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 File\客户支持部\服务质量\服务质量标准\服务质量标准-云核心网产品线 V2.0\"/>
    </mc:Choice>
  </mc:AlternateContent>
  <bookViews>
    <workbookView xWindow="120" yWindow="15" windowWidth="14985" windowHeight="7440" tabRatio="763"/>
  </bookViews>
  <sheets>
    <sheet name="服务质量检查报告（正文）" sheetId="15" r:id="rId1"/>
    <sheet name="IPCC解决方案实施SOP" sheetId="8" r:id="rId2"/>
    <sheet name="工具及文档清单" sheetId="11" r:id="rId3"/>
    <sheet name="输出件交付质量检查" sheetId="9" r:id="rId4"/>
    <sheet name="组网规范检查" sheetId="16" r:id="rId5"/>
    <sheet name="CTI交付质量检查" sheetId="2" r:id="rId6"/>
    <sheet name="USM3.0交付质量检查" sheetId="3" r:id="rId7"/>
    <sheet name="USM6.0交付质量检查" sheetId="17" r:id="rId8"/>
    <sheet name="U2980交付质量检查" sheetId="4" r:id="rId9"/>
    <sheet name="SE1000交付质量检查" sheetId="10" r:id="rId10"/>
    <sheet name="Oracle交付质量检查" sheetId="5" r:id="rId11"/>
    <sheet name="S2600 V3交付质量检查" sheetId="14" r:id="rId12"/>
  </sheets>
  <definedNames>
    <definedName name="_xlnm._FilterDatabase" localSheetId="11" hidden="1">'S2600 V3交付质量检查'!$A$1:$H$9</definedName>
    <definedName name="LOCAL_mysql_date_fm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2" i="14"/>
  <c r="D3" i="5"/>
  <c r="D4" i="5"/>
  <c r="D5" i="5"/>
  <c r="D6" i="5"/>
  <c r="D7" i="5"/>
  <c r="D8" i="5"/>
  <c r="D9" i="5"/>
  <c r="D10" i="5"/>
  <c r="D11" i="5"/>
  <c r="D2" i="5"/>
  <c r="D3" i="4"/>
  <c r="D4" i="4"/>
  <c r="D5" i="4"/>
  <c r="D6" i="4"/>
  <c r="D7" i="4"/>
  <c r="D2" i="4"/>
  <c r="D3" i="3"/>
  <c r="D4" i="3"/>
  <c r="D5" i="3"/>
  <c r="D6" i="3"/>
  <c r="D7" i="3"/>
  <c r="D2" i="3"/>
  <c r="D3" i="2"/>
  <c r="D4" i="2"/>
  <c r="D5" i="2"/>
  <c r="D6" i="2"/>
  <c r="D7" i="2"/>
  <c r="D8" i="2"/>
  <c r="D2" i="2"/>
  <c r="C3" i="16" l="1"/>
  <c r="C4" i="16"/>
  <c r="C5" i="16"/>
  <c r="C6" i="16"/>
  <c r="C7" i="16"/>
  <c r="C8" i="16"/>
  <c r="C9" i="16"/>
  <c r="C2" i="16"/>
  <c r="G9" i="16"/>
  <c r="G8" i="16"/>
  <c r="G7" i="16"/>
  <c r="G6" i="16"/>
  <c r="G5" i="16"/>
  <c r="G4" i="16"/>
  <c r="G3" i="16"/>
  <c r="G2" i="16"/>
  <c r="G10" i="16" s="1"/>
  <c r="C3" i="9"/>
  <c r="C4" i="9"/>
  <c r="C5" i="9"/>
  <c r="C6" i="9"/>
  <c r="C7" i="9"/>
  <c r="C8" i="9"/>
  <c r="C9" i="9"/>
  <c r="C2" i="9"/>
  <c r="G8" i="14" l="1"/>
  <c r="H6" i="17"/>
  <c r="H5" i="17"/>
  <c r="H4" i="17"/>
  <c r="H3" i="17"/>
  <c r="H2" i="17"/>
  <c r="H7" i="17" l="1"/>
  <c r="G3" i="14"/>
  <c r="G4" i="14"/>
  <c r="G5" i="14"/>
  <c r="G6" i="14"/>
  <c r="G7" i="14"/>
  <c r="G9" i="14"/>
  <c r="G2" i="14"/>
  <c r="G3" i="9"/>
  <c r="G4" i="9"/>
  <c r="G5" i="9"/>
  <c r="G6" i="9"/>
  <c r="G7" i="9"/>
  <c r="G8" i="9"/>
  <c r="G9" i="9"/>
  <c r="G2" i="9"/>
  <c r="H3" i="5"/>
  <c r="H4" i="5"/>
  <c r="H5" i="5"/>
  <c r="H6" i="5"/>
  <c r="H7" i="5"/>
  <c r="H8" i="5"/>
  <c r="H9" i="5"/>
  <c r="H10" i="5"/>
  <c r="H11" i="5"/>
  <c r="H2" i="5"/>
  <c r="H2" i="10"/>
  <c r="H3" i="10"/>
  <c r="H4" i="10"/>
  <c r="H5" i="10"/>
  <c r="H6" i="10"/>
  <c r="H2" i="4"/>
  <c r="H3" i="4"/>
  <c r="H4" i="4"/>
  <c r="H5" i="4"/>
  <c r="H6" i="4"/>
  <c r="H7" i="4"/>
  <c r="H2" i="3"/>
  <c r="H3" i="3"/>
  <c r="H4" i="3"/>
  <c r="H5" i="3"/>
  <c r="H6" i="3"/>
  <c r="H7" i="3"/>
  <c r="H2" i="2"/>
  <c r="H3" i="2"/>
  <c r="H4" i="2"/>
  <c r="H5" i="2"/>
  <c r="H6" i="2"/>
  <c r="H7" i="2"/>
  <c r="H8" i="2"/>
  <c r="B8" i="15"/>
  <c r="I8" i="15" s="1"/>
  <c r="H8" i="3" l="1"/>
  <c r="H12" i="5" l="1"/>
  <c r="H7" i="10"/>
  <c r="H8" i="4"/>
  <c r="H9" i="2"/>
  <c r="G10" i="9"/>
  <c r="G10" i="14"/>
</calcChain>
</file>

<file path=xl/sharedStrings.xml><?xml version="1.0" encoding="utf-8"?>
<sst xmlns="http://schemas.openxmlformats.org/spreadsheetml/2006/main" count="464" uniqueCount="376">
  <si>
    <t>3.0.101-0.47.90-default x86_64</t>
    <phoneticPr fontId="3" type="noConversion"/>
  </si>
  <si>
    <t>以root用户登陆操作系统
执行 uname -a</t>
    <phoneticPr fontId="3" type="noConversion"/>
  </si>
  <si>
    <t>操作系统</t>
    <phoneticPr fontId="3" type="noConversion"/>
  </si>
  <si>
    <t>SUSE Linux 11 SP3操作系统内核版本</t>
    <phoneticPr fontId="3" type="noConversion"/>
  </si>
  <si>
    <t>CTI巡检重点项</t>
    <phoneticPr fontId="3" type="noConversion"/>
  </si>
  <si>
    <t>NTP配置</t>
    <phoneticPr fontId="3" type="noConversion"/>
  </si>
  <si>
    <t>告警检查</t>
    <phoneticPr fontId="3" type="noConversion"/>
  </si>
  <si>
    <t>使用LMT登陆OM检查是否存在告警</t>
    <phoneticPr fontId="3" type="noConversion"/>
  </si>
  <si>
    <t>登陆WEB配置台检查是否配置NTP服务器。</t>
    <phoneticPr fontId="3" type="noConversion"/>
  </si>
  <si>
    <t>通过维护助手检查</t>
    <phoneticPr fontId="3" type="noConversion"/>
  </si>
  <si>
    <t>无告警</t>
    <phoneticPr fontId="6" type="noConversion"/>
  </si>
  <si>
    <t>正确配置NTP服务器</t>
    <phoneticPr fontId="6" type="noConversion"/>
  </si>
  <si>
    <t>接地检查</t>
    <phoneticPr fontId="6" type="noConversion"/>
  </si>
  <si>
    <t>检查接地线的外观。 所有的接地线无破损、老化、腐蚀、电弧灼伤等缺陷或隐患。所有接地线的连接端子、紧固螺钉等接触良好，无明显存在松动、腐蚀等缺陷。</t>
    <phoneticPr fontId="6" type="noConversion"/>
  </si>
  <si>
    <t>接地检查结果与检查内容要求一致</t>
    <phoneticPr fontId="6" type="noConversion"/>
  </si>
  <si>
    <t>检查字符集</t>
    <phoneticPr fontId="6" type="noConversion"/>
  </si>
  <si>
    <t>Oracle版本</t>
    <phoneticPr fontId="6" type="noConversion"/>
  </si>
  <si>
    <t>检查表空间使用情况</t>
    <phoneticPr fontId="6" type="noConversion"/>
  </si>
  <si>
    <t>检查失效的对象</t>
    <phoneticPr fontId="6" type="noConversion"/>
  </si>
  <si>
    <t>密码有效期</t>
    <phoneticPr fontId="6" type="noConversion"/>
  </si>
  <si>
    <t>11.2.0.4</t>
    <phoneticPr fontId="6" type="noConversion"/>
  </si>
  <si>
    <t>AMERICAN_AMERICA.AL32UTF8</t>
    <phoneticPr fontId="6" type="noConversion"/>
  </si>
  <si>
    <t>监听状态都为“READY”</t>
    <phoneticPr fontId="6" type="noConversion"/>
  </si>
  <si>
    <t xml:space="preserve"> LIMIT列结果为“UNLIMITED”</t>
    <phoneticPr fontId="6" type="noConversion"/>
  </si>
  <si>
    <t>检查CRS所有资源的状态</t>
    <phoneticPr fontId="6" type="noConversion"/>
  </si>
  <si>
    <t xml:space="preserve">除“.gsd”资源外，状态都为ONLINE </t>
    <phoneticPr fontId="6" type="noConversion"/>
  </si>
  <si>
    <t>配置备份</t>
    <phoneticPr fontId="6" type="noConversion"/>
  </si>
  <si>
    <t>数据备份</t>
    <phoneticPr fontId="6" type="noConversion"/>
  </si>
  <si>
    <t>无失效存储过程</t>
    <phoneticPr fontId="6" type="noConversion"/>
  </si>
  <si>
    <t>已完成数据备份</t>
    <phoneticPr fontId="6" type="noConversion"/>
  </si>
  <si>
    <t>巡检重点项</t>
    <phoneticPr fontId="3" type="noConversion"/>
  </si>
  <si>
    <t>巡检重点项</t>
    <phoneticPr fontId="6" type="noConversion"/>
  </si>
  <si>
    <t>在LMT执行CVT MML将最新配置生成，将配置文件备份到非本地存储介质中</t>
    <phoneticPr fontId="6" type="noConversion"/>
  </si>
  <si>
    <t>备份 %Home%/icddir/config/路径下的所有文件到非本地存储介质中</t>
    <phoneticPr fontId="3" type="noConversion"/>
  </si>
  <si>
    <t>Oracle客户端</t>
    <phoneticPr fontId="3" type="noConversion"/>
  </si>
  <si>
    <t xml:space="preserve">以oracle用户登陆操作系统，执行cat /opt/app/product/11gR2/db/network/admin/sqlnet.ora </t>
    <phoneticPr fontId="3" type="noConversion"/>
  </si>
  <si>
    <t>配置文件中包含 DIAG_ADR_ENABLED=OFF</t>
    <phoneticPr fontId="3" type="noConversion"/>
  </si>
  <si>
    <t>核对客户自备设备及软件</t>
    <phoneticPr fontId="6" type="noConversion"/>
  </si>
  <si>
    <t>规划与设计</t>
    <phoneticPr fontId="6" type="noConversion"/>
  </si>
  <si>
    <t>输出集成设计LLD</t>
    <phoneticPr fontId="6" type="noConversion"/>
  </si>
  <si>
    <t>IPCC产品文档-规划与设计章节</t>
    <phoneticPr fontId="6" type="noConversion"/>
  </si>
  <si>
    <t>硬件安装</t>
    <phoneticPr fontId="6" type="noConversion"/>
  </si>
  <si>
    <t>软件安装</t>
    <phoneticPr fontId="6" type="noConversion"/>
  </si>
  <si>
    <t>操作系统安装</t>
    <phoneticPr fontId="6" type="noConversion"/>
  </si>
  <si>
    <t>配置NTP同步</t>
    <phoneticPr fontId="6" type="noConversion"/>
  </si>
  <si>
    <t>安装数据库及文件服务器</t>
    <phoneticPr fontId="6" type="noConversion"/>
  </si>
  <si>
    <t>语音网关调测</t>
    <phoneticPr fontId="6" type="noConversion"/>
  </si>
  <si>
    <t>IPCC产品文档-硬件安装指南章节</t>
    <phoneticPr fontId="6" type="noConversion"/>
  </si>
  <si>
    <t>安装数据库客户端</t>
    <phoneticPr fontId="6" type="noConversion"/>
  </si>
  <si>
    <t>加载数据库脚本</t>
    <phoneticPr fontId="6" type="noConversion"/>
  </si>
  <si>
    <t>安装业务软件</t>
    <phoneticPr fontId="6" type="noConversion"/>
  </si>
  <si>
    <t>IPCC产品文档-软件安装指南章节</t>
    <phoneticPr fontId="6" type="noConversion"/>
  </si>
  <si>
    <t>硬件上架、物理连线、地线连接。</t>
    <phoneticPr fontId="6" type="noConversion"/>
  </si>
  <si>
    <t>系统冗余测试</t>
    <phoneticPr fontId="6" type="noConversion"/>
  </si>
  <si>
    <t>平台基本功能测试</t>
    <phoneticPr fontId="6" type="noConversion"/>
  </si>
  <si>
    <t>全业务联调测试</t>
    <phoneticPr fontId="6" type="noConversion"/>
  </si>
  <si>
    <t>测试</t>
    <phoneticPr fontId="6" type="noConversion"/>
  </si>
  <si>
    <t>IPCC V200R001CXX 验收测试指南</t>
    <phoneticPr fontId="6" type="noConversion"/>
  </si>
  <si>
    <t>集成商/ISV提供</t>
    <phoneticPr fontId="6" type="noConversion"/>
  </si>
  <si>
    <t>验收测试报告</t>
    <phoneticPr fontId="6" type="noConversion"/>
  </si>
  <si>
    <t>交付质量检查</t>
    <phoneticPr fontId="6" type="noConversion"/>
  </si>
  <si>
    <t>CTI及业务网元交付质量检查</t>
    <phoneticPr fontId="6" type="noConversion"/>
  </si>
  <si>
    <t>USM交付质量检查</t>
    <phoneticPr fontId="6" type="noConversion"/>
  </si>
  <si>
    <t>U2980交付质量检查</t>
    <phoneticPr fontId="6" type="noConversion"/>
  </si>
  <si>
    <t>oracle交付直连检查</t>
    <phoneticPr fontId="6" type="noConversion"/>
  </si>
  <si>
    <t>2600V3交付质量检查</t>
    <phoneticPr fontId="6" type="noConversion"/>
  </si>
  <si>
    <t>RH2288V3交付质量检查</t>
    <phoneticPr fontId="6" type="noConversion"/>
  </si>
  <si>
    <t>CTI</t>
    <phoneticPr fontId="6" type="noConversion"/>
  </si>
  <si>
    <t>USM</t>
    <phoneticPr fontId="6" type="noConversion"/>
  </si>
  <si>
    <t>U2980</t>
    <phoneticPr fontId="6" type="noConversion"/>
  </si>
  <si>
    <t>Oracle</t>
    <phoneticPr fontId="6" type="noConversion"/>
  </si>
  <si>
    <t>2600V3</t>
    <phoneticPr fontId="6" type="noConversion"/>
  </si>
  <si>
    <t>RH2288V3</t>
    <phoneticPr fontId="6" type="noConversion"/>
  </si>
  <si>
    <t>项目基本信息</t>
    <phoneticPr fontId="3" type="noConversion"/>
  </si>
  <si>
    <t>按照项目基本信息表项填写</t>
    <phoneticPr fontId="3" type="noConversion"/>
  </si>
  <si>
    <t>巡检文件</t>
    <phoneticPr fontId="3" type="noConversion"/>
  </si>
  <si>
    <t>类别</t>
    <phoneticPr fontId="3" type="noConversion"/>
  </si>
  <si>
    <t>类型</t>
    <phoneticPr fontId="3" type="noConversion"/>
  </si>
  <si>
    <t>序号</t>
    <phoneticPr fontId="3" type="noConversion"/>
  </si>
  <si>
    <t>动作</t>
    <phoneticPr fontId="3" type="noConversion"/>
  </si>
  <si>
    <t>参考</t>
    <phoneticPr fontId="3" type="noConversion"/>
  </si>
  <si>
    <t>输出</t>
    <phoneticPr fontId="3" type="noConversion"/>
  </si>
  <si>
    <t>CTI平台配置文件备份</t>
    <phoneticPr fontId="3" type="noConversion"/>
  </si>
  <si>
    <t>License文件及信息备份</t>
    <phoneticPr fontId="3" type="noConversion"/>
  </si>
  <si>
    <t>License文件、合同号、授权码、激活所使用的ESN进行信息备份</t>
    <phoneticPr fontId="3" type="noConversion"/>
  </si>
  <si>
    <t>Datastation配置文件备份</t>
    <phoneticPr fontId="3" type="noConversion"/>
  </si>
  <si>
    <t>备份 %Home%/datastation/bin 路径下所有文件导非本地存储介质中</t>
    <phoneticPr fontId="3" type="noConversion"/>
  </si>
  <si>
    <t>备份</t>
    <phoneticPr fontId="3" type="noConversion"/>
  </si>
  <si>
    <t>类别</t>
    <phoneticPr fontId="3" type="noConversion"/>
  </si>
  <si>
    <t>检查项目</t>
    <phoneticPr fontId="3" type="noConversion"/>
  </si>
  <si>
    <t>重要性</t>
    <phoneticPr fontId="3" type="noConversion"/>
  </si>
  <si>
    <t>NTP配置</t>
    <phoneticPr fontId="3" type="noConversion"/>
  </si>
  <si>
    <t>USM配置备份</t>
    <phoneticPr fontId="3" type="noConversion"/>
  </si>
  <si>
    <t>参考《IPCC V200R001C80SPCXX 解决方案 产品文档》USM备份与恢复章节在系统上线前或变更后进行数据备份，备份到非本地存储介质中。</t>
    <phoneticPr fontId="6" type="noConversion"/>
  </si>
  <si>
    <t>备份</t>
    <phoneticPr fontId="3" type="noConversion"/>
  </si>
  <si>
    <t>备份内容无缺少</t>
    <phoneticPr fontId="3" type="noConversion"/>
  </si>
  <si>
    <t>备份内容无缺少</t>
    <phoneticPr fontId="3" type="noConversion"/>
  </si>
  <si>
    <t>SE1000</t>
    <phoneticPr fontId="6" type="noConversion"/>
  </si>
  <si>
    <t>SE1000交付质量检查</t>
    <phoneticPr fontId="6" type="noConversion"/>
  </si>
  <si>
    <t>网口工作模式检查</t>
    <phoneticPr fontId="6" type="noConversion"/>
  </si>
  <si>
    <t>使用LMT登陆，执行 DSP PORT 命令</t>
    <phoneticPr fontId="6" type="noConversion"/>
  </si>
  <si>
    <t xml:space="preserve">物理端口都为 1000M,全双工 </t>
    <phoneticPr fontId="6" type="noConversion"/>
  </si>
  <si>
    <t>重点配置检查</t>
    <phoneticPr fontId="6" type="noConversion"/>
  </si>
  <si>
    <t>备份</t>
    <phoneticPr fontId="6" type="noConversion"/>
  </si>
  <si>
    <t>READ WRITE</t>
    <phoneticPr fontId="6" type="noConversion"/>
  </si>
  <si>
    <t>oracle运行状态</t>
    <phoneticPr fontId="6" type="noConversion"/>
  </si>
  <si>
    <t>BRO列结果都为“N”</t>
    <phoneticPr fontId="6" type="noConversion"/>
  </si>
  <si>
    <t>参考《IPCC V200R001C80SPCXX 解决方案 产品文档》数据库备份与恢复章节在系统上线前或变更后进行数据备份</t>
    <phoneticPr fontId="6" type="noConversion"/>
  </si>
  <si>
    <t>表空间空闲率大于20%</t>
    <phoneticPr fontId="6" type="noConversion"/>
  </si>
  <si>
    <t>状态及参数检查</t>
    <phoneticPr fontId="6" type="noConversion"/>
  </si>
  <si>
    <t>备份</t>
    <phoneticPr fontId="6" type="noConversion"/>
  </si>
  <si>
    <t>检查标准</t>
    <phoneticPr fontId="3" type="noConversion"/>
  </si>
  <si>
    <t>登录Web观察系统告警状态，不存在告警。</t>
    <phoneticPr fontId="3" type="noConversion"/>
  </si>
  <si>
    <t>SBC配置备份</t>
    <phoneticPr fontId="3" type="noConversion"/>
  </si>
  <si>
    <t>防盗打配置</t>
    <phoneticPr fontId="3" type="noConversion"/>
  </si>
  <si>
    <t>配置满足“调测互联网接入专题”章节中的SBC配置要求</t>
    <phoneticPr fontId="3" type="noConversion"/>
  </si>
  <si>
    <t>针对SBC命令脚本进行防盗打安全配置检查。</t>
    <phoneticPr fontId="3" type="noConversion"/>
  </si>
  <si>
    <t>检查结果</t>
    <phoneticPr fontId="6" type="noConversion"/>
  </si>
  <si>
    <t>交付质量检查结果</t>
    <phoneticPr fontId="3" type="noConversion"/>
  </si>
  <si>
    <t>返回各产品页签交付质量检查结果</t>
    <phoneticPr fontId="3" type="noConversion"/>
  </si>
  <si>
    <t>在LMT执行EXP MML将最新配置生成，将配置文件备份到非本地存储介质中</t>
    <phoneticPr fontId="3" type="noConversion"/>
  </si>
  <si>
    <t>实施方案及集成设计LLD</t>
    <phoneticPr fontId="6" type="noConversion"/>
  </si>
  <si>
    <t>割接上线</t>
    <phoneticPr fontId="6" type="noConversion"/>
  </si>
  <si>
    <t>编写制定割接上线方案</t>
    <phoneticPr fontId="6" type="noConversion"/>
  </si>
  <si>
    <t>系统上线</t>
    <phoneticPr fontId="6" type="noConversion"/>
  </si>
  <si>
    <t>上线后保障</t>
    <phoneticPr fontId="6" type="noConversion"/>
  </si>
  <si>
    <t>提交高危操作变更评审及授权申请</t>
    <phoneticPr fontId="6" type="noConversion"/>
  </si>
  <si>
    <t>割接上线方案</t>
    <phoneticPr fontId="6" type="noConversion"/>
  </si>
  <si>
    <t>验收测试报告</t>
    <phoneticPr fontId="3" type="noConversion"/>
  </si>
  <si>
    <t>验收测试报告中包含基础功能测试及系统冗余测试</t>
    <phoneticPr fontId="3" type="noConversion"/>
  </si>
  <si>
    <t>使用维护助手工具巡检，生成巡检结果</t>
    <phoneticPr fontId="3" type="noConversion"/>
  </si>
  <si>
    <t>见《项目基本信息》附件</t>
    <phoneticPr fontId="3" type="noConversion"/>
  </si>
  <si>
    <t>物理连线记录及标签名称（可包含在集成设计中）</t>
    <phoneticPr fontId="6" type="noConversion"/>
  </si>
  <si>
    <t>需要包含以下:组网图，物理连线图表及标签信息，机柜布局，板位图，中继规划，VLAN，IP地址按网元，通信矩阵(客户端)，交换机端口规划等</t>
    <phoneticPr fontId="3" type="noConversion"/>
  </si>
  <si>
    <t>结果在各产品页签中</t>
    <phoneticPr fontId="3" type="noConversion"/>
  </si>
  <si>
    <t>检查结果、巡检结果</t>
    <phoneticPr fontId="6" type="noConversion"/>
  </si>
  <si>
    <t>割接上线方案</t>
    <phoneticPr fontId="3" type="noConversion"/>
  </si>
  <si>
    <t>割接上线方案需包含系统上线前准备、数据备份、上线操作、回退方案等。</t>
    <phoneticPr fontId="3" type="noConversion"/>
  </si>
  <si>
    <t>实施方案（可选）</t>
    <phoneticPr fontId="3" type="noConversion"/>
  </si>
  <si>
    <t>系统集成设计LLD</t>
    <phoneticPr fontId="3" type="noConversion"/>
  </si>
  <si>
    <t>集成设计LLD模板请从SUPPORT-E网站上产品文档中下载</t>
    <phoneticPr fontId="3" type="noConversion"/>
  </si>
  <si>
    <t>项目遗留问题清单</t>
    <phoneticPr fontId="3" type="noConversion"/>
  </si>
  <si>
    <t>见《遗留问题清单》附件</t>
    <phoneticPr fontId="3" type="noConversion"/>
  </si>
  <si>
    <t>按照项目遗留问题清单模板填写</t>
    <phoneticPr fontId="3" type="noConversion"/>
  </si>
  <si>
    <t>物理搬迁、自有业务迁移、扩容项目，必须提供实施方案；新建项目可选。</t>
    <phoneticPr fontId="3" type="noConversion"/>
  </si>
  <si>
    <t>物理搬迁、自有业务迁移、扩容类项目，实施方案需包含以下内容：实施前组网及设备信息，实施后目标组网及设备信息，数据备份方案、实施步骤、业务测试方案、回退方案等。</t>
    <phoneticPr fontId="3" type="noConversion"/>
  </si>
  <si>
    <t>获取路径</t>
    <phoneticPr fontId="3" type="noConversion"/>
  </si>
  <si>
    <t>http://support.huawei.com/enterprise/zh/uc-c-common/common-dfx-tools-package-pid-9504197/software/22403459/?idAbsPath=fixnode01%7C7881490%7C8749328%7C9257238%7C9504197</t>
    <phoneticPr fontId="3" type="noConversion"/>
  </si>
  <si>
    <t>BreezeMainAstV100R002C80-Green 
《IPCC V200R001C80 自动巡检操作指导书 》</t>
    <phoneticPr fontId="3" type="noConversion"/>
  </si>
  <si>
    <t>Oracle客户端日志开关</t>
    <phoneticPr fontId="3" type="noConversion"/>
  </si>
  <si>
    <t>CTI巡检必须通过项：
1、检查MDS进程的状态；
2、检查APLogic的运行状态；
3、检查IVR的流程加载情况
4、检查是否有数据源只绑定了一个aplogic
5、检查是否有流程只挂载到了一个ivr上
6、检查CTI平台是否部署了自启动脚本
7、检查以太网卡协商模式
8、检查NTP客户端是否开启
9、检查文件服务器挂载状态
10、检查各模块内存占用</t>
    <phoneticPr fontId="3" type="noConversion"/>
  </si>
  <si>
    <t>检查监听器状态</t>
    <phoneticPr fontId="6" type="noConversion"/>
  </si>
  <si>
    <t>检查job状态</t>
    <phoneticPr fontId="6" type="noConversion"/>
  </si>
  <si>
    <t>获取客户侧信息、需求调研</t>
    <phoneticPr fontId="6" type="noConversion"/>
  </si>
  <si>
    <t>工具/指导书名称</t>
    <phoneticPr fontId="3" type="noConversion"/>
  </si>
  <si>
    <t>重要性</t>
    <phoneticPr fontId="3" type="noConversion"/>
  </si>
  <si>
    <t>问题描述</t>
    <phoneticPr fontId="3" type="noConversion"/>
  </si>
  <si>
    <t>重要性</t>
    <phoneticPr fontId="3" type="noConversion"/>
  </si>
  <si>
    <t>备注</t>
    <phoneticPr fontId="3" type="noConversion"/>
  </si>
  <si>
    <t>问题描述</t>
    <phoneticPr fontId="3" type="noConversion"/>
  </si>
  <si>
    <t>类别</t>
    <phoneticPr fontId="3" type="noConversion"/>
  </si>
  <si>
    <t>检查项目</t>
    <phoneticPr fontId="3" type="noConversion"/>
  </si>
  <si>
    <t>检查标准</t>
    <phoneticPr fontId="3" type="noConversion"/>
  </si>
  <si>
    <t>问题描述</t>
    <phoneticPr fontId="3" type="noConversion"/>
  </si>
  <si>
    <t>类别</t>
    <phoneticPr fontId="3" type="noConversion"/>
  </si>
  <si>
    <t>检查项目</t>
    <phoneticPr fontId="3" type="noConversion"/>
  </si>
  <si>
    <t>重要性</t>
    <phoneticPr fontId="3" type="noConversion"/>
  </si>
  <si>
    <t>检查标准</t>
    <phoneticPr fontId="3" type="noConversion"/>
  </si>
  <si>
    <t>问题描述</t>
    <phoneticPr fontId="3" type="noConversion"/>
  </si>
  <si>
    <t>检查标准</t>
    <phoneticPr fontId="3" type="noConversion"/>
  </si>
  <si>
    <t>问题描述</t>
    <phoneticPr fontId="3" type="noConversion"/>
  </si>
  <si>
    <t>A</t>
    <phoneticPr fontId="3" type="noConversion"/>
  </si>
  <si>
    <t>检查项</t>
    <phoneticPr fontId="3" type="noConversion"/>
  </si>
  <si>
    <t>检查方法</t>
    <phoneticPr fontId="3" type="noConversion"/>
  </si>
  <si>
    <t>检查方法</t>
    <phoneticPr fontId="3" type="noConversion"/>
  </si>
  <si>
    <t>C</t>
    <phoneticPr fontId="3" type="noConversion"/>
  </si>
  <si>
    <t>检查方法</t>
    <phoneticPr fontId="3" type="noConversion"/>
  </si>
  <si>
    <t>B</t>
    <phoneticPr fontId="3" type="noConversion"/>
  </si>
  <si>
    <t>C</t>
    <phoneticPr fontId="3" type="noConversion"/>
  </si>
  <si>
    <t>检查方法</t>
    <phoneticPr fontId="3" type="noConversion"/>
  </si>
  <si>
    <t>LLD模板</t>
    <phoneticPr fontId="3" type="noConversion"/>
  </si>
  <si>
    <t>类别</t>
  </si>
  <si>
    <t>检查项目</t>
  </si>
  <si>
    <t>重要性</t>
    <phoneticPr fontId="10" type="noConversion"/>
  </si>
  <si>
    <t>检查方法</t>
    <phoneticPr fontId="3" type="noConversion"/>
  </si>
  <si>
    <t>问题描述</t>
    <phoneticPr fontId="3" type="noConversion"/>
  </si>
  <si>
    <t>设备安装检查</t>
    <phoneticPr fontId="10" type="noConversion"/>
  </si>
  <si>
    <t>设备固定</t>
    <phoneticPr fontId="10" type="noConversion"/>
  </si>
  <si>
    <t>滑轨或托盘已按设备安装要求安装，与机柜固定。</t>
    <phoneticPr fontId="10" type="noConversion"/>
  </si>
  <si>
    <t>网线连接规范</t>
    <phoneticPr fontId="10" type="noConversion"/>
  </si>
  <si>
    <t>网口绑定，各网口均按规划接入上行交换机。</t>
    <phoneticPr fontId="10" type="noConversion"/>
  </si>
  <si>
    <t>电源线连接规范</t>
    <phoneticPr fontId="10" type="noConversion"/>
  </si>
  <si>
    <t>主机所有电源模块均已连接电源线。</t>
    <phoneticPr fontId="10" type="noConversion"/>
  </si>
  <si>
    <t>线缆连接规范</t>
    <phoneticPr fontId="10" type="noConversion"/>
  </si>
  <si>
    <t>强弱电线分离，电源线与网线、用户线从机柜左右两侧分别布线，所有线缆标签制作规范，内容正确。</t>
    <phoneticPr fontId="10" type="noConversion"/>
  </si>
  <si>
    <t>框间级联检查</t>
    <phoneticPr fontId="10" type="noConversion"/>
  </si>
  <si>
    <t>多框级联时，框间级联符合产品连接要求。</t>
    <phoneticPr fontId="10" type="noConversion"/>
  </si>
  <si>
    <t>设备状态检查</t>
    <phoneticPr fontId="10" type="noConversion"/>
  </si>
  <si>
    <t>设备指示灯</t>
    <phoneticPr fontId="10" type="noConversion"/>
  </si>
  <si>
    <t>服务器各模块指示灯正常。</t>
    <phoneticPr fontId="10" type="noConversion"/>
  </si>
  <si>
    <t>设备告警</t>
    <phoneticPr fontId="10" type="noConversion"/>
  </si>
  <si>
    <t>设备管理界面无告警。</t>
    <phoneticPr fontId="10" type="noConversion"/>
  </si>
  <si>
    <t>RAID卡配置</t>
    <phoneticPr fontId="3" type="noConversion"/>
  </si>
  <si>
    <t>各检查项均已通过</t>
    <phoneticPr fontId="3" type="noConversion"/>
  </si>
  <si>
    <t>检查RAID卡配置，是否符合硬盘冗余要求。</t>
    <phoneticPr fontId="3" type="noConversion"/>
  </si>
  <si>
    <t>http://support.huawei.com/hedex/hdx.do?docid=EDOC1000148381&amp;lang=zh&amp;idPath=7881490|21781198|21855671|21887617|21796204</t>
    <phoneticPr fontId="3" type="noConversion"/>
  </si>
  <si>
    <t>RAID配置为RAID1、RAID5、RAID6等。</t>
    <phoneticPr fontId="3" type="noConversion"/>
  </si>
  <si>
    <t>服务器在安装操作系统之前进行RAID1、RAID5、RAID6等配置。</t>
    <phoneticPr fontId="3" type="noConversion"/>
  </si>
  <si>
    <t>服务器在安装操作系统之前进行RAID1、RAID5、RAID6等配置。</t>
    <phoneticPr fontId="3" type="noConversion"/>
  </si>
  <si>
    <t>RAID配置为RAID1、RAID5、RAID6等。</t>
    <phoneticPr fontId="3" type="noConversion"/>
  </si>
  <si>
    <t>检查扣分</t>
    <phoneticPr fontId="3" type="noConversion"/>
  </si>
  <si>
    <t>检查得分</t>
    <phoneticPr fontId="3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</si>
  <si>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0" type="noConversion"/>
  </si>
  <si>
    <t xml:space="preserve">评估总分&gt;80分达标；
</t>
    <phoneticPr fontId="3" type="noConversion"/>
  </si>
  <si>
    <t>达标标准</t>
    <phoneticPr fontId="3" type="noConversion"/>
  </si>
  <si>
    <t>使用说明</t>
    <phoneticPr fontId="3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</si>
  <si>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0" type="noConversion"/>
  </si>
  <si>
    <t>评分说明</t>
    <phoneticPr fontId="3" type="noConversion"/>
  </si>
  <si>
    <t>整改要求</t>
    <phoneticPr fontId="3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</si>
  <si>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0" type="noConversion"/>
  </si>
  <si>
    <t>重要说明</t>
    <phoneticPr fontId="3" type="noConversion"/>
  </si>
  <si>
    <t>是/否（如果有其他附件，写出附件名称，例如客户签署的备忘录）</t>
    <phoneticPr fontId="10" type="noConversion"/>
  </si>
  <si>
    <t>是否有其他附件</t>
    <phoneticPr fontId="10" type="noConversion"/>
  </si>
  <si>
    <t>如果输出件有问题，在此处说明</t>
    <phoneticPr fontId="10" type="noConversion"/>
  </si>
  <si>
    <t>按输出件清单要求列出</t>
    <phoneticPr fontId="10" type="noConversion"/>
  </si>
  <si>
    <t>备注</t>
    <phoneticPr fontId="10" type="noConversion"/>
  </si>
  <si>
    <t>检查结果</t>
    <phoneticPr fontId="10" type="noConversion"/>
  </si>
  <si>
    <t>输出件名称</t>
    <phoneticPr fontId="10" type="noConversion"/>
  </si>
  <si>
    <t>不涉及项总数量</t>
    <phoneticPr fontId="10" type="noConversion"/>
  </si>
  <si>
    <t>XX</t>
    <phoneticPr fontId="10" type="noConversion"/>
  </si>
  <si>
    <t>C类</t>
    <phoneticPr fontId="10" type="noConversion"/>
  </si>
  <si>
    <t>B类</t>
    <phoneticPr fontId="10" type="noConversion"/>
  </si>
  <si>
    <t>A类</t>
    <phoneticPr fontId="10" type="noConversion"/>
  </si>
  <si>
    <t>不通过项总数量</t>
    <phoneticPr fontId="10" type="noConversion"/>
  </si>
  <si>
    <t>通过项总数量</t>
    <phoneticPr fontId="10" type="noConversion"/>
  </si>
  <si>
    <t>检查结论</t>
    <phoneticPr fontId="10" type="noConversion"/>
  </si>
  <si>
    <t>评估总分</t>
    <phoneticPr fontId="10" type="noConversion"/>
  </si>
  <si>
    <t>xxxxx</t>
  </si>
  <si>
    <t>邮件地址</t>
    <phoneticPr fontId="3" type="noConversion"/>
  </si>
  <si>
    <t>xxxxx</t>
    <phoneticPr fontId="3" type="noConversion"/>
  </si>
  <si>
    <t>联系方式</t>
    <phoneticPr fontId="10" type="noConversion"/>
  </si>
  <si>
    <t>xxxxx</t>
    <phoneticPr fontId="3" type="noConversion"/>
  </si>
  <si>
    <t>所属公司</t>
    <phoneticPr fontId="10" type="noConversion"/>
  </si>
  <si>
    <t>xxxxx</t>
    <phoneticPr fontId="3" type="noConversion"/>
  </si>
  <si>
    <t>工程师姓名</t>
    <phoneticPr fontId="10" type="noConversion"/>
  </si>
  <si>
    <t>项目名称</t>
    <phoneticPr fontId="3" type="noConversion"/>
  </si>
  <si>
    <t>只修改蓝色字体即可，第4至第15行为必填行</t>
    <phoneticPr fontId="10" type="noConversion"/>
  </si>
  <si>
    <t>填写说明：</t>
    <phoneticPr fontId="10" type="noConversion"/>
  </si>
  <si>
    <t>云核心网产品线CC解决方案实施服务交付质量检查报告 v20171001</t>
    <phoneticPr fontId="3" type="noConversion"/>
  </si>
  <si>
    <t>详细质量检查结果</t>
    <phoneticPr fontId="3" type="noConversion"/>
  </si>
  <si>
    <t>检查结果</t>
    <phoneticPr fontId="3" type="noConversion"/>
  </si>
  <si>
    <t>检查结果</t>
    <phoneticPr fontId="3" type="noConversion"/>
  </si>
  <si>
    <t>检查结果</t>
    <phoneticPr fontId="3" type="noConversion"/>
  </si>
  <si>
    <t>检查结果</t>
    <phoneticPr fontId="6" type="noConversion"/>
  </si>
  <si>
    <t>检查结果</t>
    <phoneticPr fontId="3" type="noConversion"/>
  </si>
  <si>
    <t>检查结果</t>
    <phoneticPr fontId="6" type="noConversion"/>
  </si>
  <si>
    <t>检查结果</t>
    <phoneticPr fontId="11" type="noConversion"/>
  </si>
  <si>
    <t>列出详细质量标准的名称，例如：
 输出件交付质量检查
 CTI交付质量检查
 USM交付质量检查
 ……</t>
    <phoneticPr fontId="3" type="noConversion"/>
  </si>
  <si>
    <t>1、结合网络实际情况，依照“XX交付质量检查”表中的内容进行质量检查；
2、某项不合格将扣相应分值，总分100分扣完为止
3、某项不存在的将不扣分，最后质检文档需要客户签字确认。
4、某项不涉及的，将不考核本项。
5、当一个网络中有多台相同型号的设备时，如果其中一台设备的某个检查项不合格，则该检查项为“不合格”。</t>
    <phoneticPr fontId="10" type="noConversion"/>
  </si>
  <si>
    <t>输出件检查结果</t>
    <phoneticPr fontId="10" type="noConversion"/>
  </si>
  <si>
    <r>
      <t xml:space="preserve">以sys登陆oracle执行：
</t>
    </r>
    <r>
      <rPr>
        <b/>
        <sz val="12"/>
        <rFont val="微软雅黑"/>
        <family val="2"/>
        <charset val="134"/>
      </rPr>
      <t xml:space="preserve">select userenv('language') nls_lang from dual; </t>
    </r>
    <phoneticPr fontId="6" type="noConversion"/>
  </si>
  <si>
    <r>
      <t xml:space="preserve">以sys登陆oracle执行：
</t>
    </r>
    <r>
      <rPr>
        <b/>
        <sz val="12"/>
        <rFont val="微软雅黑"/>
        <family val="2"/>
        <charset val="134"/>
      </rPr>
      <t xml:space="preserve">select * from v$version;  </t>
    </r>
    <phoneticPr fontId="6" type="noConversion"/>
  </si>
  <si>
    <r>
      <t xml:space="preserve">以sys登陆oracle执行：
</t>
    </r>
    <r>
      <rPr>
        <b/>
        <sz val="12"/>
        <rFont val="微软雅黑"/>
        <family val="2"/>
        <charset val="134"/>
      </rPr>
      <t>select open_mode from v$database;</t>
    </r>
    <phoneticPr fontId="6" type="noConversion"/>
  </si>
  <si>
    <r>
      <t xml:space="preserve">以sys登陆oracle执行：
</t>
    </r>
    <r>
      <rPr>
        <b/>
        <sz val="12"/>
        <rFont val="微软雅黑"/>
        <family val="2"/>
        <charset val="134"/>
      </rPr>
      <t>SELECT A.TABLESPACE_NAME,SUM(A.TOTS) TOT_SIZE,SUM(A.SUMB) TOT_FREE,SUM(A.SUMB) * 100 / SUM(A.TOTS) PCT_FREE,SUM(A.LARGEST) MAX_FREE,SUM(A.CHUNKS) CHUNKS_FREE FROM (SELECT TABLESPACE_NAME,0 TOTS,SUM(BYTES) SUMB,MAX(BYTES) LARGEST,COUNT(*) CHUNKS FROM DBA_FREE_SPACE A GROUP BY TABLESPACE_NAME UNION SELECT TABLESPACE_NAME, SUM(BYTES) TOTS, 0, 0, 0 FROM DBA_DATA_FILES GROUP BY TABLESPACE_NAME) A GROUP BY A.TABLESPACE_NAME;</t>
    </r>
    <phoneticPr fontId="6" type="noConversion"/>
  </si>
  <si>
    <r>
      <t xml:space="preserve">以oracle用户登陆操作系统执行：
</t>
    </r>
    <r>
      <rPr>
        <b/>
        <sz val="12"/>
        <rFont val="微软雅黑"/>
        <family val="2"/>
        <charset val="134"/>
      </rPr>
      <t>lsnrctl status</t>
    </r>
    <phoneticPr fontId="6" type="noConversion"/>
  </si>
  <si>
    <r>
      <t xml:space="preserve">以sys用户登陆oracle执行：
</t>
    </r>
    <r>
      <rPr>
        <b/>
        <sz val="12"/>
        <rFont val="微软雅黑"/>
        <family val="2"/>
        <charset val="134"/>
      </rPr>
      <t xml:space="preserve">SELECT owner, object_name, object_type,status FROM dba_objects WHERE status = 'INVALID'; </t>
    </r>
    <phoneticPr fontId="6" type="noConversion"/>
  </si>
  <si>
    <r>
      <t xml:space="preserve">以sys用户登陆oracle执行：
</t>
    </r>
    <r>
      <rPr>
        <b/>
        <sz val="12"/>
        <rFont val="微软雅黑"/>
        <family val="2"/>
        <charset val="134"/>
      </rPr>
      <t>select * from dba_profiles s where s.profile='DEFAULT' and resource_name='PASSWORD_LIFE_TIME';</t>
    </r>
    <phoneticPr fontId="6" type="noConversion"/>
  </si>
  <si>
    <r>
      <t xml:space="preserve">以sys用户登陆oracle执行：
</t>
    </r>
    <r>
      <rPr>
        <b/>
        <sz val="12"/>
        <rFont val="微软雅黑"/>
        <family val="2"/>
        <charset val="134"/>
      </rPr>
      <t>select substr(what,1,30) jobname, to_char(next_date,'yyyy-mm-dd hh24:mi:ss') nextdate , FAILURES, BROKEN from dba_jobs;</t>
    </r>
    <phoneticPr fontId="6" type="noConversion"/>
  </si>
  <si>
    <r>
      <t xml:space="preserve">以grid用户登陆操作系统执行：
</t>
    </r>
    <r>
      <rPr>
        <b/>
        <sz val="12"/>
        <rFont val="微软雅黑"/>
        <family val="2"/>
        <charset val="134"/>
      </rPr>
      <t>crs_stat -t</t>
    </r>
    <phoneticPr fontId="6" type="noConversion"/>
  </si>
  <si>
    <t>接入交换机冗余组网</t>
    <phoneticPr fontId="26" type="noConversion"/>
  </si>
  <si>
    <t>接入交换机应至少有两台用于各网元接入，两台交换机之间可采用堆叠或级联方式组网，以保证两交换机之间相同VLAN可以通过二层互通。</t>
    <phoneticPr fontId="26" type="noConversion"/>
  </si>
  <si>
    <t>USM6.0物理连线</t>
    <phoneticPr fontId="26" type="noConversion"/>
  </si>
  <si>
    <t>USM3.0物理连线</t>
    <phoneticPr fontId="26" type="noConversion"/>
  </si>
  <si>
    <t>检查物理连线规划与实际连线是否符合检查标准</t>
    <phoneticPr fontId="26" type="noConversion"/>
  </si>
  <si>
    <t>CTI服务器物理连线</t>
    <phoneticPr fontId="26" type="noConversion"/>
  </si>
  <si>
    <t>1、负责内部通信的两个网口需分别连接至两个接入交换机，且两个网口属于相同VLAN；
2、两台信令CM上负责信令传输通信的网口，需连接到两个接入交换机，且两个网口属于相同VLAN；
3、多台媒体CM上负责信令传输通信的网口，需平均分配连接到两个接入交换机，且两个网口属于相同VLAN；
4、若信令与媒体CM合设，则负责信令媒体传输通信的网口，需连接到两个接入交换机，且两个网口属于相同VLAN。</t>
    <phoneticPr fontId="26" type="noConversion"/>
  </si>
  <si>
    <t>业务服务器物理连线</t>
    <phoneticPr fontId="26" type="noConversion"/>
  </si>
  <si>
    <t>1、主备CTI服务器之间需要以单物理链路进行直连，用作直连心跳。
2、CTI服务器业务网口需使用两个，且以主备方式配置Bond，两个物理网口需分别连接至两个接入交换机，且两个网口属于相同VLAN。</t>
    <phoneticPr fontId="26" type="noConversion"/>
  </si>
  <si>
    <t>CTI服务器业务网口需使用两个，且以主备方式配置Bond，两个物理网口需分别连接至两个接入交换机，且两个网口属于相同VLAN。</t>
    <phoneticPr fontId="26" type="noConversion"/>
  </si>
  <si>
    <t>Oracle RAC服务器物理连线</t>
    <phoneticPr fontId="26" type="noConversion"/>
  </si>
  <si>
    <t>1、Oracle  RAC主备服务器需以两条物理链路进行直连，用作Oracle RAC心跳；
2、Oracle RAC每台服务器iscsi网口需使用两个，且分别连接至存储S2600V3的A控与B控；
3、Oracle RAC服务器业务网口需使用两个，且以主备方式配置Bond，两个物理网口需分别连接至两个接入交换机，且两个网口属于相同VLAN。</t>
    <phoneticPr fontId="26" type="noConversion"/>
  </si>
  <si>
    <t>U2980 一线接入物理连线</t>
    <phoneticPr fontId="26" type="noConversion"/>
  </si>
  <si>
    <t>1、OMU板卡单独连线，不使用一线接入方式；
2、其余板卡通信使用一线接入模式，且每块SMU板卡使用uplink1与uplink2两个网口，并连接至同一接入交换机，并在交换机上针对两个端口配置绑定为eth-trunk；
3、两块SMU板卡需与不同接入交换机进行连线。</t>
    <phoneticPr fontId="26" type="noConversion"/>
  </si>
  <si>
    <t>1、负责Basic&amp;Fabric面通信的两个网口需分别连接至两个接入交换机，且两个网口属于相同VLAN；
2、负责业务、信令、媒体、管理等通信的两个网口需分别连接至两个接入交换机，且两个网口属于相同VLAN。
3、上述2个VLAN不能相同</t>
    <phoneticPr fontId="26" type="noConversion"/>
  </si>
  <si>
    <t>S2600V3（用于NAS功能）</t>
    <phoneticPr fontId="26" type="noConversion"/>
  </si>
  <si>
    <t>1、管理网口IP地址与内部心跳IP地址不能在同一个网段，即不能设置在127.127.127.XXX网段，否则会造成路由冲突；
2、管理网口IP地址和业务网口IP地址不能在同一个网段；
3、管理网口IP地址与维护网口IP地址不能在同一个网段，建议只将管理网口接入网络。
4、A控制器两个业务网口分别连接至两个接入交换机，B控制器两个业务网口分别连接至两个接入交换机，且四个网口属于相同VLAN；</t>
    <phoneticPr fontId="26" type="noConversion"/>
  </si>
  <si>
    <t>A</t>
    <phoneticPr fontId="3" type="noConversion"/>
  </si>
  <si>
    <t>硬盘大小至少1800G，RAID类型为RAID10。</t>
    <phoneticPr fontId="3" type="noConversion"/>
  </si>
  <si>
    <t>检查RAID卡配置，是否符合硬盘冗余要求。</t>
    <phoneticPr fontId="3" type="noConversion"/>
  </si>
  <si>
    <t>RAID配置为RAID10</t>
    <phoneticPr fontId="3" type="noConversion"/>
  </si>
  <si>
    <t>NTP配置</t>
    <phoneticPr fontId="3" type="noConversion"/>
  </si>
  <si>
    <t>B</t>
    <phoneticPr fontId="3" type="noConversion"/>
  </si>
  <si>
    <t>登陆WEB配置台检查是否配置NTP服务器。</t>
    <phoneticPr fontId="3" type="noConversion"/>
  </si>
  <si>
    <t>巡检重点项</t>
    <phoneticPr fontId="3" type="noConversion"/>
  </si>
  <si>
    <t>网元状态</t>
    <phoneticPr fontId="3" type="noConversion"/>
  </si>
  <si>
    <t>1、Web界面观察，各网元及进程运行正常。
2、Web界面观察，内部网元对接状态及外部网元对接状态均正常。
3、LMT观察系统告警状态，不存在告警。</t>
    <phoneticPr fontId="10" type="noConversion"/>
  </si>
  <si>
    <t>无异常</t>
    <phoneticPr fontId="3" type="noConversion"/>
  </si>
  <si>
    <t>备份</t>
    <phoneticPr fontId="3" type="noConversion"/>
  </si>
  <si>
    <t>USM配置备份</t>
    <phoneticPr fontId="3" type="noConversion"/>
  </si>
  <si>
    <t>C</t>
    <phoneticPr fontId="3" type="noConversion"/>
  </si>
  <si>
    <t>参考《IPCC V200R001C80SPCXX 解决方案 产品文档》USM备份与恢复章节在系统上线前或变更后进行数据备份，备份到非本地存储介质中。</t>
    <phoneticPr fontId="3" type="noConversion"/>
  </si>
  <si>
    <t>备份内容无缺少</t>
    <phoneticPr fontId="3" type="noConversion"/>
  </si>
  <si>
    <t>License文件及信息备份</t>
    <phoneticPr fontId="3" type="noConversion"/>
  </si>
  <si>
    <t>License文件、合同号、授权码、激活所使用的ESN进行信息备份</t>
    <phoneticPr fontId="3" type="noConversion"/>
  </si>
  <si>
    <t>检查得分</t>
    <phoneticPr fontId="3" type="noConversion"/>
  </si>
  <si>
    <t>正确配置NTP服务器</t>
    <phoneticPr fontId="3" type="noConversion"/>
  </si>
  <si>
    <t>配置基于以太网端口的IP漂移组</t>
    <phoneticPr fontId="3" type="noConversion"/>
  </si>
  <si>
    <t>参考《IPCC V200R001C80SPCXX 解决方案 产品文档》配置网络章节进行存储系统逻辑端口IP地址的配置。</t>
    <phoneticPr fontId="3" type="noConversion"/>
  </si>
  <si>
    <t>IP漂移组配置(NAS场景)</t>
    <phoneticPr fontId="3" type="noConversion"/>
  </si>
  <si>
    <t>CC0B03A</t>
  </si>
  <si>
    <t>CC0B06A</t>
  </si>
  <si>
    <t>CC0B08A</t>
  </si>
  <si>
    <t>CC0B02A</t>
  </si>
  <si>
    <t>CC0B04A</t>
  </si>
  <si>
    <t>CC0B05A</t>
  </si>
  <si>
    <t>CC0B07A</t>
  </si>
  <si>
    <t>CC0D01A</t>
  </si>
  <si>
    <t>CC0D02B</t>
  </si>
  <si>
    <t>CC0D03A</t>
  </si>
  <si>
    <t>CC0D04B</t>
  </si>
  <si>
    <t>CC0D05B</t>
  </si>
  <si>
    <t>CC0D06A</t>
  </si>
  <si>
    <t>CC0D07B</t>
  </si>
  <si>
    <t>CC0D08A</t>
  </si>
  <si>
    <t>编码</t>
    <phoneticPr fontId="3" type="noConversion"/>
  </si>
  <si>
    <t>编码</t>
    <phoneticPr fontId="3" type="noConversion"/>
  </si>
  <si>
    <t>CC0B01A</t>
    <phoneticPr fontId="26" type="noConversion"/>
  </si>
  <si>
    <t>CC1B01A</t>
    <phoneticPr fontId="3" type="noConversion"/>
  </si>
  <si>
    <t>CC1B03A</t>
  </si>
  <si>
    <t>CC1B02A</t>
    <phoneticPr fontId="3" type="noConversion"/>
  </si>
  <si>
    <t>CC1B04B</t>
    <phoneticPr fontId="3" type="noConversion"/>
  </si>
  <si>
    <t>CC1B05C</t>
    <phoneticPr fontId="3" type="noConversion"/>
  </si>
  <si>
    <t>CC1B06C</t>
    <phoneticPr fontId="3" type="noConversion"/>
  </si>
  <si>
    <t>CC1B07C</t>
    <phoneticPr fontId="3" type="noConversion"/>
  </si>
  <si>
    <t>CC2B01A</t>
    <phoneticPr fontId="3" type="noConversion"/>
  </si>
  <si>
    <t>编码</t>
    <phoneticPr fontId="3" type="noConversion"/>
  </si>
  <si>
    <t>CC2B03A</t>
  </si>
  <si>
    <t>CC2B04A</t>
  </si>
  <si>
    <t>CC2B02B</t>
    <phoneticPr fontId="3" type="noConversion"/>
  </si>
  <si>
    <t>CC2B05C</t>
    <phoneticPr fontId="3" type="noConversion"/>
  </si>
  <si>
    <t>CC2B06C</t>
    <phoneticPr fontId="3" type="noConversion"/>
  </si>
  <si>
    <t>CC3B01A</t>
    <phoneticPr fontId="3" type="noConversion"/>
  </si>
  <si>
    <t>CC3B03A</t>
  </si>
  <si>
    <t>CC3B02B</t>
    <phoneticPr fontId="3" type="noConversion"/>
  </si>
  <si>
    <t>CC3B04C</t>
    <phoneticPr fontId="3" type="noConversion"/>
  </si>
  <si>
    <t>CC3B05C</t>
    <phoneticPr fontId="3" type="noConversion"/>
  </si>
  <si>
    <t>CC4B01A</t>
    <phoneticPr fontId="6" type="noConversion"/>
  </si>
  <si>
    <t>CC4B03A</t>
  </si>
  <si>
    <t>CC4B02B</t>
    <phoneticPr fontId="6" type="noConversion"/>
  </si>
  <si>
    <t>CC4B04B</t>
    <phoneticPr fontId="6" type="noConversion"/>
  </si>
  <si>
    <t>CC4B05C</t>
    <phoneticPr fontId="6" type="noConversion"/>
  </si>
  <si>
    <t>CC4B06C</t>
    <phoneticPr fontId="6" type="noConversion"/>
  </si>
  <si>
    <t>CC5B01B</t>
    <phoneticPr fontId="3" type="noConversion"/>
  </si>
  <si>
    <t>CC5B02A</t>
    <phoneticPr fontId="3" type="noConversion"/>
  </si>
  <si>
    <t>CC5B03A</t>
    <phoneticPr fontId="3" type="noConversion"/>
  </si>
  <si>
    <t>CC5B04C</t>
    <phoneticPr fontId="3" type="noConversion"/>
  </si>
  <si>
    <t>CC5B05C</t>
    <phoneticPr fontId="3" type="noConversion"/>
  </si>
  <si>
    <t>CC6B01A</t>
    <phoneticPr fontId="6" type="noConversion"/>
  </si>
  <si>
    <t>CC6B02A</t>
  </si>
  <si>
    <t>CC6B03A</t>
  </si>
  <si>
    <t>CC6B05A</t>
  </si>
  <si>
    <t>CC6B06A</t>
  </si>
  <si>
    <t>CC6B07A</t>
  </si>
  <si>
    <t>CC6B08A</t>
  </si>
  <si>
    <t>CC6B09A</t>
  </si>
  <si>
    <t>CC6B04B</t>
    <phoneticPr fontId="6" type="noConversion"/>
  </si>
  <si>
    <t>CC6B10C</t>
    <phoneticPr fontId="6" type="noConversion"/>
  </si>
  <si>
    <t>编码</t>
    <phoneticPr fontId="10" type="noConversion"/>
  </si>
  <si>
    <t>CC7B01B</t>
    <phoneticPr fontId="11" type="noConversion"/>
  </si>
  <si>
    <t>CC7B02B</t>
  </si>
  <si>
    <t>CC7B03B</t>
  </si>
  <si>
    <t>CC7B04B</t>
  </si>
  <si>
    <t>CC7B07B</t>
  </si>
  <si>
    <t>CC7B05A</t>
    <phoneticPr fontId="11" type="noConversion"/>
  </si>
  <si>
    <t>CC7B06A</t>
    <phoneticPr fontId="11" type="noConversion"/>
  </si>
  <si>
    <t>CC7B08A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</si>
</sst>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7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FrutigerNext LT Regular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22"/>
      <name val="微软雅黑"/>
      <family val="2"/>
      <charset val="134"/>
    </font>
    <font>
      <sz val="11"/>
      <name val="微软雅黑"/>
      <family val="2"/>
      <charset val="134"/>
    </font>
    <font>
      <i/>
      <sz val="11"/>
      <color rgb="FF3333FF"/>
      <name val="微软雅黑"/>
      <family val="2"/>
      <charset val="134"/>
    </font>
    <font>
      <b/>
      <sz val="16"/>
      <name val="微软雅黑"/>
      <family val="2"/>
      <charset val="134"/>
    </font>
    <font>
      <sz val="16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rgb="FF3333FF"/>
      <name val="微软雅黑"/>
      <family val="2"/>
      <charset val="134"/>
    </font>
    <font>
      <i/>
      <sz val="12"/>
      <color rgb="FF3333FF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4" fillId="0" borderId="0">
      <alignment vertical="center"/>
    </xf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13">
    <xf numFmtId="0" fontId="0" fillId="0" borderId="0" xfId="0">
      <alignment vertical="center"/>
    </xf>
    <xf numFmtId="0" fontId="12" fillId="0" borderId="0" xfId="9" applyFont="1">
      <alignment vertical="center"/>
    </xf>
    <xf numFmtId="0" fontId="14" fillId="3" borderId="1" xfId="11" applyFont="1" applyFill="1" applyBorder="1" applyAlignment="1" applyProtection="1">
      <alignment horizontal="center" vertical="center" wrapText="1"/>
    </xf>
    <xf numFmtId="0" fontId="15" fillId="3" borderId="1" xfId="11" applyFont="1" applyFill="1" applyBorder="1" applyAlignment="1" applyProtection="1">
      <alignment horizontal="center" vertical="center" wrapText="1"/>
      <protection locked="0"/>
    </xf>
    <xf numFmtId="0" fontId="16" fillId="3" borderId="13" xfId="11" applyFont="1" applyFill="1" applyBorder="1" applyAlignment="1" applyProtection="1">
      <alignment vertical="center" wrapText="1"/>
    </xf>
    <xf numFmtId="0" fontId="14" fillId="3" borderId="1" xfId="11" applyFont="1" applyFill="1" applyBorder="1" applyAlignment="1" applyProtection="1">
      <alignment vertical="center" wrapText="1"/>
    </xf>
    <xf numFmtId="0" fontId="16" fillId="3" borderId="1" xfId="11" applyFont="1" applyFill="1" applyBorder="1" applyAlignment="1" applyProtection="1">
      <alignment horizontal="center" vertical="center" wrapText="1"/>
    </xf>
    <xf numFmtId="0" fontId="14" fillId="6" borderId="13" xfId="11" applyFont="1" applyFill="1" applyBorder="1" applyAlignment="1" applyProtection="1">
      <alignment vertical="center" wrapText="1"/>
    </xf>
    <xf numFmtId="0" fontId="14" fillId="5" borderId="13" xfId="11" applyFont="1" applyFill="1" applyBorder="1" applyAlignment="1" applyProtection="1">
      <alignment vertical="center" wrapText="1"/>
    </xf>
    <xf numFmtId="0" fontId="19" fillId="0" borderId="6" xfId="11" applyFont="1" applyBorder="1" applyAlignment="1" applyProtection="1">
      <alignment horizontal="center" vertical="center" wrapText="1"/>
    </xf>
    <xf numFmtId="0" fontId="12" fillId="0" borderId="6" xfId="11" applyFont="1" applyBorder="1" applyAlignment="1" applyProtection="1">
      <alignment horizontal="center" vertical="center" wrapText="1"/>
    </xf>
    <xf numFmtId="0" fontId="19" fillId="0" borderId="12" xfId="11" applyFont="1" applyBorder="1" applyAlignment="1" applyProtection="1">
      <alignment horizontal="center" vertical="center" wrapText="1"/>
    </xf>
    <xf numFmtId="0" fontId="14" fillId="4" borderId="13" xfId="11" applyFont="1" applyFill="1" applyBorder="1" applyAlignment="1" applyProtection="1">
      <alignment vertical="center" wrapText="1"/>
    </xf>
    <xf numFmtId="0" fontId="20" fillId="0" borderId="6" xfId="11" applyFont="1" applyBorder="1" applyAlignment="1" applyProtection="1">
      <alignment horizontal="center" vertical="center" wrapText="1"/>
    </xf>
    <xf numFmtId="0" fontId="14" fillId="3" borderId="13" xfId="11" applyFont="1" applyFill="1" applyBorder="1">
      <alignment vertical="center"/>
    </xf>
    <xf numFmtId="0" fontId="14" fillId="3" borderId="11" xfId="11" applyFont="1" applyFill="1" applyBorder="1">
      <alignment vertical="center"/>
    </xf>
    <xf numFmtId="0" fontId="21" fillId="2" borderId="1" xfId="5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22" fillId="0" borderId="1" xfId="3" applyFont="1" applyFill="1" applyBorder="1" applyAlignment="1">
      <alignment horizontal="center" vertical="center"/>
    </xf>
    <xf numFmtId="0" fontId="12" fillId="0" borderId="0" xfId="4" applyFont="1" applyAlignment="1">
      <alignment vertical="center"/>
    </xf>
    <xf numFmtId="0" fontId="12" fillId="0" borderId="1" xfId="4" applyFont="1" applyBorder="1" applyAlignment="1">
      <alignment horizontal="center" vertical="center" wrapText="1"/>
    </xf>
    <xf numFmtId="0" fontId="12" fillId="0" borderId="1" xfId="4" applyFont="1" applyBorder="1" applyAlignment="1">
      <alignment vertical="center" wrapText="1"/>
    </xf>
    <xf numFmtId="0" fontId="22" fillId="0" borderId="1" xfId="3" applyFont="1" applyBorder="1" applyAlignment="1">
      <alignment vertical="center" wrapText="1"/>
    </xf>
    <xf numFmtId="0" fontId="12" fillId="0" borderId="1" xfId="4" applyFont="1" applyBorder="1" applyAlignment="1">
      <alignment horizontal="center" vertical="center"/>
    </xf>
    <xf numFmtId="0" fontId="12" fillId="0" borderId="1" xfId="4" applyFont="1" applyBorder="1" applyAlignment="1">
      <alignment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12" fillId="8" borderId="1" xfId="4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/>
    </xf>
    <xf numFmtId="0" fontId="12" fillId="0" borderId="0" xfId="4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176" fontId="12" fillId="0" borderId="1" xfId="1" applyNumberFormat="1" applyFont="1" applyFill="1" applyBorder="1" applyAlignment="1" applyProtection="1">
      <alignment horizontal="center" vertical="center" wrapText="1"/>
    </xf>
    <xf numFmtId="176" fontId="24" fillId="0" borderId="1" xfId="1" applyNumberFormat="1" applyFont="1" applyFill="1" applyBorder="1" applyAlignment="1" applyProtection="1">
      <alignment horizontal="center" vertical="center" wrapText="1"/>
    </xf>
    <xf numFmtId="176" fontId="25" fillId="2" borderId="1" xfId="1" applyNumberFormat="1" applyFont="1" applyFill="1" applyBorder="1" applyAlignment="1" applyProtection="1">
      <alignment horizontal="center" vertical="center"/>
    </xf>
    <xf numFmtId="0" fontId="12" fillId="0" borderId="0" xfId="10" applyFont="1" applyAlignment="1">
      <alignment vertical="center"/>
    </xf>
    <xf numFmtId="0" fontId="12" fillId="0" borderId="1" xfId="10" applyFont="1" applyBorder="1" applyAlignment="1">
      <alignment horizontal="center" vertical="center" wrapText="1"/>
    </xf>
    <xf numFmtId="0" fontId="12" fillId="0" borderId="1" xfId="10" applyFont="1" applyBorder="1" applyAlignment="1">
      <alignment vertical="center" wrapText="1"/>
    </xf>
    <xf numFmtId="0" fontId="12" fillId="0" borderId="1" xfId="10" applyFont="1" applyBorder="1" applyAlignment="1">
      <alignment horizontal="left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/>
    </xf>
    <xf numFmtId="0" fontId="12" fillId="0" borderId="0" xfId="1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0" xfId="4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1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8" borderId="1" xfId="0" applyFont="1" applyFill="1" applyBorder="1">
      <alignment vertical="center"/>
    </xf>
    <xf numFmtId="0" fontId="12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12" fillId="0" borderId="7" xfId="11" applyFont="1" applyBorder="1" applyAlignment="1" applyProtection="1">
      <alignment horizontal="center" vertical="center" wrapText="1"/>
    </xf>
    <xf numFmtId="0" fontId="12" fillId="0" borderId="6" xfId="11" applyFont="1" applyBorder="1" applyAlignment="1" applyProtection="1">
      <alignment horizontal="center" vertical="center" wrapText="1"/>
    </xf>
    <xf numFmtId="0" fontId="15" fillId="3" borderId="1" xfId="11" applyFont="1" applyFill="1" applyBorder="1" applyAlignment="1" applyProtection="1">
      <alignment horizontal="center" vertical="center" wrapText="1"/>
      <protection locked="0"/>
    </xf>
    <xf numFmtId="0" fontId="15" fillId="3" borderId="16" xfId="11" applyFont="1" applyFill="1" applyBorder="1" applyAlignment="1" applyProtection="1">
      <alignment horizontal="center" vertical="center" wrapText="1"/>
      <protection locked="0"/>
    </xf>
    <xf numFmtId="0" fontId="20" fillId="0" borderId="7" xfId="11" applyFont="1" applyBorder="1" applyAlignment="1" applyProtection="1">
      <alignment horizontal="left" vertical="center" wrapText="1"/>
    </xf>
    <xf numFmtId="0" fontId="20" fillId="0" borderId="6" xfId="11" applyFont="1" applyBorder="1" applyAlignment="1" applyProtection="1">
      <alignment horizontal="left" vertical="center" wrapText="1"/>
    </xf>
    <xf numFmtId="0" fontId="20" fillId="0" borderId="12" xfId="11" applyFont="1" applyBorder="1" applyAlignment="1" applyProtection="1">
      <alignment horizontal="left" vertical="center" wrapText="1"/>
    </xf>
    <xf numFmtId="0" fontId="18" fillId="3" borderId="7" xfId="11" applyFont="1" applyFill="1" applyBorder="1" applyAlignment="1" applyProtection="1">
      <alignment horizontal="center" vertical="center" wrapText="1"/>
    </xf>
    <xf numFmtId="0" fontId="18" fillId="3" borderId="6" xfId="11" applyFont="1" applyFill="1" applyBorder="1" applyAlignment="1" applyProtection="1">
      <alignment horizontal="center" vertical="center" wrapText="1"/>
    </xf>
    <xf numFmtId="0" fontId="18" fillId="3" borderId="12" xfId="11" applyFont="1" applyFill="1" applyBorder="1" applyAlignment="1" applyProtection="1">
      <alignment horizontal="center" vertical="center" wrapText="1"/>
    </xf>
    <xf numFmtId="0" fontId="17" fillId="3" borderId="7" xfId="11" applyFont="1" applyFill="1" applyBorder="1" applyAlignment="1" applyProtection="1">
      <alignment horizontal="center" vertical="center" wrapText="1"/>
    </xf>
    <xf numFmtId="0" fontId="17" fillId="3" borderId="6" xfId="11" applyFont="1" applyFill="1" applyBorder="1" applyAlignment="1" applyProtection="1">
      <alignment horizontal="center" vertical="center" wrapText="1"/>
    </xf>
    <xf numFmtId="0" fontId="17" fillId="3" borderId="5" xfId="11" applyFont="1" applyFill="1" applyBorder="1" applyAlignment="1" applyProtection="1">
      <alignment horizontal="center" vertical="center" wrapText="1"/>
    </xf>
    <xf numFmtId="0" fontId="12" fillId="0" borderId="12" xfId="11" applyFont="1" applyBorder="1" applyAlignment="1" applyProtection="1">
      <alignment horizontal="center" vertical="center" wrapText="1"/>
    </xf>
    <xf numFmtId="0" fontId="20" fillId="0" borderId="6" xfId="11" applyFont="1" applyBorder="1" applyAlignment="1" applyProtection="1">
      <alignment horizontal="center" vertical="center" wrapText="1"/>
    </xf>
    <xf numFmtId="0" fontId="20" fillId="0" borderId="12" xfId="11" applyFont="1" applyBorder="1" applyAlignment="1" applyProtection="1">
      <alignment horizontal="center" vertical="center" wrapText="1"/>
    </xf>
    <xf numFmtId="0" fontId="14" fillId="4" borderId="15" xfId="11" applyFont="1" applyFill="1" applyBorder="1" applyAlignment="1" applyProtection="1">
      <alignment vertical="center" wrapText="1"/>
    </xf>
    <xf numFmtId="0" fontId="14" fillId="4" borderId="14" xfId="11" applyFont="1" applyFill="1" applyBorder="1" applyAlignment="1" applyProtection="1">
      <alignment vertical="center" wrapText="1"/>
    </xf>
    <xf numFmtId="0" fontId="14" fillId="0" borderId="10" xfId="9" applyFont="1" applyBorder="1" applyAlignment="1">
      <alignment horizontal="left" vertical="center" wrapText="1"/>
    </xf>
    <xf numFmtId="0" fontId="14" fillId="0" borderId="9" xfId="9" applyFont="1" applyBorder="1" applyAlignment="1">
      <alignment horizontal="left" vertical="center" wrapText="1"/>
    </xf>
    <xf numFmtId="0" fontId="14" fillId="0" borderId="8" xfId="9" applyFont="1" applyBorder="1" applyAlignment="1">
      <alignment horizontal="left" vertical="center" wrapText="1"/>
    </xf>
    <xf numFmtId="0" fontId="13" fillId="7" borderId="19" xfId="11" applyFont="1" applyFill="1" applyBorder="1" applyAlignment="1" applyProtection="1">
      <alignment horizontal="center" vertical="center" wrapText="1"/>
    </xf>
    <xf numFmtId="0" fontId="13" fillId="7" borderId="18" xfId="11" applyFont="1" applyFill="1" applyBorder="1" applyAlignment="1" applyProtection="1">
      <alignment horizontal="center" vertical="center" wrapText="1"/>
    </xf>
    <xf numFmtId="0" fontId="13" fillId="7" borderId="17" xfId="11" applyFont="1" applyFill="1" applyBorder="1" applyAlignment="1" applyProtection="1">
      <alignment horizontal="center" vertical="center" wrapText="1"/>
    </xf>
    <xf numFmtId="0" fontId="14" fillId="0" borderId="7" xfId="9" applyFont="1" applyBorder="1" applyAlignment="1">
      <alignment horizontal="left" vertical="center" wrapText="1"/>
    </xf>
    <xf numFmtId="0" fontId="14" fillId="0" borderId="6" xfId="9" applyFont="1" applyBorder="1" applyAlignment="1">
      <alignment horizontal="left" vertical="center" wrapText="1"/>
    </xf>
    <xf numFmtId="0" fontId="14" fillId="0" borderId="12" xfId="9" applyFont="1" applyBorder="1" applyAlignment="1">
      <alignment horizontal="left" vertical="center" wrapText="1"/>
    </xf>
    <xf numFmtId="0" fontId="14" fillId="3" borderId="13" xfId="11" applyFont="1" applyFill="1" applyBorder="1" applyAlignment="1">
      <alignment horizontal="left" vertical="center"/>
    </xf>
    <xf numFmtId="0" fontId="15" fillId="3" borderId="1" xfId="11" applyFont="1" applyFill="1" applyBorder="1" applyAlignment="1" applyProtection="1">
      <alignment horizontal="left" vertical="center" wrapText="1"/>
      <protection locked="0"/>
    </xf>
    <xf numFmtId="0" fontId="20" fillId="0" borderId="7" xfId="11" applyFont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8" borderId="1" xfId="4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0" borderId="2" xfId="10" applyFont="1" applyBorder="1" applyAlignment="1">
      <alignment horizontal="center" vertical="center" wrapText="1"/>
    </xf>
    <xf numFmtId="0" fontId="12" fillId="0" borderId="3" xfId="10" applyFont="1" applyBorder="1" applyAlignment="1">
      <alignment horizontal="center" vertical="center" wrapText="1"/>
    </xf>
  </cellXfs>
  <cellStyles count="12">
    <cellStyle name="0,0_x000d__x000a_NA_x000d__x000a_ 7" xfId="6"/>
    <cellStyle name="常规" xfId="0" builtinId="0"/>
    <cellStyle name="常规 2" xfId="4"/>
    <cellStyle name="常规 2 3" xfId="11"/>
    <cellStyle name="常规 2 5" xfId="9"/>
    <cellStyle name="常规 3" xfId="5"/>
    <cellStyle name="常规 3 6" xfId="7"/>
    <cellStyle name="常规 4" xfId="1"/>
    <cellStyle name="常规 5" xfId="8"/>
    <cellStyle name="常规 5 2" xfId="2"/>
    <cellStyle name="常规 6" xfId="10"/>
    <cellStyle name="超链接" xfId="3" builtinId="8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0</xdr:row>
          <xdr:rowOff>161925</xdr:rowOff>
        </xdr:from>
        <xdr:to>
          <xdr:col>8</xdr:col>
          <xdr:colOff>314325</xdr:colOff>
          <xdr:row>2</xdr:row>
          <xdr:rowOff>390525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0</xdr:rowOff>
        </xdr:from>
        <xdr:to>
          <xdr:col>8</xdr:col>
          <xdr:colOff>266700</xdr:colOff>
          <xdr:row>8</xdr:row>
          <xdr:rowOff>38100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support.huawei.com/hedex/hdx.do?docid=EDOC1000148381&amp;lang=zh&amp;idPath=7881490|21781198|21855671|21887617|21796204" TargetMode="External"/><Relationship Id="rId1" Type="http://schemas.openxmlformats.org/officeDocument/2006/relationships/hyperlink" Target="http://support.huawei.com/enterprise/zh/uc-c-common/common-dfx-tools-package-pid-9504197/software/22403459/?idAbsPath=fixnode01%7C7881490%7C8749328%7C9257238%7C9504197" TargetMode="Externa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4.vml"/><Relationship Id="rId7" Type="http://schemas.openxmlformats.org/officeDocument/2006/relationships/package" Target="../embeddings/Microsoft_Excel____1.xls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2.emf"/><Relationship Id="rId5" Type="http://schemas.openxmlformats.org/officeDocument/2006/relationships/package" Target="../embeddings/Microsoft_Excel____.xlsx"/><Relationship Id="rId4" Type="http://schemas.openxmlformats.org/officeDocument/2006/relationships/vmlDrawing" Target="../drawings/vmlDrawing5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K20"/>
  <sheetViews>
    <sheetView tabSelected="1" zoomScaleNormal="100" workbookViewId="0">
      <selection activeCell="B12" sqref="B12:K12"/>
    </sheetView>
  </sheetViews>
  <sheetFormatPr defaultColWidth="9" defaultRowHeight="17.25"/>
  <cols>
    <col min="1" max="1" width="19.375" style="1" customWidth="1"/>
    <col min="2" max="2" width="9.5" style="1" customWidth="1"/>
    <col min="3" max="3" width="9" style="1"/>
    <col min="4" max="4" width="16.375" style="1" customWidth="1"/>
    <col min="5" max="5" width="15" style="1" customWidth="1"/>
    <col min="6" max="6" width="7.375" style="1" hidden="1" customWidth="1"/>
    <col min="7" max="7" width="15.375" style="1" hidden="1" customWidth="1"/>
    <col min="8" max="8" width="14.125" style="1" bestFit="1" customWidth="1"/>
    <col min="9" max="10" width="23" style="1" bestFit="1" customWidth="1"/>
    <col min="11" max="11" width="16.125" style="1" bestFit="1" customWidth="1"/>
    <col min="12" max="16384" width="9" style="1"/>
  </cols>
  <sheetData>
    <row r="1" spans="1:11">
      <c r="A1" s="1" t="s">
        <v>247</v>
      </c>
      <c r="B1" s="1" t="s">
        <v>246</v>
      </c>
    </row>
    <row r="2" spans="1:11" ht="18" thickBot="1"/>
    <row r="3" spans="1:11" ht="44.25" customHeight="1">
      <c r="A3" s="91" t="s">
        <v>248</v>
      </c>
      <c r="B3" s="92"/>
      <c r="C3" s="92"/>
      <c r="D3" s="92"/>
      <c r="E3" s="92"/>
      <c r="F3" s="92"/>
      <c r="G3" s="92"/>
      <c r="H3" s="92"/>
      <c r="I3" s="92"/>
      <c r="J3" s="92"/>
      <c r="K3" s="93"/>
    </row>
    <row r="4" spans="1:11">
      <c r="A4" s="97" t="s">
        <v>245</v>
      </c>
      <c r="B4" s="98" t="s">
        <v>239</v>
      </c>
      <c r="C4" s="98"/>
      <c r="D4" s="98"/>
      <c r="E4" s="2" t="s">
        <v>244</v>
      </c>
      <c r="F4" s="72" t="s">
        <v>243</v>
      </c>
      <c r="G4" s="72"/>
      <c r="H4" s="72"/>
      <c r="I4" s="72"/>
      <c r="J4" s="72"/>
      <c r="K4" s="73"/>
    </row>
    <row r="5" spans="1:11">
      <c r="A5" s="97"/>
      <c r="B5" s="98"/>
      <c r="C5" s="98"/>
      <c r="D5" s="98"/>
      <c r="E5" s="2" t="s">
        <v>242</v>
      </c>
      <c r="F5" s="72" t="s">
        <v>241</v>
      </c>
      <c r="G5" s="72"/>
      <c r="H5" s="72"/>
      <c r="I5" s="72"/>
      <c r="J5" s="72"/>
      <c r="K5" s="73"/>
    </row>
    <row r="6" spans="1:11">
      <c r="A6" s="97"/>
      <c r="B6" s="98"/>
      <c r="C6" s="98"/>
      <c r="D6" s="98"/>
      <c r="E6" s="2" t="s">
        <v>240</v>
      </c>
      <c r="F6" s="72" t="s">
        <v>239</v>
      </c>
      <c r="G6" s="72"/>
      <c r="H6" s="72"/>
      <c r="I6" s="72"/>
      <c r="J6" s="72"/>
      <c r="K6" s="73"/>
    </row>
    <row r="7" spans="1:11">
      <c r="A7" s="97"/>
      <c r="B7" s="98"/>
      <c r="C7" s="98"/>
      <c r="D7" s="98"/>
      <c r="E7" s="2" t="s">
        <v>238</v>
      </c>
      <c r="F7" s="3"/>
      <c r="G7" s="3"/>
      <c r="H7" s="72" t="s">
        <v>237</v>
      </c>
      <c r="I7" s="72"/>
      <c r="J7" s="72"/>
      <c r="K7" s="73"/>
    </row>
    <row r="8" spans="1:11" ht="21.75" customHeight="1">
      <c r="A8" s="4" t="s">
        <v>236</v>
      </c>
      <c r="B8" s="80" t="e">
        <f>100-D10*30-I10*10-K10*5</f>
        <v>#VALUE!</v>
      </c>
      <c r="C8" s="81"/>
      <c r="D8" s="81"/>
      <c r="E8" s="82"/>
      <c r="F8" s="5"/>
      <c r="G8" s="5"/>
      <c r="H8" s="6" t="s">
        <v>235</v>
      </c>
      <c r="I8" s="77" t="e">
        <f>IF(B8&gt;=80,"合格","不合格")</f>
        <v>#VALUE!</v>
      </c>
      <c r="J8" s="78"/>
      <c r="K8" s="79"/>
    </row>
    <row r="9" spans="1:11" ht="21.75" customHeight="1">
      <c r="A9" s="7" t="s">
        <v>234</v>
      </c>
      <c r="B9" s="70"/>
      <c r="C9" s="71"/>
      <c r="D9" s="71"/>
      <c r="E9" s="71"/>
      <c r="F9" s="71"/>
      <c r="G9" s="71"/>
      <c r="H9" s="71"/>
      <c r="I9" s="71"/>
      <c r="J9" s="71"/>
      <c r="K9" s="83"/>
    </row>
    <row r="10" spans="1:11" ht="21.75" customHeight="1">
      <c r="A10" s="8" t="s">
        <v>233</v>
      </c>
      <c r="B10" s="70" t="s">
        <v>232</v>
      </c>
      <c r="C10" s="71"/>
      <c r="D10" s="9" t="s">
        <v>229</v>
      </c>
      <c r="E10" s="71" t="s">
        <v>231</v>
      </c>
      <c r="F10" s="71"/>
      <c r="G10" s="71"/>
      <c r="H10" s="71"/>
      <c r="I10" s="9" t="s">
        <v>229</v>
      </c>
      <c r="J10" s="10" t="s">
        <v>230</v>
      </c>
      <c r="K10" s="11" t="s">
        <v>229</v>
      </c>
    </row>
    <row r="11" spans="1:11" ht="21.75" customHeight="1">
      <c r="A11" s="12" t="s">
        <v>228</v>
      </c>
      <c r="B11" s="70"/>
      <c r="C11" s="71"/>
      <c r="D11" s="71"/>
      <c r="E11" s="71"/>
      <c r="F11" s="71"/>
      <c r="G11" s="71"/>
      <c r="H11" s="71"/>
      <c r="I11" s="71"/>
      <c r="J11" s="71"/>
      <c r="K11" s="83"/>
    </row>
    <row r="12" spans="1:11" ht="76.5" customHeight="1">
      <c r="A12" s="12" t="s">
        <v>249</v>
      </c>
      <c r="B12" s="74" t="s">
        <v>257</v>
      </c>
      <c r="C12" s="75"/>
      <c r="D12" s="75"/>
      <c r="E12" s="75"/>
      <c r="F12" s="75"/>
      <c r="G12" s="75"/>
      <c r="H12" s="75"/>
      <c r="I12" s="75"/>
      <c r="J12" s="75"/>
      <c r="K12" s="76"/>
    </row>
    <row r="13" spans="1:11" ht="21.75" customHeight="1">
      <c r="A13" s="86" t="s">
        <v>259</v>
      </c>
      <c r="B13" s="70" t="s">
        <v>227</v>
      </c>
      <c r="C13" s="71"/>
      <c r="D13" s="71"/>
      <c r="E13" s="71"/>
      <c r="F13" s="71"/>
      <c r="G13" s="71"/>
      <c r="H13" s="71"/>
      <c r="I13" s="10" t="s">
        <v>226</v>
      </c>
      <c r="J13" s="71" t="s">
        <v>225</v>
      </c>
      <c r="K13" s="83"/>
    </row>
    <row r="14" spans="1:11" ht="21.75" customHeight="1">
      <c r="A14" s="87"/>
      <c r="B14" s="99" t="s">
        <v>224</v>
      </c>
      <c r="C14" s="84"/>
      <c r="D14" s="84"/>
      <c r="E14" s="84"/>
      <c r="F14" s="84"/>
      <c r="G14" s="84"/>
      <c r="H14" s="84"/>
      <c r="I14" s="13"/>
      <c r="J14" s="84" t="s">
        <v>223</v>
      </c>
      <c r="K14" s="85"/>
    </row>
    <row r="15" spans="1:11" ht="21.75" customHeight="1">
      <c r="A15" s="12" t="s">
        <v>222</v>
      </c>
      <c r="B15" s="99" t="s">
        <v>221</v>
      </c>
      <c r="C15" s="84"/>
      <c r="D15" s="84"/>
      <c r="E15" s="84"/>
      <c r="F15" s="84"/>
      <c r="G15" s="84"/>
      <c r="H15" s="84"/>
      <c r="I15" s="84"/>
      <c r="J15" s="84"/>
      <c r="K15" s="85"/>
    </row>
    <row r="16" spans="1:11" ht="57.75" customHeight="1">
      <c r="A16" s="14" t="s">
        <v>220</v>
      </c>
      <c r="B16" s="94" t="s">
        <v>219</v>
      </c>
      <c r="C16" s="95"/>
      <c r="D16" s="95"/>
      <c r="E16" s="95"/>
      <c r="F16" s="95"/>
      <c r="G16" s="95"/>
      <c r="H16" s="95"/>
      <c r="I16" s="95"/>
      <c r="J16" s="95"/>
      <c r="K16" s="96"/>
    </row>
    <row r="17" spans="1:11" ht="57" customHeight="1">
      <c r="A17" s="14" t="s">
        <v>218</v>
      </c>
      <c r="B17" s="94" t="s">
        <v>212</v>
      </c>
      <c r="C17" s="95"/>
      <c r="D17" s="95"/>
      <c r="E17" s="95"/>
      <c r="F17" s="95"/>
      <c r="G17" s="95"/>
      <c r="H17" s="95"/>
      <c r="I17" s="95"/>
      <c r="J17" s="95"/>
      <c r="K17" s="96"/>
    </row>
    <row r="18" spans="1:11" ht="55.5" customHeight="1">
      <c r="A18" s="14" t="s">
        <v>217</v>
      </c>
      <c r="B18" s="94" t="s">
        <v>216</v>
      </c>
      <c r="C18" s="95"/>
      <c r="D18" s="95"/>
      <c r="E18" s="95"/>
      <c r="F18" s="95"/>
      <c r="G18" s="95"/>
      <c r="H18" s="95"/>
      <c r="I18" s="95"/>
      <c r="J18" s="95"/>
      <c r="K18" s="96"/>
    </row>
    <row r="19" spans="1:11" ht="85.5" customHeight="1">
      <c r="A19" s="14" t="s">
        <v>215</v>
      </c>
      <c r="B19" s="94" t="s">
        <v>258</v>
      </c>
      <c r="C19" s="95"/>
      <c r="D19" s="95"/>
      <c r="E19" s="95"/>
      <c r="F19" s="95"/>
      <c r="G19" s="95"/>
      <c r="H19" s="95"/>
      <c r="I19" s="95"/>
      <c r="J19" s="95"/>
      <c r="K19" s="96"/>
    </row>
    <row r="20" spans="1:11" ht="52.5" customHeight="1" thickBot="1">
      <c r="A20" s="15" t="s">
        <v>214</v>
      </c>
      <c r="B20" s="88" t="s">
        <v>213</v>
      </c>
      <c r="C20" s="89"/>
      <c r="D20" s="89"/>
      <c r="E20" s="89"/>
      <c r="F20" s="89"/>
      <c r="G20" s="89"/>
      <c r="H20" s="89"/>
      <c r="I20" s="89"/>
      <c r="J20" s="89"/>
      <c r="K20" s="90"/>
    </row>
  </sheetData>
  <mergeCells count="25">
    <mergeCell ref="J14:K14"/>
    <mergeCell ref="A13:A14"/>
    <mergeCell ref="B20:K20"/>
    <mergeCell ref="A3:K3"/>
    <mergeCell ref="B16:K16"/>
    <mergeCell ref="B17:K17"/>
    <mergeCell ref="B18:K18"/>
    <mergeCell ref="B19:K19"/>
    <mergeCell ref="A4:A7"/>
    <mergeCell ref="B4:D7"/>
    <mergeCell ref="F4:K4"/>
    <mergeCell ref="B15:K15"/>
    <mergeCell ref="B13:H13"/>
    <mergeCell ref="J13:K13"/>
    <mergeCell ref="B14:H14"/>
    <mergeCell ref="B11:K11"/>
    <mergeCell ref="B10:C10"/>
    <mergeCell ref="F5:K5"/>
    <mergeCell ref="F6:K6"/>
    <mergeCell ref="H7:K7"/>
    <mergeCell ref="B12:K12"/>
    <mergeCell ref="I8:K8"/>
    <mergeCell ref="B8:E8"/>
    <mergeCell ref="B9:K9"/>
    <mergeCell ref="E10:H10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I7"/>
  <sheetViews>
    <sheetView showGridLines="0" workbookViewId="0">
      <selection activeCell="D5" sqref="D5"/>
    </sheetView>
  </sheetViews>
  <sheetFormatPr defaultColWidth="8.75" defaultRowHeight="17.25"/>
  <cols>
    <col min="1" max="1" width="11.875" style="30" bestFit="1" customWidth="1"/>
    <col min="2" max="2" width="10.5" style="30" bestFit="1" customWidth="1"/>
    <col min="3" max="3" width="24" style="30" bestFit="1" customWidth="1"/>
    <col min="4" max="4" width="11.625" style="38" customWidth="1"/>
    <col min="5" max="5" width="44.375" style="30" customWidth="1"/>
    <col min="6" max="6" width="42.25" style="30" customWidth="1"/>
    <col min="7" max="8" width="10.25" style="38" bestFit="1" customWidth="1"/>
    <col min="9" max="9" width="16.5" style="30" customWidth="1"/>
    <col min="10" max="16384" width="8.75" style="30"/>
  </cols>
  <sheetData>
    <row r="1" spans="1:9" ht="18">
      <c r="A1" s="16" t="s">
        <v>164</v>
      </c>
      <c r="B1" s="16" t="s">
        <v>324</v>
      </c>
      <c r="C1" s="16" t="s">
        <v>165</v>
      </c>
      <c r="D1" s="16" t="s">
        <v>166</v>
      </c>
      <c r="E1" s="16" t="s">
        <v>174</v>
      </c>
      <c r="F1" s="16" t="s">
        <v>167</v>
      </c>
      <c r="G1" s="16" t="s">
        <v>254</v>
      </c>
      <c r="H1" s="16" t="s">
        <v>210</v>
      </c>
      <c r="I1" s="16" t="s">
        <v>168</v>
      </c>
    </row>
    <row r="2" spans="1:9">
      <c r="A2" s="20" t="s">
        <v>91</v>
      </c>
      <c r="B2" s="20" t="s">
        <v>352</v>
      </c>
      <c r="C2" s="40" t="s">
        <v>5</v>
      </c>
      <c r="D2" s="20" t="s">
        <v>177</v>
      </c>
      <c r="E2" s="40" t="s">
        <v>8</v>
      </c>
      <c r="F2" s="40" t="s">
        <v>11</v>
      </c>
      <c r="G2" s="32"/>
      <c r="H2" s="33" t="str">
        <f t="shared" ref="H2:H6" si="0">IF( G2="不合格",
     IF(D2="A",30,
     IF(D2="B",10,
     IF(D2="C",5
     ))),
     IF(G2="合格",0,
     IF(G2="不涉及",0,
     "-"
     ))
   )</f>
        <v>-</v>
      </c>
      <c r="I2" s="40"/>
    </row>
    <row r="3" spans="1:9">
      <c r="A3" s="20" t="s">
        <v>30</v>
      </c>
      <c r="B3" s="63" t="s">
        <v>353</v>
      </c>
      <c r="C3" s="40" t="s">
        <v>6</v>
      </c>
      <c r="D3" s="20" t="s">
        <v>171</v>
      </c>
      <c r="E3" s="40" t="s">
        <v>112</v>
      </c>
      <c r="F3" s="40" t="s">
        <v>10</v>
      </c>
      <c r="G3" s="32"/>
      <c r="H3" s="33" t="str">
        <f t="shared" si="0"/>
        <v>-</v>
      </c>
      <c r="I3" s="40"/>
    </row>
    <row r="4" spans="1:9" ht="34.5">
      <c r="A4" s="20" t="s">
        <v>114</v>
      </c>
      <c r="B4" s="63" t="s">
        <v>354</v>
      </c>
      <c r="C4" s="40" t="s">
        <v>114</v>
      </c>
      <c r="D4" s="20" t="s">
        <v>171</v>
      </c>
      <c r="E4" s="40" t="s">
        <v>116</v>
      </c>
      <c r="F4" s="40" t="s">
        <v>115</v>
      </c>
      <c r="G4" s="32"/>
      <c r="H4" s="33" t="str">
        <f t="shared" si="0"/>
        <v>-</v>
      </c>
      <c r="I4" s="40"/>
    </row>
    <row r="5" spans="1:9" ht="34.5">
      <c r="A5" s="104" t="s">
        <v>94</v>
      </c>
      <c r="B5" s="63" t="s">
        <v>355</v>
      </c>
      <c r="C5" s="40" t="s">
        <v>113</v>
      </c>
      <c r="D5" s="20" t="s">
        <v>175</v>
      </c>
      <c r="E5" s="40" t="s">
        <v>120</v>
      </c>
      <c r="F5" s="106" t="s">
        <v>96</v>
      </c>
      <c r="G5" s="32"/>
      <c r="H5" s="33" t="str">
        <f t="shared" si="0"/>
        <v>-</v>
      </c>
      <c r="I5" s="40"/>
    </row>
    <row r="6" spans="1:9" ht="34.5">
      <c r="A6" s="104"/>
      <c r="B6" s="63" t="s">
        <v>356</v>
      </c>
      <c r="C6" s="40" t="s">
        <v>83</v>
      </c>
      <c r="D6" s="20" t="s">
        <v>178</v>
      </c>
      <c r="E6" s="31" t="s">
        <v>84</v>
      </c>
      <c r="F6" s="106"/>
      <c r="G6" s="32"/>
      <c r="H6" s="33" t="str">
        <f t="shared" si="0"/>
        <v>-</v>
      </c>
      <c r="I6" s="40"/>
    </row>
    <row r="7" spans="1:9" s="39" customFormat="1">
      <c r="A7" s="108" t="s">
        <v>211</v>
      </c>
      <c r="B7" s="108"/>
      <c r="C7" s="108"/>
      <c r="D7" s="108"/>
      <c r="E7" s="108"/>
      <c r="F7" s="108"/>
      <c r="G7" s="33"/>
      <c r="H7" s="37">
        <f>100-(SUM(H2:H6))</f>
        <v>100</v>
      </c>
      <c r="I7" s="40"/>
    </row>
  </sheetData>
  <mergeCells count="3">
    <mergeCell ref="A5:A6"/>
    <mergeCell ref="F5:F6"/>
    <mergeCell ref="A7:F7"/>
  </mergeCells>
  <phoneticPr fontId="3" type="noConversion"/>
  <conditionalFormatting sqref="H7">
    <cfRule type="cellIs" dxfId="2" priority="1" operator="lessThan">
      <formula>80</formula>
    </cfRule>
  </conditionalFormatting>
  <dataValidations count="1">
    <dataValidation type="list" showInputMessage="1" showErrorMessage="1" sqref="G2:G6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F0"/>
  </sheetPr>
  <dimension ref="A1:I12"/>
  <sheetViews>
    <sheetView showGridLines="0" workbookViewId="0">
      <selection activeCell="D5" sqref="D5"/>
    </sheetView>
  </sheetViews>
  <sheetFormatPr defaultColWidth="9" defaultRowHeight="17.25"/>
  <cols>
    <col min="1" max="1" width="9" style="39"/>
    <col min="2" max="2" width="17.5" style="39" customWidth="1"/>
    <col min="3" max="3" width="18.75" style="39" customWidth="1"/>
    <col min="4" max="4" width="9" style="41"/>
    <col min="5" max="5" width="70.75" style="39" customWidth="1"/>
    <col min="6" max="6" width="36.25" style="39" customWidth="1"/>
    <col min="7" max="8" width="10.25" style="41" bestFit="1" customWidth="1"/>
    <col min="9" max="9" width="12.75" style="39" customWidth="1"/>
    <col min="10" max="16384" width="9" style="39"/>
  </cols>
  <sheetData>
    <row r="1" spans="1:9" ht="18">
      <c r="A1" s="16" t="s">
        <v>88</v>
      </c>
      <c r="B1" s="16" t="s">
        <v>335</v>
      </c>
      <c r="C1" s="16" t="s">
        <v>89</v>
      </c>
      <c r="D1" s="16" t="s">
        <v>90</v>
      </c>
      <c r="E1" s="16" t="s">
        <v>179</v>
      </c>
      <c r="F1" s="16" t="s">
        <v>169</v>
      </c>
      <c r="G1" s="16" t="s">
        <v>255</v>
      </c>
      <c r="H1" s="16" t="s">
        <v>210</v>
      </c>
      <c r="I1" s="16" t="s">
        <v>170</v>
      </c>
    </row>
    <row r="2" spans="1:9" ht="35.25">
      <c r="A2" s="104" t="s">
        <v>109</v>
      </c>
      <c r="B2" s="20" t="s">
        <v>357</v>
      </c>
      <c r="C2" s="40" t="s">
        <v>15</v>
      </c>
      <c r="D2" s="20" t="str">
        <f>RIGHT(B2,1)</f>
        <v>A</v>
      </c>
      <c r="E2" s="40" t="s">
        <v>260</v>
      </c>
      <c r="F2" s="40" t="s">
        <v>21</v>
      </c>
      <c r="G2" s="32"/>
      <c r="H2" s="33" t="str">
        <f>IF( G2="不合格",
     IF(D2="A",30,
     IF(D2="B",10,
     IF(D2="C",5
     ))),
     IF(G2="合格",0,
     IF(G2="不涉及",0,
     "-"
     ))
   )</f>
        <v>-</v>
      </c>
      <c r="I2" s="40"/>
    </row>
    <row r="3" spans="1:9" ht="35.25">
      <c r="A3" s="104"/>
      <c r="B3" s="63" t="s">
        <v>358</v>
      </c>
      <c r="C3" s="40" t="s">
        <v>16</v>
      </c>
      <c r="D3" s="63" t="str">
        <f t="shared" ref="D3:D11" si="0">RIGHT(B3,1)</f>
        <v>A</v>
      </c>
      <c r="E3" s="40" t="s">
        <v>261</v>
      </c>
      <c r="F3" s="40" t="s">
        <v>20</v>
      </c>
      <c r="G3" s="32"/>
      <c r="H3" s="33" t="str">
        <f t="shared" ref="H3:H11" si="1">IF( G3="不合格",
     IF(D3="A",30,
     IF(D3="B",10,
     IF(D3="C",5
     ))),
     IF(G3="合格",0,
     IF(G3="不涉及",0,
     "-"
     ))
   )</f>
        <v>-</v>
      </c>
      <c r="I3" s="40"/>
    </row>
    <row r="4" spans="1:9" ht="35.25">
      <c r="A4" s="104"/>
      <c r="B4" s="63" t="s">
        <v>359</v>
      </c>
      <c r="C4" s="40" t="s">
        <v>105</v>
      </c>
      <c r="D4" s="63" t="str">
        <f t="shared" si="0"/>
        <v>A</v>
      </c>
      <c r="E4" s="40" t="s">
        <v>262</v>
      </c>
      <c r="F4" s="40" t="s">
        <v>104</v>
      </c>
      <c r="G4" s="32"/>
      <c r="H4" s="33" t="str">
        <f t="shared" si="1"/>
        <v>-</v>
      </c>
      <c r="I4" s="40"/>
    </row>
    <row r="5" spans="1:9" ht="179.25">
      <c r="A5" s="104"/>
      <c r="B5" s="63" t="s">
        <v>365</v>
      </c>
      <c r="C5" s="40" t="s">
        <v>17</v>
      </c>
      <c r="D5" s="63" t="str">
        <f t="shared" si="0"/>
        <v>B</v>
      </c>
      <c r="E5" s="40" t="s">
        <v>263</v>
      </c>
      <c r="F5" s="40" t="s">
        <v>108</v>
      </c>
      <c r="G5" s="32"/>
      <c r="H5" s="33" t="str">
        <f t="shared" si="1"/>
        <v>-</v>
      </c>
      <c r="I5" s="40"/>
    </row>
    <row r="6" spans="1:9" ht="35.25">
      <c r="A6" s="104"/>
      <c r="B6" s="63" t="s">
        <v>360</v>
      </c>
      <c r="C6" s="40" t="s">
        <v>151</v>
      </c>
      <c r="D6" s="63" t="str">
        <f t="shared" si="0"/>
        <v>A</v>
      </c>
      <c r="E6" s="40" t="s">
        <v>264</v>
      </c>
      <c r="F6" s="40" t="s">
        <v>22</v>
      </c>
      <c r="G6" s="32"/>
      <c r="H6" s="33" t="str">
        <f t="shared" si="1"/>
        <v>-</v>
      </c>
      <c r="I6" s="40"/>
    </row>
    <row r="7" spans="1:9" ht="53.25">
      <c r="A7" s="104"/>
      <c r="B7" s="63" t="s">
        <v>361</v>
      </c>
      <c r="C7" s="40" t="s">
        <v>18</v>
      </c>
      <c r="D7" s="63" t="str">
        <f t="shared" si="0"/>
        <v>A</v>
      </c>
      <c r="E7" s="40" t="s">
        <v>265</v>
      </c>
      <c r="F7" s="40" t="s">
        <v>28</v>
      </c>
      <c r="G7" s="32"/>
      <c r="H7" s="33" t="str">
        <f t="shared" si="1"/>
        <v>-</v>
      </c>
      <c r="I7" s="40"/>
    </row>
    <row r="8" spans="1:9" ht="53.25">
      <c r="A8" s="104"/>
      <c r="B8" s="63" t="s">
        <v>362</v>
      </c>
      <c r="C8" s="31" t="s">
        <v>19</v>
      </c>
      <c r="D8" s="63" t="str">
        <f t="shared" si="0"/>
        <v>A</v>
      </c>
      <c r="E8" s="40" t="s">
        <v>266</v>
      </c>
      <c r="F8" s="40" t="s">
        <v>23</v>
      </c>
      <c r="G8" s="32"/>
      <c r="H8" s="33" t="str">
        <f t="shared" si="1"/>
        <v>-</v>
      </c>
      <c r="I8" s="40"/>
    </row>
    <row r="9" spans="1:9" ht="53.25">
      <c r="A9" s="104"/>
      <c r="B9" s="63" t="s">
        <v>363</v>
      </c>
      <c r="C9" s="31" t="s">
        <v>152</v>
      </c>
      <c r="D9" s="63" t="str">
        <f t="shared" si="0"/>
        <v>A</v>
      </c>
      <c r="E9" s="31" t="s">
        <v>267</v>
      </c>
      <c r="F9" s="40" t="s">
        <v>106</v>
      </c>
      <c r="G9" s="32"/>
      <c r="H9" s="33" t="str">
        <f t="shared" si="1"/>
        <v>-</v>
      </c>
      <c r="I9" s="40"/>
    </row>
    <row r="10" spans="1:9" ht="35.25">
      <c r="A10" s="104"/>
      <c r="B10" s="63" t="s">
        <v>364</v>
      </c>
      <c r="C10" s="31" t="s">
        <v>24</v>
      </c>
      <c r="D10" s="63" t="str">
        <f t="shared" si="0"/>
        <v>A</v>
      </c>
      <c r="E10" s="40" t="s">
        <v>268</v>
      </c>
      <c r="F10" s="31" t="s">
        <v>25</v>
      </c>
      <c r="G10" s="32"/>
      <c r="H10" s="33" t="str">
        <f t="shared" si="1"/>
        <v>-</v>
      </c>
      <c r="I10" s="40"/>
    </row>
    <row r="11" spans="1:9" ht="34.5">
      <c r="A11" s="20" t="s">
        <v>110</v>
      </c>
      <c r="B11" s="63" t="s">
        <v>366</v>
      </c>
      <c r="C11" s="31" t="s">
        <v>27</v>
      </c>
      <c r="D11" s="63" t="str">
        <f t="shared" si="0"/>
        <v>C</v>
      </c>
      <c r="E11" s="40" t="s">
        <v>107</v>
      </c>
      <c r="F11" s="40" t="s">
        <v>29</v>
      </c>
      <c r="G11" s="32"/>
      <c r="H11" s="33" t="str">
        <f t="shared" si="1"/>
        <v>-</v>
      </c>
      <c r="I11" s="40"/>
    </row>
    <row r="12" spans="1:9">
      <c r="A12" s="108" t="s">
        <v>211</v>
      </c>
      <c r="B12" s="108"/>
      <c r="C12" s="108"/>
      <c r="D12" s="108"/>
      <c r="E12" s="108"/>
      <c r="F12" s="108"/>
      <c r="G12" s="33"/>
      <c r="H12" s="37">
        <f>100-(SUM(H2:H11))</f>
        <v>100</v>
      </c>
      <c r="I12" s="40"/>
    </row>
  </sheetData>
  <mergeCells count="2">
    <mergeCell ref="A2:A10"/>
    <mergeCell ref="A12:F12"/>
  </mergeCells>
  <phoneticPr fontId="6" type="noConversion"/>
  <conditionalFormatting sqref="H12">
    <cfRule type="cellIs" dxfId="1" priority="1" operator="lessThan">
      <formula>80</formula>
    </cfRule>
  </conditionalFormatting>
  <dataValidations count="1">
    <dataValidation type="list" showInputMessage="1" showErrorMessage="1" sqref="G2:G11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A1:H10"/>
  <sheetViews>
    <sheetView showGridLines="0" zoomScaleNormal="100" workbookViewId="0">
      <selection activeCell="E9" sqref="E9"/>
    </sheetView>
  </sheetViews>
  <sheetFormatPr defaultColWidth="8.125" defaultRowHeight="17.25"/>
  <cols>
    <col min="1" max="1" width="12.5" style="45" bestFit="1" customWidth="1"/>
    <col min="2" max="2" width="12.5" style="45" customWidth="1"/>
    <col min="3" max="3" width="12.75" style="51" bestFit="1" customWidth="1"/>
    <col min="4" max="4" width="10.875" style="51" bestFit="1" customWidth="1"/>
    <col min="5" max="5" width="70.375" style="45" bestFit="1" customWidth="1"/>
    <col min="6" max="7" width="14.25" style="51" bestFit="1" customWidth="1"/>
    <col min="8" max="8" width="12.75" style="45" bestFit="1" customWidth="1"/>
    <col min="9" max="16384" width="8.125" style="45"/>
  </cols>
  <sheetData>
    <row r="1" spans="1:8" ht="18">
      <c r="A1" s="44" t="s">
        <v>181</v>
      </c>
      <c r="B1" s="44" t="s">
        <v>367</v>
      </c>
      <c r="C1" s="44" t="s">
        <v>182</v>
      </c>
      <c r="D1" s="44" t="s">
        <v>183</v>
      </c>
      <c r="E1" s="44" t="s">
        <v>184</v>
      </c>
      <c r="F1" s="44" t="s">
        <v>256</v>
      </c>
      <c r="G1" s="16" t="s">
        <v>210</v>
      </c>
      <c r="H1" s="44" t="s">
        <v>185</v>
      </c>
    </row>
    <row r="2" spans="1:8">
      <c r="A2" s="109" t="s">
        <v>186</v>
      </c>
      <c r="B2" s="59" t="s">
        <v>368</v>
      </c>
      <c r="C2" s="46" t="s">
        <v>187</v>
      </c>
      <c r="D2" s="46" t="str">
        <f>RIGHT(B2,1)</f>
        <v>B</v>
      </c>
      <c r="E2" s="47" t="s">
        <v>188</v>
      </c>
      <c r="F2" s="32"/>
      <c r="G2" s="33" t="str">
        <f>IF( F2="不合格",
     IF(D2="A",30,
     IF(D2="B",10,
     IF(D2="C",5
     ))),
     IF(F2="合格",0,
     IF(F2="不涉及",0,
     "-"
     ))
   )</f>
        <v>-</v>
      </c>
      <c r="H2" s="47"/>
    </row>
    <row r="3" spans="1:8" ht="34.5">
      <c r="A3" s="109"/>
      <c r="B3" s="64" t="s">
        <v>369</v>
      </c>
      <c r="C3" s="46" t="s">
        <v>189</v>
      </c>
      <c r="D3" s="64" t="str">
        <f t="shared" ref="D3:D9" si="0">RIGHT(B3,1)</f>
        <v>B</v>
      </c>
      <c r="E3" s="48" t="s">
        <v>190</v>
      </c>
      <c r="F3" s="32"/>
      <c r="G3" s="33" t="str">
        <f t="shared" ref="G3:G9" si="1">IF( F3="不合格",
     IF(D3="A",30,
     IF(D3="B",10,
     IF(D3="C",5
     ))),
     IF(F3="合格",0,
     IF(F3="不涉及",0,
     "-"
     ))
   )</f>
        <v>-</v>
      </c>
      <c r="H3" s="47"/>
    </row>
    <row r="4" spans="1:8" ht="34.5">
      <c r="A4" s="109"/>
      <c r="B4" s="64" t="s">
        <v>370</v>
      </c>
      <c r="C4" s="46" t="s">
        <v>191</v>
      </c>
      <c r="D4" s="64" t="str">
        <f t="shared" si="0"/>
        <v>B</v>
      </c>
      <c r="E4" s="47" t="s">
        <v>192</v>
      </c>
      <c r="F4" s="32"/>
      <c r="G4" s="33" t="str">
        <f t="shared" si="1"/>
        <v>-</v>
      </c>
      <c r="H4" s="47"/>
    </row>
    <row r="5" spans="1:8" ht="34.5">
      <c r="A5" s="109"/>
      <c r="B5" s="64" t="s">
        <v>371</v>
      </c>
      <c r="C5" s="46" t="s">
        <v>193</v>
      </c>
      <c r="D5" s="64" t="str">
        <f t="shared" si="0"/>
        <v>B</v>
      </c>
      <c r="E5" s="47" t="s">
        <v>194</v>
      </c>
      <c r="F5" s="32"/>
      <c r="G5" s="33" t="str">
        <f t="shared" si="1"/>
        <v>-</v>
      </c>
      <c r="H5" s="47"/>
    </row>
    <row r="6" spans="1:8" ht="34.5">
      <c r="A6" s="109"/>
      <c r="B6" s="64" t="s">
        <v>373</v>
      </c>
      <c r="C6" s="46" t="s">
        <v>195</v>
      </c>
      <c r="D6" s="64" t="str">
        <f t="shared" si="0"/>
        <v>A</v>
      </c>
      <c r="E6" s="47" t="s">
        <v>196</v>
      </c>
      <c r="F6" s="32"/>
      <c r="G6" s="33" t="str">
        <f t="shared" si="1"/>
        <v>-</v>
      </c>
      <c r="H6" s="47"/>
    </row>
    <row r="7" spans="1:8" ht="17.25" customHeight="1">
      <c r="A7" s="111" t="s">
        <v>197</v>
      </c>
      <c r="B7" s="64" t="s">
        <v>374</v>
      </c>
      <c r="C7" s="46" t="s">
        <v>198</v>
      </c>
      <c r="D7" s="64" t="str">
        <f t="shared" si="0"/>
        <v>A</v>
      </c>
      <c r="E7" s="47" t="s">
        <v>199</v>
      </c>
      <c r="F7" s="32"/>
      <c r="G7" s="33" t="str">
        <f t="shared" si="1"/>
        <v>-</v>
      </c>
      <c r="H7" s="47"/>
    </row>
    <row r="8" spans="1:8">
      <c r="A8" s="112"/>
      <c r="B8" s="64" t="s">
        <v>372</v>
      </c>
      <c r="C8" s="59" t="s">
        <v>200</v>
      </c>
      <c r="D8" s="64" t="str">
        <f t="shared" si="0"/>
        <v>B</v>
      </c>
      <c r="E8" s="47" t="s">
        <v>201</v>
      </c>
      <c r="F8" s="57"/>
      <c r="G8" s="58" t="str">
        <f t="shared" si="1"/>
        <v>-</v>
      </c>
      <c r="H8" s="47"/>
    </row>
    <row r="9" spans="1:8" ht="51.75">
      <c r="A9" s="47" t="s">
        <v>308</v>
      </c>
      <c r="B9" s="64" t="s">
        <v>375</v>
      </c>
      <c r="C9" s="59" t="s">
        <v>306</v>
      </c>
      <c r="D9" s="64" t="str">
        <f t="shared" si="0"/>
        <v>A</v>
      </c>
      <c r="E9" s="47" t="s">
        <v>307</v>
      </c>
      <c r="F9" s="32"/>
      <c r="G9" s="33" t="str">
        <f t="shared" si="1"/>
        <v>-</v>
      </c>
      <c r="H9" s="47"/>
    </row>
    <row r="10" spans="1:8" s="39" customFormat="1">
      <c r="A10" s="110"/>
      <c r="B10" s="110"/>
      <c r="C10" s="110"/>
      <c r="D10" s="110"/>
      <c r="E10" s="110"/>
      <c r="F10" s="49"/>
      <c r="G10" s="37">
        <f>100-(SUM(G2:G9))</f>
        <v>100</v>
      </c>
      <c r="H10" s="50"/>
    </row>
  </sheetData>
  <autoFilter ref="A1:H9"/>
  <mergeCells count="3">
    <mergeCell ref="A2:A6"/>
    <mergeCell ref="A10:E10"/>
    <mergeCell ref="A7:A8"/>
  </mergeCells>
  <phoneticPr fontId="11" type="noConversion"/>
  <conditionalFormatting sqref="G10">
    <cfRule type="cellIs" dxfId="0" priority="1" operator="lessThan">
      <formula>80</formula>
    </cfRule>
  </conditionalFormatting>
  <dataValidations count="1">
    <dataValidation type="list" showInputMessage="1" showErrorMessage="1" sqref="F2:F9">
      <formula1>"合格,不合格,不涉及"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E26"/>
  <sheetViews>
    <sheetView showGridLines="0" workbookViewId="0">
      <selection activeCell="C9" sqref="C9"/>
    </sheetView>
  </sheetViews>
  <sheetFormatPr defaultColWidth="9" defaultRowHeight="23.25" customHeight="1"/>
  <cols>
    <col min="1" max="1" width="14.125" style="17" customWidth="1"/>
    <col min="2" max="2" width="7" style="17" customWidth="1"/>
    <col min="3" max="3" width="32.875" style="17" customWidth="1"/>
    <col min="4" max="4" width="30.25" style="17" customWidth="1"/>
    <col min="5" max="5" width="24.75" style="17" customWidth="1"/>
    <col min="6" max="6" width="13.75" style="17" customWidth="1"/>
    <col min="7" max="16384" width="9" style="17"/>
  </cols>
  <sheetData>
    <row r="1" spans="1:5" ht="23.25" customHeight="1">
      <c r="A1" s="16" t="s">
        <v>77</v>
      </c>
      <c r="B1" s="16" t="s">
        <v>78</v>
      </c>
      <c r="C1" s="16" t="s">
        <v>79</v>
      </c>
      <c r="D1" s="16" t="s">
        <v>80</v>
      </c>
      <c r="E1" s="16" t="s">
        <v>81</v>
      </c>
    </row>
    <row r="2" spans="1:5" ht="23.25" customHeight="1">
      <c r="A2" s="100" t="s">
        <v>38</v>
      </c>
      <c r="B2" s="18">
        <v>1</v>
      </c>
      <c r="C2" s="19" t="s">
        <v>153</v>
      </c>
      <c r="D2" s="104" t="s">
        <v>40</v>
      </c>
      <c r="E2" s="101" t="s">
        <v>121</v>
      </c>
    </row>
    <row r="3" spans="1:5" ht="23.25" customHeight="1">
      <c r="A3" s="100"/>
      <c r="B3" s="18">
        <v>2</v>
      </c>
      <c r="C3" s="19" t="s">
        <v>37</v>
      </c>
      <c r="D3" s="104"/>
      <c r="E3" s="102"/>
    </row>
    <row r="4" spans="1:5" ht="23.25" customHeight="1">
      <c r="A4" s="100"/>
      <c r="B4" s="18">
        <v>3</v>
      </c>
      <c r="C4" s="19" t="s">
        <v>39</v>
      </c>
      <c r="D4" s="104"/>
      <c r="E4" s="102"/>
    </row>
    <row r="5" spans="1:5" ht="23.25" customHeight="1">
      <c r="A5" s="18" t="s">
        <v>41</v>
      </c>
      <c r="B5" s="18">
        <v>4</v>
      </c>
      <c r="C5" s="19" t="s">
        <v>52</v>
      </c>
      <c r="D5" s="20" t="s">
        <v>47</v>
      </c>
      <c r="E5" s="20" t="s">
        <v>132</v>
      </c>
    </row>
    <row r="6" spans="1:5" ht="23.25" customHeight="1">
      <c r="A6" s="100" t="s">
        <v>42</v>
      </c>
      <c r="B6" s="18">
        <v>5</v>
      </c>
      <c r="C6" s="19" t="s">
        <v>43</v>
      </c>
      <c r="D6" s="104" t="s">
        <v>51</v>
      </c>
      <c r="E6" s="18"/>
    </row>
    <row r="7" spans="1:5" ht="23.25" customHeight="1">
      <c r="A7" s="100"/>
      <c r="B7" s="18">
        <v>6</v>
      </c>
      <c r="C7" s="19" t="s">
        <v>44</v>
      </c>
      <c r="D7" s="104"/>
      <c r="E7" s="18"/>
    </row>
    <row r="8" spans="1:5" ht="23.25" customHeight="1">
      <c r="A8" s="100"/>
      <c r="B8" s="18">
        <v>7</v>
      </c>
      <c r="C8" s="19" t="s">
        <v>45</v>
      </c>
      <c r="D8" s="104"/>
      <c r="E8" s="18"/>
    </row>
    <row r="9" spans="1:5" ht="23.25" customHeight="1">
      <c r="A9" s="100"/>
      <c r="B9" s="18">
        <v>8</v>
      </c>
      <c r="C9" s="19" t="s">
        <v>46</v>
      </c>
      <c r="D9" s="104"/>
      <c r="E9" s="18"/>
    </row>
    <row r="10" spans="1:5" ht="23.25" customHeight="1">
      <c r="A10" s="100"/>
      <c r="B10" s="18">
        <v>9</v>
      </c>
      <c r="C10" s="19" t="s">
        <v>48</v>
      </c>
      <c r="D10" s="104"/>
      <c r="E10" s="18"/>
    </row>
    <row r="11" spans="1:5" ht="23.25" customHeight="1">
      <c r="A11" s="100"/>
      <c r="B11" s="18">
        <v>10</v>
      </c>
      <c r="C11" s="19" t="s">
        <v>49</v>
      </c>
      <c r="D11" s="104"/>
      <c r="E11" s="18"/>
    </row>
    <row r="12" spans="1:5" ht="23.25" customHeight="1">
      <c r="A12" s="100"/>
      <c r="B12" s="18">
        <v>11</v>
      </c>
      <c r="C12" s="19" t="s">
        <v>50</v>
      </c>
      <c r="D12" s="104"/>
      <c r="E12" s="18"/>
    </row>
    <row r="13" spans="1:5" ht="23.25" customHeight="1">
      <c r="A13" s="100" t="s">
        <v>56</v>
      </c>
      <c r="B13" s="18">
        <v>12</v>
      </c>
      <c r="C13" s="19" t="s">
        <v>54</v>
      </c>
      <c r="D13" s="100" t="s">
        <v>57</v>
      </c>
      <c r="E13" s="101" t="s">
        <v>59</v>
      </c>
    </row>
    <row r="14" spans="1:5" ht="23.25" customHeight="1">
      <c r="A14" s="100"/>
      <c r="B14" s="18">
        <v>13</v>
      </c>
      <c r="C14" s="19" t="s">
        <v>53</v>
      </c>
      <c r="D14" s="100"/>
      <c r="E14" s="103"/>
    </row>
    <row r="15" spans="1:5" ht="23.25" customHeight="1">
      <c r="A15" s="100"/>
      <c r="B15" s="18">
        <v>14</v>
      </c>
      <c r="C15" s="19" t="s">
        <v>55</v>
      </c>
      <c r="D15" s="18" t="s">
        <v>58</v>
      </c>
      <c r="E15" s="19"/>
    </row>
    <row r="16" spans="1:5" ht="23.25" customHeight="1">
      <c r="A16" s="100" t="s">
        <v>60</v>
      </c>
      <c r="B16" s="18">
        <v>15</v>
      </c>
      <c r="C16" s="21" t="s">
        <v>61</v>
      </c>
      <c r="D16" s="22" t="s">
        <v>67</v>
      </c>
      <c r="E16" s="18" t="s">
        <v>135</v>
      </c>
    </row>
    <row r="17" spans="1:5" ht="23.25" customHeight="1">
      <c r="A17" s="100"/>
      <c r="B17" s="18">
        <v>16</v>
      </c>
      <c r="C17" s="21" t="s">
        <v>62</v>
      </c>
      <c r="D17" s="22" t="s">
        <v>68</v>
      </c>
      <c r="E17" s="18" t="s">
        <v>117</v>
      </c>
    </row>
    <row r="18" spans="1:5" ht="23.25" customHeight="1">
      <c r="A18" s="100"/>
      <c r="B18" s="18">
        <v>17</v>
      </c>
      <c r="C18" s="21" t="s">
        <v>63</v>
      </c>
      <c r="D18" s="22" t="s">
        <v>69</v>
      </c>
      <c r="E18" s="18" t="s">
        <v>117</v>
      </c>
    </row>
    <row r="19" spans="1:5" ht="23.25" customHeight="1">
      <c r="A19" s="100"/>
      <c r="B19" s="18">
        <v>18</v>
      </c>
      <c r="C19" s="21" t="s">
        <v>98</v>
      </c>
      <c r="D19" s="22" t="s">
        <v>97</v>
      </c>
      <c r="E19" s="18" t="s">
        <v>117</v>
      </c>
    </row>
    <row r="20" spans="1:5" ht="23.25" customHeight="1">
      <c r="A20" s="100"/>
      <c r="B20" s="18">
        <v>19</v>
      </c>
      <c r="C20" s="21" t="s">
        <v>64</v>
      </c>
      <c r="D20" s="22" t="s">
        <v>70</v>
      </c>
      <c r="E20" s="18" t="s">
        <v>117</v>
      </c>
    </row>
    <row r="21" spans="1:5" ht="23.25" customHeight="1">
      <c r="A21" s="100"/>
      <c r="B21" s="18">
        <v>20</v>
      </c>
      <c r="C21" s="21" t="s">
        <v>65</v>
      </c>
      <c r="D21" s="22" t="s">
        <v>71</v>
      </c>
      <c r="E21" s="18" t="s">
        <v>117</v>
      </c>
    </row>
    <row r="22" spans="1:5" ht="23.25" customHeight="1">
      <c r="A22" s="100"/>
      <c r="B22" s="18">
        <v>21</v>
      </c>
      <c r="C22" s="21" t="s">
        <v>66</v>
      </c>
      <c r="D22" s="22" t="s">
        <v>72</v>
      </c>
      <c r="E22" s="18" t="s">
        <v>117</v>
      </c>
    </row>
    <row r="23" spans="1:5" ht="23.25" customHeight="1">
      <c r="A23" s="100" t="s">
        <v>122</v>
      </c>
      <c r="B23" s="18">
        <v>22</v>
      </c>
      <c r="C23" s="21" t="s">
        <v>123</v>
      </c>
      <c r="D23" s="19"/>
      <c r="E23" s="18" t="s">
        <v>127</v>
      </c>
    </row>
    <row r="24" spans="1:5" ht="23.25" customHeight="1">
      <c r="A24" s="100"/>
      <c r="B24" s="18">
        <v>23</v>
      </c>
      <c r="C24" s="21" t="s">
        <v>126</v>
      </c>
      <c r="D24" s="19"/>
      <c r="E24" s="19"/>
    </row>
    <row r="25" spans="1:5" ht="23.25" customHeight="1">
      <c r="A25" s="100"/>
      <c r="B25" s="18">
        <v>24</v>
      </c>
      <c r="C25" s="21" t="s">
        <v>124</v>
      </c>
      <c r="D25" s="19"/>
      <c r="E25" s="19"/>
    </row>
    <row r="26" spans="1:5" ht="23.25" customHeight="1">
      <c r="A26" s="100"/>
      <c r="B26" s="18">
        <v>25</v>
      </c>
      <c r="C26" s="21" t="s">
        <v>125</v>
      </c>
      <c r="D26" s="19"/>
      <c r="E26" s="19"/>
    </row>
  </sheetData>
  <mergeCells count="10">
    <mergeCell ref="A23:A26"/>
    <mergeCell ref="A16:A22"/>
    <mergeCell ref="A13:A15"/>
    <mergeCell ref="D13:D14"/>
    <mergeCell ref="E2:E4"/>
    <mergeCell ref="E13:E14"/>
    <mergeCell ref="A2:A4"/>
    <mergeCell ref="D2:D4"/>
    <mergeCell ref="A6:A12"/>
    <mergeCell ref="D6:D12"/>
  </mergeCells>
  <phoneticPr fontId="6" type="noConversion"/>
  <hyperlinks>
    <hyperlink ref="D16" location="CTI!A1" display="CTI"/>
    <hyperlink ref="D17" location="USM!A1" display="USM"/>
    <hyperlink ref="D18" location="'U2980'!A1" display="U2980"/>
    <hyperlink ref="D20" location="Oracle!A1" display="Oracle"/>
    <hyperlink ref="D21" location="'2600V3'!A1" display="2600V3"/>
    <hyperlink ref="D22" location="RH2288V3!A1" display="RH2288V3"/>
    <hyperlink ref="D19" location="'SE1000'!A1" display="SE1000"/>
  </hyperlink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C10"/>
  <sheetViews>
    <sheetView showGridLines="0" workbookViewId="0">
      <selection activeCell="C2" sqref="C2"/>
    </sheetView>
  </sheetViews>
  <sheetFormatPr defaultColWidth="8.75" defaultRowHeight="17.25"/>
  <cols>
    <col min="1" max="1" width="8.75" style="29"/>
    <col min="2" max="2" width="38.5" style="23" customWidth="1"/>
    <col min="3" max="3" width="49.25" style="23" customWidth="1"/>
    <col min="4" max="16384" width="8.75" style="23"/>
  </cols>
  <sheetData>
    <row r="1" spans="1:3" ht="18">
      <c r="A1" s="16" t="s">
        <v>78</v>
      </c>
      <c r="B1" s="16" t="s">
        <v>154</v>
      </c>
      <c r="C1" s="16" t="s">
        <v>146</v>
      </c>
    </row>
    <row r="2" spans="1:3" ht="86.25">
      <c r="A2" s="24">
        <v>1</v>
      </c>
      <c r="B2" s="25" t="s">
        <v>148</v>
      </c>
      <c r="C2" s="26" t="s">
        <v>147</v>
      </c>
    </row>
    <row r="3" spans="1:3" ht="51.75">
      <c r="A3" s="27">
        <v>2</v>
      </c>
      <c r="B3" s="28" t="s">
        <v>180</v>
      </c>
      <c r="C3" s="26" t="s">
        <v>205</v>
      </c>
    </row>
    <row r="10" spans="1:3">
      <c r="C10" s="30"/>
    </row>
  </sheetData>
  <phoneticPr fontId="3" type="noConversion"/>
  <hyperlinks>
    <hyperlink ref="C2" r:id="rId1"/>
    <hyperlink ref="C3" r:id="rId2"/>
  </hyperlinks>
  <pageMargins left="0.74803149606299213" right="0.74803149606299213" top="0.98425196850393704" bottom="0.98425196850393704" header="0.51181102362204722" footer="0.51181102362204722"/>
  <pageSetup paperSize="9" orientation="portrait" r:id="rId3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F0"/>
  </sheetPr>
  <dimension ref="A1:G10"/>
  <sheetViews>
    <sheetView showGridLines="0" workbookViewId="0">
      <selection activeCell="A2" sqref="A2:A9"/>
    </sheetView>
  </sheetViews>
  <sheetFormatPr defaultColWidth="8.75" defaultRowHeight="17.25"/>
  <cols>
    <col min="1" max="1" width="11" style="38" customWidth="1"/>
    <col min="2" max="2" width="19" style="30" customWidth="1"/>
    <col min="3" max="3" width="15.75" style="38" customWidth="1"/>
    <col min="4" max="4" width="55.5" style="30" customWidth="1"/>
    <col min="5" max="5" width="25.5" style="30" customWidth="1"/>
    <col min="6" max="6" width="10.25" style="38" bestFit="1" customWidth="1"/>
    <col min="7" max="7" width="19.625" style="38" customWidth="1"/>
    <col min="8" max="16" width="8.75" style="30"/>
    <col min="17" max="17" width="13.25" style="30" customWidth="1"/>
    <col min="18" max="18" width="11.375" style="30" customWidth="1"/>
    <col min="19" max="19" width="10.875" style="30" customWidth="1"/>
    <col min="20" max="16384" width="8.75" style="30"/>
  </cols>
  <sheetData>
    <row r="1" spans="1:7" ht="18">
      <c r="A1" s="16" t="s">
        <v>324</v>
      </c>
      <c r="B1" s="16" t="s">
        <v>172</v>
      </c>
      <c r="C1" s="16" t="s">
        <v>157</v>
      </c>
      <c r="D1" s="16" t="s">
        <v>173</v>
      </c>
      <c r="E1" s="16" t="s">
        <v>158</v>
      </c>
      <c r="F1" s="16" t="s">
        <v>250</v>
      </c>
      <c r="G1" s="16" t="s">
        <v>210</v>
      </c>
    </row>
    <row r="2" spans="1:7">
      <c r="A2" s="24" t="s">
        <v>316</v>
      </c>
      <c r="B2" s="31" t="s">
        <v>73</v>
      </c>
      <c r="C2" s="32" t="str">
        <f>RIGHT(A2,1)</f>
        <v>A</v>
      </c>
      <c r="D2" s="31" t="s">
        <v>74</v>
      </c>
      <c r="E2" s="31" t="s">
        <v>131</v>
      </c>
      <c r="F2" s="32"/>
      <c r="G2" s="33" t="str">
        <f>IF( F2="不合格",
     IF(C2="A",30,
     IF(C2="B",10,
     IF(C2="C",5
     ))),
     IF(F2="合格",0,
     IF(F2="不涉及",0,
     "-"
     ))
   )</f>
        <v>-</v>
      </c>
    </row>
    <row r="3" spans="1:7" ht="51.75">
      <c r="A3" s="24" t="s">
        <v>317</v>
      </c>
      <c r="B3" s="31" t="s">
        <v>138</v>
      </c>
      <c r="C3" s="61" t="str">
        <f t="shared" ref="C3:C9" si="0">RIGHT(A3,1)</f>
        <v>B</v>
      </c>
      <c r="D3" s="31" t="s">
        <v>145</v>
      </c>
      <c r="E3" s="31" t="s">
        <v>144</v>
      </c>
      <c r="F3" s="32"/>
      <c r="G3" s="33" t="str">
        <f t="shared" ref="G3:G9" si="1">IF( F3="不合格",
     IF(C3="A",30,
     IF(C3="B",10,
     IF(C3="C",5
     ))),
     IF(F3="合格",0,
     IF(F3="不涉及",0,
     "-"
     ))
   )</f>
        <v>-</v>
      </c>
    </row>
    <row r="4" spans="1:7" ht="51.75">
      <c r="A4" s="24" t="s">
        <v>318</v>
      </c>
      <c r="B4" s="31" t="s">
        <v>139</v>
      </c>
      <c r="C4" s="61" t="str">
        <f t="shared" si="0"/>
        <v>A</v>
      </c>
      <c r="D4" s="31" t="s">
        <v>133</v>
      </c>
      <c r="E4" s="31" t="s">
        <v>140</v>
      </c>
      <c r="F4" s="32"/>
      <c r="G4" s="33" t="str">
        <f t="shared" si="1"/>
        <v>-</v>
      </c>
    </row>
    <row r="5" spans="1:7">
      <c r="A5" s="24" t="s">
        <v>319</v>
      </c>
      <c r="B5" s="31" t="s">
        <v>75</v>
      </c>
      <c r="C5" s="61" t="str">
        <f t="shared" si="0"/>
        <v>B</v>
      </c>
      <c r="D5" s="31" t="s">
        <v>130</v>
      </c>
      <c r="E5" s="31"/>
      <c r="F5" s="32"/>
      <c r="G5" s="33" t="str">
        <f t="shared" si="1"/>
        <v>-</v>
      </c>
    </row>
    <row r="6" spans="1:7">
      <c r="A6" s="24" t="s">
        <v>320</v>
      </c>
      <c r="B6" s="31" t="s">
        <v>128</v>
      </c>
      <c r="C6" s="61" t="str">
        <f t="shared" si="0"/>
        <v>B</v>
      </c>
      <c r="D6" s="31" t="s">
        <v>129</v>
      </c>
      <c r="E6" s="31"/>
      <c r="F6" s="32"/>
      <c r="G6" s="33" t="str">
        <f t="shared" si="1"/>
        <v>-</v>
      </c>
    </row>
    <row r="7" spans="1:7">
      <c r="A7" s="24" t="s">
        <v>321</v>
      </c>
      <c r="B7" s="35" t="s">
        <v>118</v>
      </c>
      <c r="C7" s="61" t="str">
        <f t="shared" si="0"/>
        <v>A</v>
      </c>
      <c r="D7" s="35" t="s">
        <v>119</v>
      </c>
      <c r="E7" s="35" t="s">
        <v>134</v>
      </c>
      <c r="F7" s="34"/>
      <c r="G7" s="33" t="str">
        <f t="shared" si="1"/>
        <v>-</v>
      </c>
    </row>
    <row r="8" spans="1:7" ht="34.5">
      <c r="A8" s="24" t="s">
        <v>322</v>
      </c>
      <c r="B8" s="35" t="s">
        <v>136</v>
      </c>
      <c r="C8" s="61" t="str">
        <f t="shared" si="0"/>
        <v>B</v>
      </c>
      <c r="D8" s="35" t="s">
        <v>137</v>
      </c>
      <c r="E8" s="34"/>
      <c r="F8" s="34"/>
      <c r="G8" s="33" t="str">
        <f t="shared" si="1"/>
        <v>-</v>
      </c>
    </row>
    <row r="9" spans="1:7">
      <c r="A9" s="24" t="s">
        <v>323</v>
      </c>
      <c r="B9" s="31" t="s">
        <v>141</v>
      </c>
      <c r="C9" s="61" t="str">
        <f t="shared" si="0"/>
        <v>A</v>
      </c>
      <c r="D9" s="35" t="s">
        <v>143</v>
      </c>
      <c r="E9" s="35" t="s">
        <v>142</v>
      </c>
      <c r="F9" s="34"/>
      <c r="G9" s="33" t="str">
        <f t="shared" si="1"/>
        <v>-</v>
      </c>
    </row>
    <row r="10" spans="1:7">
      <c r="A10" s="105"/>
      <c r="B10" s="105"/>
      <c r="C10" s="105"/>
      <c r="D10" s="105"/>
      <c r="E10" s="105"/>
      <c r="F10" s="36"/>
      <c r="G10" s="37">
        <f>100-(SUM(G2:G9))</f>
        <v>100</v>
      </c>
    </row>
  </sheetData>
  <mergeCells count="1">
    <mergeCell ref="A10:E10"/>
  </mergeCells>
  <phoneticPr fontId="3" type="noConversion"/>
  <conditionalFormatting sqref="G10">
    <cfRule type="cellIs" dxfId="7" priority="1" operator="lessThan">
      <formula>80</formula>
    </cfRule>
  </conditionalFormatting>
  <dataValidations count="1">
    <dataValidation type="list" showInputMessage="1" showErrorMessage="1" sqref="F2:F9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工作表" dvAspect="DVASPECT_ICON" shapeId="2049" r:id="rId5">
          <objectPr defaultSize="0" r:id="rId6">
            <anchor moveWithCells="1">
              <from>
                <xdr:col>7</xdr:col>
                <xdr:colOff>76200</xdr:colOff>
                <xdr:row>0</xdr:row>
                <xdr:rowOff>161925</xdr:rowOff>
              </from>
              <to>
                <xdr:col>8</xdr:col>
                <xdr:colOff>314325</xdr:colOff>
                <xdr:row>2</xdr:row>
                <xdr:rowOff>390525</xdr:rowOff>
              </to>
            </anchor>
          </objectPr>
        </oleObject>
      </mc:Choice>
      <mc:Fallback>
        <oleObject progId="工作表" dvAspect="DVASPECT_ICON" shapeId="2049" r:id="rId5"/>
      </mc:Fallback>
    </mc:AlternateContent>
    <mc:AlternateContent xmlns:mc="http://schemas.openxmlformats.org/markup-compatibility/2006">
      <mc:Choice Requires="x14">
        <oleObject progId="工作表" dvAspect="DVASPECT_ICON" shapeId="2050" r:id="rId7">
          <objectPr defaultSize="0" r:id="rId8">
            <anchor moveWithCells="1">
              <from>
                <xdr:col>7</xdr:col>
                <xdr:colOff>19050</xdr:colOff>
                <xdr:row>6</xdr:row>
                <xdr:rowOff>0</xdr:rowOff>
              </from>
              <to>
                <xdr:col>8</xdr:col>
                <xdr:colOff>266700</xdr:colOff>
                <xdr:row>8</xdr:row>
                <xdr:rowOff>38100</xdr:rowOff>
              </to>
            </anchor>
          </objectPr>
        </oleObject>
      </mc:Choice>
      <mc:Fallback>
        <oleObject progId="工作表" dvAspect="DVASPECT_ICON" shapeId="2050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1"/>
  <sheetViews>
    <sheetView workbookViewId="0">
      <selection activeCell="F2" sqref="F2"/>
    </sheetView>
  </sheetViews>
  <sheetFormatPr defaultRowHeight="14.25"/>
  <cols>
    <col min="1" max="1" width="12.75" customWidth="1"/>
    <col min="2" max="2" width="28.25" bestFit="1" customWidth="1"/>
    <col min="3" max="3" width="7.75" style="66" bestFit="1" customWidth="1"/>
    <col min="4" max="4" width="24.625" customWidth="1"/>
    <col min="5" max="5" width="47.125" customWidth="1"/>
    <col min="6" max="6" width="20.5" customWidth="1"/>
    <col min="8" max="8" width="31.25" customWidth="1"/>
  </cols>
  <sheetData>
    <row r="1" spans="1:8" ht="18">
      <c r="A1" s="16" t="s">
        <v>325</v>
      </c>
      <c r="B1" s="16" t="s">
        <v>89</v>
      </c>
      <c r="C1" s="16" t="s">
        <v>90</v>
      </c>
      <c r="D1" s="16" t="s">
        <v>173</v>
      </c>
      <c r="E1" s="16" t="s">
        <v>111</v>
      </c>
      <c r="F1" s="16" t="s">
        <v>250</v>
      </c>
      <c r="G1" s="16" t="s">
        <v>210</v>
      </c>
      <c r="H1" s="16" t="s">
        <v>156</v>
      </c>
    </row>
    <row r="2" spans="1:8" ht="51.75">
      <c r="A2" s="53" t="s">
        <v>326</v>
      </c>
      <c r="B2" s="53" t="s">
        <v>269</v>
      </c>
      <c r="C2" s="60" t="str">
        <f>RIGHT(A2,1)</f>
        <v>A</v>
      </c>
      <c r="D2" s="40" t="s">
        <v>273</v>
      </c>
      <c r="E2" s="40" t="s">
        <v>270</v>
      </c>
      <c r="F2" s="61"/>
      <c r="G2" s="62" t="str">
        <f t="shared" ref="G2:G9" si="0">IF( F2="不合格",
     IF(C2="A",30,
     IF(C2="B",10,
     IF(C2="C",5
     ))),
     IF(F2="合格",0,
     IF(F2="不涉及",0,
     "-"
     ))
   )</f>
        <v>-</v>
      </c>
      <c r="H2" s="54"/>
    </row>
    <row r="3" spans="1:8" ht="103.5">
      <c r="A3" s="53" t="s">
        <v>312</v>
      </c>
      <c r="B3" s="53" t="s">
        <v>271</v>
      </c>
      <c r="C3" s="60" t="str">
        <f t="shared" ref="C3:C9" si="1">RIGHT(A3,1)</f>
        <v>A</v>
      </c>
      <c r="D3" s="40" t="s">
        <v>273</v>
      </c>
      <c r="E3" s="40" t="s">
        <v>283</v>
      </c>
      <c r="F3" s="61"/>
      <c r="G3" s="62" t="str">
        <f t="shared" si="0"/>
        <v>-</v>
      </c>
      <c r="H3" s="54"/>
    </row>
    <row r="4" spans="1:8" ht="172.5">
      <c r="A4" s="53" t="s">
        <v>309</v>
      </c>
      <c r="B4" s="53" t="s">
        <v>272</v>
      </c>
      <c r="C4" s="60" t="str">
        <f t="shared" si="1"/>
        <v>A</v>
      </c>
      <c r="D4" s="40" t="s">
        <v>273</v>
      </c>
      <c r="E4" s="40" t="s">
        <v>275</v>
      </c>
      <c r="F4" s="61"/>
      <c r="G4" s="62" t="str">
        <f t="shared" si="0"/>
        <v>-</v>
      </c>
      <c r="H4" s="54"/>
    </row>
    <row r="5" spans="1:8" ht="86.25">
      <c r="A5" s="53" t="s">
        <v>313</v>
      </c>
      <c r="B5" s="53" t="s">
        <v>274</v>
      </c>
      <c r="C5" s="60" t="str">
        <f t="shared" si="1"/>
        <v>A</v>
      </c>
      <c r="D5" s="40" t="s">
        <v>273</v>
      </c>
      <c r="E5" s="40" t="s">
        <v>277</v>
      </c>
      <c r="F5" s="61"/>
      <c r="G5" s="62" t="str">
        <f t="shared" si="0"/>
        <v>-</v>
      </c>
      <c r="H5" s="54"/>
    </row>
    <row r="6" spans="1:8" ht="51.75">
      <c r="A6" s="53" t="s">
        <v>314</v>
      </c>
      <c r="B6" s="53" t="s">
        <v>276</v>
      </c>
      <c r="C6" s="60" t="str">
        <f t="shared" si="1"/>
        <v>A</v>
      </c>
      <c r="D6" s="40" t="s">
        <v>273</v>
      </c>
      <c r="E6" s="40" t="s">
        <v>278</v>
      </c>
      <c r="F6" s="61"/>
      <c r="G6" s="62" t="str">
        <f t="shared" si="0"/>
        <v>-</v>
      </c>
      <c r="H6" s="54"/>
    </row>
    <row r="7" spans="1:8" ht="120.75">
      <c r="A7" s="53" t="s">
        <v>310</v>
      </c>
      <c r="B7" s="53" t="s">
        <v>279</v>
      </c>
      <c r="C7" s="60" t="str">
        <f t="shared" si="1"/>
        <v>A</v>
      </c>
      <c r="D7" s="40" t="s">
        <v>273</v>
      </c>
      <c r="E7" s="40" t="s">
        <v>280</v>
      </c>
      <c r="F7" s="61"/>
      <c r="G7" s="62" t="str">
        <f t="shared" si="0"/>
        <v>-</v>
      </c>
      <c r="H7" s="54"/>
    </row>
    <row r="8" spans="1:8" ht="103.5">
      <c r="A8" s="53" t="s">
        <v>315</v>
      </c>
      <c r="B8" s="53" t="s">
        <v>281</v>
      </c>
      <c r="C8" s="60" t="str">
        <f t="shared" si="1"/>
        <v>A</v>
      </c>
      <c r="D8" s="40" t="s">
        <v>273</v>
      </c>
      <c r="E8" s="40" t="s">
        <v>282</v>
      </c>
      <c r="F8" s="61"/>
      <c r="G8" s="62" t="str">
        <f t="shared" si="0"/>
        <v>-</v>
      </c>
      <c r="H8" s="54"/>
    </row>
    <row r="9" spans="1:8" ht="172.5">
      <c r="A9" s="53" t="s">
        <v>311</v>
      </c>
      <c r="B9" s="53" t="s">
        <v>284</v>
      </c>
      <c r="C9" s="60" t="str">
        <f t="shared" si="1"/>
        <v>A</v>
      </c>
      <c r="D9" s="40" t="s">
        <v>273</v>
      </c>
      <c r="E9" s="40" t="s">
        <v>285</v>
      </c>
      <c r="F9" s="61"/>
      <c r="G9" s="62" t="str">
        <f t="shared" si="0"/>
        <v>-</v>
      </c>
      <c r="H9" s="54"/>
    </row>
    <row r="10" spans="1:8" ht="17.25">
      <c r="A10" s="67"/>
      <c r="B10" s="67"/>
      <c r="C10" s="68"/>
      <c r="D10" s="67"/>
      <c r="E10" s="67"/>
      <c r="F10" s="67"/>
      <c r="G10" s="62">
        <f>100-SUM(G2:G9)</f>
        <v>100</v>
      </c>
      <c r="H10" s="69"/>
    </row>
    <row r="11" spans="1:8" ht="17.25">
      <c r="A11" s="52"/>
      <c r="B11" s="52"/>
      <c r="C11" s="65"/>
      <c r="D11" s="52"/>
      <c r="E11" s="52"/>
      <c r="F11" s="52"/>
    </row>
    <row r="12" spans="1:8" ht="17.25">
      <c r="A12" s="52"/>
      <c r="B12" s="52"/>
      <c r="C12" s="65"/>
      <c r="D12" s="52"/>
      <c r="E12" s="52"/>
      <c r="F12" s="52"/>
    </row>
    <row r="13" spans="1:8" ht="17.25">
      <c r="A13" s="52"/>
      <c r="B13" s="52"/>
      <c r="C13" s="65"/>
      <c r="D13" s="52"/>
      <c r="E13" s="52"/>
      <c r="F13" s="52"/>
    </row>
    <row r="14" spans="1:8" ht="17.25">
      <c r="A14" s="52"/>
      <c r="B14" s="52"/>
      <c r="C14" s="65"/>
      <c r="D14" s="52"/>
      <c r="E14" s="52"/>
      <c r="F14" s="52"/>
    </row>
    <row r="15" spans="1:8" ht="17.25">
      <c r="A15" s="52"/>
      <c r="B15" s="52"/>
      <c r="C15" s="65"/>
      <c r="D15" s="52"/>
      <c r="E15" s="52"/>
      <c r="F15" s="52"/>
    </row>
    <row r="16" spans="1:8" ht="17.25">
      <c r="A16" s="52"/>
      <c r="B16" s="52"/>
      <c r="C16" s="65"/>
      <c r="D16" s="52"/>
      <c r="E16" s="52"/>
      <c r="F16" s="52"/>
    </row>
    <row r="17" spans="1:6" ht="17.25">
      <c r="A17" s="52"/>
      <c r="B17" s="52"/>
      <c r="C17" s="65"/>
      <c r="D17" s="52"/>
      <c r="E17" s="52"/>
      <c r="F17" s="52"/>
    </row>
    <row r="18" spans="1:6" ht="17.25">
      <c r="A18" s="52"/>
      <c r="B18" s="52"/>
      <c r="C18" s="65"/>
      <c r="D18" s="52"/>
      <c r="E18" s="52"/>
      <c r="F18" s="52"/>
    </row>
    <row r="19" spans="1:6" ht="17.25">
      <c r="A19" s="52"/>
      <c r="B19" s="52"/>
      <c r="C19" s="65"/>
      <c r="D19" s="52"/>
      <c r="E19" s="52"/>
      <c r="F19" s="52"/>
    </row>
    <row r="20" spans="1:6" ht="17.25">
      <c r="A20" s="52"/>
      <c r="B20" s="52"/>
      <c r="C20" s="65"/>
      <c r="D20" s="52"/>
      <c r="E20" s="52"/>
      <c r="F20" s="52"/>
    </row>
    <row r="21" spans="1:6" ht="17.25">
      <c r="A21" s="52"/>
      <c r="B21" s="52"/>
      <c r="C21" s="65"/>
      <c r="D21" s="52"/>
      <c r="E21" s="52"/>
      <c r="F21" s="52"/>
    </row>
  </sheetData>
  <phoneticPr fontId="26" type="noConversion"/>
  <dataValidations count="1">
    <dataValidation type="list" showInputMessage="1" showErrorMessage="1" sqref="F2:F9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F0"/>
  </sheetPr>
  <dimension ref="A1:I9"/>
  <sheetViews>
    <sheetView showGridLines="0" workbookViewId="0">
      <selection activeCell="B2" sqref="B2:B8"/>
    </sheetView>
  </sheetViews>
  <sheetFormatPr defaultColWidth="9" defaultRowHeight="17.25"/>
  <cols>
    <col min="1" max="1" width="13.875" style="41" bestFit="1" customWidth="1"/>
    <col min="2" max="2" width="10.5" style="41" bestFit="1" customWidth="1"/>
    <col min="3" max="3" width="42.75" style="39" bestFit="1" customWidth="1"/>
    <col min="4" max="4" width="8.125" style="41" bestFit="1" customWidth="1"/>
    <col min="5" max="5" width="58.25" style="39" bestFit="1" customWidth="1"/>
    <col min="6" max="6" width="26.125" style="39" bestFit="1" customWidth="1"/>
    <col min="7" max="8" width="10.25" style="41" bestFit="1" customWidth="1"/>
    <col min="9" max="9" width="10.25" style="39" bestFit="1" customWidth="1"/>
    <col min="10" max="16384" width="9" style="39"/>
  </cols>
  <sheetData>
    <row r="1" spans="1:9" ht="18">
      <c r="A1" s="16" t="s">
        <v>76</v>
      </c>
      <c r="B1" s="16" t="s">
        <v>335</v>
      </c>
      <c r="C1" s="16" t="s">
        <v>89</v>
      </c>
      <c r="D1" s="16" t="s">
        <v>155</v>
      </c>
      <c r="E1" s="16" t="s">
        <v>174</v>
      </c>
      <c r="F1" s="16" t="s">
        <v>111</v>
      </c>
      <c r="G1" s="16" t="s">
        <v>251</v>
      </c>
      <c r="H1" s="16" t="s">
        <v>210</v>
      </c>
      <c r="I1" s="16" t="s">
        <v>156</v>
      </c>
    </row>
    <row r="2" spans="1:9" ht="60.6" customHeight="1">
      <c r="A2" s="20" t="s">
        <v>202</v>
      </c>
      <c r="B2" s="20" t="s">
        <v>327</v>
      </c>
      <c r="C2" s="40" t="s">
        <v>207</v>
      </c>
      <c r="D2" s="20" t="str">
        <f>RIGHT(B2,1)</f>
        <v>A</v>
      </c>
      <c r="E2" s="40" t="s">
        <v>204</v>
      </c>
      <c r="F2" s="40" t="s">
        <v>206</v>
      </c>
      <c r="G2" s="32"/>
      <c r="H2" s="33" t="str">
        <f t="shared" ref="H2:H8" si="0">IF( G2="不合格",
     IF(D2="A",30,
     IF(D2="B",10,
     IF(D2="C",5
     ))),
     IF(G2="合格",0,
     IF(G2="不涉及",0,
     "-"
     ))
   )</f>
        <v>-</v>
      </c>
      <c r="I2" s="40"/>
    </row>
    <row r="3" spans="1:9" ht="189.75">
      <c r="A3" s="20" t="s">
        <v>4</v>
      </c>
      <c r="B3" s="63" t="s">
        <v>329</v>
      </c>
      <c r="C3" s="40" t="s">
        <v>150</v>
      </c>
      <c r="D3" s="63" t="str">
        <f t="shared" ref="D3:D8" si="1">RIGHT(B3,1)</f>
        <v>A</v>
      </c>
      <c r="E3" s="40" t="s">
        <v>9</v>
      </c>
      <c r="F3" s="40" t="s">
        <v>203</v>
      </c>
      <c r="G3" s="32"/>
      <c r="H3" s="33" t="str">
        <f t="shared" si="0"/>
        <v>-</v>
      </c>
      <c r="I3" s="40"/>
    </row>
    <row r="4" spans="1:9" ht="34.5">
      <c r="A4" s="20" t="s">
        <v>2</v>
      </c>
      <c r="B4" s="63" t="s">
        <v>328</v>
      </c>
      <c r="C4" s="40" t="s">
        <v>3</v>
      </c>
      <c r="D4" s="63" t="str">
        <f t="shared" si="1"/>
        <v>A</v>
      </c>
      <c r="E4" s="40" t="s">
        <v>1</v>
      </c>
      <c r="F4" s="40" t="s">
        <v>0</v>
      </c>
      <c r="G4" s="32"/>
      <c r="H4" s="33" t="str">
        <f t="shared" si="0"/>
        <v>-</v>
      </c>
      <c r="I4" s="40"/>
    </row>
    <row r="5" spans="1:9" ht="34.5">
      <c r="A5" s="20" t="s">
        <v>34</v>
      </c>
      <c r="B5" s="63" t="s">
        <v>330</v>
      </c>
      <c r="C5" s="40" t="s">
        <v>149</v>
      </c>
      <c r="D5" s="63" t="str">
        <f t="shared" si="1"/>
        <v>B</v>
      </c>
      <c r="E5" s="40" t="s">
        <v>35</v>
      </c>
      <c r="F5" s="40" t="s">
        <v>36</v>
      </c>
      <c r="G5" s="32"/>
      <c r="H5" s="33" t="str">
        <f t="shared" si="0"/>
        <v>-</v>
      </c>
      <c r="I5" s="40"/>
    </row>
    <row r="6" spans="1:9" ht="34.5">
      <c r="A6" s="107" t="s">
        <v>87</v>
      </c>
      <c r="B6" s="63" t="s">
        <v>331</v>
      </c>
      <c r="C6" s="40" t="s">
        <v>82</v>
      </c>
      <c r="D6" s="63" t="str">
        <f t="shared" si="1"/>
        <v>C</v>
      </c>
      <c r="E6" s="40" t="s">
        <v>33</v>
      </c>
      <c r="F6" s="106" t="s">
        <v>95</v>
      </c>
      <c r="G6" s="32"/>
      <c r="H6" s="33" t="str">
        <f t="shared" si="0"/>
        <v>-</v>
      </c>
      <c r="I6" s="40"/>
    </row>
    <row r="7" spans="1:9">
      <c r="A7" s="107"/>
      <c r="B7" s="63" t="s">
        <v>332</v>
      </c>
      <c r="C7" s="40" t="s">
        <v>83</v>
      </c>
      <c r="D7" s="63" t="str">
        <f t="shared" si="1"/>
        <v>C</v>
      </c>
      <c r="E7" s="31" t="s">
        <v>84</v>
      </c>
      <c r="F7" s="106"/>
      <c r="G7" s="32"/>
      <c r="H7" s="33" t="str">
        <f t="shared" si="0"/>
        <v>-</v>
      </c>
      <c r="I7" s="40"/>
    </row>
    <row r="8" spans="1:9" ht="34.5">
      <c r="A8" s="107"/>
      <c r="B8" s="63" t="s">
        <v>333</v>
      </c>
      <c r="C8" s="31" t="s">
        <v>85</v>
      </c>
      <c r="D8" s="63" t="str">
        <f t="shared" si="1"/>
        <v>C</v>
      </c>
      <c r="E8" s="31" t="s">
        <v>86</v>
      </c>
      <c r="F8" s="106"/>
      <c r="G8" s="32"/>
      <c r="H8" s="33" t="str">
        <f t="shared" si="0"/>
        <v>-</v>
      </c>
      <c r="I8" s="40"/>
    </row>
    <row r="9" spans="1:9">
      <c r="A9" s="108" t="s">
        <v>211</v>
      </c>
      <c r="B9" s="108"/>
      <c r="C9" s="108"/>
      <c r="D9" s="108"/>
      <c r="E9" s="108"/>
      <c r="F9" s="108"/>
      <c r="G9" s="33"/>
      <c r="H9" s="37">
        <f>100-(SUM(H2:H8))</f>
        <v>100</v>
      </c>
      <c r="I9" s="40"/>
    </row>
  </sheetData>
  <mergeCells count="3">
    <mergeCell ref="F6:F8"/>
    <mergeCell ref="A6:A8"/>
    <mergeCell ref="A9:F9"/>
  </mergeCells>
  <phoneticPr fontId="3" type="noConversion"/>
  <conditionalFormatting sqref="H9">
    <cfRule type="cellIs" dxfId="6" priority="1" operator="lessThan">
      <formula>80</formula>
    </cfRule>
  </conditionalFormatting>
  <dataValidations count="1">
    <dataValidation type="list" showInputMessage="1" showErrorMessage="1" sqref="G2:G8">
      <formula1>"合格,不合格,不涉及"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</sheetPr>
  <dimension ref="A1:I8"/>
  <sheetViews>
    <sheetView showGridLines="0" workbookViewId="0">
      <selection activeCell="B2" sqref="B2:B7"/>
    </sheetView>
  </sheetViews>
  <sheetFormatPr defaultColWidth="9" defaultRowHeight="17.25"/>
  <cols>
    <col min="1" max="1" width="11.625" style="41" bestFit="1" customWidth="1"/>
    <col min="2" max="2" width="15.875" style="41" customWidth="1"/>
    <col min="3" max="3" width="28.25" style="39" bestFit="1" customWidth="1"/>
    <col min="4" max="4" width="8.125" style="41" bestFit="1" customWidth="1"/>
    <col min="5" max="5" width="47.125" style="39" bestFit="1" customWidth="1"/>
    <col min="6" max="6" width="26.125" style="39" bestFit="1" customWidth="1"/>
    <col min="7" max="8" width="10.25" style="41" bestFit="1" customWidth="1"/>
    <col min="9" max="9" width="13.875" style="39" customWidth="1"/>
    <col min="10" max="16384" width="9" style="39"/>
  </cols>
  <sheetData>
    <row r="1" spans="1:9" ht="18">
      <c r="A1" s="16" t="s">
        <v>88</v>
      </c>
      <c r="B1" s="16" t="s">
        <v>324</v>
      </c>
      <c r="C1" s="16" t="s">
        <v>89</v>
      </c>
      <c r="D1" s="16" t="s">
        <v>90</v>
      </c>
      <c r="E1" s="16" t="s">
        <v>174</v>
      </c>
      <c r="F1" s="16" t="s">
        <v>111</v>
      </c>
      <c r="G1" s="16" t="s">
        <v>252</v>
      </c>
      <c r="H1" s="16" t="s">
        <v>210</v>
      </c>
      <c r="I1" s="16" t="s">
        <v>159</v>
      </c>
    </row>
    <row r="2" spans="1:9" ht="60.6" customHeight="1">
      <c r="A2" s="20" t="s">
        <v>202</v>
      </c>
      <c r="B2" s="20" t="s">
        <v>334</v>
      </c>
      <c r="C2" s="40" t="s">
        <v>208</v>
      </c>
      <c r="D2" s="20" t="str">
        <f>RIGHT(B2,1)</f>
        <v>A</v>
      </c>
      <c r="E2" s="40" t="s">
        <v>204</v>
      </c>
      <c r="F2" s="40" t="s">
        <v>209</v>
      </c>
      <c r="G2" s="32"/>
      <c r="H2" s="33" t="str">
        <f t="shared" ref="H2:H7" si="0">IF( G2="不合格",
     IF(D2="A",30,
     IF(D2="B",10,
     IF(D2="C",5
     ))),
     IF(G2="合格",0,
     IF(G2="不涉及",0,
     "-"
     ))
   )</f>
        <v>-</v>
      </c>
      <c r="I2" s="40"/>
    </row>
    <row r="3" spans="1:9">
      <c r="A3" s="20" t="s">
        <v>91</v>
      </c>
      <c r="B3" s="63" t="s">
        <v>338</v>
      </c>
      <c r="C3" s="40" t="s">
        <v>5</v>
      </c>
      <c r="D3" s="63" t="str">
        <f t="shared" ref="D3:D7" si="1">RIGHT(B3,1)</f>
        <v>B</v>
      </c>
      <c r="E3" s="40" t="s">
        <v>8</v>
      </c>
      <c r="F3" s="40" t="s">
        <v>11</v>
      </c>
      <c r="G3" s="32"/>
      <c r="H3" s="33" t="str">
        <f t="shared" si="0"/>
        <v>-</v>
      </c>
      <c r="I3" s="40"/>
    </row>
    <row r="4" spans="1:9">
      <c r="A4" s="20" t="s">
        <v>30</v>
      </c>
      <c r="B4" s="63" t="s">
        <v>336</v>
      </c>
      <c r="C4" s="40" t="s">
        <v>6</v>
      </c>
      <c r="D4" s="63" t="str">
        <f t="shared" si="1"/>
        <v>A</v>
      </c>
      <c r="E4" s="40" t="s">
        <v>7</v>
      </c>
      <c r="F4" s="40" t="s">
        <v>10</v>
      </c>
      <c r="G4" s="32"/>
      <c r="H4" s="33" t="str">
        <f t="shared" si="0"/>
        <v>-</v>
      </c>
      <c r="I4" s="40"/>
    </row>
    <row r="5" spans="1:9" ht="34.5">
      <c r="A5" s="20" t="s">
        <v>2</v>
      </c>
      <c r="B5" s="63" t="s">
        <v>337</v>
      </c>
      <c r="C5" s="40" t="s">
        <v>3</v>
      </c>
      <c r="D5" s="63" t="str">
        <f t="shared" si="1"/>
        <v>A</v>
      </c>
      <c r="E5" s="40" t="s">
        <v>1</v>
      </c>
      <c r="F5" s="40" t="s">
        <v>0</v>
      </c>
      <c r="G5" s="32"/>
      <c r="H5" s="33" t="str">
        <f t="shared" si="0"/>
        <v>-</v>
      </c>
      <c r="I5" s="40"/>
    </row>
    <row r="6" spans="1:9" ht="51.75">
      <c r="A6" s="104" t="s">
        <v>94</v>
      </c>
      <c r="B6" s="63" t="s">
        <v>339</v>
      </c>
      <c r="C6" s="40" t="s">
        <v>92</v>
      </c>
      <c r="D6" s="63" t="str">
        <f t="shared" si="1"/>
        <v>C</v>
      </c>
      <c r="E6" s="40" t="s">
        <v>93</v>
      </c>
      <c r="F6" s="106" t="s">
        <v>96</v>
      </c>
      <c r="G6" s="32"/>
      <c r="H6" s="33" t="str">
        <f t="shared" si="0"/>
        <v>-</v>
      </c>
      <c r="I6" s="40"/>
    </row>
    <row r="7" spans="1:9" ht="34.5">
      <c r="A7" s="104"/>
      <c r="B7" s="63" t="s">
        <v>340</v>
      </c>
      <c r="C7" s="40" t="s">
        <v>83</v>
      </c>
      <c r="D7" s="63" t="str">
        <f t="shared" si="1"/>
        <v>C</v>
      </c>
      <c r="E7" s="31" t="s">
        <v>84</v>
      </c>
      <c r="F7" s="106"/>
      <c r="G7" s="32"/>
      <c r="H7" s="33" t="str">
        <f t="shared" si="0"/>
        <v>-</v>
      </c>
      <c r="I7" s="40"/>
    </row>
    <row r="8" spans="1:9">
      <c r="A8" s="108" t="s">
        <v>211</v>
      </c>
      <c r="B8" s="108"/>
      <c r="C8" s="108"/>
      <c r="D8" s="108"/>
      <c r="E8" s="108"/>
      <c r="F8" s="108"/>
      <c r="G8" s="33"/>
      <c r="H8" s="37">
        <f>100-(SUM(H2:H7))</f>
        <v>100</v>
      </c>
      <c r="I8" s="40"/>
    </row>
  </sheetData>
  <mergeCells count="3">
    <mergeCell ref="A6:A7"/>
    <mergeCell ref="F6:F7"/>
    <mergeCell ref="A8:F8"/>
  </mergeCells>
  <phoneticPr fontId="3" type="noConversion"/>
  <conditionalFormatting sqref="H8">
    <cfRule type="cellIs" dxfId="5" priority="1" operator="lessThan">
      <formula>80</formula>
    </cfRule>
  </conditionalFormatting>
  <dataValidations count="1">
    <dataValidation type="list" showInputMessage="1" showErrorMessage="1" sqref="G2:G7">
      <formula1>"合格,不合格,不涉及"</formula1>
    </dataValidation>
  </dataValidations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"/>
  <sheetViews>
    <sheetView workbookViewId="0">
      <selection activeCell="B6" sqref="B6"/>
    </sheetView>
  </sheetViews>
  <sheetFormatPr defaultColWidth="8.75" defaultRowHeight="14.25"/>
  <cols>
    <col min="1" max="1" width="10.5" style="55" customWidth="1"/>
    <col min="2" max="2" width="14.5" style="55" customWidth="1"/>
    <col min="3" max="3" width="23.5" style="55" customWidth="1"/>
    <col min="4" max="4" width="8.75" style="55"/>
    <col min="5" max="5" width="44.125" style="55" customWidth="1"/>
    <col min="6" max="6" width="31.5" style="55" customWidth="1"/>
    <col min="7" max="16384" width="8.75" style="55"/>
  </cols>
  <sheetData>
    <row r="1" spans="1:9" ht="36">
      <c r="A1" s="16" t="s">
        <v>76</v>
      </c>
      <c r="B1" s="16" t="s">
        <v>324</v>
      </c>
      <c r="C1" s="16" t="s">
        <v>89</v>
      </c>
      <c r="D1" s="16" t="s">
        <v>90</v>
      </c>
      <c r="E1" s="16" t="s">
        <v>173</v>
      </c>
      <c r="F1" s="16" t="s">
        <v>111</v>
      </c>
      <c r="G1" s="16" t="s">
        <v>250</v>
      </c>
      <c r="H1" s="16" t="s">
        <v>210</v>
      </c>
      <c r="I1" s="16" t="s">
        <v>156</v>
      </c>
    </row>
    <row r="2" spans="1:9" ht="34.5">
      <c r="A2" s="56" t="s">
        <v>202</v>
      </c>
      <c r="B2" s="56" t="s">
        <v>341</v>
      </c>
      <c r="C2" s="40" t="s">
        <v>287</v>
      </c>
      <c r="D2" s="56" t="s">
        <v>286</v>
      </c>
      <c r="E2" s="40" t="s">
        <v>288</v>
      </c>
      <c r="F2" s="40" t="s">
        <v>289</v>
      </c>
      <c r="G2" s="57"/>
      <c r="H2" s="58" t="str">
        <f t="shared" ref="H2:H6" si="0">IF( G2="不合格",
     IF(D2="A",30,
     IF(D2="B",10,
     IF(D2="C",5
     ))),
     IF(G2="合格",0,
     IF(G2="不涉及",0,
     "-"
     ))
   )</f>
        <v>-</v>
      </c>
      <c r="I2" s="40"/>
    </row>
    <row r="3" spans="1:9" ht="17.25">
      <c r="A3" s="56" t="s">
        <v>290</v>
      </c>
      <c r="B3" s="63" t="s">
        <v>343</v>
      </c>
      <c r="C3" s="40" t="s">
        <v>290</v>
      </c>
      <c r="D3" s="56" t="s">
        <v>291</v>
      </c>
      <c r="E3" s="40" t="s">
        <v>292</v>
      </c>
      <c r="F3" s="40" t="s">
        <v>305</v>
      </c>
      <c r="G3" s="57"/>
      <c r="H3" s="58" t="str">
        <f t="shared" si="0"/>
        <v>-</v>
      </c>
      <c r="I3" s="40"/>
    </row>
    <row r="4" spans="1:9" ht="69">
      <c r="A4" s="56" t="s">
        <v>293</v>
      </c>
      <c r="B4" s="63" t="s">
        <v>342</v>
      </c>
      <c r="C4" s="40" t="s">
        <v>294</v>
      </c>
      <c r="D4" s="56" t="s">
        <v>286</v>
      </c>
      <c r="E4" s="40" t="s">
        <v>295</v>
      </c>
      <c r="F4" s="40" t="s">
        <v>296</v>
      </c>
      <c r="G4" s="57"/>
      <c r="H4" s="58" t="str">
        <f t="shared" si="0"/>
        <v>-</v>
      </c>
      <c r="I4" s="40"/>
    </row>
    <row r="5" spans="1:9" ht="51.75">
      <c r="A5" s="104" t="s">
        <v>297</v>
      </c>
      <c r="B5" s="63" t="s">
        <v>344</v>
      </c>
      <c r="C5" s="40" t="s">
        <v>298</v>
      </c>
      <c r="D5" s="56" t="s">
        <v>299</v>
      </c>
      <c r="E5" s="40" t="s">
        <v>300</v>
      </c>
      <c r="F5" s="106" t="s">
        <v>301</v>
      </c>
      <c r="G5" s="57"/>
      <c r="H5" s="58" t="str">
        <f t="shared" si="0"/>
        <v>-</v>
      </c>
      <c r="I5" s="40"/>
    </row>
    <row r="6" spans="1:9" ht="34.5">
      <c r="A6" s="104"/>
      <c r="B6" s="63" t="s">
        <v>345</v>
      </c>
      <c r="C6" s="40" t="s">
        <v>302</v>
      </c>
      <c r="D6" s="56" t="s">
        <v>299</v>
      </c>
      <c r="E6" s="31" t="s">
        <v>303</v>
      </c>
      <c r="F6" s="106"/>
      <c r="G6" s="57"/>
      <c r="H6" s="58" t="str">
        <f t="shared" si="0"/>
        <v>-</v>
      </c>
      <c r="I6" s="40"/>
    </row>
    <row r="7" spans="1:9" ht="17.25">
      <c r="A7" s="108" t="s">
        <v>304</v>
      </c>
      <c r="B7" s="108"/>
      <c r="C7" s="108"/>
      <c r="D7" s="108"/>
      <c r="E7" s="108"/>
      <c r="F7" s="108"/>
      <c r="G7" s="58"/>
      <c r="H7" s="37">
        <f>100-(SUM(H2:H6))</f>
        <v>100</v>
      </c>
      <c r="I7" s="40"/>
    </row>
  </sheetData>
  <mergeCells count="3">
    <mergeCell ref="A5:A6"/>
    <mergeCell ref="F5:F6"/>
    <mergeCell ref="A7:F7"/>
  </mergeCells>
  <phoneticPr fontId="3" type="noConversion"/>
  <conditionalFormatting sqref="H7">
    <cfRule type="cellIs" dxfId="4" priority="1" operator="lessThan">
      <formula>80</formula>
    </cfRule>
  </conditionalFormatting>
  <dataValidations count="1">
    <dataValidation type="list" showInputMessage="1" showErrorMessage="1" sqref="G2:G6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</sheetPr>
  <dimension ref="A1:I8"/>
  <sheetViews>
    <sheetView showGridLines="0" workbookViewId="0">
      <selection activeCell="B2" sqref="B2:B7"/>
    </sheetView>
  </sheetViews>
  <sheetFormatPr defaultColWidth="9" defaultRowHeight="17.25"/>
  <cols>
    <col min="1" max="1" width="13.625" style="41" customWidth="1"/>
    <col min="2" max="2" width="18.625" style="39" customWidth="1"/>
    <col min="3" max="3" width="18.25" style="39" customWidth="1"/>
    <col min="4" max="4" width="9" style="41"/>
    <col min="5" max="5" width="49.25" style="39" customWidth="1"/>
    <col min="6" max="6" width="31.625" style="39" bestFit="1" customWidth="1"/>
    <col min="7" max="8" width="10.25" style="41" bestFit="1" customWidth="1"/>
    <col min="9" max="9" width="11.375" style="39" customWidth="1"/>
    <col min="10" max="16384" width="9" style="39"/>
  </cols>
  <sheetData>
    <row r="1" spans="1:9" ht="18">
      <c r="A1" s="16" t="s">
        <v>160</v>
      </c>
      <c r="B1" s="16" t="s">
        <v>324</v>
      </c>
      <c r="C1" s="16" t="s">
        <v>161</v>
      </c>
      <c r="D1" s="16" t="s">
        <v>90</v>
      </c>
      <c r="E1" s="16" t="s">
        <v>176</v>
      </c>
      <c r="F1" s="16" t="s">
        <v>162</v>
      </c>
      <c r="G1" s="16" t="s">
        <v>253</v>
      </c>
      <c r="H1" s="16" t="s">
        <v>210</v>
      </c>
      <c r="I1" s="16" t="s">
        <v>163</v>
      </c>
    </row>
    <row r="2" spans="1:9" ht="18">
      <c r="A2" s="104" t="s">
        <v>102</v>
      </c>
      <c r="B2" s="20" t="s">
        <v>346</v>
      </c>
      <c r="C2" s="40" t="s">
        <v>99</v>
      </c>
      <c r="D2" s="42" t="str">
        <f>RIGHT(B2,1)</f>
        <v>A</v>
      </c>
      <c r="E2" s="40" t="s">
        <v>100</v>
      </c>
      <c r="F2" s="40" t="s">
        <v>101</v>
      </c>
      <c r="G2" s="32"/>
      <c r="H2" s="33" t="str">
        <f t="shared" ref="H2:H7" si="0">IF( G2="不合格",
     IF(D2="A",30,
     IF(D2="B",10,
     IF(D2="C",5
     ))),
     IF(G2="合格",0,
     IF(G2="不涉及",0,
     "-"
     ))
   )</f>
        <v>-</v>
      </c>
      <c r="I2" s="43"/>
    </row>
    <row r="3" spans="1:9">
      <c r="A3" s="104"/>
      <c r="B3" s="63" t="s">
        <v>348</v>
      </c>
      <c r="C3" s="40" t="s">
        <v>5</v>
      </c>
      <c r="D3" s="42" t="str">
        <f t="shared" ref="D3:D7" si="1">RIGHT(B3,1)</f>
        <v>B</v>
      </c>
      <c r="E3" s="40" t="s">
        <v>8</v>
      </c>
      <c r="F3" s="40" t="s">
        <v>11</v>
      </c>
      <c r="G3" s="32"/>
      <c r="H3" s="33" t="str">
        <f t="shared" si="0"/>
        <v>-</v>
      </c>
      <c r="I3" s="40"/>
    </row>
    <row r="4" spans="1:9">
      <c r="A4" s="104" t="s">
        <v>31</v>
      </c>
      <c r="B4" s="63" t="s">
        <v>347</v>
      </c>
      <c r="C4" s="40" t="s">
        <v>6</v>
      </c>
      <c r="D4" s="42" t="str">
        <f t="shared" si="1"/>
        <v>A</v>
      </c>
      <c r="E4" s="40" t="s">
        <v>7</v>
      </c>
      <c r="F4" s="40" t="s">
        <v>10</v>
      </c>
      <c r="G4" s="32"/>
      <c r="H4" s="33" t="str">
        <f t="shared" si="0"/>
        <v>-</v>
      </c>
      <c r="I4" s="40"/>
    </row>
    <row r="5" spans="1:9" ht="51.75">
      <c r="A5" s="104"/>
      <c r="B5" s="63" t="s">
        <v>349</v>
      </c>
      <c r="C5" s="40" t="s">
        <v>12</v>
      </c>
      <c r="D5" s="42" t="str">
        <f t="shared" si="1"/>
        <v>B</v>
      </c>
      <c r="E5" s="40" t="s">
        <v>13</v>
      </c>
      <c r="F5" s="40" t="s">
        <v>14</v>
      </c>
      <c r="G5" s="32"/>
      <c r="H5" s="33" t="str">
        <f t="shared" si="0"/>
        <v>-</v>
      </c>
      <c r="I5" s="40"/>
    </row>
    <row r="6" spans="1:9" ht="34.5">
      <c r="A6" s="104" t="s">
        <v>103</v>
      </c>
      <c r="B6" s="63" t="s">
        <v>350</v>
      </c>
      <c r="C6" s="31" t="s">
        <v>26</v>
      </c>
      <c r="D6" s="42" t="str">
        <f t="shared" si="1"/>
        <v>C</v>
      </c>
      <c r="E6" s="40" t="s">
        <v>32</v>
      </c>
      <c r="F6" s="106" t="s">
        <v>96</v>
      </c>
      <c r="G6" s="32"/>
      <c r="H6" s="33" t="str">
        <f t="shared" si="0"/>
        <v>-</v>
      </c>
      <c r="I6" s="40"/>
    </row>
    <row r="7" spans="1:9" ht="34.5">
      <c r="A7" s="104"/>
      <c r="B7" s="63" t="s">
        <v>351</v>
      </c>
      <c r="C7" s="40" t="s">
        <v>83</v>
      </c>
      <c r="D7" s="42" t="str">
        <f t="shared" si="1"/>
        <v>C</v>
      </c>
      <c r="E7" s="31" t="s">
        <v>84</v>
      </c>
      <c r="F7" s="106"/>
      <c r="G7" s="32"/>
      <c r="H7" s="33" t="str">
        <f t="shared" si="0"/>
        <v>-</v>
      </c>
      <c r="I7" s="40"/>
    </row>
    <row r="8" spans="1:9">
      <c r="A8" s="108" t="s">
        <v>211</v>
      </c>
      <c r="B8" s="108"/>
      <c r="C8" s="108"/>
      <c r="D8" s="108"/>
      <c r="E8" s="108"/>
      <c r="F8" s="108"/>
      <c r="G8" s="33"/>
      <c r="H8" s="37">
        <f>100-(SUM(H2:H7))</f>
        <v>100</v>
      </c>
      <c r="I8" s="40"/>
    </row>
  </sheetData>
  <mergeCells count="5">
    <mergeCell ref="A4:A5"/>
    <mergeCell ref="A2:A3"/>
    <mergeCell ref="F6:F7"/>
    <mergeCell ref="A6:A7"/>
    <mergeCell ref="A8:F8"/>
  </mergeCells>
  <phoneticPr fontId="6" type="noConversion"/>
  <conditionalFormatting sqref="H8">
    <cfRule type="cellIs" dxfId="3" priority="1" operator="lessThan">
      <formula>80</formula>
    </cfRule>
  </conditionalFormatting>
  <dataValidations count="1">
    <dataValidation type="list" showInputMessage="1" showErrorMessage="1" sqref="G2:G7">
      <formula1>"合格,不合格,不涉及"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服务质量检查报告（正文）</vt:lpstr>
      <vt:lpstr>IPCC解决方案实施SOP</vt:lpstr>
      <vt:lpstr>工具及文档清单</vt:lpstr>
      <vt:lpstr>输出件交付质量检查</vt:lpstr>
      <vt:lpstr>组网规范检查</vt:lpstr>
      <vt:lpstr>CTI交付质量检查</vt:lpstr>
      <vt:lpstr>USM3.0交付质量检查</vt:lpstr>
      <vt:lpstr>USM6.0交付质量检查</vt:lpstr>
      <vt:lpstr>U2980交付质量检查</vt:lpstr>
      <vt:lpstr>SE1000交付质量检查</vt:lpstr>
      <vt:lpstr>Oracle交付质量检查</vt:lpstr>
      <vt:lpstr>S2600 V3交付质量检查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Wanghaonan (China Enterprise UC&amp;C)</dc:creator>
  <cp:lastModifiedBy>Liuxuesong</cp:lastModifiedBy>
  <cp:lastPrinted>2006-01-19T03:50:08Z</cp:lastPrinted>
  <dcterms:created xsi:type="dcterms:W3CDTF">2003-11-11T03:59:45Z</dcterms:created>
  <dcterms:modified xsi:type="dcterms:W3CDTF">2018-03-27T01:08:50Z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(3)v5u9AQgde6FksjfX5yLgqpG7ajWxJ2bMyUaOz4rAzVwoEcrxxXCzjuGmR7HHMEceZjqUbk4K
xM6YX+k5mMlZaALrPpoXz1hm/hPEH4BoV/FnJavT+AQmParQ/GWnGvQW0W84iqL8vk+vuFf8
dS02Uj1Ho7T28obkh/wU/SxI5j+qJqy+cAn0OpNoVCW3QeLeT2UuTeGJ478dVD5eVMAERCbM
OJAlLw2k/pjmYVimGk</vt:lpwstr>
  </property>
  <property fmtid="{D5CDD505-2E9C-101B-9397-08002B2CF9AE}" pid="7" name="_2015_ms_pID_7253431">
    <vt:lpwstr>VrKw7BUAkQhJ27OHkzkrUugzZKDC6ejHnH9dEuGVsY0ZthmoMoxVzd
moREoc/qCdNvNcUADkM4ATw9bsIIkW1cMBCRRuNiDxORBdD/b5Zd5IuAaiRnoYagRfQEOafw
k8veoLIdv23sL+flg/oYgR4LA5CF/nGX/9SdCw9peNdDZtL+hQT6s1betaE3/TZDv3zJ54Om
Dd+Htg2qlU/vpsd5HzA4HKfSCZ5h0Q8DiAK/</vt:lpwstr>
  </property>
  <property fmtid="{D5CDD505-2E9C-101B-9397-08002B2CF9AE}" pid="8" name="_2015_ms_pID_7253432">
    <vt:lpwstr>GQ==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1521781810</vt:lpwstr>
  </property>
</Properties>
</file>