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04 质量标准\2018年刷新\中国区企业业务服务质量标准（20180531）\"/>
    </mc:Choice>
  </mc:AlternateContent>
  <bookViews>
    <workbookView xWindow="0" yWindow="75" windowWidth="12510" windowHeight="4455" tabRatio="762" activeTab="4"/>
  </bookViews>
  <sheets>
    <sheet name="服务质量检查报告（正文）" sheetId="40" r:id="rId1"/>
    <sheet name="核心网专业服务SOP" sheetId="27" r:id="rId2"/>
    <sheet name="工具及文档清单" sheetId="38" r:id="rId3"/>
    <sheet name="输出件交付质量检查" sheetId="36" r:id="rId4"/>
    <sheet name="SoftX3000交付质量检查" sheetId="31" r:id="rId5"/>
    <sheet name="UMG8900交付质量检查" sheetId="25" r:id="rId6"/>
    <sheet name="SBC交付质量检查" sheetId="30" r:id="rId7"/>
    <sheet name="IMS交付质量检查" sheetId="26" r:id="rId8"/>
  </sheets>
  <definedNames>
    <definedName name="LOCAL_mysql_date_fm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3" i="26" l="1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2" i="26"/>
  <c r="E3" i="30"/>
  <c r="E4" i="30"/>
  <c r="E5" i="30"/>
  <c r="E6" i="30"/>
  <c r="E7" i="30"/>
  <c r="E8" i="30"/>
  <c r="E9" i="30"/>
  <c r="E10" i="30"/>
  <c r="E11" i="30"/>
  <c r="E2" i="30"/>
  <c r="E3" i="25"/>
  <c r="E4" i="25"/>
  <c r="E5" i="25"/>
  <c r="E6" i="25"/>
  <c r="E7" i="25"/>
  <c r="E8" i="25"/>
  <c r="E9" i="25"/>
  <c r="E10" i="25"/>
  <c r="E11" i="25"/>
  <c r="E12" i="25"/>
  <c r="E2" i="25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2" i="31"/>
  <c r="C3" i="36"/>
  <c r="C4" i="36"/>
  <c r="C5" i="36"/>
  <c r="C6" i="36"/>
  <c r="C7" i="36"/>
  <c r="C8" i="36"/>
  <c r="C9" i="36"/>
  <c r="C2" i="36"/>
  <c r="I3" i="26" l="1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2" i="26"/>
  <c r="I3" i="30"/>
  <c r="I4" i="30"/>
  <c r="I5" i="30"/>
  <c r="I6" i="30"/>
  <c r="I7" i="30"/>
  <c r="I8" i="30"/>
  <c r="I9" i="30"/>
  <c r="I10" i="30"/>
  <c r="I11" i="30"/>
  <c r="I2" i="30"/>
  <c r="I3" i="25"/>
  <c r="I4" i="25"/>
  <c r="I5" i="25"/>
  <c r="I6" i="25"/>
  <c r="I7" i="25"/>
  <c r="I8" i="25"/>
  <c r="I9" i="25"/>
  <c r="I10" i="25"/>
  <c r="I11" i="25"/>
  <c r="I12" i="25"/>
  <c r="I2" i="25"/>
  <c r="I3" i="31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2" i="31"/>
  <c r="G3" i="36"/>
  <c r="G4" i="36"/>
  <c r="G5" i="36"/>
  <c r="G6" i="36"/>
  <c r="G7" i="36"/>
  <c r="G8" i="36"/>
  <c r="G9" i="36"/>
  <c r="G2" i="36"/>
  <c r="B8" i="40"/>
  <c r="I8" i="40" s="1"/>
  <c r="G10" i="36" l="1"/>
  <c r="I18" i="26"/>
  <c r="I12" i="30"/>
  <c r="I13" i="25"/>
  <c r="I17" i="31"/>
</calcChain>
</file>

<file path=xl/sharedStrings.xml><?xml version="1.0" encoding="utf-8"?>
<sst xmlns="http://schemas.openxmlformats.org/spreadsheetml/2006/main" count="438" uniqueCount="301">
  <si>
    <t>检查无异常告警</t>
  </si>
  <si>
    <t>网元版本、补丁检查</t>
  </si>
  <si>
    <t>分类</t>
    <phoneticPr fontId="6" type="noConversion"/>
  </si>
  <si>
    <t>检查项目</t>
    <phoneticPr fontId="6" type="noConversion"/>
  </si>
  <si>
    <t>标准</t>
    <phoneticPr fontId="6" type="noConversion"/>
  </si>
  <si>
    <t>备注</t>
    <phoneticPr fontId="6" type="noConversion"/>
  </si>
  <si>
    <t>安装环境检查</t>
    <phoneticPr fontId="9" type="noConversion"/>
  </si>
  <si>
    <t>安装环境检查</t>
    <phoneticPr fontId="9" type="noConversion"/>
  </si>
  <si>
    <t>网元的健康检查</t>
    <phoneticPr fontId="2" type="noConversion"/>
  </si>
  <si>
    <t>网元的日期和网管时间一致</t>
    <phoneticPr fontId="2" type="noConversion"/>
  </si>
  <si>
    <t>预警和整改排查</t>
    <phoneticPr fontId="1" type="noConversion"/>
  </si>
  <si>
    <t>验收测试</t>
    <phoneticPr fontId="1" type="noConversion"/>
  </si>
  <si>
    <t>确认常用场景模板实际验证并保留，同时存档</t>
    <phoneticPr fontId="1" type="noConversion"/>
  </si>
  <si>
    <t>应急预案</t>
    <phoneticPr fontId="1" type="noConversion"/>
  </si>
  <si>
    <t>一线维护按照机关提供的模板制定应急预案，然后提交icare机关评审，并评审通过</t>
    <phoneticPr fontId="1" type="noConversion"/>
  </si>
  <si>
    <t>与客户计费服务器对接正常，计费中心可以正常获取、分拣话单</t>
    <phoneticPr fontId="1" type="noConversion"/>
  </si>
  <si>
    <t>北向测试</t>
    <phoneticPr fontId="6" type="noConversion"/>
  </si>
  <si>
    <t>业务发放北向测试</t>
    <phoneticPr fontId="7" type="noConversion"/>
  </si>
  <si>
    <t>北向统一网管可以正常提取告警、话统等协商确定需获取的信息</t>
    <phoneticPr fontId="1" type="noConversion"/>
  </si>
  <si>
    <t>对接设备配置及连接状态检查</t>
    <phoneticPr fontId="1" type="noConversion"/>
  </si>
  <si>
    <t>业务检查</t>
    <phoneticPr fontId="1" type="noConversion"/>
  </si>
  <si>
    <t>业务检查</t>
    <phoneticPr fontId="6" type="noConversion"/>
  </si>
  <si>
    <t>业务检查</t>
    <phoneticPr fontId="6" type="noConversion"/>
  </si>
  <si>
    <t>容灾检查</t>
    <phoneticPr fontId="7" type="noConversion"/>
  </si>
  <si>
    <t>安装检查</t>
    <phoneticPr fontId="9" type="noConversion"/>
  </si>
  <si>
    <t>系统检查</t>
    <phoneticPr fontId="2" type="noConversion"/>
  </si>
  <si>
    <t>系统检查</t>
    <phoneticPr fontId="2" type="noConversion"/>
  </si>
  <si>
    <t>系统检查</t>
    <phoneticPr fontId="2" type="noConversion"/>
  </si>
  <si>
    <t>此项暂不执行，待地区部统一下发应急预案模板</t>
    <phoneticPr fontId="1" type="noConversion"/>
  </si>
  <si>
    <t>手工检查</t>
  </si>
  <si>
    <t>设备安装检查</t>
    <phoneticPr fontId="9" type="noConversion"/>
  </si>
  <si>
    <t>容灾组网准确部署，根据容灾配置检查自检
完成倒换测试（网元、组网交换机）</t>
    <phoneticPr fontId="6" type="noConversion"/>
  </si>
  <si>
    <t>应急预案</t>
    <phoneticPr fontId="1" type="noConversion"/>
  </si>
  <si>
    <t>一线维护按照机关提供的模板制定应急预案，然后提交ecare机关评审，并评审通过</t>
    <phoneticPr fontId="1" type="noConversion"/>
  </si>
  <si>
    <t>此项暂不执行，待地区部统一下发应急预案模板</t>
    <phoneticPr fontId="1" type="noConversion"/>
  </si>
  <si>
    <t>规划与设计</t>
    <phoneticPr fontId="6" type="noConversion"/>
  </si>
  <si>
    <t>实施方案及集成设计LLD</t>
    <phoneticPr fontId="6" type="noConversion"/>
  </si>
  <si>
    <t>硬件安装</t>
    <phoneticPr fontId="6" type="noConversion"/>
  </si>
  <si>
    <t>测试</t>
    <phoneticPr fontId="6" type="noConversion"/>
  </si>
  <si>
    <t>平台基本功能测试</t>
    <phoneticPr fontId="6" type="noConversion"/>
  </si>
  <si>
    <t>验收测试报告</t>
    <phoneticPr fontId="6" type="noConversion"/>
  </si>
  <si>
    <t>系统冗余测试</t>
    <phoneticPr fontId="6" type="noConversion"/>
  </si>
  <si>
    <t>全业务联调测试</t>
    <phoneticPr fontId="6" type="noConversion"/>
  </si>
  <si>
    <t>交付质量检查</t>
    <phoneticPr fontId="6" type="noConversion"/>
  </si>
  <si>
    <t>提交高危操作变更评审及授权申请</t>
    <phoneticPr fontId="6" type="noConversion"/>
  </si>
  <si>
    <t>核对BOQ</t>
    <phoneticPr fontId="6" type="noConversion"/>
  </si>
  <si>
    <t>获取技术建议书，核实客户侧信息、需求</t>
    <phoneticPr fontId="6" type="noConversion"/>
  </si>
  <si>
    <t>确定方案、输出集成设计LLD</t>
    <phoneticPr fontId="6" type="noConversion"/>
  </si>
  <si>
    <t>机柜安装，单板安装，线缆布放。</t>
    <phoneticPr fontId="6" type="noConversion"/>
  </si>
  <si>
    <t>LLD-板位图及IP连线规划</t>
    <phoneticPr fontId="6" type="noConversion"/>
  </si>
  <si>
    <t>技术建议书</t>
    <phoneticPr fontId="6" type="noConversion"/>
  </si>
  <si>
    <t>设备调测</t>
    <phoneticPr fontId="6" type="noConversion"/>
  </si>
  <si>
    <t>网元安装</t>
    <phoneticPr fontId="6" type="noConversion"/>
  </si>
  <si>
    <t>配置基本数据</t>
    <phoneticPr fontId="6" type="noConversion"/>
  </si>
  <si>
    <t>配置对接数据</t>
    <phoneticPr fontId="6" type="noConversion"/>
  </si>
  <si>
    <t>对接其他IP网络、PSTN/PLMN网络</t>
    <phoneticPr fontId="6" type="noConversion"/>
  </si>
  <si>
    <t>产品文档-安装与调测</t>
    <phoneticPr fontId="6" type="noConversion"/>
  </si>
  <si>
    <t>全业务网元联调</t>
    <phoneticPr fontId="6" type="noConversion"/>
  </si>
  <si>
    <t>产品测试用例</t>
    <phoneticPr fontId="6" type="noConversion"/>
  </si>
  <si>
    <t>UMG8900质量检查标准</t>
    <phoneticPr fontId="6" type="noConversion"/>
  </si>
  <si>
    <t>SBC质量检查标准</t>
    <phoneticPr fontId="6" type="noConversion"/>
  </si>
  <si>
    <t>SBC</t>
  </si>
  <si>
    <t>IMS质量检查标准</t>
    <phoneticPr fontId="6" type="noConversion"/>
  </si>
  <si>
    <t>IMS</t>
  </si>
  <si>
    <t>割接</t>
    <phoneticPr fontId="6" type="noConversion"/>
  </si>
  <si>
    <t>编写制定系统割接方案</t>
    <phoneticPr fontId="6" type="noConversion"/>
  </si>
  <si>
    <t>割接方案</t>
    <phoneticPr fontId="6" type="noConversion"/>
  </si>
  <si>
    <t>设备割接及保障</t>
    <phoneticPr fontId="6" type="noConversion"/>
  </si>
  <si>
    <t>说明</t>
    <phoneticPr fontId="6" type="noConversion"/>
  </si>
  <si>
    <t>系统集成设计LLD</t>
    <phoneticPr fontId="6" type="noConversion"/>
  </si>
  <si>
    <t>交付质量检查结果</t>
    <phoneticPr fontId="6" type="noConversion"/>
  </si>
  <si>
    <t>返回各产品页签交付质量检查结果</t>
    <phoneticPr fontId="6" type="noConversion"/>
  </si>
  <si>
    <t>实施方案需包含以下内容：本次项目客户需求、目标组网及设备信息，数据规划、设备调测安装等。
搬迁、扩容类项目必须包括客户目前组网及业务清单，割接方案、计划、实施步骤</t>
    <phoneticPr fontId="6" type="noConversion"/>
  </si>
  <si>
    <t>需要包含以下:组网图，板位图、IP规划和物理连线图表，网元数据规划，交换机VLAN规划，交换机端口规划等</t>
    <phoneticPr fontId="6" type="noConversion"/>
  </si>
  <si>
    <t>集成设计LLD</t>
    <phoneticPr fontId="6" type="noConversion"/>
  </si>
  <si>
    <t>实施方案</t>
    <phoneticPr fontId="6" type="noConversion"/>
  </si>
  <si>
    <t>刷新LLD</t>
    <phoneticPr fontId="1" type="noConversion"/>
  </si>
  <si>
    <t>检查结果</t>
    <phoneticPr fontId="6" type="noConversion"/>
  </si>
  <si>
    <t>预警和整改排查</t>
    <phoneticPr fontId="1" type="noConversion"/>
  </si>
  <si>
    <t>机房环境检查</t>
    <phoneticPr fontId="9" type="noConversion"/>
  </si>
  <si>
    <t>设备电源检查</t>
    <phoneticPr fontId="9" type="noConversion"/>
  </si>
  <si>
    <t>1.机房须有空调控制机房环境；
2.机房门窗可以正常密封。</t>
    <phoneticPr fontId="1" type="noConversion"/>
  </si>
  <si>
    <t>1、单位、类型槽位和板位图一致；
2、线缆布放、绑扎符合规范。
3、线缆两端标签为正式标签，内容符合要求。
4、柜内空开粘贴供电设备标签；</t>
    <phoneticPr fontId="1" type="noConversion"/>
  </si>
  <si>
    <t>1、机柜电源输入符合设备要求；</t>
    <phoneticPr fontId="1" type="noConversion"/>
  </si>
  <si>
    <t>如因客户客观原因无法满足选择不涉及，且写入备忘</t>
    <phoneticPr fontId="6" type="noConversion"/>
  </si>
  <si>
    <t>北向对接文档</t>
    <phoneticPr fontId="1" type="noConversion"/>
  </si>
  <si>
    <t>装箱单文件</t>
    <phoneticPr fontId="1" type="noConversion"/>
  </si>
  <si>
    <t>提供装箱单文件，确保交付的硬件已经转移到客户手中。</t>
  </si>
  <si>
    <t>硬件到货的装箱单</t>
    <phoneticPr fontId="1" type="noConversion"/>
  </si>
  <si>
    <t>针对项目的割接方案</t>
    <phoneticPr fontId="1" type="noConversion"/>
  </si>
  <si>
    <t>客户采购割接服务提供相应方案。
如无购买，只负责系统入网的首次割接。</t>
    <phoneticPr fontId="6" type="noConversion"/>
  </si>
  <si>
    <t>在各产品页签中</t>
    <phoneticPr fontId="6" type="noConversion"/>
  </si>
  <si>
    <t>和客户系统对接使用的北向文档</t>
    <phoneticPr fontId="1" type="noConversion"/>
  </si>
  <si>
    <t>遗留问题清单</t>
    <phoneticPr fontId="1" type="noConversion"/>
  </si>
  <si>
    <t>1、记录测试时的问题列表和已确定的补丁计划；
2、未解决问题列表及已处理过程，责任人。已知的技术方案风险，版本规划风险等可能导致问题、事故或者投诉的风险；局点商用风险评估结果，是否存在非商用的特性或方案。</t>
    <phoneticPr fontId="1" type="noConversion"/>
  </si>
  <si>
    <t>查询告警台</t>
    <phoneticPr fontId="1" type="noConversion"/>
  </si>
  <si>
    <t>正式转商用前，务必完成最近三个月预警排查和整改工作，完成当年整改项</t>
    <phoneticPr fontId="1" type="noConversion"/>
  </si>
  <si>
    <t>1、机房须有空调控制机房环境；
2、机房门窗可以正常密封。</t>
    <phoneticPr fontId="1" type="noConversion"/>
  </si>
  <si>
    <t>现场检查</t>
    <phoneticPr fontId="1" type="noConversion"/>
  </si>
  <si>
    <t>LST DHWM;LST DHHCFG</t>
    <phoneticPr fontId="1" type="noConversion"/>
  </si>
  <si>
    <t>检查双归属数据配置；</t>
    <phoneticPr fontId="1" type="noConversion"/>
  </si>
  <si>
    <t>CCF北向对接计费中心</t>
    <phoneticPr fontId="7" type="noConversion"/>
  </si>
  <si>
    <t>U2000北向对接上层网管</t>
    <phoneticPr fontId="7" type="noConversion"/>
  </si>
  <si>
    <t>客户计费中心确认</t>
    <phoneticPr fontId="1" type="noConversion"/>
  </si>
  <si>
    <t>1、单位、类型槽位和板位图一致；
2、线缆布放、绑扎符合规范。
3、线缆两端标签为正式标签，内容符合要求。
4、柜内空开粘贴供电设备标签；</t>
    <phoneticPr fontId="1" type="noConversion"/>
  </si>
  <si>
    <t>NTP服务器设置</t>
    <phoneticPr fontId="2" type="noConversion"/>
  </si>
  <si>
    <t>在标准1、2都完成的情况下，非技术原因无法完成标准3的。备注后本项视为完成</t>
    <phoneticPr fontId="1" type="noConversion"/>
  </si>
  <si>
    <t>手工检查</t>
    <phoneticPr fontId="1" type="noConversion"/>
  </si>
  <si>
    <t>业务发放模板</t>
    <phoneticPr fontId="7" type="noConversion"/>
  </si>
  <si>
    <t>可靠性检查</t>
    <phoneticPr fontId="1" type="noConversion"/>
  </si>
  <si>
    <t>可靠性检查</t>
    <phoneticPr fontId="1" type="noConversion"/>
  </si>
  <si>
    <t>北向对接检查</t>
    <phoneticPr fontId="1" type="noConversion"/>
  </si>
  <si>
    <t>现场检查</t>
    <phoneticPr fontId="1" type="noConversion"/>
  </si>
  <si>
    <t>现场检查</t>
    <phoneticPr fontId="1" type="noConversion"/>
  </si>
  <si>
    <t>客户BOSS系统确认</t>
    <phoneticPr fontId="1" type="noConversion"/>
  </si>
  <si>
    <t>iGWB北向对接计费中心</t>
    <phoneticPr fontId="7" type="noConversion"/>
  </si>
  <si>
    <t>现场检查，参考《容灾配置自检》</t>
    <phoneticPr fontId="1" type="noConversion"/>
  </si>
  <si>
    <t>SoftX3000质量检查标准</t>
    <phoneticPr fontId="6" type="noConversion"/>
  </si>
  <si>
    <t>SoftX3000</t>
    <phoneticPr fontId="6" type="noConversion"/>
  </si>
  <si>
    <t>UMG8900</t>
    <phoneticPr fontId="6" type="noConversion"/>
  </si>
  <si>
    <t>重要性</t>
    <phoneticPr fontId="6" type="noConversion"/>
  </si>
  <si>
    <t>客户北向BOSS系统测试各场景业务发放正常</t>
    <phoneticPr fontId="1" type="noConversion"/>
  </si>
  <si>
    <t>与计费系统、业务发放和网管对接的设计（接口）文档</t>
    <phoneticPr fontId="1" type="noConversion"/>
  </si>
  <si>
    <t>1 IP检查，IP端口模式是否与对端一致，本地IP是否有网关解析失败告警。
2 TDM检查，TDM接口对接参数是否与对端一致，TDM接口状态是否正常。</t>
    <phoneticPr fontId="1" type="noConversion"/>
  </si>
  <si>
    <t>交付件</t>
    <phoneticPr fontId="6" type="noConversion"/>
  </si>
  <si>
    <t>重要性</t>
    <phoneticPr fontId="6" type="noConversion"/>
  </si>
  <si>
    <t>备注</t>
    <phoneticPr fontId="6" type="noConversion"/>
  </si>
  <si>
    <t>子类</t>
    <phoneticPr fontId="6" type="noConversion"/>
  </si>
  <si>
    <t>检查项目</t>
    <phoneticPr fontId="6" type="noConversion"/>
  </si>
  <si>
    <t>重要性</t>
    <phoneticPr fontId="6" type="noConversion"/>
  </si>
  <si>
    <t>备注</t>
    <phoneticPr fontId="6" type="noConversion"/>
  </si>
  <si>
    <t>分类</t>
    <phoneticPr fontId="6" type="noConversion"/>
  </si>
  <si>
    <t>备注</t>
    <phoneticPr fontId="6" type="noConversion"/>
  </si>
  <si>
    <t>子类</t>
    <phoneticPr fontId="6" type="noConversion"/>
  </si>
  <si>
    <t>标准</t>
    <phoneticPr fontId="6" type="noConversion"/>
  </si>
  <si>
    <t>分类</t>
    <phoneticPr fontId="6" type="noConversion"/>
  </si>
  <si>
    <t>子类</t>
    <phoneticPr fontId="6" type="noConversion"/>
  </si>
  <si>
    <t>检查项目</t>
    <phoneticPr fontId="6" type="noConversion"/>
  </si>
  <si>
    <t>重要性</t>
    <phoneticPr fontId="6" type="noConversion"/>
  </si>
  <si>
    <t>标准</t>
    <phoneticPr fontId="6" type="noConversion"/>
  </si>
  <si>
    <t>备注</t>
    <phoneticPr fontId="6" type="noConversion"/>
  </si>
  <si>
    <t>检查方法</t>
    <phoneticPr fontId="6" type="noConversion"/>
  </si>
  <si>
    <t>遗留问题清单</t>
    <phoneticPr fontId="6" type="noConversion"/>
  </si>
  <si>
    <t>系统集成设计LLD</t>
    <phoneticPr fontId="6" type="noConversion"/>
  </si>
  <si>
    <t>实施文档</t>
    <phoneticPr fontId="6" type="noConversion"/>
  </si>
  <si>
    <t>工具/指导书名称</t>
    <phoneticPr fontId="6" type="noConversion"/>
  </si>
  <si>
    <t>序号</t>
    <phoneticPr fontId="6" type="noConversion"/>
  </si>
  <si>
    <t>巡检工具或使用U2000检查，工具链接见备注</t>
    <phoneticPr fontId="1" type="noConversion"/>
  </si>
  <si>
    <t>NTP服务器已设置，NTP服务器状态正常</t>
    <phoneticPr fontId="1" type="noConversion"/>
  </si>
  <si>
    <t>LST NTPSVR:;
DSP NTPSVR:;</t>
    <phoneticPr fontId="1" type="noConversion"/>
  </si>
  <si>
    <t>无紧急告警，无异常告警</t>
    <phoneticPr fontId="1" type="noConversion"/>
  </si>
  <si>
    <t>1、所有网元均打入转维前的最新补丁，不允许现网设备无补丁运行。
2、测试版本不允许商用；</t>
    <phoneticPr fontId="1" type="noConversion"/>
  </si>
  <si>
    <t>配套表在support网站每月发布，路径见备注</t>
    <phoneticPr fontId="1" type="noConversion"/>
  </si>
  <si>
    <t>正式转商用前，务必完成最近三个月预警排查和整改工作，完成当年整改项</t>
    <phoneticPr fontId="1" type="noConversion"/>
  </si>
  <si>
    <t>support预警整改公告（云核心网）</t>
    <phoneticPr fontId="1" type="noConversion"/>
  </si>
  <si>
    <t>技术支持--产品支持--云核心网--SingleOSS-CN--SingleOSS-CN--OSS--iManager Tools-VTS</t>
    <phoneticPr fontId="1" type="noConversion"/>
  </si>
  <si>
    <t xml:space="preserve"> </t>
    <phoneticPr fontId="1" type="noConversion"/>
  </si>
  <si>
    <t>技术支持--公告--产品软件公告--云核心网</t>
    <phoneticPr fontId="1" type="noConversion"/>
  </si>
  <si>
    <t>技术支持--公告--预警整改公共--云核心网</t>
    <phoneticPr fontId="1" type="noConversion"/>
  </si>
  <si>
    <t>参考“VoLTE解决方案事故快速恢复应急预案”</t>
    <phoneticPr fontId="1" type="noConversion"/>
  </si>
  <si>
    <t>1、要求所有网元均打入转维前的最新补丁，不允许现网设备无补丁运行。
2、测试版本不允许商用；</t>
    <phoneticPr fontId="1" type="noConversion"/>
  </si>
  <si>
    <t>要求网元和网管时间一致</t>
    <phoneticPr fontId="1" type="noConversion"/>
  </si>
  <si>
    <t>各网元无紧急告警，无异常告警</t>
    <phoneticPr fontId="1" type="noConversion"/>
  </si>
  <si>
    <t>显示并保留license信息</t>
    <phoneticPr fontId="1" type="noConversion"/>
  </si>
  <si>
    <t>LST NTPSVR:;
DSP NTP:;</t>
    <phoneticPr fontId="1" type="noConversion"/>
  </si>
  <si>
    <t>查询告警台</t>
    <phoneticPr fontId="1" type="noConversion"/>
  </si>
  <si>
    <t>项目基本信息</t>
    <phoneticPr fontId="1" type="noConversion"/>
  </si>
  <si>
    <t>局点维护人员、地址、设备类型等基本信息</t>
    <phoneticPr fontId="1" type="noConversion"/>
  </si>
  <si>
    <t>项目基本信息</t>
    <phoneticPr fontId="6" type="noConversion"/>
  </si>
  <si>
    <t>License检查</t>
    <phoneticPr fontId="1" type="noConversion"/>
  </si>
  <si>
    <t>DSP LICENSE::</t>
    <phoneticPr fontId="1" type="noConversion"/>
  </si>
  <si>
    <t>巡检工具</t>
    <phoneticPr fontId="6" type="noConversion"/>
  </si>
  <si>
    <t>版本配套表</t>
    <phoneticPr fontId="6" type="noConversion"/>
  </si>
  <si>
    <t>整改公告</t>
    <phoneticPr fontId="6" type="noConversion"/>
  </si>
  <si>
    <t>工具见“工具及文档清单”</t>
    <phoneticPr fontId="1" type="noConversion"/>
  </si>
  <si>
    <t>链接见“工具及文档清单”</t>
    <phoneticPr fontId="1" type="noConversion"/>
  </si>
  <si>
    <t>工具见“工具及文档清单”</t>
    <phoneticPr fontId="1" type="noConversion"/>
  </si>
  <si>
    <t>链接见“工具及文档清单”</t>
    <phoneticPr fontId="1" type="noConversion"/>
  </si>
  <si>
    <t>新建:IMS项目必须提供，其他产品项目可选
搬迁、扩容：所有项目必须提供</t>
    <phoneticPr fontId="6" type="noConversion"/>
  </si>
  <si>
    <t>获取方法</t>
    <phoneticPr fontId="6" type="noConversion"/>
  </si>
  <si>
    <t>类型</t>
    <phoneticPr fontId="6" type="noConversion"/>
  </si>
  <si>
    <t>序号</t>
    <phoneticPr fontId="6" type="noConversion"/>
  </si>
  <si>
    <t>动作</t>
    <phoneticPr fontId="6" type="noConversion"/>
  </si>
  <si>
    <t>参考</t>
    <phoneticPr fontId="6" type="noConversion"/>
  </si>
  <si>
    <t>输出</t>
    <phoneticPr fontId="6" type="noConversion"/>
  </si>
  <si>
    <t>检查得分</t>
    <phoneticPr fontId="1" type="noConversion"/>
  </si>
  <si>
    <t>检查扣分</t>
    <phoneticPr fontId="6" type="noConversion"/>
  </si>
  <si>
    <t>模板见《工具及文档清单》</t>
    <phoneticPr fontId="1" type="noConversion"/>
  </si>
  <si>
    <t>检查得分</t>
    <phoneticPr fontId="1" type="noConversion"/>
  </si>
  <si>
    <t>填写说明：</t>
    <phoneticPr fontId="1" type="noConversion"/>
  </si>
  <si>
    <t>只修改蓝色字体即可，第4至第15行为必填行</t>
    <phoneticPr fontId="1" type="noConversion"/>
  </si>
  <si>
    <t>项目名称</t>
    <phoneticPr fontId="6" type="noConversion"/>
  </si>
  <si>
    <t>xxxxx</t>
    <phoneticPr fontId="6" type="noConversion"/>
  </si>
  <si>
    <t>工程师姓名</t>
    <phoneticPr fontId="1" type="noConversion"/>
  </si>
  <si>
    <t>所属公司</t>
    <phoneticPr fontId="1" type="noConversion"/>
  </si>
  <si>
    <t>联系方式</t>
    <phoneticPr fontId="1" type="noConversion"/>
  </si>
  <si>
    <t>邮件地址</t>
    <phoneticPr fontId="6" type="noConversion"/>
  </si>
  <si>
    <t>xxxxx</t>
  </si>
  <si>
    <t>评估总分</t>
    <phoneticPr fontId="1" type="noConversion"/>
  </si>
  <si>
    <t>检查结论</t>
    <phoneticPr fontId="1" type="noConversion"/>
  </si>
  <si>
    <t>通过项总数量</t>
    <phoneticPr fontId="1" type="noConversion"/>
  </si>
  <si>
    <t>不通过项总数量</t>
    <phoneticPr fontId="1" type="noConversion"/>
  </si>
  <si>
    <t>A类</t>
    <phoneticPr fontId="1" type="noConversion"/>
  </si>
  <si>
    <t>XX</t>
    <phoneticPr fontId="1" type="noConversion"/>
  </si>
  <si>
    <t>B类</t>
    <phoneticPr fontId="1" type="noConversion"/>
  </si>
  <si>
    <t>C类</t>
    <phoneticPr fontId="1" type="noConversion"/>
  </si>
  <si>
    <t>不涉及项总数量</t>
    <phoneticPr fontId="1" type="noConversion"/>
  </si>
  <si>
    <t>详细质量检查结果</t>
    <phoneticPr fontId="6" type="noConversion"/>
  </si>
  <si>
    <t>输出件检查结果</t>
    <phoneticPr fontId="1" type="noConversion"/>
  </si>
  <si>
    <t>输出件名称</t>
    <phoneticPr fontId="1" type="noConversion"/>
  </si>
  <si>
    <t>检查结果</t>
    <phoneticPr fontId="1" type="noConversion"/>
  </si>
  <si>
    <t>备注</t>
    <phoneticPr fontId="1" type="noConversion"/>
  </si>
  <si>
    <t>按输出件清单要求列出</t>
    <phoneticPr fontId="1" type="noConversion"/>
  </si>
  <si>
    <t>如果输出件有问题，在此处说明</t>
    <phoneticPr fontId="1" type="noConversion"/>
  </si>
  <si>
    <t>是否有其他附件</t>
    <phoneticPr fontId="1" type="noConversion"/>
  </si>
  <si>
    <t>是/否（如果有其他附件，写出附件名称，例如客户签署的备忘录）</t>
    <phoneticPr fontId="1" type="noConversion"/>
  </si>
  <si>
    <t>重要说明</t>
    <phoneticPr fontId="6" type="noConversion"/>
  </si>
  <si>
    <t>A类条款：重要问题。违反该条款，将严重影响设备安全运行，或对人身安全会造成致命影响，或产品可靠性和性能会受到影响。
B类条款：次要问题。违反该条款，将影响设备正常运行，或给设备正常运行埋下隐患，或会对人身安全造成影响，可靠性或产品性能可能会受到影响。
C类条款：轻微问题。违反该条款，不影响设备正常运行，但是将影响今后维护操作的便利性等。</t>
    <phoneticPr fontId="1" type="noConversion"/>
  </si>
  <si>
    <t>整改要求</t>
    <phoneticPr fontId="6" type="noConversion"/>
  </si>
  <si>
    <t>评分说明</t>
    <phoneticPr fontId="6" type="noConversion"/>
  </si>
  <si>
    <t>1、A类条款权重值为30：只要有一项A类则这个项目不通过
2、B类条款权重值为10；只要有两项B类则这个项目不通过
3、C类条款权重值为5。 只要有四项C类则这个项目不通过</t>
    <phoneticPr fontId="1" type="noConversion"/>
  </si>
  <si>
    <t>使用说明</t>
    <phoneticPr fontId="6" type="noConversion"/>
  </si>
  <si>
    <t>1、结合网络实际情况，依照“XX交付质量检查”表中的内容进行质量检查；
2、某项不合格将扣相应分值，总分100分扣完为止
3、某项不存在的将不扣分，最后质检文档需要客户签字确认。
4、某项不涉及的，将不考核本项。
5、当一个网络中有多台相同型号的设备时，如果其中一台设备的某个检查项不合格，则该检查项为“不合格”。</t>
    <phoneticPr fontId="1" type="noConversion"/>
  </si>
  <si>
    <t>达标标准</t>
    <phoneticPr fontId="6" type="noConversion"/>
  </si>
  <si>
    <t xml:space="preserve">评估总分&gt;80分达标；
</t>
    <phoneticPr fontId="6" type="noConversion"/>
  </si>
  <si>
    <t>列出详细质量标准的名称，例如：
 输出件交付质量检查
 SBC交付质量检查
 IMS交付质量检查
 ……</t>
    <phoneticPr fontId="6" type="noConversion"/>
  </si>
  <si>
    <t>标准</t>
    <phoneticPr fontId="6" type="noConversion"/>
  </si>
  <si>
    <t>检查结果</t>
    <phoneticPr fontId="1" type="noConversion"/>
  </si>
  <si>
    <t>不涉及</t>
  </si>
  <si>
    <t>使用工具对核心网网元进行健康检查，提交ecare评审无无重要遗留问题</t>
    <phoneticPr fontId="1" type="noConversion"/>
  </si>
  <si>
    <t>使用最新版本VTS工具+网元适配包选择开局割接场景对核心网网元进行健康检查，提交ecare评审无重要遗留问题</t>
    <phoneticPr fontId="1" type="noConversion"/>
  </si>
  <si>
    <t>使用最新版本VTS工具+网元适配包选择开局割接场景对核心网网元进行健康检查，提交ecare评审无重要遗留问题</t>
    <phoneticPr fontId="1" type="noConversion"/>
  </si>
  <si>
    <t>使用最新版本VTS工具+网元适配包选择开局割接场景对核心网网元进行健康检查，提交ecare评审无重要遗留问题</t>
    <phoneticPr fontId="1" type="noConversion"/>
  </si>
  <si>
    <t>违反A、B类条款：所有问题必须整改，否则必须与客户签署备忘录。经过多方协调客户仍然不同意签署备忘录时，请知会华为公司工程管理相关人员，且必须在对应检查报告中注明以备查。
违反C类条款：有条件整改时必须整改，在客户无明确要求的情况下，针对无法整改的质量问题可以不整改，必须在检查报告中注明以备查。</t>
    <phoneticPr fontId="1" type="noConversion"/>
  </si>
  <si>
    <t>1、提供验收需要的测试用例和测试结果的客户签字件，消息跟踪（消息跟踪可选）；
2、如果是容灾组网，提供客户签字的倒换测试报告.
3、客户签字的验收报告</t>
    <phoneticPr fontId="1" type="noConversion"/>
  </si>
  <si>
    <t>1、提供验收需要的测试用例和测试结果的客户签字件，消息跟踪（消息跟踪可选）；
2、如果是双机组网，提供客户签字的倒换测试报告.
3、客户签字的验收报告</t>
    <phoneticPr fontId="1" type="noConversion"/>
  </si>
  <si>
    <t>1、提供验收需要的测试用例和测试结果的客户签字件，消息跟踪（消息跟踪可选）；
2、如果是容灾组网，提供客户签字的倒换测试报告.
3、客户签字的验收报告</t>
    <phoneticPr fontId="1" type="noConversion"/>
  </si>
  <si>
    <t>业务检查</t>
    <phoneticPr fontId="6" type="noConversion"/>
  </si>
  <si>
    <t>编码</t>
  </si>
  <si>
    <t>编码</t>
    <phoneticPr fontId="6" type="noConversion"/>
  </si>
  <si>
    <t>CN0D01A</t>
  </si>
  <si>
    <t>CN0D02B</t>
  </si>
  <si>
    <t>CN0D03A</t>
  </si>
  <si>
    <t>CN0D04B</t>
  </si>
  <si>
    <t>CN0D05B</t>
  </si>
  <si>
    <t>CN0D06C</t>
  </si>
  <si>
    <t>CN0D07C</t>
  </si>
  <si>
    <t>CN0D08C</t>
  </si>
  <si>
    <t>CN1B01A</t>
  </si>
  <si>
    <t>CN1B02C</t>
  </si>
  <si>
    <t>CN1B03C</t>
  </si>
  <si>
    <t>CN1B04B</t>
  </si>
  <si>
    <t>CN1B05A</t>
  </si>
  <si>
    <t>CN1B06C</t>
  </si>
  <si>
    <t>CN1B07A</t>
  </si>
  <si>
    <t>CN1B08A</t>
  </si>
  <si>
    <t>CN1B09B</t>
  </si>
  <si>
    <t>CN1B10C</t>
  </si>
  <si>
    <t>CN1B11C</t>
  </si>
  <si>
    <t>CN1B12C</t>
  </si>
  <si>
    <t>CN1B13B</t>
  </si>
  <si>
    <t>CN1B14C</t>
  </si>
  <si>
    <t>CN1B15C</t>
  </si>
  <si>
    <t>CN2B01A</t>
  </si>
  <si>
    <t>CN2B02C</t>
  </si>
  <si>
    <t>CN2B03C</t>
  </si>
  <si>
    <t>CN2B04B</t>
  </si>
  <si>
    <t>CN2B05A</t>
  </si>
  <si>
    <t>CN2B06C</t>
  </si>
  <si>
    <t>CN2B07B</t>
  </si>
  <si>
    <t>CN2B08C</t>
  </si>
  <si>
    <t>CN2B09B</t>
  </si>
  <si>
    <t>CN2B10C</t>
  </si>
  <si>
    <t>CN2B11C</t>
  </si>
  <si>
    <t>CN3B01A</t>
  </si>
  <si>
    <t>CN3B02C</t>
  </si>
  <si>
    <t>CN3B03C</t>
  </si>
  <si>
    <t>CN3B04B</t>
  </si>
  <si>
    <t>CN3B05A</t>
  </si>
  <si>
    <t>CN3B06C</t>
  </si>
  <si>
    <t>CN3B07B</t>
  </si>
  <si>
    <t>CN3B08B</t>
  </si>
  <si>
    <t>CN3B09C</t>
  </si>
  <si>
    <t>CN3B10C</t>
  </si>
  <si>
    <t>CN4B01A</t>
  </si>
  <si>
    <t>CN4B02C</t>
  </si>
  <si>
    <t>CN4B03C</t>
  </si>
  <si>
    <t>CN4B04B</t>
  </si>
  <si>
    <t>CN4B05A</t>
  </si>
  <si>
    <t>CN4B06C</t>
  </si>
  <si>
    <t>CN4B07A</t>
  </si>
  <si>
    <t>CN4B08C</t>
  </si>
  <si>
    <t>CN4B09A</t>
  </si>
  <si>
    <t>CN4B10B</t>
  </si>
  <si>
    <t>CN4B11C</t>
  </si>
  <si>
    <t>CN4B12C</t>
  </si>
  <si>
    <t>CN4B13C</t>
  </si>
  <si>
    <t>CN4B14B</t>
  </si>
  <si>
    <t>CN4B15C</t>
  </si>
  <si>
    <t>CN4B16C</t>
  </si>
  <si>
    <t>云核心网产品线固网核心网解决方案实施服务交付质量检查报告 v20180531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</si>
</sst>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FrutigerNext LT Regular"/>
      <family val="2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u/>
      <sz val="12"/>
      <color theme="10"/>
      <name val="宋体"/>
      <family val="3"/>
      <charset val="134"/>
    </font>
    <font>
      <sz val="12"/>
      <name val="微软雅黑"/>
      <family val="2"/>
      <charset val="134"/>
    </font>
    <font>
      <b/>
      <sz val="22"/>
      <name val="微软雅黑"/>
      <family val="2"/>
      <charset val="134"/>
    </font>
    <font>
      <sz val="11"/>
      <name val="微软雅黑"/>
      <family val="2"/>
      <charset val="134"/>
    </font>
    <font>
      <i/>
      <sz val="11"/>
      <color rgb="FF3333FF"/>
      <name val="微软雅黑"/>
      <family val="2"/>
      <charset val="134"/>
    </font>
    <font>
      <b/>
      <sz val="16"/>
      <name val="微软雅黑"/>
      <family val="2"/>
      <charset val="134"/>
    </font>
    <font>
      <sz val="16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rgb="FF3333FF"/>
      <name val="微软雅黑"/>
      <family val="2"/>
      <charset val="134"/>
    </font>
    <font>
      <i/>
      <sz val="12"/>
      <color rgb="FF3333FF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>
      <alignment vertical="center"/>
    </xf>
    <xf numFmtId="0" fontId="2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4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8" fillId="0" borderId="0"/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1" fillId="0" borderId="0" xfId="14" applyFont="1">
      <alignment vertical="center"/>
    </xf>
    <xf numFmtId="0" fontId="13" fillId="6" borderId="1" xfId="6" applyFont="1" applyFill="1" applyBorder="1" applyAlignment="1" applyProtection="1">
      <alignment horizontal="center" vertical="center" wrapText="1"/>
    </xf>
    <xf numFmtId="0" fontId="14" fillId="6" borderId="1" xfId="6" applyFont="1" applyFill="1" applyBorder="1" applyAlignment="1" applyProtection="1">
      <alignment horizontal="center" vertical="center" wrapText="1"/>
      <protection locked="0"/>
    </xf>
    <xf numFmtId="0" fontId="15" fillId="6" borderId="11" xfId="6" applyFont="1" applyFill="1" applyBorder="1" applyAlignment="1" applyProtection="1">
      <alignment vertical="center" wrapText="1"/>
    </xf>
    <xf numFmtId="0" fontId="13" fillId="6" borderId="1" xfId="6" applyFont="1" applyFill="1" applyBorder="1" applyAlignment="1" applyProtection="1">
      <alignment vertical="center" wrapText="1"/>
    </xf>
    <xf numFmtId="0" fontId="15" fillId="6" borderId="1" xfId="6" applyFont="1" applyFill="1" applyBorder="1" applyAlignment="1" applyProtection="1">
      <alignment horizontal="center" vertical="center" wrapText="1"/>
    </xf>
    <xf numFmtId="0" fontId="13" fillId="7" borderId="11" xfId="6" applyFont="1" applyFill="1" applyBorder="1" applyAlignment="1" applyProtection="1">
      <alignment vertical="center" wrapText="1"/>
    </xf>
    <xf numFmtId="0" fontId="13" fillId="8" borderId="11" xfId="6" applyFont="1" applyFill="1" applyBorder="1" applyAlignment="1" applyProtection="1">
      <alignment vertical="center" wrapText="1"/>
    </xf>
    <xf numFmtId="0" fontId="18" fillId="0" borderId="6" xfId="6" applyFont="1" applyBorder="1" applyAlignment="1" applyProtection="1">
      <alignment horizontal="center" vertical="center" wrapText="1"/>
    </xf>
    <xf numFmtId="0" fontId="11" fillId="0" borderId="6" xfId="6" applyFont="1" applyBorder="1" applyAlignment="1" applyProtection="1">
      <alignment horizontal="center" vertical="center" wrapText="1"/>
    </xf>
    <xf numFmtId="0" fontId="18" fillId="0" borderId="13" xfId="6" applyFont="1" applyBorder="1" applyAlignment="1" applyProtection="1">
      <alignment horizontal="center" vertical="center" wrapText="1"/>
    </xf>
    <xf numFmtId="0" fontId="13" fillId="9" borderId="11" xfId="6" applyFont="1" applyFill="1" applyBorder="1" applyAlignment="1" applyProtection="1">
      <alignment vertical="center" wrapText="1"/>
    </xf>
    <xf numFmtId="0" fontId="19" fillId="0" borderId="6" xfId="6" applyFont="1" applyBorder="1" applyAlignment="1" applyProtection="1">
      <alignment horizontal="center" vertical="center" wrapText="1"/>
    </xf>
    <xf numFmtId="0" fontId="13" fillId="6" borderId="11" xfId="6" applyFont="1" applyFill="1" applyBorder="1">
      <alignment vertical="center"/>
    </xf>
    <xf numFmtId="0" fontId="13" fillId="6" borderId="16" xfId="6" applyFont="1" applyFill="1" applyBorder="1">
      <alignment vertical="center"/>
    </xf>
    <xf numFmtId="0" fontId="20" fillId="4" borderId="1" xfId="8" applyNumberFormat="1" applyFont="1" applyFill="1" applyBorder="1" applyAlignment="1" applyProtection="1">
      <alignment horizontal="center" vertical="center" wrapText="1"/>
    </xf>
    <xf numFmtId="0" fontId="21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Fill="1" applyBorder="1">
      <alignment vertical="center"/>
    </xf>
    <xf numFmtId="0" fontId="22" fillId="0" borderId="1" xfId="15" applyFont="1" applyFill="1" applyBorder="1" applyAlignment="1">
      <alignment horizontal="center" vertical="center"/>
    </xf>
    <xf numFmtId="0" fontId="21" fillId="0" borderId="1" xfId="0" applyFont="1" applyBorder="1">
      <alignment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15" applyFont="1" applyFill="1" applyBorder="1" applyAlignment="1">
      <alignment horizontal="left" vertical="center" wrapText="1"/>
    </xf>
    <xf numFmtId="0" fontId="11" fillId="0" borderId="1" xfId="12" applyFont="1" applyFill="1" applyBorder="1" applyAlignment="1">
      <alignment horizontal="left" vertical="center" wrapText="1"/>
    </xf>
    <xf numFmtId="0" fontId="11" fillId="0" borderId="1" xfId="15" applyFont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1" fillId="0" borderId="1" xfId="14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 wrapText="1"/>
    </xf>
    <xf numFmtId="0" fontId="21" fillId="10" borderId="1" xfId="0" applyFont="1" applyFill="1" applyBorder="1" applyAlignment="1">
      <alignment horizontal="center" vertical="center"/>
    </xf>
    <xf numFmtId="0" fontId="11" fillId="0" borderId="0" xfId="14" applyFont="1" applyAlignment="1">
      <alignment vertical="center"/>
    </xf>
    <xf numFmtId="0" fontId="11" fillId="0" borderId="1" xfId="12" applyFont="1" applyFill="1" applyBorder="1" applyAlignment="1">
      <alignment horizontal="center" vertical="center" wrapText="1"/>
    </xf>
    <xf numFmtId="0" fontId="11" fillId="0" borderId="1" xfId="12" applyFont="1" applyFill="1" applyBorder="1" applyAlignment="1">
      <alignment vertical="center" wrapText="1"/>
    </xf>
    <xf numFmtId="0" fontId="11" fillId="0" borderId="1" xfId="3" applyFont="1" applyBorder="1" applyAlignment="1">
      <alignment vertical="center" wrapText="1"/>
    </xf>
    <xf numFmtId="0" fontId="11" fillId="0" borderId="1" xfId="8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8" applyFont="1" applyFill="1" applyBorder="1" applyAlignment="1">
      <alignment horizontal="left" vertical="center" wrapText="1"/>
    </xf>
    <xf numFmtId="0" fontId="11" fillId="0" borderId="1" xfId="8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 wrapText="1"/>
    </xf>
    <xf numFmtId="0" fontId="21" fillId="3" borderId="1" xfId="0" applyFont="1" applyFill="1" applyBorder="1" applyAlignment="1">
      <alignment horizontal="left" vertical="center" wrapText="1"/>
    </xf>
    <xf numFmtId="0" fontId="11" fillId="0" borderId="1" xfId="8" applyNumberFormat="1" applyFont="1" applyFill="1" applyBorder="1" applyAlignment="1">
      <alignment horizontal="center" vertical="center" wrapText="1"/>
    </xf>
    <xf numFmtId="0" fontId="11" fillId="0" borderId="1" xfId="3" applyFont="1" applyBorder="1" applyAlignment="1">
      <alignment vertical="center"/>
    </xf>
    <xf numFmtId="0" fontId="11" fillId="2" borderId="1" xfId="8" applyFont="1" applyFill="1" applyBorder="1" applyAlignment="1">
      <alignment horizontal="left" vertical="center" wrapText="1"/>
    </xf>
    <xf numFmtId="0" fontId="21" fillId="0" borderId="1" xfId="0" applyFont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11" fillId="0" borderId="1" xfId="12" applyNumberFormat="1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vertical="center" wrapText="1"/>
    </xf>
    <xf numFmtId="0" fontId="21" fillId="2" borderId="1" xfId="8" applyFont="1" applyFill="1" applyBorder="1" applyAlignment="1">
      <alignment horizontal="center" vertical="center" wrapText="1"/>
    </xf>
    <xf numFmtId="0" fontId="21" fillId="2" borderId="1" xfId="12" applyFont="1" applyFill="1" applyBorder="1" applyAlignment="1">
      <alignment horizontal="center" vertical="center" wrapText="1"/>
    </xf>
    <xf numFmtId="0" fontId="11" fillId="0" borderId="5" xfId="6" applyFont="1" applyBorder="1" applyAlignment="1" applyProtection="1">
      <alignment horizontal="center" vertical="center" wrapText="1"/>
    </xf>
    <xf numFmtId="0" fontId="11" fillId="0" borderId="6" xfId="6" applyFont="1" applyBorder="1" applyAlignment="1" applyProtection="1">
      <alignment horizontal="center" vertical="center" wrapText="1"/>
    </xf>
    <xf numFmtId="0" fontId="11" fillId="0" borderId="13" xfId="6" applyFont="1" applyBorder="1" applyAlignment="1" applyProtection="1">
      <alignment horizontal="center" vertical="center" wrapText="1"/>
    </xf>
    <xf numFmtId="0" fontId="12" fillId="5" borderId="8" xfId="6" applyFont="1" applyFill="1" applyBorder="1" applyAlignment="1" applyProtection="1">
      <alignment horizontal="center" vertical="center" wrapText="1"/>
    </xf>
    <xf numFmtId="0" fontId="12" fillId="5" borderId="9" xfId="6" applyFont="1" applyFill="1" applyBorder="1" applyAlignment="1" applyProtection="1">
      <alignment horizontal="center" vertical="center" wrapText="1"/>
    </xf>
    <xf numFmtId="0" fontId="12" fillId="5" borderId="10" xfId="6" applyFont="1" applyFill="1" applyBorder="1" applyAlignment="1" applyProtection="1">
      <alignment horizontal="center" vertical="center" wrapText="1"/>
    </xf>
    <xf numFmtId="0" fontId="13" fillId="6" borderId="11" xfId="6" applyFont="1" applyFill="1" applyBorder="1" applyAlignment="1">
      <alignment horizontal="left" vertical="center"/>
    </xf>
    <xf numFmtId="0" fontId="14" fillId="6" borderId="1" xfId="6" applyFont="1" applyFill="1" applyBorder="1" applyAlignment="1" applyProtection="1">
      <alignment horizontal="left" vertical="center" wrapText="1"/>
      <protection locked="0"/>
    </xf>
    <xf numFmtId="0" fontId="14" fillId="6" borderId="1" xfId="6" applyFont="1" applyFill="1" applyBorder="1" applyAlignment="1" applyProtection="1">
      <alignment horizontal="center" vertical="center" wrapText="1"/>
      <protection locked="0"/>
    </xf>
    <xf numFmtId="0" fontId="14" fillId="6" borderId="12" xfId="6" applyFont="1" applyFill="1" applyBorder="1" applyAlignment="1" applyProtection="1">
      <alignment horizontal="center" vertical="center" wrapText="1"/>
      <protection locked="0"/>
    </xf>
    <xf numFmtId="0" fontId="16" fillId="6" borderId="5" xfId="6" applyFont="1" applyFill="1" applyBorder="1" applyAlignment="1" applyProtection="1">
      <alignment horizontal="center" vertical="center" wrapText="1"/>
    </xf>
    <xf numFmtId="0" fontId="16" fillId="6" borderId="6" xfId="6" applyFont="1" applyFill="1" applyBorder="1" applyAlignment="1" applyProtection="1">
      <alignment horizontal="center" vertical="center" wrapText="1"/>
    </xf>
    <xf numFmtId="0" fontId="16" fillId="6" borderId="7" xfId="6" applyFont="1" applyFill="1" applyBorder="1" applyAlignment="1" applyProtection="1">
      <alignment horizontal="center" vertical="center" wrapText="1"/>
    </xf>
    <xf numFmtId="0" fontId="17" fillId="6" borderId="5" xfId="6" applyFont="1" applyFill="1" applyBorder="1" applyAlignment="1" applyProtection="1">
      <alignment horizontal="center" vertical="center" wrapText="1"/>
    </xf>
    <xf numFmtId="0" fontId="17" fillId="6" borderId="6" xfId="6" applyFont="1" applyFill="1" applyBorder="1" applyAlignment="1" applyProtection="1">
      <alignment horizontal="center" vertical="center" wrapText="1"/>
    </xf>
    <xf numFmtId="0" fontId="17" fillId="6" borderId="13" xfId="6" applyFont="1" applyFill="1" applyBorder="1" applyAlignment="1" applyProtection="1">
      <alignment horizontal="center" vertical="center" wrapText="1"/>
    </xf>
    <xf numFmtId="0" fontId="13" fillId="0" borderId="17" xfId="14" applyFont="1" applyBorder="1" applyAlignment="1">
      <alignment horizontal="left" vertical="center" wrapText="1"/>
    </xf>
    <xf numFmtId="0" fontId="13" fillId="0" borderId="18" xfId="14" applyFont="1" applyBorder="1" applyAlignment="1">
      <alignment horizontal="left" vertical="center" wrapText="1"/>
    </xf>
    <xf numFmtId="0" fontId="13" fillId="0" borderId="19" xfId="14" applyFont="1" applyBorder="1" applyAlignment="1">
      <alignment horizontal="left" vertical="center" wrapText="1"/>
    </xf>
    <xf numFmtId="0" fontId="19" fillId="0" borderId="5" xfId="6" applyFont="1" applyBorder="1" applyAlignment="1" applyProtection="1">
      <alignment horizontal="left" vertical="center" wrapText="1"/>
    </xf>
    <xf numFmtId="0" fontId="19" fillId="0" borderId="6" xfId="6" applyFont="1" applyBorder="1" applyAlignment="1" applyProtection="1">
      <alignment horizontal="left" vertical="center" wrapText="1"/>
    </xf>
    <xf numFmtId="0" fontId="19" fillId="0" borderId="13" xfId="6" applyFont="1" applyBorder="1" applyAlignment="1" applyProtection="1">
      <alignment horizontal="left" vertical="center" wrapText="1"/>
    </xf>
    <xf numFmtId="0" fontId="13" fillId="9" borderId="14" xfId="6" applyFont="1" applyFill="1" applyBorder="1" applyAlignment="1" applyProtection="1">
      <alignment vertical="center" wrapText="1"/>
    </xf>
    <xf numFmtId="0" fontId="13" fillId="9" borderId="15" xfId="6" applyFont="1" applyFill="1" applyBorder="1" applyAlignment="1" applyProtection="1">
      <alignment vertical="center" wrapText="1"/>
    </xf>
    <xf numFmtId="0" fontId="19" fillId="0" borderId="5" xfId="6" applyFont="1" applyBorder="1" applyAlignment="1" applyProtection="1">
      <alignment horizontal="center" vertical="center" wrapText="1"/>
    </xf>
    <xf numFmtId="0" fontId="19" fillId="0" borderId="6" xfId="6" applyFont="1" applyBorder="1" applyAlignment="1" applyProtection="1">
      <alignment horizontal="center" vertical="center" wrapText="1"/>
    </xf>
    <xf numFmtId="0" fontId="19" fillId="0" borderId="13" xfId="6" applyFont="1" applyBorder="1" applyAlignment="1" applyProtection="1">
      <alignment horizontal="center" vertical="center" wrapText="1"/>
    </xf>
    <xf numFmtId="0" fontId="13" fillId="0" borderId="5" xfId="14" applyFont="1" applyBorder="1" applyAlignment="1">
      <alignment horizontal="left" vertical="center" wrapText="1"/>
    </xf>
    <xf numFmtId="0" fontId="13" fillId="0" borderId="6" xfId="14" applyFont="1" applyBorder="1" applyAlignment="1">
      <alignment horizontal="left" vertical="center" wrapText="1"/>
    </xf>
    <xf numFmtId="0" fontId="13" fillId="0" borderId="13" xfId="14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center" vertical="center"/>
    </xf>
    <xf numFmtId="0" fontId="11" fillId="0" borderId="1" xfId="8" applyFont="1" applyFill="1" applyBorder="1" applyAlignment="1">
      <alignment vertical="center" wrapText="1"/>
    </xf>
    <xf numFmtId="0" fontId="11" fillId="0" borderId="1" xfId="8" applyFont="1" applyFill="1" applyBorder="1" applyAlignment="1">
      <alignment horizontal="left" vertical="center" wrapText="1"/>
    </xf>
    <xf numFmtId="0" fontId="11" fillId="2" borderId="1" xfId="8" applyFont="1" applyFill="1" applyBorder="1" applyAlignment="1">
      <alignment horizontal="left" vertical="center" wrapText="1"/>
    </xf>
    <xf numFmtId="0" fontId="11" fillId="0" borderId="1" xfId="12" applyFont="1" applyFill="1" applyBorder="1" applyAlignment="1">
      <alignment horizontal="left" vertical="center" wrapText="1"/>
    </xf>
    <xf numFmtId="0" fontId="11" fillId="0" borderId="1" xfId="12" applyFont="1" applyFill="1" applyBorder="1" applyAlignment="1">
      <alignment vertical="center" wrapText="1"/>
    </xf>
    <xf numFmtId="0" fontId="11" fillId="2" borderId="1" xfId="12" applyFont="1" applyFill="1" applyBorder="1" applyAlignment="1">
      <alignment horizontal="left" vertical="center" wrapText="1"/>
    </xf>
  </cellXfs>
  <cellStyles count="16">
    <cellStyle name="0,0_x000d__x000a_NA_x000d__x000a_" xfId="2"/>
    <cellStyle name="0,0_x000d__x000a_NA_x000d__x000a_ 2" xfId="7"/>
    <cellStyle name="0,0_x000d__x000a_NA_x000d__x000a_ 3" xfId="9"/>
    <cellStyle name="常规" xfId="0" builtinId="0"/>
    <cellStyle name="常规 2" xfId="1"/>
    <cellStyle name="常规 2 2" xfId="5"/>
    <cellStyle name="常规 2 2 2" xfId="11"/>
    <cellStyle name="常规 2 3" xfId="6"/>
    <cellStyle name="常规 2 4" xfId="4"/>
    <cellStyle name="常规 2 4 2" xfId="10"/>
    <cellStyle name="常规 2 5" xfId="14"/>
    <cellStyle name="常规 3" xfId="8"/>
    <cellStyle name="常规 3 2" xfId="12"/>
    <cellStyle name="常规 4" xfId="3"/>
    <cellStyle name="常规 5" xfId="13"/>
    <cellStyle name="超链接" xfId="15" builtinId="8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1009650</xdr:colOff>
          <xdr:row>1</xdr:row>
          <xdr:rowOff>66675</xdr:rowOff>
        </xdr:from>
        <xdr:to>
          <xdr:col>2</xdr:col>
          <xdr:colOff>1857375</xdr:colOff>
          <xdr:row>1</xdr:row>
          <xdr:rowOff>704850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962025</xdr:colOff>
          <xdr:row>3</xdr:row>
          <xdr:rowOff>66675</xdr:rowOff>
        </xdr:from>
        <xdr:to>
          <xdr:col>2</xdr:col>
          <xdr:colOff>1981200</xdr:colOff>
          <xdr:row>4</xdr:row>
          <xdr:rowOff>171450</xdr:rowOff>
        </xdr:to>
        <xdr:sp macro="" textlink="">
          <xdr:nvSpPr>
            <xdr:cNvPr id="14338" name="Object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2</xdr:row>
          <xdr:rowOff>142875</xdr:rowOff>
        </xdr:from>
        <xdr:to>
          <xdr:col>2</xdr:col>
          <xdr:colOff>1847850</xdr:colOff>
          <xdr:row>3</xdr:row>
          <xdr:rowOff>57150</xdr:rowOff>
        </xdr:to>
        <xdr:sp macro="" textlink="">
          <xdr:nvSpPr>
            <xdr:cNvPr id="14339" name="Object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990600</xdr:colOff>
          <xdr:row>4</xdr:row>
          <xdr:rowOff>28575</xdr:rowOff>
        </xdr:from>
        <xdr:to>
          <xdr:col>2</xdr:col>
          <xdr:colOff>1828800</xdr:colOff>
          <xdr:row>4</xdr:row>
          <xdr:rowOff>657225</xdr:rowOff>
        </xdr:to>
        <xdr:sp macro="" textlink="">
          <xdr:nvSpPr>
            <xdr:cNvPr id="14341" name="Object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10</xdr:col>
          <xdr:colOff>914400</xdr:colOff>
          <xdr:row>10</xdr:row>
          <xdr:rowOff>247650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package" Target="../embeddings/Microsoft_Excel____4.xlsx"/><Relationship Id="rId3" Type="http://schemas.openxmlformats.org/officeDocument/2006/relationships/hyperlink" Target="http://support.huawei.com/carrier/navi?coltype=news" TargetMode="External"/><Relationship Id="rId7" Type="http://schemas.openxmlformats.org/officeDocument/2006/relationships/package" Target="../embeddings/Microsoft_Word___1.docx"/><Relationship Id="rId12" Type="http://schemas.openxmlformats.org/officeDocument/2006/relationships/image" Target="../media/image4.emf"/><Relationship Id="rId2" Type="http://schemas.openxmlformats.org/officeDocument/2006/relationships/hyperlink" Target="http://support.huawei.com/carrier/navi?coltype=news" TargetMode="External"/><Relationship Id="rId1" Type="http://schemas.openxmlformats.org/officeDocument/2006/relationships/hyperlink" Target="http://support.huawei.com/carrier/productNewOffering?allProduct=true&amp;col=product&amp;path=PBI1-21262245/PBI1-21782535/PBI1-21782536/PBI1-19975005/PBI1-22110692&amp;pVR=PBI1-22110695&amp;pC=PBI1-22150355&amp;resTab=SW" TargetMode="External"/><Relationship Id="rId6" Type="http://schemas.openxmlformats.org/officeDocument/2006/relationships/vmlDrawing" Target="../drawings/vmlDrawing2.vml"/><Relationship Id="rId11" Type="http://schemas.openxmlformats.org/officeDocument/2006/relationships/package" Target="../embeddings/Microsoft_Excel____3.xlsx"/><Relationship Id="rId5" Type="http://schemas.openxmlformats.org/officeDocument/2006/relationships/drawing" Target="../drawings/drawing1.xml"/><Relationship Id="rId10" Type="http://schemas.openxmlformats.org/officeDocument/2006/relationships/image" Target="../media/image3.emf"/><Relationship Id="rId4" Type="http://schemas.openxmlformats.org/officeDocument/2006/relationships/printerSettings" Target="../printerSettings/printerSettings3.bin"/><Relationship Id="rId9" Type="http://schemas.openxmlformats.org/officeDocument/2006/relationships/package" Target="../embeddings/Microsoft_Excel____2.xlsx"/><Relationship Id="rId14" Type="http://schemas.openxmlformats.org/officeDocument/2006/relationships/image" Target="../media/image5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6.emf"/><Relationship Id="rId4" Type="http://schemas.openxmlformats.org/officeDocument/2006/relationships/package" Target="../embeddings/Microsoft_Excel____5.xls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1:K20"/>
  <sheetViews>
    <sheetView topLeftCell="A10" zoomScale="70" zoomScaleNormal="70" workbookViewId="0">
      <selection activeCell="M6" sqref="M6"/>
    </sheetView>
  </sheetViews>
  <sheetFormatPr defaultColWidth="9" defaultRowHeight="16.149999999999999"/>
  <cols>
    <col min="1" max="1" width="19.3984375" style="1" customWidth="1"/>
    <col min="2" max="2" width="9.46484375" style="1" customWidth="1"/>
    <col min="3" max="3" width="9" style="1"/>
    <col min="4" max="4" width="16.3984375" style="1" customWidth="1"/>
    <col min="5" max="5" width="15" style="1" customWidth="1"/>
    <col min="6" max="6" width="7.3984375" style="1" hidden="1" customWidth="1"/>
    <col min="7" max="7" width="15.3984375" style="1" hidden="1" customWidth="1"/>
    <col min="8" max="8" width="14.1328125" style="1" bestFit="1" customWidth="1"/>
    <col min="9" max="10" width="23" style="1" bestFit="1" customWidth="1"/>
    <col min="11" max="11" width="16.1328125" style="1" bestFit="1" customWidth="1"/>
    <col min="12" max="16384" width="9" style="1"/>
  </cols>
  <sheetData>
    <row r="1" spans="1:11">
      <c r="A1" s="1" t="s">
        <v>189</v>
      </c>
      <c r="B1" s="1" t="s">
        <v>190</v>
      </c>
    </row>
    <row r="2" spans="1:11" ht="16.5" thickBot="1"/>
    <row r="3" spans="1:11" ht="44.25" customHeight="1">
      <c r="A3" s="61" t="s">
        <v>300</v>
      </c>
      <c r="B3" s="62"/>
      <c r="C3" s="62"/>
      <c r="D3" s="62"/>
      <c r="E3" s="62"/>
      <c r="F3" s="62"/>
      <c r="G3" s="62"/>
      <c r="H3" s="62"/>
      <c r="I3" s="62"/>
      <c r="J3" s="62"/>
      <c r="K3" s="63"/>
    </row>
    <row r="4" spans="1:11">
      <c r="A4" s="64" t="s">
        <v>191</v>
      </c>
      <c r="B4" s="65" t="s">
        <v>192</v>
      </c>
      <c r="C4" s="65"/>
      <c r="D4" s="65"/>
      <c r="E4" s="2" t="s">
        <v>193</v>
      </c>
      <c r="F4" s="66" t="s">
        <v>192</v>
      </c>
      <c r="G4" s="66"/>
      <c r="H4" s="66"/>
      <c r="I4" s="66"/>
      <c r="J4" s="66"/>
      <c r="K4" s="67"/>
    </row>
    <row r="5" spans="1:11">
      <c r="A5" s="64"/>
      <c r="B5" s="65"/>
      <c r="C5" s="65"/>
      <c r="D5" s="65"/>
      <c r="E5" s="2" t="s">
        <v>194</v>
      </c>
      <c r="F5" s="66" t="s">
        <v>192</v>
      </c>
      <c r="G5" s="66"/>
      <c r="H5" s="66"/>
      <c r="I5" s="66"/>
      <c r="J5" s="66"/>
      <c r="K5" s="67"/>
    </row>
    <row r="6" spans="1:11">
      <c r="A6" s="64"/>
      <c r="B6" s="65"/>
      <c r="C6" s="65"/>
      <c r="D6" s="65"/>
      <c r="E6" s="2" t="s">
        <v>195</v>
      </c>
      <c r="F6" s="66" t="s">
        <v>192</v>
      </c>
      <c r="G6" s="66"/>
      <c r="H6" s="66"/>
      <c r="I6" s="66"/>
      <c r="J6" s="66"/>
      <c r="K6" s="67"/>
    </row>
    <row r="7" spans="1:11">
      <c r="A7" s="64"/>
      <c r="B7" s="65"/>
      <c r="C7" s="65"/>
      <c r="D7" s="65"/>
      <c r="E7" s="2" t="s">
        <v>196</v>
      </c>
      <c r="F7" s="3"/>
      <c r="G7" s="3"/>
      <c r="H7" s="66" t="s">
        <v>197</v>
      </c>
      <c r="I7" s="66"/>
      <c r="J7" s="66"/>
      <c r="K7" s="67"/>
    </row>
    <row r="8" spans="1:11" ht="21.75" customHeight="1">
      <c r="A8" s="4" t="s">
        <v>198</v>
      </c>
      <c r="B8" s="68" t="e">
        <f>100-D10*30-I10*10-K10*5</f>
        <v>#VALUE!</v>
      </c>
      <c r="C8" s="69"/>
      <c r="D8" s="69"/>
      <c r="E8" s="70"/>
      <c r="F8" s="5"/>
      <c r="G8" s="5"/>
      <c r="H8" s="6" t="s">
        <v>199</v>
      </c>
      <c r="I8" s="71" t="e">
        <f>IF(B8&gt;=80,"合格","不合格")</f>
        <v>#VALUE!</v>
      </c>
      <c r="J8" s="72"/>
      <c r="K8" s="73"/>
    </row>
    <row r="9" spans="1:11" ht="21.75" customHeight="1">
      <c r="A9" s="7" t="s">
        <v>200</v>
      </c>
      <c r="B9" s="58"/>
      <c r="C9" s="59"/>
      <c r="D9" s="59"/>
      <c r="E9" s="59"/>
      <c r="F9" s="59"/>
      <c r="G9" s="59"/>
      <c r="H9" s="59"/>
      <c r="I9" s="59"/>
      <c r="J9" s="59"/>
      <c r="K9" s="60"/>
    </row>
    <row r="10" spans="1:11" ht="21.75" customHeight="1">
      <c r="A10" s="8" t="s">
        <v>201</v>
      </c>
      <c r="B10" s="58" t="s">
        <v>202</v>
      </c>
      <c r="C10" s="59"/>
      <c r="D10" s="9" t="s">
        <v>203</v>
      </c>
      <c r="E10" s="59" t="s">
        <v>204</v>
      </c>
      <c r="F10" s="59"/>
      <c r="G10" s="59"/>
      <c r="H10" s="59"/>
      <c r="I10" s="9" t="s">
        <v>203</v>
      </c>
      <c r="J10" s="10" t="s">
        <v>205</v>
      </c>
      <c r="K10" s="11" t="s">
        <v>203</v>
      </c>
    </row>
    <row r="11" spans="1:11" ht="21.75" customHeight="1">
      <c r="A11" s="12" t="s">
        <v>206</v>
      </c>
      <c r="B11" s="58"/>
      <c r="C11" s="59"/>
      <c r="D11" s="59"/>
      <c r="E11" s="59"/>
      <c r="F11" s="59"/>
      <c r="G11" s="59"/>
      <c r="H11" s="59"/>
      <c r="I11" s="59"/>
      <c r="J11" s="59"/>
      <c r="K11" s="60"/>
    </row>
    <row r="12" spans="1:11" ht="75.75" customHeight="1">
      <c r="A12" s="12" t="s">
        <v>207</v>
      </c>
      <c r="B12" s="77" t="s">
        <v>225</v>
      </c>
      <c r="C12" s="78"/>
      <c r="D12" s="78"/>
      <c r="E12" s="78"/>
      <c r="F12" s="78"/>
      <c r="G12" s="78"/>
      <c r="H12" s="78"/>
      <c r="I12" s="78"/>
      <c r="J12" s="78"/>
      <c r="K12" s="79"/>
    </row>
    <row r="13" spans="1:11" ht="21.75" customHeight="1">
      <c r="A13" s="80" t="s">
        <v>208</v>
      </c>
      <c r="B13" s="58" t="s">
        <v>209</v>
      </c>
      <c r="C13" s="59"/>
      <c r="D13" s="59"/>
      <c r="E13" s="59"/>
      <c r="F13" s="59"/>
      <c r="G13" s="59"/>
      <c r="H13" s="59"/>
      <c r="I13" s="10" t="s">
        <v>210</v>
      </c>
      <c r="J13" s="59" t="s">
        <v>211</v>
      </c>
      <c r="K13" s="60"/>
    </row>
    <row r="14" spans="1:11" ht="21.75" customHeight="1">
      <c r="A14" s="81"/>
      <c r="B14" s="82" t="s">
        <v>212</v>
      </c>
      <c r="C14" s="83"/>
      <c r="D14" s="83"/>
      <c r="E14" s="83"/>
      <c r="F14" s="83"/>
      <c r="G14" s="83"/>
      <c r="H14" s="83"/>
      <c r="I14" s="13"/>
      <c r="J14" s="83" t="s">
        <v>213</v>
      </c>
      <c r="K14" s="84"/>
    </row>
    <row r="15" spans="1:11" ht="21.75" customHeight="1">
      <c r="A15" s="12" t="s">
        <v>214</v>
      </c>
      <c r="B15" s="82" t="s">
        <v>215</v>
      </c>
      <c r="C15" s="83"/>
      <c r="D15" s="83"/>
      <c r="E15" s="83"/>
      <c r="F15" s="83"/>
      <c r="G15" s="83"/>
      <c r="H15" s="83"/>
      <c r="I15" s="83"/>
      <c r="J15" s="83"/>
      <c r="K15" s="84"/>
    </row>
    <row r="16" spans="1:11" ht="57.75" customHeight="1">
      <c r="A16" s="14" t="s">
        <v>216</v>
      </c>
      <c r="B16" s="85" t="s">
        <v>217</v>
      </c>
      <c r="C16" s="86"/>
      <c r="D16" s="86"/>
      <c r="E16" s="86"/>
      <c r="F16" s="86"/>
      <c r="G16" s="86"/>
      <c r="H16" s="86"/>
      <c r="I16" s="86"/>
      <c r="J16" s="86"/>
      <c r="K16" s="87"/>
    </row>
    <row r="17" spans="1:11" ht="57" customHeight="1">
      <c r="A17" s="14" t="s">
        <v>218</v>
      </c>
      <c r="B17" s="85" t="s">
        <v>233</v>
      </c>
      <c r="C17" s="86"/>
      <c r="D17" s="86"/>
      <c r="E17" s="86"/>
      <c r="F17" s="86"/>
      <c r="G17" s="86"/>
      <c r="H17" s="86"/>
      <c r="I17" s="86"/>
      <c r="J17" s="86"/>
      <c r="K17" s="87"/>
    </row>
    <row r="18" spans="1:11" ht="55.5" customHeight="1">
      <c r="A18" s="14" t="s">
        <v>219</v>
      </c>
      <c r="B18" s="85" t="s">
        <v>220</v>
      </c>
      <c r="C18" s="86"/>
      <c r="D18" s="86"/>
      <c r="E18" s="86"/>
      <c r="F18" s="86"/>
      <c r="G18" s="86"/>
      <c r="H18" s="86"/>
      <c r="I18" s="86"/>
      <c r="J18" s="86"/>
      <c r="K18" s="87"/>
    </row>
    <row r="19" spans="1:11" ht="85.5" customHeight="1">
      <c r="A19" s="14" t="s">
        <v>221</v>
      </c>
      <c r="B19" s="85" t="s">
        <v>222</v>
      </c>
      <c r="C19" s="86"/>
      <c r="D19" s="86"/>
      <c r="E19" s="86"/>
      <c r="F19" s="86"/>
      <c r="G19" s="86"/>
      <c r="H19" s="86"/>
      <c r="I19" s="86"/>
      <c r="J19" s="86"/>
      <c r="K19" s="87"/>
    </row>
    <row r="20" spans="1:11" ht="52.5" customHeight="1" thickBot="1">
      <c r="A20" s="15" t="s">
        <v>223</v>
      </c>
      <c r="B20" s="74" t="s">
        <v>224</v>
      </c>
      <c r="C20" s="75"/>
      <c r="D20" s="75"/>
      <c r="E20" s="75"/>
      <c r="F20" s="75"/>
      <c r="G20" s="75"/>
      <c r="H20" s="75"/>
      <c r="I20" s="75"/>
      <c r="J20" s="75"/>
      <c r="K20" s="76"/>
    </row>
  </sheetData>
  <mergeCells count="25">
    <mergeCell ref="B20:K20"/>
    <mergeCell ref="B12:K12"/>
    <mergeCell ref="A13:A14"/>
    <mergeCell ref="B13:H13"/>
    <mergeCell ref="J13:K13"/>
    <mergeCell ref="B14:H14"/>
    <mergeCell ref="J14:K14"/>
    <mergeCell ref="B15:K15"/>
    <mergeCell ref="B16:K16"/>
    <mergeCell ref="B17:K17"/>
    <mergeCell ref="B18:K18"/>
    <mergeCell ref="B19:K19"/>
    <mergeCell ref="B11:K11"/>
    <mergeCell ref="A3:K3"/>
    <mergeCell ref="A4:A7"/>
    <mergeCell ref="B4:D7"/>
    <mergeCell ref="F4:K4"/>
    <mergeCell ref="F5:K5"/>
    <mergeCell ref="F6:K6"/>
    <mergeCell ref="H7:K7"/>
    <mergeCell ref="B8:E8"/>
    <mergeCell ref="I8:K8"/>
    <mergeCell ref="B9:K9"/>
    <mergeCell ref="B10:C10"/>
    <mergeCell ref="E10:H10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E20"/>
  <sheetViews>
    <sheetView showGridLines="0" topLeftCell="A10" workbookViewId="0">
      <selection activeCell="C12" sqref="C12"/>
    </sheetView>
  </sheetViews>
  <sheetFormatPr defaultColWidth="9" defaultRowHeight="21" customHeight="1"/>
  <cols>
    <col min="1" max="1" width="13.86328125" style="17" bestFit="1" customWidth="1"/>
    <col min="2" max="2" width="6" style="17" bestFit="1" customWidth="1"/>
    <col min="3" max="3" width="40.46484375" style="17" bestFit="1" customWidth="1"/>
    <col min="4" max="4" width="25" style="17" bestFit="1" customWidth="1"/>
    <col min="5" max="5" width="23.86328125" style="17" bestFit="1" customWidth="1"/>
    <col min="6" max="16384" width="9" style="17"/>
  </cols>
  <sheetData>
    <row r="1" spans="1:5" ht="21" customHeight="1">
      <c r="A1" s="16" t="s">
        <v>180</v>
      </c>
      <c r="B1" s="16" t="s">
        <v>181</v>
      </c>
      <c r="C1" s="16" t="s">
        <v>182</v>
      </c>
      <c r="D1" s="16" t="s">
        <v>183</v>
      </c>
      <c r="E1" s="16" t="s">
        <v>184</v>
      </c>
    </row>
    <row r="2" spans="1:5" ht="21" customHeight="1">
      <c r="A2" s="88" t="s">
        <v>35</v>
      </c>
      <c r="B2" s="18">
        <v>1</v>
      </c>
      <c r="C2" s="19" t="s">
        <v>46</v>
      </c>
      <c r="D2" s="92" t="s">
        <v>50</v>
      </c>
      <c r="E2" s="89" t="s">
        <v>36</v>
      </c>
    </row>
    <row r="3" spans="1:5" ht="21" customHeight="1">
      <c r="A3" s="88"/>
      <c r="B3" s="18">
        <v>2</v>
      </c>
      <c r="C3" s="19" t="s">
        <v>45</v>
      </c>
      <c r="D3" s="92"/>
      <c r="E3" s="90"/>
    </row>
    <row r="4" spans="1:5" ht="21" customHeight="1">
      <c r="A4" s="88"/>
      <c r="B4" s="18">
        <v>3</v>
      </c>
      <c r="C4" s="19" t="s">
        <v>47</v>
      </c>
      <c r="D4" s="92"/>
      <c r="E4" s="90"/>
    </row>
    <row r="5" spans="1:5" ht="21" customHeight="1">
      <c r="A5" s="18" t="s">
        <v>37</v>
      </c>
      <c r="B5" s="18">
        <v>4</v>
      </c>
      <c r="C5" s="19" t="s">
        <v>48</v>
      </c>
      <c r="D5" s="20" t="s">
        <v>49</v>
      </c>
      <c r="E5" s="20" t="s">
        <v>76</v>
      </c>
    </row>
    <row r="6" spans="1:5" ht="21" customHeight="1">
      <c r="A6" s="88" t="s">
        <v>51</v>
      </c>
      <c r="B6" s="18">
        <v>5</v>
      </c>
      <c r="C6" s="19" t="s">
        <v>52</v>
      </c>
      <c r="D6" s="92" t="s">
        <v>56</v>
      </c>
      <c r="E6" s="18"/>
    </row>
    <row r="7" spans="1:5" ht="21" customHeight="1">
      <c r="A7" s="88"/>
      <c r="B7" s="18">
        <v>6</v>
      </c>
      <c r="C7" s="19" t="s">
        <v>53</v>
      </c>
      <c r="D7" s="92"/>
      <c r="E7" s="18"/>
    </row>
    <row r="8" spans="1:5" ht="21" customHeight="1">
      <c r="A8" s="88"/>
      <c r="B8" s="18">
        <v>7</v>
      </c>
      <c r="C8" s="19" t="s">
        <v>54</v>
      </c>
      <c r="D8" s="92"/>
      <c r="E8" s="18"/>
    </row>
    <row r="9" spans="1:5" ht="21" customHeight="1">
      <c r="A9" s="88"/>
      <c r="B9" s="18">
        <v>8</v>
      </c>
      <c r="C9" s="19" t="s">
        <v>55</v>
      </c>
      <c r="D9" s="92"/>
      <c r="E9" s="18"/>
    </row>
    <row r="10" spans="1:5" ht="21" customHeight="1">
      <c r="A10" s="88"/>
      <c r="B10" s="18">
        <v>9</v>
      </c>
      <c r="C10" s="19" t="s">
        <v>57</v>
      </c>
      <c r="D10" s="92"/>
      <c r="E10" s="18"/>
    </row>
    <row r="11" spans="1:5" ht="21" customHeight="1">
      <c r="A11" s="88" t="s">
        <v>38</v>
      </c>
      <c r="B11" s="18">
        <v>10</v>
      </c>
      <c r="C11" s="19" t="s">
        <v>39</v>
      </c>
      <c r="D11" s="89" t="s">
        <v>58</v>
      </c>
      <c r="E11" s="89" t="s">
        <v>40</v>
      </c>
    </row>
    <row r="12" spans="1:5" ht="21" customHeight="1">
      <c r="A12" s="88"/>
      <c r="B12" s="18">
        <v>11</v>
      </c>
      <c r="C12" s="19" t="s">
        <v>41</v>
      </c>
      <c r="D12" s="90"/>
      <c r="E12" s="90"/>
    </row>
    <row r="13" spans="1:5" ht="21" customHeight="1">
      <c r="A13" s="88"/>
      <c r="B13" s="18">
        <v>12</v>
      </c>
      <c r="C13" s="19" t="s">
        <v>42</v>
      </c>
      <c r="D13" s="91"/>
      <c r="E13" s="91"/>
    </row>
    <row r="14" spans="1:5" ht="21" customHeight="1">
      <c r="A14" s="88" t="s">
        <v>43</v>
      </c>
      <c r="B14" s="18">
        <v>13</v>
      </c>
      <c r="C14" s="21" t="s">
        <v>117</v>
      </c>
      <c r="D14" s="22" t="s">
        <v>118</v>
      </c>
      <c r="E14" s="18" t="s">
        <v>77</v>
      </c>
    </row>
    <row r="15" spans="1:5" ht="21" customHeight="1">
      <c r="A15" s="88"/>
      <c r="B15" s="18">
        <v>14</v>
      </c>
      <c r="C15" s="21" t="s">
        <v>59</v>
      </c>
      <c r="D15" s="22" t="s">
        <v>119</v>
      </c>
      <c r="E15" s="18" t="s">
        <v>77</v>
      </c>
    </row>
    <row r="16" spans="1:5" ht="21" customHeight="1">
      <c r="A16" s="88"/>
      <c r="B16" s="18">
        <v>15</v>
      </c>
      <c r="C16" s="21" t="s">
        <v>60</v>
      </c>
      <c r="D16" s="22" t="s">
        <v>61</v>
      </c>
      <c r="E16" s="18" t="s">
        <v>77</v>
      </c>
    </row>
    <row r="17" spans="1:5" ht="21" customHeight="1">
      <c r="A17" s="88"/>
      <c r="B17" s="18">
        <v>17</v>
      </c>
      <c r="C17" s="21" t="s">
        <v>62</v>
      </c>
      <c r="D17" s="22" t="s">
        <v>63</v>
      </c>
      <c r="E17" s="18" t="s">
        <v>77</v>
      </c>
    </row>
    <row r="18" spans="1:5" ht="21" customHeight="1">
      <c r="A18" s="88" t="s">
        <v>64</v>
      </c>
      <c r="B18" s="18">
        <v>19</v>
      </c>
      <c r="C18" s="21" t="s">
        <v>65</v>
      </c>
      <c r="D18" s="23"/>
      <c r="E18" s="18" t="s">
        <v>66</v>
      </c>
    </row>
    <row r="19" spans="1:5" ht="21" customHeight="1">
      <c r="A19" s="88"/>
      <c r="B19" s="18">
        <v>23</v>
      </c>
      <c r="C19" s="21" t="s">
        <v>44</v>
      </c>
      <c r="D19" s="23"/>
      <c r="E19" s="23"/>
    </row>
    <row r="20" spans="1:5" ht="21" customHeight="1">
      <c r="A20" s="88"/>
      <c r="B20" s="18">
        <v>24</v>
      </c>
      <c r="C20" s="21" t="s">
        <v>67</v>
      </c>
      <c r="D20" s="23"/>
      <c r="E20" s="23"/>
    </row>
  </sheetData>
  <mergeCells count="10">
    <mergeCell ref="A14:A17"/>
    <mergeCell ref="A18:A20"/>
    <mergeCell ref="D11:D13"/>
    <mergeCell ref="E11:E13"/>
    <mergeCell ref="A2:A4"/>
    <mergeCell ref="D2:D4"/>
    <mergeCell ref="E2:E4"/>
    <mergeCell ref="A6:A10"/>
    <mergeCell ref="D6:D10"/>
    <mergeCell ref="A11:A13"/>
  </mergeCells>
  <phoneticPr fontId="1" type="noConversion"/>
  <hyperlinks>
    <hyperlink ref="D14" location="SoftX3000质量检测标准!A1" display="SoftX3000"/>
    <hyperlink ref="D15" location="UMG8900质量检测标准!A1" display="UMG8900"/>
    <hyperlink ref="D16" location="SBC质量检测标准!A1" display="SBC"/>
    <hyperlink ref="D17" location="IMS质量检查标准!A1" display="IMS"/>
  </hyperlink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92D050"/>
  </sheetPr>
  <dimension ref="A1:C8"/>
  <sheetViews>
    <sheetView showGridLines="0" workbookViewId="0">
      <selection activeCell="E4" sqref="E4"/>
    </sheetView>
  </sheetViews>
  <sheetFormatPr defaultColWidth="9" defaultRowHeight="16.149999999999999"/>
  <cols>
    <col min="1" max="1" width="5.1328125" style="28" customWidth="1"/>
    <col min="2" max="2" width="26.73046875" style="17" customWidth="1"/>
    <col min="3" max="3" width="50" style="17" customWidth="1"/>
    <col min="4" max="16384" width="9" style="17"/>
  </cols>
  <sheetData>
    <row r="1" spans="1:3" ht="16.899999999999999">
      <c r="A1" s="16" t="s">
        <v>146</v>
      </c>
      <c r="B1" s="16" t="s">
        <v>145</v>
      </c>
      <c r="C1" s="16" t="s">
        <v>179</v>
      </c>
    </row>
    <row r="2" spans="1:3" ht="56.25" customHeight="1">
      <c r="A2" s="24">
        <v>1</v>
      </c>
      <c r="B2" s="24" t="s">
        <v>144</v>
      </c>
      <c r="C2" s="23"/>
    </row>
    <row r="3" spans="1:3" ht="60.75" customHeight="1">
      <c r="A3" s="24">
        <v>2</v>
      </c>
      <c r="B3" s="24" t="s">
        <v>143</v>
      </c>
      <c r="C3" s="23"/>
    </row>
    <row r="4" spans="1:3" ht="52.5" customHeight="1">
      <c r="A4" s="24">
        <v>3</v>
      </c>
      <c r="B4" s="24" t="s">
        <v>142</v>
      </c>
      <c r="C4" s="23"/>
    </row>
    <row r="5" spans="1:3" ht="52.5" customHeight="1">
      <c r="A5" s="24">
        <v>4</v>
      </c>
      <c r="B5" s="24" t="s">
        <v>168</v>
      </c>
      <c r="C5" s="23"/>
    </row>
    <row r="6" spans="1:3" ht="32.25">
      <c r="A6" s="24">
        <v>5</v>
      </c>
      <c r="B6" s="23" t="s">
        <v>171</v>
      </c>
      <c r="C6" s="25" t="s">
        <v>155</v>
      </c>
    </row>
    <row r="7" spans="1:3">
      <c r="A7" s="24">
        <v>6</v>
      </c>
      <c r="B7" s="23" t="s">
        <v>172</v>
      </c>
      <c r="C7" s="26" t="s">
        <v>157</v>
      </c>
    </row>
    <row r="8" spans="1:3">
      <c r="A8" s="24">
        <v>7</v>
      </c>
      <c r="B8" s="23" t="s">
        <v>173</v>
      </c>
      <c r="C8" s="27" t="s">
        <v>158</v>
      </c>
    </row>
  </sheetData>
  <phoneticPr fontId="6" type="noConversion"/>
  <hyperlinks>
    <hyperlink ref="C6" r:id="rId1"/>
    <hyperlink ref="C7" r:id="rId2" location="col=bulletin/swbull&amp;path=PBI1-21262245"/>
    <hyperlink ref="C8" r:id="rId3" location="allProduct=true&amp;col=bulletin/prec&amp;path=PBI1-21262245"/>
  </hyperlinks>
  <pageMargins left="0.7" right="0.7" top="0.75" bottom="0.75" header="0.3" footer="0.3"/>
  <pageSetup paperSize="9" orientation="portrait" horizontalDpi="200" verticalDpi="200" r:id="rId4"/>
  <drawing r:id="rId5"/>
  <legacyDrawing r:id="rId6"/>
  <oleObjects>
    <mc:AlternateContent xmlns:mc="http://schemas.openxmlformats.org/markup-compatibility/2006">
      <mc:Choice Requires="x14">
        <oleObject progId="文档" dvAspect="DVASPECT_ICON" shapeId="14337" r:id="rId7">
          <objectPr defaultSize="0" autoPict="0" r:id="rId8">
            <anchor moveWithCells="1">
              <from>
                <xdr:col>2</xdr:col>
                <xdr:colOff>1009650</xdr:colOff>
                <xdr:row>1</xdr:row>
                <xdr:rowOff>66675</xdr:rowOff>
              </from>
              <to>
                <xdr:col>2</xdr:col>
                <xdr:colOff>1857375</xdr:colOff>
                <xdr:row>1</xdr:row>
                <xdr:rowOff>704850</xdr:rowOff>
              </to>
            </anchor>
          </objectPr>
        </oleObject>
      </mc:Choice>
      <mc:Fallback>
        <oleObject progId="文档" dvAspect="DVASPECT_ICON" shapeId="14337" r:id="rId7"/>
      </mc:Fallback>
    </mc:AlternateContent>
    <mc:AlternateContent xmlns:mc="http://schemas.openxmlformats.org/markup-compatibility/2006">
      <mc:Choice Requires="x14">
        <oleObject progId="工作表" dvAspect="DVASPECT_ICON" shapeId="14338" r:id="rId9">
          <objectPr defaultSize="0" autoPict="0" r:id="rId10">
            <anchor moveWithCells="1">
              <from>
                <xdr:col>2</xdr:col>
                <xdr:colOff>962025</xdr:colOff>
                <xdr:row>3</xdr:row>
                <xdr:rowOff>66675</xdr:rowOff>
              </from>
              <to>
                <xdr:col>2</xdr:col>
                <xdr:colOff>1981200</xdr:colOff>
                <xdr:row>4</xdr:row>
                <xdr:rowOff>171450</xdr:rowOff>
              </to>
            </anchor>
          </objectPr>
        </oleObject>
      </mc:Choice>
      <mc:Fallback>
        <oleObject progId="工作表" dvAspect="DVASPECT_ICON" shapeId="14338" r:id="rId9"/>
      </mc:Fallback>
    </mc:AlternateContent>
    <mc:AlternateContent xmlns:mc="http://schemas.openxmlformats.org/markup-compatibility/2006">
      <mc:Choice Requires="x14">
        <oleObject progId="工作表" dvAspect="DVASPECT_ICON" shapeId="14339" r:id="rId11">
          <objectPr defaultSize="0" r:id="rId12">
            <anchor moveWithCells="1">
              <from>
                <xdr:col>2</xdr:col>
                <xdr:colOff>933450</xdr:colOff>
                <xdr:row>2</xdr:row>
                <xdr:rowOff>142875</xdr:rowOff>
              </from>
              <to>
                <xdr:col>2</xdr:col>
                <xdr:colOff>1847850</xdr:colOff>
                <xdr:row>3</xdr:row>
                <xdr:rowOff>57150</xdr:rowOff>
              </to>
            </anchor>
          </objectPr>
        </oleObject>
      </mc:Choice>
      <mc:Fallback>
        <oleObject progId="工作表" dvAspect="DVASPECT_ICON" shapeId="14339" r:id="rId11"/>
      </mc:Fallback>
    </mc:AlternateContent>
    <mc:AlternateContent xmlns:mc="http://schemas.openxmlformats.org/markup-compatibility/2006">
      <mc:Choice Requires="x14">
        <oleObject progId="工作表" dvAspect="DVASPECT_ICON" shapeId="14341" r:id="rId13">
          <objectPr defaultSize="0" autoPict="0" r:id="rId14">
            <anchor moveWithCells="1">
              <from>
                <xdr:col>2</xdr:col>
                <xdr:colOff>990600</xdr:colOff>
                <xdr:row>4</xdr:row>
                <xdr:rowOff>28575</xdr:rowOff>
              </from>
              <to>
                <xdr:col>2</xdr:col>
                <xdr:colOff>1828800</xdr:colOff>
                <xdr:row>4</xdr:row>
                <xdr:rowOff>657225</xdr:rowOff>
              </to>
            </anchor>
          </objectPr>
        </oleObject>
      </mc:Choice>
      <mc:Fallback>
        <oleObject progId="工作表" dvAspect="DVASPECT_ICON" shapeId="14341" r:id="rId1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F0"/>
  </sheetPr>
  <dimension ref="A1:G10"/>
  <sheetViews>
    <sheetView showGridLines="0" workbookViewId="0">
      <selection activeCell="D5" sqref="D5"/>
    </sheetView>
  </sheetViews>
  <sheetFormatPr defaultColWidth="76.59765625" defaultRowHeight="16.149999999999999"/>
  <cols>
    <col min="1" max="1" width="20.73046875" style="29" customWidth="1"/>
    <col min="2" max="2" width="18.3984375" style="29" bestFit="1" customWidth="1"/>
    <col min="3" max="3" width="8.1328125" style="28" bestFit="1" customWidth="1"/>
    <col min="4" max="4" width="88.265625" style="29" bestFit="1" customWidth="1"/>
    <col min="5" max="5" width="42.73046875" style="29" bestFit="1" customWidth="1"/>
    <col min="6" max="6" width="10.265625" style="29" bestFit="1" customWidth="1"/>
    <col min="7" max="7" width="10.265625" style="37" bestFit="1" customWidth="1"/>
    <col min="8" max="16384" width="76.59765625" style="29"/>
  </cols>
  <sheetData>
    <row r="1" spans="1:7" ht="16.899999999999999">
      <c r="A1" s="16" t="s">
        <v>239</v>
      </c>
      <c r="B1" s="16" t="s">
        <v>124</v>
      </c>
      <c r="C1" s="16" t="s">
        <v>125</v>
      </c>
      <c r="D1" s="16" t="s">
        <v>68</v>
      </c>
      <c r="E1" s="16" t="s">
        <v>126</v>
      </c>
      <c r="F1" s="16" t="s">
        <v>227</v>
      </c>
      <c r="G1" s="16" t="s">
        <v>186</v>
      </c>
    </row>
    <row r="2" spans="1:7" ht="48.4">
      <c r="A2" s="30" t="s">
        <v>240</v>
      </c>
      <c r="B2" s="24" t="s">
        <v>75</v>
      </c>
      <c r="C2" s="31" t="str">
        <f>RIGHT(A2,1)</f>
        <v>A</v>
      </c>
      <c r="D2" s="24" t="s">
        <v>72</v>
      </c>
      <c r="E2" s="24" t="s">
        <v>178</v>
      </c>
      <c r="F2" s="31"/>
      <c r="G2" s="32" t="str">
        <f>IF( F2="不合格",
     IF(C2="A",30,
     IF(C2="B",10,
     IF(C2="C",5
     ))),
     IF(F2="合格",0,
     IF(F2="不涉及",0,
     "-"
     ))
   )</f>
        <v>-</v>
      </c>
    </row>
    <row r="3" spans="1:7" ht="32.25">
      <c r="A3" s="30" t="s">
        <v>241</v>
      </c>
      <c r="B3" s="24" t="s">
        <v>69</v>
      </c>
      <c r="C3" s="31" t="str">
        <f t="shared" ref="C3:C9" si="0">RIGHT(A3,1)</f>
        <v>B</v>
      </c>
      <c r="D3" s="24" t="s">
        <v>73</v>
      </c>
      <c r="E3" s="24" t="s">
        <v>74</v>
      </c>
      <c r="F3" s="31"/>
      <c r="G3" s="32" t="str">
        <f t="shared" ref="G3:G9" si="1">IF( F3="不合格",
     IF(C3="A",30,
     IF(C3="B",10,
     IF(C3="C",5
     ))),
     IF(F3="合格",0,
     IF(F3="不涉及",0,
     "-"
     ))
   )</f>
        <v>-</v>
      </c>
    </row>
    <row r="4" spans="1:7">
      <c r="A4" s="30" t="s">
        <v>242</v>
      </c>
      <c r="B4" s="34" t="s">
        <v>70</v>
      </c>
      <c r="C4" s="31" t="str">
        <f t="shared" si="0"/>
        <v>A</v>
      </c>
      <c r="D4" s="34" t="s">
        <v>71</v>
      </c>
      <c r="E4" s="34" t="s">
        <v>91</v>
      </c>
      <c r="F4" s="31"/>
      <c r="G4" s="32" t="str">
        <f t="shared" si="1"/>
        <v>-</v>
      </c>
    </row>
    <row r="5" spans="1:7">
      <c r="A5" s="30" t="s">
        <v>243</v>
      </c>
      <c r="B5" s="34" t="s">
        <v>166</v>
      </c>
      <c r="C5" s="31" t="str">
        <f t="shared" si="0"/>
        <v>B</v>
      </c>
      <c r="D5" s="34" t="s">
        <v>167</v>
      </c>
      <c r="E5" s="34" t="s">
        <v>187</v>
      </c>
      <c r="F5" s="31"/>
      <c r="G5" s="32" t="str">
        <f t="shared" si="1"/>
        <v>-</v>
      </c>
    </row>
    <row r="6" spans="1:7" ht="48.4">
      <c r="A6" s="30" t="s">
        <v>244</v>
      </c>
      <c r="B6" s="34" t="s">
        <v>93</v>
      </c>
      <c r="C6" s="31" t="str">
        <f t="shared" si="0"/>
        <v>B</v>
      </c>
      <c r="D6" s="35" t="s">
        <v>94</v>
      </c>
      <c r="E6" s="34" t="s">
        <v>187</v>
      </c>
      <c r="F6" s="31"/>
      <c r="G6" s="32" t="str">
        <f t="shared" si="1"/>
        <v>-</v>
      </c>
    </row>
    <row r="7" spans="1:7">
      <c r="A7" s="30" t="s">
        <v>245</v>
      </c>
      <c r="B7" s="34" t="s">
        <v>86</v>
      </c>
      <c r="C7" s="31" t="str">
        <f t="shared" si="0"/>
        <v>C</v>
      </c>
      <c r="D7" s="34" t="s">
        <v>87</v>
      </c>
      <c r="E7" s="34" t="s">
        <v>88</v>
      </c>
      <c r="F7" s="31"/>
      <c r="G7" s="32" t="str">
        <f t="shared" si="1"/>
        <v>-</v>
      </c>
    </row>
    <row r="8" spans="1:7">
      <c r="A8" s="30" t="s">
        <v>246</v>
      </c>
      <c r="B8" s="34" t="s">
        <v>85</v>
      </c>
      <c r="C8" s="31" t="str">
        <f t="shared" si="0"/>
        <v>C</v>
      </c>
      <c r="D8" s="35" t="s">
        <v>122</v>
      </c>
      <c r="E8" s="34" t="s">
        <v>92</v>
      </c>
      <c r="F8" s="31"/>
      <c r="G8" s="32" t="str">
        <f t="shared" si="1"/>
        <v>-</v>
      </c>
    </row>
    <row r="9" spans="1:7" ht="32.25">
      <c r="A9" s="30" t="s">
        <v>247</v>
      </c>
      <c r="B9" s="34" t="s">
        <v>66</v>
      </c>
      <c r="C9" s="31" t="str">
        <f t="shared" si="0"/>
        <v>C</v>
      </c>
      <c r="D9" s="35" t="s">
        <v>90</v>
      </c>
      <c r="E9" s="34" t="s">
        <v>89</v>
      </c>
      <c r="F9" s="31"/>
      <c r="G9" s="32" t="str">
        <f t="shared" si="1"/>
        <v>-</v>
      </c>
    </row>
    <row r="10" spans="1:7">
      <c r="A10" s="93" t="s">
        <v>188</v>
      </c>
      <c r="B10" s="93"/>
      <c r="C10" s="93"/>
      <c r="D10" s="93"/>
      <c r="E10" s="93"/>
      <c r="F10" s="36"/>
      <c r="G10" s="36">
        <f>100-(SUM(G2:G9))</f>
        <v>100</v>
      </c>
    </row>
  </sheetData>
  <mergeCells count="1">
    <mergeCell ref="A10:E10"/>
  </mergeCells>
  <phoneticPr fontId="1" type="noConversion"/>
  <conditionalFormatting sqref="G10">
    <cfRule type="cellIs" dxfId="4" priority="1" operator="lessThan">
      <formula>80</formula>
    </cfRule>
  </conditionalFormatting>
  <dataValidations count="1">
    <dataValidation type="list" showInputMessage="1" showErrorMessage="1" sqref="F2:F9">
      <formula1>"合格,不合格,不涉及"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F0"/>
  </sheetPr>
  <dimension ref="A1:J17"/>
  <sheetViews>
    <sheetView showGridLines="0" tabSelected="1" workbookViewId="0">
      <selection activeCell="A2" sqref="A2"/>
    </sheetView>
  </sheetViews>
  <sheetFormatPr defaultColWidth="76.59765625" defaultRowHeight="16.149999999999999"/>
  <cols>
    <col min="1" max="1" width="14.73046875" style="28" customWidth="1"/>
    <col min="2" max="2" width="13.86328125" style="29" bestFit="1" customWidth="1"/>
    <col min="3" max="3" width="6" style="29" bestFit="1" customWidth="1"/>
    <col min="4" max="4" width="23.86328125" style="29" bestFit="1" customWidth="1"/>
    <col min="5" max="5" width="8.1328125" style="28" bestFit="1" customWidth="1"/>
    <col min="6" max="6" width="53.86328125" style="29" bestFit="1" customWidth="1"/>
    <col min="7" max="7" width="43.86328125" style="29" bestFit="1" customWidth="1"/>
    <col min="8" max="9" width="10.265625" style="29" bestFit="1" customWidth="1"/>
    <col min="10" max="10" width="51.59765625" style="29" bestFit="1" customWidth="1"/>
    <col min="11" max="16384" width="76.59765625" style="29"/>
  </cols>
  <sheetData>
    <row r="1" spans="1:10" ht="16.899999999999999">
      <c r="A1" s="16" t="s">
        <v>238</v>
      </c>
      <c r="B1" s="16" t="s">
        <v>2</v>
      </c>
      <c r="C1" s="16" t="s">
        <v>127</v>
      </c>
      <c r="D1" s="16" t="s">
        <v>128</v>
      </c>
      <c r="E1" s="16" t="s">
        <v>129</v>
      </c>
      <c r="F1" s="16" t="s">
        <v>226</v>
      </c>
      <c r="G1" s="16" t="s">
        <v>141</v>
      </c>
      <c r="H1" s="16" t="s">
        <v>227</v>
      </c>
      <c r="I1" s="16" t="s">
        <v>186</v>
      </c>
      <c r="J1" s="16" t="s">
        <v>130</v>
      </c>
    </row>
    <row r="2" spans="1:10" ht="32.25">
      <c r="A2" s="56" t="s">
        <v>248</v>
      </c>
      <c r="B2" s="94" t="s">
        <v>25</v>
      </c>
      <c r="C2" s="38">
        <v>1.1000000000000001</v>
      </c>
      <c r="D2" s="39" t="s">
        <v>8</v>
      </c>
      <c r="E2" s="33" t="str">
        <f>RIGHT(A2,1)</f>
        <v>A</v>
      </c>
      <c r="F2" s="55" t="s">
        <v>229</v>
      </c>
      <c r="G2" s="24" t="s">
        <v>147</v>
      </c>
      <c r="H2" s="31"/>
      <c r="I2" s="32" t="str">
        <f>IF( H2="不合格",
     IF(E2="A",30,
     IF(E2="B",10,
     IF(E2="C",5
     ))),
     IF(H2="合格",0,
     IF(H2="不涉及",0,
     "-"
     ))
   )</f>
        <v>-</v>
      </c>
      <c r="J2" s="25" t="s">
        <v>174</v>
      </c>
    </row>
    <row r="3" spans="1:10" ht="32.25">
      <c r="A3" s="56" t="s">
        <v>249</v>
      </c>
      <c r="B3" s="94"/>
      <c r="C3" s="38">
        <v>1.2</v>
      </c>
      <c r="D3" s="26" t="s">
        <v>105</v>
      </c>
      <c r="E3" s="33" t="str">
        <f t="shared" ref="E3:E16" si="0">RIGHT(A3,1)</f>
        <v>C</v>
      </c>
      <c r="F3" s="24" t="s">
        <v>148</v>
      </c>
      <c r="G3" s="24" t="s">
        <v>149</v>
      </c>
      <c r="H3" s="31"/>
      <c r="I3" s="32" t="str">
        <f t="shared" ref="I3:I16" si="1">IF( H3="不合格",
     IF(E3="A",30,
     IF(E3="B",10,
     IF(E3="C",5
     ))),
     IF(H3="合格",0,
     IF(H3="不涉及",0,
     "-"
     ))
   )</f>
        <v>-</v>
      </c>
      <c r="J3" s="40" t="s">
        <v>156</v>
      </c>
    </row>
    <row r="4" spans="1:10">
      <c r="A4" s="56" t="s">
        <v>250</v>
      </c>
      <c r="B4" s="94"/>
      <c r="C4" s="38">
        <v>1.3</v>
      </c>
      <c r="D4" s="26" t="s">
        <v>0</v>
      </c>
      <c r="E4" s="33" t="str">
        <f t="shared" si="0"/>
        <v>C</v>
      </c>
      <c r="F4" s="24" t="s">
        <v>150</v>
      </c>
      <c r="G4" s="24" t="s">
        <v>165</v>
      </c>
      <c r="H4" s="31"/>
      <c r="I4" s="32" t="str">
        <f t="shared" si="1"/>
        <v>-</v>
      </c>
      <c r="J4" s="26"/>
    </row>
    <row r="5" spans="1:10" ht="48.4">
      <c r="A5" s="56" t="s">
        <v>251</v>
      </c>
      <c r="B5" s="94"/>
      <c r="C5" s="38">
        <v>1.4</v>
      </c>
      <c r="D5" s="39" t="s">
        <v>1</v>
      </c>
      <c r="E5" s="33" t="str">
        <f t="shared" si="0"/>
        <v>B</v>
      </c>
      <c r="F5" s="24" t="s">
        <v>151</v>
      </c>
      <c r="G5" s="24" t="s">
        <v>152</v>
      </c>
      <c r="H5" s="31"/>
      <c r="I5" s="32" t="str">
        <f t="shared" si="1"/>
        <v>-</v>
      </c>
      <c r="J5" s="25" t="s">
        <v>175</v>
      </c>
    </row>
    <row r="6" spans="1:10" ht="32.25">
      <c r="A6" s="56" t="s">
        <v>252</v>
      </c>
      <c r="B6" s="94"/>
      <c r="C6" s="38">
        <v>1.5</v>
      </c>
      <c r="D6" s="39" t="s">
        <v>10</v>
      </c>
      <c r="E6" s="33" t="str">
        <f t="shared" si="0"/>
        <v>A</v>
      </c>
      <c r="F6" s="24" t="s">
        <v>153</v>
      </c>
      <c r="G6" s="24" t="s">
        <v>154</v>
      </c>
      <c r="H6" s="31"/>
      <c r="I6" s="32" t="str">
        <f t="shared" si="1"/>
        <v>-</v>
      </c>
      <c r="J6" s="25" t="s">
        <v>175</v>
      </c>
    </row>
    <row r="7" spans="1:10">
      <c r="A7" s="56" t="s">
        <v>253</v>
      </c>
      <c r="B7" s="94"/>
      <c r="C7" s="38">
        <v>1.6</v>
      </c>
      <c r="D7" s="39" t="s">
        <v>169</v>
      </c>
      <c r="E7" s="33" t="str">
        <f t="shared" si="0"/>
        <v>C</v>
      </c>
      <c r="F7" s="24" t="s">
        <v>163</v>
      </c>
      <c r="G7" s="24" t="s">
        <v>170</v>
      </c>
      <c r="H7" s="31"/>
      <c r="I7" s="32" t="str">
        <f t="shared" si="1"/>
        <v>-</v>
      </c>
      <c r="J7" s="27"/>
    </row>
    <row r="8" spans="1:10" ht="64.5">
      <c r="A8" s="56" t="s">
        <v>254</v>
      </c>
      <c r="B8" s="41" t="s">
        <v>22</v>
      </c>
      <c r="C8" s="38">
        <v>2.1</v>
      </c>
      <c r="D8" s="24" t="s">
        <v>11</v>
      </c>
      <c r="E8" s="33" t="str">
        <f t="shared" si="0"/>
        <v>A</v>
      </c>
      <c r="F8" s="55" t="s">
        <v>234</v>
      </c>
      <c r="G8" s="42" t="s">
        <v>107</v>
      </c>
      <c r="H8" s="31"/>
      <c r="I8" s="32" t="str">
        <f t="shared" si="1"/>
        <v>-</v>
      </c>
      <c r="J8" s="43" t="s">
        <v>106</v>
      </c>
    </row>
    <row r="9" spans="1:10">
      <c r="A9" s="56" t="s">
        <v>255</v>
      </c>
      <c r="B9" s="94" t="s">
        <v>110</v>
      </c>
      <c r="C9" s="44">
        <v>3.1</v>
      </c>
      <c r="D9" s="42" t="s">
        <v>23</v>
      </c>
      <c r="E9" s="33" t="str">
        <f t="shared" si="0"/>
        <v>A</v>
      </c>
      <c r="F9" s="43" t="s">
        <v>100</v>
      </c>
      <c r="G9" s="43" t="s">
        <v>99</v>
      </c>
      <c r="H9" s="31"/>
      <c r="I9" s="32" t="str">
        <f t="shared" si="1"/>
        <v>-</v>
      </c>
      <c r="J9" s="43"/>
    </row>
    <row r="10" spans="1:10" ht="32.25">
      <c r="A10" s="56" t="s">
        <v>256</v>
      </c>
      <c r="B10" s="94"/>
      <c r="C10" s="45">
        <v>3.2</v>
      </c>
      <c r="D10" s="46" t="s">
        <v>32</v>
      </c>
      <c r="E10" s="33" t="str">
        <f t="shared" si="0"/>
        <v>B</v>
      </c>
      <c r="F10" s="46" t="s">
        <v>33</v>
      </c>
      <c r="G10" s="46" t="s">
        <v>159</v>
      </c>
      <c r="H10" s="31" t="s">
        <v>228</v>
      </c>
      <c r="I10" s="32">
        <f t="shared" si="1"/>
        <v>0</v>
      </c>
      <c r="J10" s="47" t="s">
        <v>34</v>
      </c>
    </row>
    <row r="11" spans="1:10" ht="32.25">
      <c r="A11" s="56" t="s">
        <v>257</v>
      </c>
      <c r="B11" s="96" t="s">
        <v>111</v>
      </c>
      <c r="C11" s="38">
        <v>4.0999999999999996</v>
      </c>
      <c r="D11" s="42" t="s">
        <v>115</v>
      </c>
      <c r="E11" s="33" t="str">
        <f t="shared" si="0"/>
        <v>C</v>
      </c>
      <c r="F11" s="26" t="s">
        <v>15</v>
      </c>
      <c r="G11" s="26" t="s">
        <v>103</v>
      </c>
      <c r="H11" s="31"/>
      <c r="I11" s="32" t="str">
        <f t="shared" si="1"/>
        <v>-</v>
      </c>
      <c r="J11" s="26"/>
    </row>
    <row r="12" spans="1:10">
      <c r="A12" s="56" t="s">
        <v>258</v>
      </c>
      <c r="B12" s="96"/>
      <c r="C12" s="38">
        <v>4.2</v>
      </c>
      <c r="D12" s="42" t="s">
        <v>17</v>
      </c>
      <c r="E12" s="33" t="str">
        <f t="shared" si="0"/>
        <v>C</v>
      </c>
      <c r="F12" s="26" t="s">
        <v>121</v>
      </c>
      <c r="G12" s="26" t="s">
        <v>114</v>
      </c>
      <c r="H12" s="31"/>
      <c r="I12" s="32" t="str">
        <f t="shared" si="1"/>
        <v>-</v>
      </c>
      <c r="J12" s="39"/>
    </row>
    <row r="13" spans="1:10" ht="32.25">
      <c r="A13" s="56" t="s">
        <v>259</v>
      </c>
      <c r="B13" s="96"/>
      <c r="C13" s="38">
        <v>4.3</v>
      </c>
      <c r="D13" s="42" t="s">
        <v>102</v>
      </c>
      <c r="E13" s="33" t="str">
        <f t="shared" si="0"/>
        <v>C</v>
      </c>
      <c r="F13" s="26" t="s">
        <v>18</v>
      </c>
      <c r="G13" s="26" t="s">
        <v>98</v>
      </c>
      <c r="H13" s="31"/>
      <c r="I13" s="32" t="str">
        <f t="shared" si="1"/>
        <v>-</v>
      </c>
      <c r="J13" s="43"/>
    </row>
    <row r="14" spans="1:10" ht="64.5">
      <c r="A14" s="56" t="s">
        <v>260</v>
      </c>
      <c r="B14" s="94" t="s">
        <v>6</v>
      </c>
      <c r="C14" s="48">
        <v>5.0999999999999996</v>
      </c>
      <c r="D14" s="43" t="s">
        <v>30</v>
      </c>
      <c r="E14" s="33" t="str">
        <f t="shared" si="0"/>
        <v>B</v>
      </c>
      <c r="F14" s="43" t="s">
        <v>104</v>
      </c>
      <c r="G14" s="43" t="s">
        <v>98</v>
      </c>
      <c r="H14" s="31"/>
      <c r="I14" s="32" t="str">
        <f t="shared" si="1"/>
        <v>-</v>
      </c>
      <c r="J14" s="49"/>
    </row>
    <row r="15" spans="1:10">
      <c r="A15" s="56" t="s">
        <v>261</v>
      </c>
      <c r="B15" s="94"/>
      <c r="C15" s="48">
        <v>5.2</v>
      </c>
      <c r="D15" s="50" t="s">
        <v>80</v>
      </c>
      <c r="E15" s="33" t="str">
        <f t="shared" si="0"/>
        <v>C</v>
      </c>
      <c r="F15" s="43" t="s">
        <v>83</v>
      </c>
      <c r="G15" s="43" t="s">
        <v>98</v>
      </c>
      <c r="H15" s="31"/>
      <c r="I15" s="32" t="str">
        <f t="shared" si="1"/>
        <v>-</v>
      </c>
      <c r="J15" s="95" t="s">
        <v>84</v>
      </c>
    </row>
    <row r="16" spans="1:10" ht="32.25">
      <c r="A16" s="56" t="s">
        <v>262</v>
      </c>
      <c r="B16" s="94"/>
      <c r="C16" s="48">
        <v>5.3</v>
      </c>
      <c r="D16" s="50" t="s">
        <v>79</v>
      </c>
      <c r="E16" s="33" t="str">
        <f t="shared" si="0"/>
        <v>C</v>
      </c>
      <c r="F16" s="43" t="s">
        <v>97</v>
      </c>
      <c r="G16" s="43" t="s">
        <v>98</v>
      </c>
      <c r="H16" s="31"/>
      <c r="I16" s="32" t="str">
        <f t="shared" si="1"/>
        <v>-</v>
      </c>
      <c r="J16" s="95"/>
    </row>
    <row r="17" spans="1:10">
      <c r="A17" s="93" t="s">
        <v>185</v>
      </c>
      <c r="B17" s="93"/>
      <c r="C17" s="93"/>
      <c r="D17" s="93"/>
      <c r="E17" s="93"/>
      <c r="F17" s="93"/>
      <c r="G17" s="93"/>
      <c r="H17" s="36"/>
      <c r="I17" s="36">
        <f>100-(SUM(I2:I16))</f>
        <v>100</v>
      </c>
      <c r="J17" s="51"/>
    </row>
  </sheetData>
  <mergeCells count="6">
    <mergeCell ref="A17:G17"/>
    <mergeCell ref="B9:B10"/>
    <mergeCell ref="J15:J16"/>
    <mergeCell ref="B2:B7"/>
    <mergeCell ref="B11:B13"/>
    <mergeCell ref="B14:B16"/>
  </mergeCells>
  <phoneticPr fontId="1" type="noConversion"/>
  <conditionalFormatting sqref="I17">
    <cfRule type="cellIs" dxfId="3" priority="1" operator="lessThan">
      <formula>80</formula>
    </cfRule>
  </conditionalFormatting>
  <dataValidations count="2">
    <dataValidation allowBlank="1" showInputMessage="1" showErrorMessage="1" sqref="A17:H17 I2:I17"/>
    <dataValidation type="list" showInputMessage="1" showErrorMessage="1" sqref="H2:H16">
      <formula1>"合格,不合格,不涉及"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F0"/>
  </sheetPr>
  <dimension ref="A1:J13"/>
  <sheetViews>
    <sheetView showGridLines="0" workbookViewId="0">
      <selection activeCell="A12" sqref="A12"/>
    </sheetView>
  </sheetViews>
  <sheetFormatPr defaultColWidth="76.59765625" defaultRowHeight="16.149999999999999"/>
  <cols>
    <col min="1" max="1" width="14.59765625" style="29" customWidth="1"/>
    <col min="2" max="2" width="13.86328125" style="29" bestFit="1" customWidth="1"/>
    <col min="3" max="3" width="6" style="29" bestFit="1" customWidth="1"/>
    <col min="4" max="4" width="29.3984375" style="29" bestFit="1" customWidth="1"/>
    <col min="5" max="5" width="8.1328125" style="28" bestFit="1" customWidth="1"/>
    <col min="6" max="6" width="54.86328125" style="29" bestFit="1" customWidth="1"/>
    <col min="7" max="7" width="41.59765625" style="29" bestFit="1" customWidth="1"/>
    <col min="8" max="8" width="10.265625" style="29" bestFit="1" customWidth="1"/>
    <col min="9" max="9" width="8.1328125" style="29" bestFit="1" customWidth="1"/>
    <col min="10" max="10" width="30" style="29" customWidth="1"/>
    <col min="11" max="16384" width="76.59765625" style="29"/>
  </cols>
  <sheetData>
    <row r="1" spans="1:10" ht="33.75">
      <c r="A1" s="16" t="s">
        <v>238</v>
      </c>
      <c r="B1" s="16" t="s">
        <v>131</v>
      </c>
      <c r="C1" s="16" t="s">
        <v>127</v>
      </c>
      <c r="D1" s="16" t="s">
        <v>3</v>
      </c>
      <c r="E1" s="16" t="s">
        <v>129</v>
      </c>
      <c r="F1" s="16" t="s">
        <v>4</v>
      </c>
      <c r="G1" s="16" t="s">
        <v>141</v>
      </c>
      <c r="H1" s="16" t="s">
        <v>227</v>
      </c>
      <c r="I1" s="16" t="s">
        <v>186</v>
      </c>
      <c r="J1" s="16" t="s">
        <v>132</v>
      </c>
    </row>
    <row r="2" spans="1:10" ht="48.4">
      <c r="A2" s="56" t="s">
        <v>263</v>
      </c>
      <c r="B2" s="95" t="s">
        <v>26</v>
      </c>
      <c r="C2" s="38">
        <v>1.1000000000000001</v>
      </c>
      <c r="D2" s="39" t="s">
        <v>8</v>
      </c>
      <c r="E2" s="33" t="str">
        <f>RIGHT(A2,1)</f>
        <v>A</v>
      </c>
      <c r="F2" s="55" t="s">
        <v>230</v>
      </c>
      <c r="G2" s="24" t="s">
        <v>147</v>
      </c>
      <c r="H2" s="31"/>
      <c r="I2" s="32" t="str">
        <f>IF( H2="不合格",
     IF(E2="A",30,
     IF(E2="B",10,
     IF(E2="C",5
     ))),
     IF(H2="合格",0,
     IF(H2="不涉及",0,
     "-"
     ))
   )</f>
        <v>-</v>
      </c>
      <c r="J2" s="25" t="s">
        <v>176</v>
      </c>
    </row>
    <row r="3" spans="1:10" ht="32.25">
      <c r="A3" s="56" t="s">
        <v>264</v>
      </c>
      <c r="B3" s="95"/>
      <c r="C3" s="38">
        <v>1.2</v>
      </c>
      <c r="D3" s="26" t="s">
        <v>105</v>
      </c>
      <c r="E3" s="33" t="str">
        <f t="shared" ref="E3:E12" si="0">RIGHT(A3,1)</f>
        <v>C</v>
      </c>
      <c r="F3" s="24" t="s">
        <v>148</v>
      </c>
      <c r="G3" s="24" t="s">
        <v>164</v>
      </c>
      <c r="H3" s="31"/>
      <c r="I3" s="32" t="str">
        <f t="shared" ref="I3:I12" si="1">IF( H3="不合格",
     IF(E3="A",30,
     IF(E3="B",10,
     IF(E3="C",5
     ))),
     IF(H3="合格",0,
     IF(H3="不涉及",0,
     "-"
     ))
   )</f>
        <v>-</v>
      </c>
      <c r="J3" s="40" t="s">
        <v>156</v>
      </c>
    </row>
    <row r="4" spans="1:10">
      <c r="A4" s="56" t="s">
        <v>265</v>
      </c>
      <c r="B4" s="95"/>
      <c r="C4" s="38">
        <v>1.3</v>
      </c>
      <c r="D4" s="26" t="s">
        <v>0</v>
      </c>
      <c r="E4" s="33" t="str">
        <f t="shared" si="0"/>
        <v>C</v>
      </c>
      <c r="F4" s="24" t="s">
        <v>150</v>
      </c>
      <c r="G4" s="24" t="s">
        <v>165</v>
      </c>
      <c r="H4" s="31"/>
      <c r="I4" s="32" t="str">
        <f t="shared" si="1"/>
        <v>-</v>
      </c>
      <c r="J4" s="26"/>
    </row>
    <row r="5" spans="1:10" ht="48.4">
      <c r="A5" s="56" t="s">
        <v>266</v>
      </c>
      <c r="B5" s="95"/>
      <c r="C5" s="38">
        <v>1.4</v>
      </c>
      <c r="D5" s="39" t="s">
        <v>1</v>
      </c>
      <c r="E5" s="33" t="str">
        <f t="shared" si="0"/>
        <v>B</v>
      </c>
      <c r="F5" s="24" t="s">
        <v>160</v>
      </c>
      <c r="G5" s="24" t="s">
        <v>152</v>
      </c>
      <c r="H5" s="31"/>
      <c r="I5" s="32" t="str">
        <f t="shared" si="1"/>
        <v>-</v>
      </c>
      <c r="J5" s="25" t="s">
        <v>175</v>
      </c>
    </row>
    <row r="6" spans="1:10" ht="32.25">
      <c r="A6" s="56" t="s">
        <v>267</v>
      </c>
      <c r="B6" s="95"/>
      <c r="C6" s="38">
        <v>1.5</v>
      </c>
      <c r="D6" s="52" t="s">
        <v>78</v>
      </c>
      <c r="E6" s="33" t="str">
        <f t="shared" si="0"/>
        <v>A</v>
      </c>
      <c r="F6" s="24" t="s">
        <v>153</v>
      </c>
      <c r="G6" s="24" t="s">
        <v>154</v>
      </c>
      <c r="H6" s="31"/>
      <c r="I6" s="32" t="str">
        <f t="shared" si="1"/>
        <v>-</v>
      </c>
      <c r="J6" s="25" t="s">
        <v>175</v>
      </c>
    </row>
    <row r="7" spans="1:10">
      <c r="A7" s="56" t="s">
        <v>268</v>
      </c>
      <c r="B7" s="95"/>
      <c r="C7" s="38">
        <v>1.6</v>
      </c>
      <c r="D7" s="39" t="s">
        <v>169</v>
      </c>
      <c r="E7" s="33" t="str">
        <f t="shared" si="0"/>
        <v>C</v>
      </c>
      <c r="F7" s="24" t="s">
        <v>163</v>
      </c>
      <c r="G7" s="24" t="s">
        <v>170</v>
      </c>
      <c r="H7" s="31"/>
      <c r="I7" s="32" t="str">
        <f t="shared" si="1"/>
        <v>-</v>
      </c>
      <c r="J7" s="27"/>
    </row>
    <row r="8" spans="1:10" ht="64.5">
      <c r="A8" s="56" t="s">
        <v>269</v>
      </c>
      <c r="B8" s="95" t="s">
        <v>20</v>
      </c>
      <c r="C8" s="38">
        <v>2.1</v>
      </c>
      <c r="D8" s="24" t="s">
        <v>11</v>
      </c>
      <c r="E8" s="33" t="str">
        <f t="shared" si="0"/>
        <v>B</v>
      </c>
      <c r="F8" s="55" t="s">
        <v>234</v>
      </c>
      <c r="G8" s="42" t="s">
        <v>107</v>
      </c>
      <c r="H8" s="31"/>
      <c r="I8" s="32" t="str">
        <f t="shared" si="1"/>
        <v>-</v>
      </c>
      <c r="J8" s="43" t="s">
        <v>106</v>
      </c>
    </row>
    <row r="9" spans="1:10" ht="64.5">
      <c r="A9" s="56" t="s">
        <v>270</v>
      </c>
      <c r="B9" s="95"/>
      <c r="C9" s="38">
        <v>2.2000000000000002</v>
      </c>
      <c r="D9" s="24" t="s">
        <v>19</v>
      </c>
      <c r="E9" s="33" t="str">
        <f t="shared" si="0"/>
        <v>C</v>
      </c>
      <c r="F9" s="24" t="s">
        <v>123</v>
      </c>
      <c r="G9" s="42" t="s">
        <v>95</v>
      </c>
      <c r="H9" s="31"/>
      <c r="I9" s="32" t="str">
        <f t="shared" si="1"/>
        <v>-</v>
      </c>
      <c r="J9" s="43"/>
    </row>
    <row r="10" spans="1:10" ht="64.5">
      <c r="A10" s="56" t="s">
        <v>271</v>
      </c>
      <c r="B10" s="95" t="s">
        <v>6</v>
      </c>
      <c r="C10" s="48">
        <v>3.1</v>
      </c>
      <c r="D10" s="43" t="s">
        <v>30</v>
      </c>
      <c r="E10" s="33" t="str">
        <f t="shared" si="0"/>
        <v>B</v>
      </c>
      <c r="F10" s="43" t="s">
        <v>82</v>
      </c>
      <c r="G10" s="43" t="s">
        <v>98</v>
      </c>
      <c r="H10" s="31"/>
      <c r="I10" s="32" t="str">
        <f t="shared" si="1"/>
        <v>-</v>
      </c>
      <c r="J10" s="49"/>
    </row>
    <row r="11" spans="1:10">
      <c r="A11" s="56" t="s">
        <v>272</v>
      </c>
      <c r="B11" s="95"/>
      <c r="C11" s="48">
        <v>3.2</v>
      </c>
      <c r="D11" s="50" t="s">
        <v>80</v>
      </c>
      <c r="E11" s="33" t="str">
        <f t="shared" si="0"/>
        <v>C</v>
      </c>
      <c r="F11" s="43" t="s">
        <v>83</v>
      </c>
      <c r="G11" s="43" t="s">
        <v>98</v>
      </c>
      <c r="H11" s="31"/>
      <c r="I11" s="32" t="str">
        <f t="shared" si="1"/>
        <v>-</v>
      </c>
      <c r="J11" s="95" t="s">
        <v>84</v>
      </c>
    </row>
    <row r="12" spans="1:10" ht="32.25">
      <c r="A12" s="56" t="s">
        <v>273</v>
      </c>
      <c r="B12" s="95"/>
      <c r="C12" s="48">
        <v>3.3</v>
      </c>
      <c r="D12" s="50" t="s">
        <v>79</v>
      </c>
      <c r="E12" s="33" t="str">
        <f t="shared" si="0"/>
        <v>C</v>
      </c>
      <c r="F12" s="43" t="s">
        <v>81</v>
      </c>
      <c r="G12" s="43" t="s">
        <v>98</v>
      </c>
      <c r="H12" s="31"/>
      <c r="I12" s="32" t="str">
        <f t="shared" si="1"/>
        <v>-</v>
      </c>
      <c r="J12" s="95"/>
    </row>
    <row r="13" spans="1:10">
      <c r="A13" s="93" t="s">
        <v>185</v>
      </c>
      <c r="B13" s="93"/>
      <c r="C13" s="93"/>
      <c r="D13" s="93"/>
      <c r="E13" s="93"/>
      <c r="F13" s="93"/>
      <c r="G13" s="93"/>
      <c r="H13" s="36"/>
      <c r="I13" s="36">
        <f>100-(SUM(I2:I12))</f>
        <v>100</v>
      </c>
      <c r="J13" s="51"/>
    </row>
  </sheetData>
  <mergeCells count="5">
    <mergeCell ref="A13:G13"/>
    <mergeCell ref="J11:J12"/>
    <mergeCell ref="B2:B7"/>
    <mergeCell ref="B8:B9"/>
    <mergeCell ref="B10:B12"/>
  </mergeCells>
  <phoneticPr fontId="1" type="noConversion"/>
  <conditionalFormatting sqref="I13">
    <cfRule type="cellIs" dxfId="2" priority="1" operator="lessThan">
      <formula>80</formula>
    </cfRule>
  </conditionalFormatting>
  <dataValidations count="2">
    <dataValidation allowBlank="1" showInputMessage="1" showErrorMessage="1" sqref="A13:H13 I2:I13"/>
    <dataValidation type="list" showInputMessage="1" showErrorMessage="1" sqref="H2:H12">
      <formula1>"合格,不合格,不涉及"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F0"/>
  </sheetPr>
  <dimension ref="A1:J12"/>
  <sheetViews>
    <sheetView showGridLines="0" workbookViewId="0">
      <selection activeCell="F18" sqref="F18"/>
    </sheetView>
  </sheetViews>
  <sheetFormatPr defaultColWidth="76.59765625" defaultRowHeight="16.149999999999999"/>
  <cols>
    <col min="1" max="1" width="15.265625" style="29" customWidth="1"/>
    <col min="2" max="2" width="13.86328125" style="29" bestFit="1" customWidth="1"/>
    <col min="3" max="3" width="6" style="29" bestFit="1" customWidth="1"/>
    <col min="4" max="4" width="27.265625" style="29" bestFit="1" customWidth="1"/>
    <col min="5" max="5" width="8.1328125" style="28" bestFit="1" customWidth="1"/>
    <col min="6" max="6" width="63.73046875" style="29" bestFit="1" customWidth="1"/>
    <col min="7" max="7" width="28.265625" style="29" bestFit="1" customWidth="1"/>
    <col min="8" max="8" width="10.265625" style="29" bestFit="1" customWidth="1"/>
    <col min="9" max="9" width="8.1328125" style="29" bestFit="1" customWidth="1"/>
    <col min="10" max="10" width="51.59765625" style="29" bestFit="1" customWidth="1"/>
    <col min="11" max="16384" width="76.59765625" style="29"/>
  </cols>
  <sheetData>
    <row r="1" spans="1:10" ht="33.75">
      <c r="A1" s="16" t="s">
        <v>238</v>
      </c>
      <c r="B1" s="16" t="s">
        <v>2</v>
      </c>
      <c r="C1" s="16" t="s">
        <v>133</v>
      </c>
      <c r="D1" s="16" t="s">
        <v>3</v>
      </c>
      <c r="E1" s="16" t="s">
        <v>120</v>
      </c>
      <c r="F1" s="16" t="s">
        <v>134</v>
      </c>
      <c r="G1" s="16" t="s">
        <v>141</v>
      </c>
      <c r="H1" s="16" t="s">
        <v>227</v>
      </c>
      <c r="I1" s="16" t="s">
        <v>186</v>
      </c>
      <c r="J1" s="16" t="s">
        <v>5</v>
      </c>
    </row>
    <row r="2" spans="1:10" ht="32.25">
      <c r="A2" s="56" t="s">
        <v>274</v>
      </c>
      <c r="B2" s="95" t="s">
        <v>26</v>
      </c>
      <c r="C2" s="38">
        <v>1.1000000000000001</v>
      </c>
      <c r="D2" s="39" t="s">
        <v>8</v>
      </c>
      <c r="E2" s="33" t="str">
        <f>RIGHT(A2,1)</f>
        <v>A</v>
      </c>
      <c r="F2" s="55" t="s">
        <v>232</v>
      </c>
      <c r="G2" s="24" t="s">
        <v>147</v>
      </c>
      <c r="H2" s="31"/>
      <c r="I2" s="32" t="str">
        <f>IF( H2="不合格",
     IF(E2="A",30,
     IF(E2="B",10,
     IF(E2="C",5
     ))),
     IF(H2="合格",0,
     IF(H2="不涉及",0,
     "-"
     ))
   )</f>
        <v>-</v>
      </c>
      <c r="J2" s="25" t="s">
        <v>176</v>
      </c>
    </row>
    <row r="3" spans="1:10">
      <c r="A3" s="56" t="s">
        <v>275</v>
      </c>
      <c r="B3" s="95"/>
      <c r="C3" s="38">
        <v>1.2</v>
      </c>
      <c r="D3" s="39" t="s">
        <v>9</v>
      </c>
      <c r="E3" s="33" t="str">
        <f t="shared" ref="E3:E11" si="0">RIGHT(A3,1)</f>
        <v>C</v>
      </c>
      <c r="F3" s="24" t="s">
        <v>161</v>
      </c>
      <c r="G3" s="24" t="s">
        <v>107</v>
      </c>
      <c r="H3" s="31"/>
      <c r="I3" s="32" t="str">
        <f t="shared" ref="I3:I11" si="1">IF( H3="不合格",
     IF(E3="A",30,
     IF(E3="B",10,
     IF(E3="C",5
     ))),
     IF(H3="合格",0,
     IF(H3="不涉及",0,
     "-"
     ))
   )</f>
        <v>-</v>
      </c>
      <c r="J3" s="40"/>
    </row>
    <row r="4" spans="1:10">
      <c r="A4" s="56" t="s">
        <v>276</v>
      </c>
      <c r="B4" s="95"/>
      <c r="C4" s="38">
        <v>1.3</v>
      </c>
      <c r="D4" s="26" t="s">
        <v>0</v>
      </c>
      <c r="E4" s="33" t="str">
        <f t="shared" si="0"/>
        <v>C</v>
      </c>
      <c r="F4" s="24" t="s">
        <v>162</v>
      </c>
      <c r="G4" s="24" t="s">
        <v>107</v>
      </c>
      <c r="H4" s="31"/>
      <c r="I4" s="32" t="str">
        <f t="shared" si="1"/>
        <v>-</v>
      </c>
      <c r="J4" s="26"/>
    </row>
    <row r="5" spans="1:10" ht="48.4">
      <c r="A5" s="56" t="s">
        <v>277</v>
      </c>
      <c r="B5" s="95"/>
      <c r="C5" s="38">
        <v>1.4</v>
      </c>
      <c r="D5" s="39" t="s">
        <v>1</v>
      </c>
      <c r="E5" s="33" t="str">
        <f t="shared" si="0"/>
        <v>B</v>
      </c>
      <c r="F5" s="24" t="s">
        <v>160</v>
      </c>
      <c r="G5" s="24" t="s">
        <v>152</v>
      </c>
      <c r="H5" s="31"/>
      <c r="I5" s="32" t="str">
        <f t="shared" si="1"/>
        <v>-</v>
      </c>
      <c r="J5" s="25" t="s">
        <v>175</v>
      </c>
    </row>
    <row r="6" spans="1:10" ht="32.25">
      <c r="A6" s="56" t="s">
        <v>278</v>
      </c>
      <c r="B6" s="95"/>
      <c r="C6" s="38">
        <v>1.5</v>
      </c>
      <c r="D6" s="39" t="s">
        <v>78</v>
      </c>
      <c r="E6" s="33" t="str">
        <f t="shared" si="0"/>
        <v>A</v>
      </c>
      <c r="F6" s="24" t="s">
        <v>96</v>
      </c>
      <c r="G6" s="24" t="s">
        <v>154</v>
      </c>
      <c r="H6" s="31"/>
      <c r="I6" s="32" t="str">
        <f t="shared" si="1"/>
        <v>-</v>
      </c>
      <c r="J6" s="25" t="s">
        <v>177</v>
      </c>
    </row>
    <row r="7" spans="1:10">
      <c r="A7" s="56" t="s">
        <v>279</v>
      </c>
      <c r="B7" s="95"/>
      <c r="C7" s="38">
        <v>1.6</v>
      </c>
      <c r="D7" s="39" t="s">
        <v>169</v>
      </c>
      <c r="E7" s="33" t="str">
        <f t="shared" si="0"/>
        <v>C</v>
      </c>
      <c r="F7" s="24" t="s">
        <v>163</v>
      </c>
      <c r="G7" s="24" t="s">
        <v>170</v>
      </c>
      <c r="H7" s="31"/>
      <c r="I7" s="32" t="str">
        <f t="shared" si="1"/>
        <v>-</v>
      </c>
      <c r="J7" s="27"/>
    </row>
    <row r="8" spans="1:10" ht="64.5">
      <c r="A8" s="56" t="s">
        <v>280</v>
      </c>
      <c r="B8" s="43" t="s">
        <v>237</v>
      </c>
      <c r="C8" s="38">
        <v>2.1</v>
      </c>
      <c r="D8" s="24" t="s">
        <v>11</v>
      </c>
      <c r="E8" s="33" t="str">
        <f t="shared" si="0"/>
        <v>B</v>
      </c>
      <c r="F8" s="55" t="s">
        <v>235</v>
      </c>
      <c r="G8" s="42" t="s">
        <v>107</v>
      </c>
      <c r="H8" s="31"/>
      <c r="I8" s="32" t="str">
        <f t="shared" si="1"/>
        <v>-</v>
      </c>
      <c r="J8" s="43" t="s">
        <v>106</v>
      </c>
    </row>
    <row r="9" spans="1:10" ht="64.5">
      <c r="A9" s="56" t="s">
        <v>281</v>
      </c>
      <c r="B9" s="95" t="s">
        <v>7</v>
      </c>
      <c r="C9" s="48">
        <v>3.1</v>
      </c>
      <c r="D9" s="43" t="s">
        <v>30</v>
      </c>
      <c r="E9" s="33" t="str">
        <f t="shared" si="0"/>
        <v>B</v>
      </c>
      <c r="F9" s="43" t="s">
        <v>82</v>
      </c>
      <c r="G9" s="43" t="s">
        <v>98</v>
      </c>
      <c r="H9" s="31"/>
      <c r="I9" s="32" t="str">
        <f t="shared" si="1"/>
        <v>-</v>
      </c>
      <c r="J9" s="49"/>
    </row>
    <row r="10" spans="1:10">
      <c r="A10" s="56" t="s">
        <v>282</v>
      </c>
      <c r="B10" s="95"/>
      <c r="C10" s="48">
        <v>3.2</v>
      </c>
      <c r="D10" s="50" t="s">
        <v>80</v>
      </c>
      <c r="E10" s="33" t="str">
        <f t="shared" si="0"/>
        <v>C</v>
      </c>
      <c r="F10" s="43" t="s">
        <v>83</v>
      </c>
      <c r="G10" s="43" t="s">
        <v>98</v>
      </c>
      <c r="H10" s="31"/>
      <c r="I10" s="32" t="str">
        <f t="shared" si="1"/>
        <v>-</v>
      </c>
      <c r="J10" s="95" t="s">
        <v>84</v>
      </c>
    </row>
    <row r="11" spans="1:10" ht="32.25">
      <c r="A11" s="56" t="s">
        <v>283</v>
      </c>
      <c r="B11" s="95"/>
      <c r="C11" s="48">
        <v>3.3</v>
      </c>
      <c r="D11" s="50" t="s">
        <v>79</v>
      </c>
      <c r="E11" s="33" t="str">
        <f t="shared" si="0"/>
        <v>C</v>
      </c>
      <c r="F11" s="43" t="s">
        <v>81</v>
      </c>
      <c r="G11" s="43" t="s">
        <v>98</v>
      </c>
      <c r="H11" s="31"/>
      <c r="I11" s="32" t="str">
        <f t="shared" si="1"/>
        <v>-</v>
      </c>
      <c r="J11" s="95"/>
    </row>
    <row r="12" spans="1:10">
      <c r="A12" s="93" t="s">
        <v>185</v>
      </c>
      <c r="B12" s="93"/>
      <c r="C12" s="93"/>
      <c r="D12" s="93"/>
      <c r="E12" s="93"/>
      <c r="F12" s="93"/>
      <c r="G12" s="93"/>
      <c r="H12" s="36"/>
      <c r="I12" s="36">
        <f>100-(SUM(I2:I11))</f>
        <v>100</v>
      </c>
      <c r="J12" s="51"/>
    </row>
  </sheetData>
  <mergeCells count="4">
    <mergeCell ref="A12:G12"/>
    <mergeCell ref="J10:J11"/>
    <mergeCell ref="B2:B7"/>
    <mergeCell ref="B9:B11"/>
  </mergeCells>
  <phoneticPr fontId="1" type="noConversion"/>
  <conditionalFormatting sqref="I12">
    <cfRule type="cellIs" dxfId="1" priority="1" operator="lessThan">
      <formula>80</formula>
    </cfRule>
  </conditionalFormatting>
  <dataValidations count="2">
    <dataValidation allowBlank="1" showInputMessage="1" showErrorMessage="1" sqref="A12:H12 I2:I12"/>
    <dataValidation type="list" showInputMessage="1" showErrorMessage="1" sqref="H2:H11">
      <formula1>"合格,不合格,不涉及"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F0"/>
  </sheetPr>
  <dimension ref="A1:J18"/>
  <sheetViews>
    <sheetView showGridLines="0" workbookViewId="0">
      <selection activeCell="D8" sqref="D8"/>
    </sheetView>
  </sheetViews>
  <sheetFormatPr defaultColWidth="76.59765625" defaultRowHeight="16.149999999999999"/>
  <cols>
    <col min="1" max="1" width="18.86328125" style="29" customWidth="1"/>
    <col min="2" max="2" width="11.59765625" style="29" bestFit="1" customWidth="1"/>
    <col min="3" max="3" width="6" style="29" bestFit="1" customWidth="1"/>
    <col min="4" max="4" width="19.265625" style="29" customWidth="1"/>
    <col min="5" max="5" width="8.1328125" style="28" bestFit="1" customWidth="1"/>
    <col min="6" max="6" width="73.73046875" style="29" bestFit="1" customWidth="1"/>
    <col min="7" max="7" width="43.86328125" style="29" customWidth="1"/>
    <col min="8" max="8" width="10.265625" style="29" bestFit="1" customWidth="1"/>
    <col min="9" max="9" width="8.1328125" style="29" bestFit="1" customWidth="1"/>
    <col min="10" max="10" width="25.3984375" style="29" customWidth="1"/>
    <col min="11" max="16384" width="76.59765625" style="29"/>
  </cols>
  <sheetData>
    <row r="1" spans="1:10" ht="33.75">
      <c r="A1" s="16" t="s">
        <v>238</v>
      </c>
      <c r="B1" s="16" t="s">
        <v>135</v>
      </c>
      <c r="C1" s="16" t="s">
        <v>136</v>
      </c>
      <c r="D1" s="16" t="s">
        <v>137</v>
      </c>
      <c r="E1" s="16" t="s">
        <v>138</v>
      </c>
      <c r="F1" s="16" t="s">
        <v>139</v>
      </c>
      <c r="G1" s="16" t="s">
        <v>141</v>
      </c>
      <c r="H1" s="16" t="s">
        <v>227</v>
      </c>
      <c r="I1" s="16" t="s">
        <v>186</v>
      </c>
      <c r="J1" s="16" t="s">
        <v>140</v>
      </c>
    </row>
    <row r="2" spans="1:10" ht="32.25">
      <c r="A2" s="57" t="s">
        <v>284</v>
      </c>
      <c r="B2" s="97" t="s">
        <v>27</v>
      </c>
      <c r="C2" s="38">
        <v>1.1000000000000001</v>
      </c>
      <c r="D2" s="39" t="s">
        <v>8</v>
      </c>
      <c r="E2" s="33" t="str">
        <f>RIGHT(A2,1)</f>
        <v>A</v>
      </c>
      <c r="F2" s="55" t="s">
        <v>231</v>
      </c>
      <c r="G2" s="24" t="s">
        <v>147</v>
      </c>
      <c r="H2" s="31"/>
      <c r="I2" s="32" t="str">
        <f>IF( H2="不合格",
     IF(E2="A",30,
     IF(E2="B",10,
     IF(E2="C",5
     ))),
     IF(H2="合格",0,
     IF(H2="不涉及",0,
     "-"
     ))
   )</f>
        <v>-</v>
      </c>
      <c r="J2" s="25" t="s">
        <v>176</v>
      </c>
    </row>
    <row r="3" spans="1:10" ht="32.25">
      <c r="A3" s="57" t="s">
        <v>285</v>
      </c>
      <c r="B3" s="97"/>
      <c r="C3" s="38">
        <v>1.2</v>
      </c>
      <c r="D3" s="26" t="s">
        <v>105</v>
      </c>
      <c r="E3" s="33" t="str">
        <f t="shared" ref="E3:E17" si="0">RIGHT(A3,1)</f>
        <v>C</v>
      </c>
      <c r="F3" s="24" t="s">
        <v>148</v>
      </c>
      <c r="G3" s="24" t="s">
        <v>164</v>
      </c>
      <c r="H3" s="31"/>
      <c r="I3" s="32" t="str">
        <f t="shared" ref="I3:I17" si="1">IF( H3="不合格",
     IF(E3="A",30,
     IF(E3="B",10,
     IF(E3="C",5
     ))),
     IF(H3="合格",0,
     IF(H3="不涉及",0,
     "-"
     ))
   )</f>
        <v>-</v>
      </c>
      <c r="J3" s="40" t="s">
        <v>156</v>
      </c>
    </row>
    <row r="4" spans="1:10">
      <c r="A4" s="57" t="s">
        <v>286</v>
      </c>
      <c r="B4" s="97"/>
      <c r="C4" s="38">
        <v>1.3</v>
      </c>
      <c r="D4" s="26" t="s">
        <v>0</v>
      </c>
      <c r="E4" s="33" t="str">
        <f t="shared" si="0"/>
        <v>C</v>
      </c>
      <c r="F4" s="24" t="s">
        <v>162</v>
      </c>
      <c r="G4" s="24" t="s">
        <v>165</v>
      </c>
      <c r="H4" s="31"/>
      <c r="I4" s="32" t="str">
        <f t="shared" si="1"/>
        <v>-</v>
      </c>
      <c r="J4" s="26"/>
    </row>
    <row r="5" spans="1:10" ht="32.25">
      <c r="A5" s="57" t="s">
        <v>287</v>
      </c>
      <c r="B5" s="97"/>
      <c r="C5" s="38">
        <v>1.4</v>
      </c>
      <c r="D5" s="39" t="s">
        <v>1</v>
      </c>
      <c r="E5" s="33" t="str">
        <f t="shared" si="0"/>
        <v>B</v>
      </c>
      <c r="F5" s="24" t="s">
        <v>160</v>
      </c>
      <c r="G5" s="24" t="s">
        <v>152</v>
      </c>
      <c r="H5" s="31"/>
      <c r="I5" s="32" t="str">
        <f t="shared" si="1"/>
        <v>-</v>
      </c>
      <c r="J5" s="25" t="s">
        <v>176</v>
      </c>
    </row>
    <row r="6" spans="1:10" s="53" customFormat="1" ht="32.25">
      <c r="A6" s="57" t="s">
        <v>288</v>
      </c>
      <c r="B6" s="97"/>
      <c r="C6" s="38">
        <v>1.5</v>
      </c>
      <c r="D6" s="26" t="s">
        <v>10</v>
      </c>
      <c r="E6" s="33" t="str">
        <f t="shared" si="0"/>
        <v>A</v>
      </c>
      <c r="F6" s="24" t="s">
        <v>96</v>
      </c>
      <c r="G6" s="24" t="s">
        <v>154</v>
      </c>
      <c r="H6" s="31"/>
      <c r="I6" s="32" t="str">
        <f t="shared" si="1"/>
        <v>-</v>
      </c>
      <c r="J6" s="25" t="s">
        <v>176</v>
      </c>
    </row>
    <row r="7" spans="1:10" s="53" customFormat="1">
      <c r="A7" s="57" t="s">
        <v>289</v>
      </c>
      <c r="B7" s="97"/>
      <c r="C7" s="38">
        <v>1.6</v>
      </c>
      <c r="D7" s="39" t="s">
        <v>169</v>
      </c>
      <c r="E7" s="33" t="str">
        <f t="shared" si="0"/>
        <v>C</v>
      </c>
      <c r="F7" s="24" t="s">
        <v>163</v>
      </c>
      <c r="G7" s="24" t="s">
        <v>170</v>
      </c>
      <c r="H7" s="31"/>
      <c r="I7" s="32" t="str">
        <f t="shared" si="1"/>
        <v>-</v>
      </c>
      <c r="J7" s="27"/>
    </row>
    <row r="8" spans="1:10" ht="64.5">
      <c r="A8" s="57" t="s">
        <v>290</v>
      </c>
      <c r="B8" s="97" t="s">
        <v>21</v>
      </c>
      <c r="C8" s="38">
        <v>2.1</v>
      </c>
      <c r="D8" s="24" t="s">
        <v>11</v>
      </c>
      <c r="E8" s="33" t="str">
        <f t="shared" si="0"/>
        <v>A</v>
      </c>
      <c r="F8" s="55" t="s">
        <v>236</v>
      </c>
      <c r="G8" s="42" t="s">
        <v>107</v>
      </c>
      <c r="H8" s="31"/>
      <c r="I8" s="32" t="str">
        <f t="shared" si="1"/>
        <v>-</v>
      </c>
      <c r="J8" s="43" t="s">
        <v>106</v>
      </c>
    </row>
    <row r="9" spans="1:10">
      <c r="A9" s="57" t="s">
        <v>291</v>
      </c>
      <c r="B9" s="97"/>
      <c r="C9" s="38">
        <v>2.2000000000000002</v>
      </c>
      <c r="D9" s="42" t="s">
        <v>108</v>
      </c>
      <c r="E9" s="33" t="str">
        <f t="shared" si="0"/>
        <v>C</v>
      </c>
      <c r="F9" s="26" t="s">
        <v>12</v>
      </c>
      <c r="G9" s="26" t="s">
        <v>29</v>
      </c>
      <c r="H9" s="31"/>
      <c r="I9" s="32" t="str">
        <f t="shared" si="1"/>
        <v>-</v>
      </c>
      <c r="J9" s="26"/>
    </row>
    <row r="10" spans="1:10" ht="32.25">
      <c r="A10" s="57" t="s">
        <v>292</v>
      </c>
      <c r="B10" s="97" t="s">
        <v>109</v>
      </c>
      <c r="C10" s="38">
        <v>3.1</v>
      </c>
      <c r="D10" s="42" t="s">
        <v>23</v>
      </c>
      <c r="E10" s="33" t="str">
        <f t="shared" si="0"/>
        <v>A</v>
      </c>
      <c r="F10" s="26" t="s">
        <v>31</v>
      </c>
      <c r="G10" s="26" t="s">
        <v>116</v>
      </c>
      <c r="H10" s="31"/>
      <c r="I10" s="32" t="str">
        <f t="shared" si="1"/>
        <v>-</v>
      </c>
      <c r="J10" s="26"/>
    </row>
    <row r="11" spans="1:10" ht="32.25">
      <c r="A11" s="57" t="s">
        <v>293</v>
      </c>
      <c r="B11" s="97"/>
      <c r="C11" s="45">
        <v>3.2</v>
      </c>
      <c r="D11" s="46" t="s">
        <v>13</v>
      </c>
      <c r="E11" s="33" t="str">
        <f t="shared" si="0"/>
        <v>B</v>
      </c>
      <c r="F11" s="46" t="s">
        <v>14</v>
      </c>
      <c r="G11" s="46" t="s">
        <v>159</v>
      </c>
      <c r="H11" s="31" t="s">
        <v>228</v>
      </c>
      <c r="I11" s="32">
        <f t="shared" si="1"/>
        <v>0</v>
      </c>
      <c r="J11" s="47" t="s">
        <v>28</v>
      </c>
    </row>
    <row r="12" spans="1:10" ht="32.25">
      <c r="A12" s="57" t="s">
        <v>294</v>
      </c>
      <c r="B12" s="99" t="s">
        <v>16</v>
      </c>
      <c r="C12" s="38">
        <v>4.0999999999999996</v>
      </c>
      <c r="D12" s="42" t="s">
        <v>101</v>
      </c>
      <c r="E12" s="33" t="str">
        <f t="shared" si="0"/>
        <v>C</v>
      </c>
      <c r="F12" s="26" t="s">
        <v>15</v>
      </c>
      <c r="G12" s="26" t="s">
        <v>103</v>
      </c>
      <c r="H12" s="31"/>
      <c r="I12" s="32" t="str">
        <f t="shared" si="1"/>
        <v>-</v>
      </c>
      <c r="J12" s="26"/>
    </row>
    <row r="13" spans="1:10">
      <c r="A13" s="57" t="s">
        <v>295</v>
      </c>
      <c r="B13" s="99"/>
      <c r="C13" s="38">
        <v>4.2</v>
      </c>
      <c r="D13" s="42" t="s">
        <v>17</v>
      </c>
      <c r="E13" s="33" t="str">
        <f t="shared" si="0"/>
        <v>C</v>
      </c>
      <c r="F13" s="26" t="s">
        <v>121</v>
      </c>
      <c r="G13" s="26" t="s">
        <v>114</v>
      </c>
      <c r="H13" s="31"/>
      <c r="I13" s="32" t="str">
        <f t="shared" si="1"/>
        <v>-</v>
      </c>
      <c r="J13" s="39"/>
    </row>
    <row r="14" spans="1:10" ht="32.25">
      <c r="A14" s="57" t="s">
        <v>296</v>
      </c>
      <c r="B14" s="99"/>
      <c r="C14" s="38">
        <v>4.3</v>
      </c>
      <c r="D14" s="42" t="s">
        <v>102</v>
      </c>
      <c r="E14" s="33" t="str">
        <f t="shared" si="0"/>
        <v>C</v>
      </c>
      <c r="F14" s="26" t="s">
        <v>18</v>
      </c>
      <c r="G14" s="26" t="s">
        <v>98</v>
      </c>
      <c r="H14" s="31"/>
      <c r="I14" s="32" t="str">
        <f t="shared" si="1"/>
        <v>-</v>
      </c>
      <c r="J14" s="39"/>
    </row>
    <row r="15" spans="1:10" ht="64.5">
      <c r="A15" s="57" t="s">
        <v>297</v>
      </c>
      <c r="B15" s="98" t="s">
        <v>24</v>
      </c>
      <c r="C15" s="54">
        <v>5.0999999999999996</v>
      </c>
      <c r="D15" s="43" t="s">
        <v>30</v>
      </c>
      <c r="E15" s="33" t="str">
        <f t="shared" si="0"/>
        <v>B</v>
      </c>
      <c r="F15" s="43" t="s">
        <v>82</v>
      </c>
      <c r="G15" s="43" t="s">
        <v>112</v>
      </c>
      <c r="H15" s="31"/>
      <c r="I15" s="32" t="str">
        <f t="shared" si="1"/>
        <v>-</v>
      </c>
      <c r="J15" s="26"/>
    </row>
    <row r="16" spans="1:10">
      <c r="A16" s="57" t="s">
        <v>298</v>
      </c>
      <c r="B16" s="98"/>
      <c r="C16" s="54">
        <v>5.2</v>
      </c>
      <c r="D16" s="50" t="s">
        <v>80</v>
      </c>
      <c r="E16" s="33" t="str">
        <f t="shared" si="0"/>
        <v>C</v>
      </c>
      <c r="F16" s="43" t="s">
        <v>83</v>
      </c>
      <c r="G16" s="43" t="s">
        <v>98</v>
      </c>
      <c r="H16" s="31"/>
      <c r="I16" s="32" t="str">
        <f t="shared" si="1"/>
        <v>-</v>
      </c>
      <c r="J16" s="95" t="s">
        <v>84</v>
      </c>
    </row>
    <row r="17" spans="1:10" ht="32.25">
      <c r="A17" s="57" t="s">
        <v>299</v>
      </c>
      <c r="B17" s="98"/>
      <c r="C17" s="54">
        <v>5.3</v>
      </c>
      <c r="D17" s="50" t="s">
        <v>79</v>
      </c>
      <c r="E17" s="33" t="str">
        <f t="shared" si="0"/>
        <v>C</v>
      </c>
      <c r="F17" s="43" t="s">
        <v>81</v>
      </c>
      <c r="G17" s="43" t="s">
        <v>113</v>
      </c>
      <c r="H17" s="31"/>
      <c r="I17" s="32" t="str">
        <f t="shared" si="1"/>
        <v>-</v>
      </c>
      <c r="J17" s="95"/>
    </row>
    <row r="18" spans="1:10">
      <c r="A18" s="93" t="s">
        <v>185</v>
      </c>
      <c r="B18" s="93"/>
      <c r="C18" s="93"/>
      <c r="D18" s="93"/>
      <c r="E18" s="93"/>
      <c r="F18" s="93"/>
      <c r="G18" s="93"/>
      <c r="H18" s="36"/>
      <c r="I18" s="36">
        <f>100-(SUM(I2:I17))</f>
        <v>100</v>
      </c>
      <c r="J18" s="51"/>
    </row>
  </sheetData>
  <mergeCells count="7">
    <mergeCell ref="J16:J17"/>
    <mergeCell ref="B12:B14"/>
    <mergeCell ref="B2:B7"/>
    <mergeCell ref="B8:B9"/>
    <mergeCell ref="B10:B11"/>
    <mergeCell ref="A18:G18"/>
    <mergeCell ref="B15:B17"/>
  </mergeCells>
  <phoneticPr fontId="1" type="noConversion"/>
  <conditionalFormatting sqref="I18">
    <cfRule type="cellIs" dxfId="0" priority="1" operator="lessThan">
      <formula>80</formula>
    </cfRule>
  </conditionalFormatting>
  <dataValidations count="2">
    <dataValidation allowBlank="1" showInputMessage="1" showErrorMessage="1" sqref="A18:H18 I2:I18"/>
    <dataValidation type="list" showInputMessage="1" showErrorMessage="1" sqref="H2:H17">
      <formula1>"合格,不合格,不涉及"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工作表" dvAspect="DVASPECT_ICON" shapeId="5123" r:id="rId4">
          <objectPr defaultSize="0" r:id="rId5">
            <anchor moveWithCells="1">
              <from>
                <xdr:col>10</xdr:col>
                <xdr:colOff>0</xdr:colOff>
                <xdr:row>9</xdr:row>
                <xdr:rowOff>0</xdr:rowOff>
              </from>
              <to>
                <xdr:col>10</xdr:col>
                <xdr:colOff>914400</xdr:colOff>
                <xdr:row>10</xdr:row>
                <xdr:rowOff>247650</xdr:rowOff>
              </to>
            </anchor>
          </objectPr>
        </oleObject>
      </mc:Choice>
      <mc:Fallback>
        <oleObject progId="工作表" dvAspect="DVASPECT_ICON" shapeId="512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服务质量检查报告（正文）</vt:lpstr>
      <vt:lpstr>核心网专业服务SOP</vt:lpstr>
      <vt:lpstr>工具及文档清单</vt:lpstr>
      <vt:lpstr>输出件交付质量检查</vt:lpstr>
      <vt:lpstr>SoftX3000交付质量检查</vt:lpstr>
      <vt:lpstr>UMG8900交付质量检查</vt:lpstr>
      <vt:lpstr>SBC交付质量检查</vt:lpstr>
      <vt:lpstr>IMS交付质量检查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o00281770</dc:creator>
  <cp:lastModifiedBy>Liukuiyi</cp:lastModifiedBy>
  <dcterms:created xsi:type="dcterms:W3CDTF">2015-04-14T08:17:27Z</dcterms:created>
  <dcterms:modified xsi:type="dcterms:W3CDTF">2018-05-26T06:48:43Z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(4)H6VfQ2CmQsI6PUXf+viidgIdm+ZNBy6k3kkE2jXlmQyD332fyoge7O7oR05C2D0dvgRzQaR9
CJi7twR/2FRD/LLuS14P7uPktCCKefrA524JLCSVRLt5Hcga351yCOsFDkTiquV3KeoDwsz8
9XQEHGuat6tAE5MJZ1mFtzyxl8qlXzTkpHS3ZtUgWELWABBC1N+L3bCROSsThJ7jsdn5kpkW
Ucle/WWPrvwpggtbF4</vt:lpwstr>
  </property>
  <property fmtid="{D5CDD505-2E9C-101B-9397-08002B2CF9AE}" pid="3" name="_new_ms_pID_725431">
    <vt:lpwstr>Hv+/yPQXrSkTlBPK19Q/+LyqQxHvEUXTunof53ZVAypL8+oEkAo1PG
5FQTifsGQQfNbCzzKjdlGLuuyPBkb4LvSrGL/eks8OJtOyvRWnUcNQeX4nh+B53qotNzNMJP
By5Oi3cI6jz/b08GcxyzigWXHyg3yCJ0lK5/FeoEavXVExw/3iXiNHcW3FFpxhZrNHPxb5OD
qmlnohYIwVZvBQdGFpY/uujB/MSxm3Un+7LS</vt:lpwstr>
  </property>
  <property fmtid="{D5CDD505-2E9C-101B-9397-08002B2CF9AE}" pid="4" name="_new_ms_pID_725432">
    <vt:lpwstr>/uyUVsjbSKnQZmwYH5ad4GVSOEUdQpePfScs
15G03fScnLHYPecLYEvnsSpqNOUEUhKjCTS83nGC9rdmzBlBr0UssifVu5+IGd8TVo+6O4A5
foFMT/ZhsOAGxi0/bPqdcC/xeMoub10WHYKCI8Rj/2c2NJqfQlU8iptp2PHtrFzG50UOlP+b
n5QqwPBJ347+nhQEYxdNnTwXPro6xgWFf2xBPaSLSpP5qLpOXLD74q</vt:lpwstr>
  </property>
  <property fmtid="{D5CDD505-2E9C-101B-9397-08002B2CF9AE}" pid="5" name="_new_ms_pID_725433">
    <vt:lpwstr>L9htfyZhYN0fGKXxzy
vLMsxhqgCgxSMNHIxHCN0P3IxaY=</vt:lpwstr>
  </property>
  <property fmtid="{D5CDD505-2E9C-101B-9397-08002B2CF9AE}" pid="6" name="_2015_ms_pID_725343">
    <vt:lpwstr>(3)z/Gy+TWsUjXhymprv3T9aX8AGeefA02MaTYjYq5EdIArwS93SS1y/yttLk/Yb1jFdx+Tvdof
mm3po2XPSYMGluDi4B+c9/L4tkm1kT+U/wFbXN4dQYBbHQC20VIjC9dRt0C2yHtQ0jLYldKn
L+kmHdGCQKxCyHcm4YziZ2NH9EFHTW5D0p+b2+WJ8KTHbvoots4QkM7cjXUciY07evYBNQd9
wtA4qPZ+XaFw/LvotJ</vt:lpwstr>
  </property>
  <property fmtid="{D5CDD505-2E9C-101B-9397-08002B2CF9AE}" pid="7" name="_2015_ms_pID_7253431">
    <vt:lpwstr>qia6yhdrf0aRafFfiVdzsJuNEGAWij/5bo5707x2okgqkZ1hU03vyj
Xo0PS8V/ylM+vYSJbWgDECmqoP6U5zpc9THQ7D8FO8oWbWP21PmKs6QvQAf5tGXdEkivtsxF
QofI1qRUUaX8dx2p0OS5I1SKMIZNkUsVmOdw7bV5X0ghfitiHTk+L7U+oQV9K8GolasSwRIE
hOiyM1spEDJncSYoMYePJtYJ0Nc/YYlMpbrZ</vt:lpwstr>
  </property>
  <property fmtid="{D5CDD505-2E9C-101B-9397-08002B2CF9AE}" pid="8" name="_2015_ms_pID_7253432">
    <vt:lpwstr>E0sq/jeSJxcRU1N9spWuO+mq94Ki3Esm3je2
Va6w3OfbYfvfnHX0iBZO12LiVW48kg==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1521539078</vt:lpwstr>
  </property>
</Properties>
</file>