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846"/>
  </bookViews>
  <sheets>
    <sheet name="服务质量检查报告（正文）" sheetId="41" r:id="rId1"/>
    <sheet name="UC解决方案实施SOP" sheetId="27" r:id="rId2"/>
    <sheet name="工具及文档清单" sheetId="40" r:id="rId3"/>
    <sheet name="输出件交付质量检查" sheetId="29" r:id="rId4"/>
    <sheet name="U1900交付质量检查" sheetId="33" r:id="rId5"/>
    <sheet name="eSpace ECS交付质量检查" sheetId="35" r:id="rId6"/>
    <sheet name="USM交付质量检查" sheetId="36" r:id="rId7"/>
    <sheet name="SE1000交付质量检查" sheetId="37" r:id="rId8"/>
    <sheet name="S2600 V3交付质量检查" sheetId="39" r:id="rId9"/>
  </sheets>
  <definedNames>
    <definedName name="_xlnm._FilterDatabase" localSheetId="5" hidden="1">'eSpace ECS交付质量检查'!$A$1:$H$23</definedName>
    <definedName name="_xlnm._FilterDatabase" localSheetId="8" hidden="1">'S2600 V3交付质量检查'!$A$1:$H$8</definedName>
    <definedName name="_xlnm._FilterDatabase" localSheetId="7" hidden="1">SE1000交付质量检查!$A$1:$H$12</definedName>
    <definedName name="_xlnm._FilterDatabase" localSheetId="4" hidden="1">U1900交付质量检查!$A$1:$H$24</definedName>
    <definedName name="_xlnm._FilterDatabase" localSheetId="6" hidden="1">USM交付质量检查!$A$1:$H$14</definedName>
    <definedName name="LOCAL_mysql_date_fm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39" l="1"/>
  <c r="D4" i="39"/>
  <c r="D5" i="39"/>
  <c r="D6" i="39"/>
  <c r="D7" i="39"/>
  <c r="D8" i="39"/>
  <c r="D2" i="39"/>
  <c r="D3" i="37"/>
  <c r="D4" i="37"/>
  <c r="D5" i="37"/>
  <c r="D6" i="37"/>
  <c r="D7" i="37"/>
  <c r="D8" i="37"/>
  <c r="D9" i="37"/>
  <c r="D10" i="37"/>
  <c r="D11" i="37"/>
  <c r="D12" i="37"/>
  <c r="D13" i="37"/>
  <c r="D14" i="37"/>
  <c r="D2" i="37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2" i="36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" i="35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" i="33"/>
  <c r="C3" i="29"/>
  <c r="C4" i="29"/>
  <c r="C5" i="29"/>
  <c r="C6" i="29"/>
  <c r="C7" i="29"/>
  <c r="C8" i="29"/>
  <c r="C9" i="29"/>
  <c r="C2" i="29"/>
  <c r="G3" i="39" l="1"/>
  <c r="G4" i="39"/>
  <c r="G5" i="39"/>
  <c r="G6" i="39"/>
  <c r="G7" i="39"/>
  <c r="G8" i="39"/>
  <c r="G2" i="39"/>
  <c r="G3" i="37"/>
  <c r="G4" i="37"/>
  <c r="G5" i="37"/>
  <c r="G6" i="37"/>
  <c r="G7" i="37"/>
  <c r="G8" i="37"/>
  <c r="G9" i="37"/>
  <c r="G10" i="37"/>
  <c r="G11" i="37"/>
  <c r="G12" i="37"/>
  <c r="G13" i="37"/>
  <c r="G14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" i="35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" i="33"/>
  <c r="G3" i="29"/>
  <c r="G4" i="29"/>
  <c r="G5" i="29"/>
  <c r="G6" i="29"/>
  <c r="G7" i="29"/>
  <c r="G8" i="29"/>
  <c r="G9" i="29"/>
  <c r="G2" i="29"/>
  <c r="B8" i="41"/>
  <c r="I8" i="41" s="1"/>
  <c r="G10" i="29" l="1"/>
  <c r="G9" i="39"/>
  <c r="G15" i="37"/>
  <c r="G18" i="36"/>
  <c r="G28" i="35"/>
  <c r="G27" i="33"/>
</calcChain>
</file>

<file path=xl/sharedStrings.xml><?xml version="1.0" encoding="utf-8"?>
<sst xmlns="http://schemas.openxmlformats.org/spreadsheetml/2006/main" count="536" uniqueCount="390">
  <si>
    <t>SBC</t>
    <phoneticPr fontId="6" type="noConversion"/>
  </si>
  <si>
    <t>类别</t>
  </si>
  <si>
    <t>检查项目</t>
  </si>
  <si>
    <t>重要性</t>
    <phoneticPr fontId="1" type="noConversion"/>
  </si>
  <si>
    <t>问题描述</t>
    <phoneticPr fontId="6" type="noConversion"/>
  </si>
  <si>
    <t>设备安装检查</t>
    <phoneticPr fontId="1" type="noConversion"/>
  </si>
  <si>
    <t>设备固定</t>
    <phoneticPr fontId="1" type="noConversion"/>
  </si>
  <si>
    <t>设备接地</t>
    <phoneticPr fontId="1" type="noConversion"/>
  </si>
  <si>
    <t>单板固定</t>
    <phoneticPr fontId="1" type="noConversion"/>
  </si>
  <si>
    <t>网线连接规范</t>
    <phoneticPr fontId="1" type="noConversion"/>
  </si>
  <si>
    <t>用户线缆连接规范</t>
    <phoneticPr fontId="1" type="noConversion"/>
  </si>
  <si>
    <t>电源线连接规范</t>
    <phoneticPr fontId="1" type="noConversion"/>
  </si>
  <si>
    <t>线缆连接规范</t>
    <phoneticPr fontId="1" type="noConversion"/>
  </si>
  <si>
    <t>设备状态检查</t>
    <phoneticPr fontId="1" type="noConversion"/>
  </si>
  <si>
    <t>单板固定螺丝已与机框旋紧。</t>
    <phoneticPr fontId="1" type="noConversion"/>
  </si>
  <si>
    <t>所有主控板已连接两根或两根以上网线，并且均接入交换机。</t>
    <phoneticPr fontId="1" type="noConversion"/>
  </si>
  <si>
    <t>用户线缆与单板连接螺丝已旋紧。</t>
    <phoneticPr fontId="1" type="noConversion"/>
  </si>
  <si>
    <t>主机所有电源模块均已连接电源线。</t>
    <phoneticPr fontId="1" type="noConversion"/>
  </si>
  <si>
    <t>设备指示灯</t>
    <phoneticPr fontId="1" type="noConversion"/>
  </si>
  <si>
    <t>许可</t>
    <phoneticPr fontId="1" type="noConversion"/>
  </si>
  <si>
    <t>版本</t>
    <phoneticPr fontId="1" type="noConversion"/>
  </si>
  <si>
    <t>业务检查</t>
    <phoneticPr fontId="1" type="noConversion"/>
  </si>
  <si>
    <t>防盗打配置</t>
    <phoneticPr fontId="1" type="noConversion"/>
  </si>
  <si>
    <t>已参考产品文档“配置防盗打功能”完成防盗打配置。</t>
    <phoneticPr fontId="1" type="noConversion"/>
  </si>
  <si>
    <t>已完成本地节点再生测试，本地再生功能正常，中心节点恢复后注册正常。</t>
    <phoneticPr fontId="1" type="noConversion"/>
  </si>
  <si>
    <t>已完成验收用例测试，各项功能正常。</t>
    <phoneticPr fontId="1" type="noConversion"/>
  </si>
  <si>
    <t>1、参考产品文档“检查设备指示灯”章节，机框及单板的指示灯正常，告警指示灯均熄灭。</t>
    <phoneticPr fontId="1" type="noConversion"/>
  </si>
  <si>
    <t>2、E1端口指示灯正常。</t>
    <phoneticPr fontId="1" type="noConversion"/>
  </si>
  <si>
    <t>告警检查</t>
    <phoneticPr fontId="1" type="noConversion"/>
  </si>
  <si>
    <t>设备已经安装2颗或4颗固定螺丝，与机柜固定。</t>
    <phoneticPr fontId="1" type="noConversion"/>
  </si>
  <si>
    <t>LMT连接设备，观察告警，设备不存在重要级别及以上级别告警。</t>
    <phoneticPr fontId="1" type="noConversion"/>
  </si>
  <si>
    <t>主备倒换</t>
    <phoneticPr fontId="1" type="noConversion"/>
  </si>
  <si>
    <t>业务功能</t>
    <phoneticPr fontId="1" type="noConversion"/>
  </si>
  <si>
    <t>本地再生</t>
    <phoneticPr fontId="1" type="noConversion"/>
  </si>
  <si>
    <t>1、使用接地线将设备连接至与机柜接地点，参考产品文档“检查设备接地”章节检查，接地良好。</t>
    <phoneticPr fontId="1" type="noConversion"/>
  </si>
  <si>
    <t>服务器各模块指示灯正常。</t>
    <phoneticPr fontId="1" type="noConversion"/>
  </si>
  <si>
    <t>设备管理界面无告警。</t>
    <phoneticPr fontId="1" type="noConversion"/>
  </si>
  <si>
    <t>设备安装检查</t>
    <phoneticPr fontId="1" type="noConversion"/>
  </si>
  <si>
    <t>1、使用华为企业网站推荐版本或最新版本，加载最新补丁。</t>
    <phoneticPr fontId="1" type="noConversion"/>
  </si>
  <si>
    <t>2、主备板的版本相同。</t>
    <phoneticPr fontId="1" type="noConversion"/>
  </si>
  <si>
    <t>双机倒换</t>
    <phoneticPr fontId="1" type="noConversion"/>
  </si>
  <si>
    <t>主备双机倒换正常，倒换后各项业务测试正常。</t>
    <phoneticPr fontId="1" type="noConversion"/>
  </si>
  <si>
    <t>2、主备双机倒换正常，倒换后各项业务测试正常。</t>
    <phoneticPr fontId="1" type="noConversion"/>
  </si>
  <si>
    <t>1、双主控板倒换正常，倒换后各项业务测试正常。</t>
    <phoneticPr fontId="1" type="noConversion"/>
  </si>
  <si>
    <t>NTP配置</t>
    <phoneticPr fontId="1" type="noConversion"/>
  </si>
  <si>
    <t>各网元已配置NTP服务器。</t>
    <phoneticPr fontId="1" type="noConversion"/>
  </si>
  <si>
    <t>网口绑定，各网口均按规划接入上行交换机。</t>
    <phoneticPr fontId="1" type="noConversion"/>
  </si>
  <si>
    <t>服务器、存储等设备管理界面无告警。</t>
    <phoneticPr fontId="1" type="noConversion"/>
  </si>
  <si>
    <t>已在USM上传许可，许可状态正常。</t>
    <phoneticPr fontId="1" type="noConversion"/>
  </si>
  <si>
    <t>设备告警</t>
    <phoneticPr fontId="1" type="noConversion"/>
  </si>
  <si>
    <t>网元状态</t>
    <phoneticPr fontId="1" type="noConversion"/>
  </si>
  <si>
    <t>1、Web界面观察，各网元及进程运行正常。</t>
    <phoneticPr fontId="1" type="noConversion"/>
  </si>
  <si>
    <t>2、Web界面观察，内部网元对接状态及外部网元对接状态均正常。</t>
    <phoneticPr fontId="1" type="noConversion"/>
  </si>
  <si>
    <t>滑轨或托盘已按设备安装要求安装，与机柜固定。</t>
    <phoneticPr fontId="1" type="noConversion"/>
  </si>
  <si>
    <t>各网口均按规划接入上行交换机。</t>
    <phoneticPr fontId="1" type="noConversion"/>
  </si>
  <si>
    <t>网口绑定</t>
    <phoneticPr fontId="1" type="noConversion"/>
  </si>
  <si>
    <t>已绑定双网卡，网卡切换正常，切换后业务正常。</t>
    <phoneticPr fontId="1" type="noConversion"/>
  </si>
  <si>
    <t>主备双机进程倒换正常，倒换后各项业务测试正常。</t>
    <phoneticPr fontId="1" type="noConversion"/>
  </si>
  <si>
    <t>3、LMT观察系统告警状态，不存在告警。</t>
    <phoneticPr fontId="1" type="noConversion"/>
  </si>
  <si>
    <t>2、登录Web观察系统告警状态，不存在告警。</t>
    <phoneticPr fontId="1" type="noConversion"/>
  </si>
  <si>
    <t>1、登录Web界面观察，各网元及进程运行正常。</t>
    <phoneticPr fontId="1" type="noConversion"/>
  </si>
  <si>
    <t>已登录Web界面上传许可，许可状态正常。</t>
    <phoneticPr fontId="1" type="noConversion"/>
  </si>
  <si>
    <t>补丁是否已经保存到Flash</t>
    <phoneticPr fontId="1" type="noConversion"/>
  </si>
  <si>
    <t>license状态检查</t>
    <phoneticPr fontId="1" type="noConversion"/>
  </si>
  <si>
    <t>中继电路状态检查</t>
    <phoneticPr fontId="1" type="noConversion"/>
  </si>
  <si>
    <t>检查单板状态</t>
    <phoneticPr fontId="1" type="noConversion"/>
  </si>
  <si>
    <t>安全排查</t>
    <phoneticPr fontId="1" type="noConversion"/>
  </si>
  <si>
    <t>检查ntp状态</t>
    <phoneticPr fontId="1" type="noConversion"/>
  </si>
  <si>
    <t>各网元服务状态</t>
    <phoneticPr fontId="1" type="noConversion"/>
  </si>
  <si>
    <t>检查license有效期</t>
    <phoneticPr fontId="1" type="noConversion"/>
  </si>
  <si>
    <t>业务检查</t>
    <phoneticPr fontId="1" type="noConversion"/>
  </si>
  <si>
    <t>所有ECS服务器此巡检项必须通过。</t>
    <phoneticPr fontId="1" type="noConversion"/>
  </si>
  <si>
    <t>所有ECS服务器对应网元此项巡检项必须通过。</t>
    <phoneticPr fontId="1" type="noConversion"/>
  </si>
  <si>
    <t>BMU服务器此巡检项必须通过。</t>
    <phoneticPr fontId="1" type="noConversion"/>
  </si>
  <si>
    <t>检查双机运行状态</t>
    <phoneticPr fontId="1" type="noConversion"/>
  </si>
  <si>
    <t>双机组网的服务器，此巡检项必须通过。</t>
    <phoneticPr fontId="1" type="noConversion"/>
  </si>
  <si>
    <t>强弱电线分离，电源线与网线、用户线从机柜左右两侧分别布线，所有线缆标签制作规范，内容正确。</t>
    <phoneticPr fontId="1" type="noConversion"/>
  </si>
  <si>
    <t>硬盘RAID检查</t>
    <phoneticPr fontId="1" type="noConversion"/>
  </si>
  <si>
    <t>服务器硬盘已经按照产品文档规划建立RAID组。</t>
    <phoneticPr fontId="1" type="noConversion"/>
  </si>
  <si>
    <t>检查Oracle数据库密码有效期</t>
    <phoneticPr fontId="1" type="noConversion"/>
  </si>
  <si>
    <t>检查锁表情况</t>
    <phoneticPr fontId="1" type="noConversion"/>
  </si>
  <si>
    <t>检查rac双机的时间同步</t>
    <phoneticPr fontId="1" type="noConversion"/>
  </si>
  <si>
    <t>检查Oracle数据库空间和表空间空闲率</t>
    <phoneticPr fontId="1" type="noConversion"/>
  </si>
  <si>
    <t>检查SQLServer服务器最大内存值</t>
    <phoneticPr fontId="1" type="noConversion"/>
  </si>
  <si>
    <t>检查数据文件大小和日志文件大小</t>
    <phoneticPr fontId="1" type="noConversion"/>
  </si>
  <si>
    <t>检查服务器密码过期</t>
    <phoneticPr fontId="1" type="noConversion"/>
  </si>
  <si>
    <t>检查Windows系统磁盘使用率</t>
    <phoneticPr fontId="1" type="noConversion"/>
  </si>
  <si>
    <t>检查Windows系统CPU和内存使用率</t>
    <phoneticPr fontId="1" type="noConversion"/>
  </si>
  <si>
    <t>SQL Server数据库此巡检项必须通过。</t>
    <phoneticPr fontId="1" type="noConversion"/>
  </si>
  <si>
    <t>Windows Server操作系统此巡检项必须通过。</t>
    <phoneticPr fontId="1" type="noConversion"/>
  </si>
  <si>
    <t>各网口均按规划接入上行交换机。</t>
    <phoneticPr fontId="1" type="noConversion"/>
  </si>
  <si>
    <t>多框级联时，框间级联符合产品连接要求。</t>
    <phoneticPr fontId="1" type="noConversion"/>
  </si>
  <si>
    <t>框间级联检查</t>
    <phoneticPr fontId="1" type="noConversion"/>
  </si>
  <si>
    <t>主机所有电源模块均已连接电源线缆，且已固定。</t>
    <phoneticPr fontId="1" type="noConversion"/>
  </si>
  <si>
    <t>类型</t>
    <phoneticPr fontId="6" type="noConversion"/>
  </si>
  <si>
    <t>动作</t>
    <phoneticPr fontId="6" type="noConversion"/>
  </si>
  <si>
    <t>参考</t>
    <phoneticPr fontId="6" type="noConversion"/>
  </si>
  <si>
    <t>输出</t>
    <phoneticPr fontId="6" type="noConversion"/>
  </si>
  <si>
    <t>USM交付质量检查</t>
    <phoneticPr fontId="6" type="noConversion"/>
  </si>
  <si>
    <t>USM</t>
    <phoneticPr fontId="6" type="noConversion"/>
  </si>
  <si>
    <t>规划与设计</t>
    <phoneticPr fontId="6" type="noConversion"/>
  </si>
  <si>
    <t>获取客户侧信息、需求调研</t>
    <phoneticPr fontId="6" type="noConversion"/>
  </si>
  <si>
    <t>实施方案及集成设计LLD</t>
    <phoneticPr fontId="6" type="noConversion"/>
  </si>
  <si>
    <t>核对客户自备设备及软件</t>
    <phoneticPr fontId="6" type="noConversion"/>
  </si>
  <si>
    <t>输出集成设计LLD</t>
    <phoneticPr fontId="6" type="noConversion"/>
  </si>
  <si>
    <t>硬件安装</t>
    <phoneticPr fontId="6" type="noConversion"/>
  </si>
  <si>
    <t>硬件上架、物理连线、地线连接。</t>
    <phoneticPr fontId="6" type="noConversion"/>
  </si>
  <si>
    <t>物理连线记录及标签名称（可包含在集成设计中）</t>
    <phoneticPr fontId="6" type="noConversion"/>
  </si>
  <si>
    <t>软件安装</t>
    <phoneticPr fontId="6" type="noConversion"/>
  </si>
  <si>
    <t>操作系统安装</t>
    <phoneticPr fontId="6" type="noConversion"/>
  </si>
  <si>
    <t>配置NTP同步</t>
    <phoneticPr fontId="6" type="noConversion"/>
  </si>
  <si>
    <t>安装iWeaver工具</t>
    <phoneticPr fontId="6" type="noConversion"/>
  </si>
  <si>
    <t>安装UC业务</t>
    <phoneticPr fontId="6" type="noConversion"/>
  </si>
  <si>
    <t>安装数据库补丁</t>
    <phoneticPr fontId="6" type="noConversion"/>
  </si>
  <si>
    <t>测试</t>
    <phoneticPr fontId="6" type="noConversion"/>
  </si>
  <si>
    <t>验收测试报告</t>
    <phoneticPr fontId="6" type="noConversion"/>
  </si>
  <si>
    <t>全业务联调测试</t>
    <phoneticPr fontId="6" type="noConversion"/>
  </si>
  <si>
    <t>交付质量检查</t>
    <phoneticPr fontId="6" type="noConversion"/>
  </si>
  <si>
    <t>检查结果、巡检结果</t>
    <phoneticPr fontId="6" type="noConversion"/>
  </si>
  <si>
    <t>检查结果</t>
    <phoneticPr fontId="6" type="noConversion"/>
  </si>
  <si>
    <t>编写制定割接上线方案</t>
    <phoneticPr fontId="6" type="noConversion"/>
  </si>
  <si>
    <t>割接上线方案</t>
    <phoneticPr fontId="6" type="noConversion"/>
  </si>
  <si>
    <t>提交高危操作变更评审及授权申请</t>
    <phoneticPr fontId="6" type="noConversion"/>
  </si>
  <si>
    <t>系统上线</t>
    <phoneticPr fontId="6" type="noConversion"/>
  </si>
  <si>
    <t>上线后保障</t>
    <phoneticPr fontId="6" type="noConversion"/>
  </si>
  <si>
    <t>内网基本功能测试</t>
    <phoneticPr fontId="6" type="noConversion"/>
  </si>
  <si>
    <t>外网基本功能测试</t>
    <phoneticPr fontId="6" type="noConversion"/>
  </si>
  <si>
    <t>业务冗余测试</t>
    <phoneticPr fontId="1" type="noConversion"/>
  </si>
  <si>
    <t>业务检查</t>
    <phoneticPr fontId="1" type="noConversion"/>
  </si>
  <si>
    <t>N/A</t>
    <phoneticPr fontId="1" type="noConversion"/>
  </si>
  <si>
    <t>EC产品文档-软件安装指南章节</t>
    <phoneticPr fontId="6" type="noConversion"/>
  </si>
  <si>
    <t>EC VXXXRXXX 验收测试指南</t>
    <phoneticPr fontId="6" type="noConversion"/>
  </si>
  <si>
    <t>U1900网关交付质量检查</t>
    <phoneticPr fontId="6" type="noConversion"/>
  </si>
  <si>
    <t>eSpace ECS交付质量检查</t>
    <phoneticPr fontId="6" type="noConversion"/>
  </si>
  <si>
    <t>SBC（SE1000）交付质量检查</t>
    <phoneticPr fontId="6" type="noConversion"/>
  </si>
  <si>
    <t>S2600 V3交付质量检查</t>
    <phoneticPr fontId="6" type="noConversion"/>
  </si>
  <si>
    <t>U1900网关</t>
    <phoneticPr fontId="1" type="noConversion"/>
  </si>
  <si>
    <t>eSpace ECS</t>
    <phoneticPr fontId="6" type="noConversion"/>
  </si>
  <si>
    <t>S2600 V3</t>
    <phoneticPr fontId="6" type="noConversion"/>
  </si>
  <si>
    <t>配置UC业务</t>
    <phoneticPr fontId="1" type="noConversion"/>
  </si>
  <si>
    <t>安装USM/U1900网关（二选一）</t>
    <phoneticPr fontId="1" type="noConversion"/>
  </si>
  <si>
    <t>配置USM/U1900网关业务</t>
    <phoneticPr fontId="1" type="noConversion"/>
  </si>
  <si>
    <t>业务配置</t>
    <phoneticPr fontId="1" type="noConversion"/>
  </si>
  <si>
    <t>加载BMU、USM/U1900许可（二选一）</t>
    <phoneticPr fontId="6" type="noConversion"/>
  </si>
  <si>
    <t>EC产品文档-安装后处理章节</t>
    <phoneticPr fontId="1" type="noConversion"/>
  </si>
  <si>
    <t>EC产品文档-配置章节</t>
    <phoneticPr fontId="1" type="noConversion"/>
  </si>
  <si>
    <t>N/A</t>
    <phoneticPr fontId="1" type="noConversion"/>
  </si>
  <si>
    <t>U1900网关/USM 产品文档-配置章节</t>
    <phoneticPr fontId="1" type="noConversion"/>
  </si>
  <si>
    <t>UCC产品高危操作变更指导</t>
    <phoneticPr fontId="1" type="noConversion"/>
  </si>
  <si>
    <t>备份</t>
    <phoneticPr fontId="1" type="noConversion"/>
  </si>
  <si>
    <t>备份ECS数据库</t>
    <phoneticPr fontId="1" type="noConversion"/>
  </si>
  <si>
    <t>备份U1900网关/USM配置</t>
    <phoneticPr fontId="1" type="noConversion"/>
  </si>
  <si>
    <t>U1900/USM配置文件</t>
    <phoneticPr fontId="1" type="noConversion"/>
  </si>
  <si>
    <t>数据库备份记录</t>
    <phoneticPr fontId="1" type="noConversion"/>
  </si>
  <si>
    <t>备份BMU、U1900网关/USM等许可</t>
    <phoneticPr fontId="1" type="noConversion"/>
  </si>
  <si>
    <t>许可文件</t>
    <phoneticPr fontId="1" type="noConversion"/>
  </si>
  <si>
    <t>UCC产品高危操作变更指导模板</t>
    <phoneticPr fontId="1" type="noConversion"/>
  </si>
  <si>
    <t>EC产品文档-业务推广章节</t>
    <phoneticPr fontId="1" type="noConversion"/>
  </si>
  <si>
    <t>EC产品文档-数据备份章节</t>
    <phoneticPr fontId="1" type="noConversion"/>
  </si>
  <si>
    <t>EC产品文档-规划与设计章节</t>
    <phoneticPr fontId="6" type="noConversion"/>
  </si>
  <si>
    <t>EC产品文档-硬件安装指南章节</t>
    <phoneticPr fontId="6" type="noConversion"/>
  </si>
  <si>
    <t>EC产品文档-数据备份章节</t>
    <phoneticPr fontId="1" type="noConversion"/>
  </si>
  <si>
    <t>备注</t>
    <phoneticPr fontId="6" type="noConversion"/>
  </si>
  <si>
    <t>项目基本信息</t>
    <phoneticPr fontId="6" type="noConversion"/>
  </si>
  <si>
    <t>按照项目基本信息表项填写</t>
    <phoneticPr fontId="6" type="noConversion"/>
  </si>
  <si>
    <t>见《项目基本信息》附件</t>
    <phoneticPr fontId="6" type="noConversion"/>
  </si>
  <si>
    <t>搬迁、扩容项目，必须提供实施方案；新建项目可选。</t>
    <phoneticPr fontId="6" type="noConversion"/>
  </si>
  <si>
    <t>系统集成设计LLD</t>
    <phoneticPr fontId="6" type="noConversion"/>
  </si>
  <si>
    <t>需要包含以下:组网图，物理连线图表及标签信息，机柜布局，板位图，中继规划，VLAN，IP地址按网元，通信矩阵(客户端)，交换机端口规划等</t>
    <phoneticPr fontId="6" type="noConversion"/>
  </si>
  <si>
    <t>巡检文件</t>
    <phoneticPr fontId="6" type="noConversion"/>
  </si>
  <si>
    <t>使用维护助手工具巡检，生成巡检结果</t>
    <phoneticPr fontId="6" type="noConversion"/>
  </si>
  <si>
    <t>验收测试报告中包含基础功能测试及系统冗余测试</t>
    <phoneticPr fontId="6" type="noConversion"/>
  </si>
  <si>
    <t>交付质量检查结果</t>
    <phoneticPr fontId="6" type="noConversion"/>
  </si>
  <si>
    <t>返回各产品页签交付质量检查结果</t>
    <phoneticPr fontId="6" type="noConversion"/>
  </si>
  <si>
    <t>结果在各产品页签中</t>
    <phoneticPr fontId="6" type="noConversion"/>
  </si>
  <si>
    <t>割接上线方案需包含系统上线前准备、数据备份、上线操作、回退方案等。</t>
    <phoneticPr fontId="6" type="noConversion"/>
  </si>
  <si>
    <t>工具直接生成巡检结果文件</t>
    <phoneticPr fontId="1" type="noConversion"/>
  </si>
  <si>
    <t>集成设计LLD模板请从SUPPORT-E网站上产品文档中“规划与设计”章节获取</t>
    <phoneticPr fontId="6" type="noConversion"/>
  </si>
  <si>
    <t>license备份</t>
    <phoneticPr fontId="1" type="noConversion"/>
  </si>
  <si>
    <t>配置备份</t>
    <phoneticPr fontId="1" type="noConversion"/>
  </si>
  <si>
    <t>已备份配置文件。</t>
    <phoneticPr fontId="1" type="noConversion"/>
  </si>
  <si>
    <t>许可备份</t>
    <phoneticPr fontId="1" type="noConversion"/>
  </si>
  <si>
    <t>已备份商用许可文件。</t>
    <phoneticPr fontId="1" type="noConversion"/>
  </si>
  <si>
    <t>数据库备份</t>
    <phoneticPr fontId="1" type="noConversion"/>
  </si>
  <si>
    <t>已备份数据库。</t>
    <phoneticPr fontId="1" type="noConversion"/>
  </si>
  <si>
    <t>USM/U1900网关产品文档-安装章节</t>
    <phoneticPr fontId="1" type="noConversion"/>
  </si>
  <si>
    <t>备份UC应用数据</t>
    <phoneticPr fontId="1" type="noConversion"/>
  </si>
  <si>
    <t>EC产品文档-数据备份章节</t>
    <phoneticPr fontId="1" type="noConversion"/>
  </si>
  <si>
    <t>搬迁（含系统迁移、搬迁友商业务）、扩容类项目，实施方案需包含以下内容：实施前组网及设备信息，实施后目标组网及设备信息，数据备份方案、实施步骤、业务测试方案、回退方案等。</t>
    <phoneticPr fontId="6" type="noConversion"/>
  </si>
  <si>
    <t>项目遗留问题清单</t>
    <phoneticPr fontId="6" type="noConversion"/>
  </si>
  <si>
    <t>按照项目遗留问题清单模板填写</t>
    <phoneticPr fontId="6" type="noConversion"/>
  </si>
  <si>
    <t>见《遗留问题清单》附件</t>
    <phoneticPr fontId="6" type="noConversion"/>
  </si>
  <si>
    <t>重要性</t>
    <phoneticPr fontId="1" type="noConversion"/>
  </si>
  <si>
    <t>实施方案（可选）</t>
    <phoneticPr fontId="6" type="noConversion"/>
  </si>
  <si>
    <t>网元状态</t>
    <phoneticPr fontId="1" type="noConversion"/>
  </si>
  <si>
    <t>应用数据备份</t>
    <phoneticPr fontId="1" type="noConversion"/>
  </si>
  <si>
    <t>已备份UC应用数据。</t>
    <phoneticPr fontId="1" type="noConversion"/>
  </si>
  <si>
    <t>服务器各模块指示灯正常。</t>
    <phoneticPr fontId="1" type="noConversion"/>
  </si>
  <si>
    <t>验收测试报告模板请从SUPPORT-E网站上对应产品的验收测试指南中获取。</t>
    <phoneticPr fontId="1" type="noConversion"/>
  </si>
  <si>
    <t>检查方法</t>
    <phoneticPr fontId="6" type="noConversion"/>
  </si>
  <si>
    <t>2、参考产品文档“检查设备接地”章节检查，机柜已接地，接地良好。</t>
    <phoneticPr fontId="1" type="noConversion"/>
  </si>
  <si>
    <t>巡检工具检查</t>
    <phoneticPr fontId="1" type="noConversion"/>
  </si>
  <si>
    <t>巡检工具检查</t>
    <phoneticPr fontId="1" type="noConversion"/>
  </si>
  <si>
    <t>检查方法</t>
    <phoneticPr fontId="6" type="noConversion"/>
  </si>
  <si>
    <t>检查项目</t>
    <phoneticPr fontId="1" type="noConversion"/>
  </si>
  <si>
    <t>检查方法</t>
    <phoneticPr fontId="6" type="noConversion"/>
  </si>
  <si>
    <t>检查项目</t>
    <phoneticPr fontId="1" type="noConversion"/>
  </si>
  <si>
    <t>检查项目</t>
    <phoneticPr fontId="1" type="noConversion"/>
  </si>
  <si>
    <t>检查项目</t>
    <phoneticPr fontId="6" type="noConversion"/>
  </si>
  <si>
    <t>检查方法</t>
    <phoneticPr fontId="6" type="noConversion"/>
  </si>
  <si>
    <t>集成设计LLD</t>
    <phoneticPr fontId="1" type="noConversion"/>
  </si>
  <si>
    <t>EC3.0</t>
    <phoneticPr fontId="1" type="noConversion"/>
  </si>
  <si>
    <t>CloudPBX6.0</t>
    <phoneticPr fontId="1" type="noConversion"/>
  </si>
  <si>
    <t>CloudEC6.0</t>
    <phoneticPr fontId="1" type="noConversion"/>
  </si>
  <si>
    <t>Support链接</t>
    <phoneticPr fontId="1" type="noConversion"/>
  </si>
  <si>
    <t>Support链接</t>
    <phoneticPr fontId="1" type="noConversion"/>
  </si>
  <si>
    <t>eSpace 8950</t>
    <phoneticPr fontId="1" type="noConversion"/>
  </si>
  <si>
    <t>eSpace 7910/7950</t>
    <phoneticPr fontId="1" type="noConversion"/>
  </si>
  <si>
    <t>Support链接</t>
    <phoneticPr fontId="1" type="noConversion"/>
  </si>
  <si>
    <t>eSpace U1900</t>
    <phoneticPr fontId="1" type="noConversion"/>
  </si>
  <si>
    <t>Support链接：产品文档 &gt; “规划与设计 &amp;参考&gt;通信矩阵”</t>
    <phoneticPr fontId="1" type="noConversion"/>
  </si>
  <si>
    <t>Support链接：eSpace EC V300R001 产品文档 &gt; “规划与设计 &amp;参考&gt;通信矩阵”</t>
    <phoneticPr fontId="1" type="noConversion"/>
  </si>
  <si>
    <t>验收测试报告/用例</t>
    <phoneticPr fontId="1" type="noConversion"/>
  </si>
  <si>
    <t>Support链接</t>
    <phoneticPr fontId="1" type="noConversion"/>
  </si>
  <si>
    <t>Support链接</t>
    <phoneticPr fontId="1" type="noConversion"/>
  </si>
  <si>
    <t>eSpace USM</t>
    <phoneticPr fontId="1" type="noConversion"/>
  </si>
  <si>
    <t>Unified Session Manager</t>
    <phoneticPr fontId="1" type="noConversion"/>
  </si>
  <si>
    <t>Support链接： &gt; 对应场景验收测试指南</t>
    <phoneticPr fontId="1" type="noConversion"/>
  </si>
  <si>
    <t>巡检工具及指导</t>
    <phoneticPr fontId="1" type="noConversion"/>
  </si>
  <si>
    <t>EC3.0/U1900</t>
    <phoneticPr fontId="1" type="noConversion"/>
  </si>
  <si>
    <t>Support链接</t>
    <phoneticPr fontId="1" type="noConversion"/>
  </si>
  <si>
    <t>CloudPBX6.0/CloudEC6.0</t>
    <phoneticPr fontId="1" type="noConversion"/>
  </si>
  <si>
    <t>Support链接_工具</t>
    <phoneticPr fontId="1" type="noConversion"/>
  </si>
  <si>
    <t>Support链接_指导：产品文档 &gt;　操作与维护 &gt; 管理员维护指南 &gt; 日常维护操作 &gt; 健康检查</t>
    <phoneticPr fontId="1" type="noConversion"/>
  </si>
  <si>
    <t>项目基本信息</t>
    <phoneticPr fontId="1" type="noConversion"/>
  </si>
  <si>
    <t>项目遗留问题清单</t>
    <phoneticPr fontId="1" type="noConversion"/>
  </si>
  <si>
    <t>割接上线方案</t>
    <phoneticPr fontId="1" type="noConversion"/>
  </si>
  <si>
    <t>N/A</t>
    <phoneticPr fontId="1" type="noConversion"/>
  </si>
  <si>
    <t>工具/指导书名称</t>
    <phoneticPr fontId="6" type="noConversion"/>
  </si>
  <si>
    <t>序号</t>
    <phoneticPr fontId="6" type="noConversion"/>
  </si>
  <si>
    <t>版本</t>
    <phoneticPr fontId="6" type="noConversion"/>
  </si>
  <si>
    <t>获取路径</t>
    <phoneticPr fontId="6" type="noConversion"/>
  </si>
  <si>
    <t>序号</t>
    <phoneticPr fontId="6" type="noConversion"/>
  </si>
  <si>
    <t>检查扣分</t>
    <phoneticPr fontId="6" type="noConversion"/>
  </si>
  <si>
    <t>检查得分</t>
    <phoneticPr fontId="1" type="noConversion"/>
  </si>
  <si>
    <t>检查得分</t>
    <phoneticPr fontId="1" type="noConversion"/>
  </si>
  <si>
    <t>U1900此巡检项通过。</t>
    <phoneticPr fontId="1" type="noConversion"/>
  </si>
  <si>
    <t>ORACLE数据库此巡检项通过。</t>
    <phoneticPr fontId="1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</si>
  <si>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</si>
  <si>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</si>
  <si>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6" type="noConversion"/>
  </si>
  <si>
    <t>xxxxx</t>
    <phoneticPr fontId="6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</si>
  <si>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</si>
  <si>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</si>
  <si>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</si>
  <si>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6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</si>
  <si>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</si>
  <si>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</si>
  <si>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</si>
  <si>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</si>
  <si>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</si>
  <si>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</si>
  <si>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</si>
  <si>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</si>
  <si>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</si>
  <si>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</si>
  <si>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6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</si>
  <si>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</si>
  <si>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</si>
  <si>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</si>
  <si>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</si>
  <si>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</si>
  <si>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</si>
  <si>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</si>
  <si>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</si>
  <si>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6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</si>
  <si>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</si>
  <si>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6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</si>
  <si>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</si>
  <si>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6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</si>
  <si>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</si>
  <si>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6" type="noConversion"/>
  </si>
  <si>
    <t>1、结合网络实际情况，依照“XX交付质量检查”表中的内容进行质量检查；
2、某项不合格将扣相应分值，总分100分扣完为止
3、某项不存在的将不扣分，最后质检文档需要客户签字确认。
4、某项不涉及的，将不考核本项。
5、当一个网络中有多台相同型号的设备时，如果其中一台设备的某个检查项不合格，则该检查项为“不合格”。</t>
    <phoneticPr fontId="1" type="noConversion"/>
  </si>
  <si>
    <t>达标标准</t>
    <phoneticPr fontId="6" type="noConversion"/>
  </si>
  <si>
    <t xml:space="preserve">评估总分&gt;80分达标；
</t>
    <phoneticPr fontId="6" type="noConversion"/>
  </si>
  <si>
    <t>列出详细质量标准的名称，例如：
 输出件交付质量检查
 U1900交付质量检查
 USM交付质量检查
 ……</t>
    <phoneticPr fontId="6" type="noConversion"/>
  </si>
  <si>
    <t>检查结果</t>
    <phoneticPr fontId="1" type="noConversion"/>
  </si>
  <si>
    <t>检查结果</t>
    <phoneticPr fontId="1" type="noConversion"/>
  </si>
  <si>
    <t>设备管理界面无重要及以上级别告警。</t>
    <phoneticPr fontId="1" type="noConversion"/>
  </si>
  <si>
    <t>见《UCC产品高危操作变更指导模板_V1.1》附件</t>
    <phoneticPr fontId="1" type="noConversion"/>
  </si>
  <si>
    <t>Support链接：产品文档 &gt; 参考 &gt; 通信矩阵</t>
    <phoneticPr fontId="1" type="noConversion"/>
  </si>
  <si>
    <t>Support链接：CSI网设工具</t>
    <phoneticPr fontId="1" type="noConversion"/>
  </si>
  <si>
    <t>编码</t>
  </si>
  <si>
    <t>编码</t>
    <phoneticPr fontId="6" type="noConversion"/>
  </si>
  <si>
    <t>UC0D01A</t>
    <phoneticPr fontId="1" type="noConversion"/>
  </si>
  <si>
    <t>UC0D03A</t>
  </si>
  <si>
    <t>UC0D06A</t>
  </si>
  <si>
    <t>UC0D07A</t>
  </si>
  <si>
    <t>UC0D08A</t>
  </si>
  <si>
    <t>UC0D02B</t>
    <phoneticPr fontId="1" type="noConversion"/>
  </si>
  <si>
    <t>UC0D04B</t>
    <phoneticPr fontId="1" type="noConversion"/>
  </si>
  <si>
    <t>UC0D05B</t>
    <phoneticPr fontId="1" type="noConversion"/>
  </si>
  <si>
    <t>UC1B01B</t>
    <phoneticPr fontId="1" type="noConversion"/>
  </si>
  <si>
    <t>UC1B02B</t>
  </si>
  <si>
    <t>UC1B03B</t>
  </si>
  <si>
    <t>UC1B04B</t>
  </si>
  <si>
    <t>UC1B05B</t>
  </si>
  <si>
    <t>UC1B06B</t>
  </si>
  <si>
    <t>UC1B07B</t>
  </si>
  <si>
    <t>UC1B11B</t>
  </si>
  <si>
    <t>UC1B14B</t>
  </si>
  <si>
    <t>UC1B18B</t>
  </si>
  <si>
    <t>UC1B20B</t>
  </si>
  <si>
    <t>UC1B21B</t>
  </si>
  <si>
    <t>UC1B22B</t>
  </si>
  <si>
    <t>UC1B08C</t>
    <phoneticPr fontId="1" type="noConversion"/>
  </si>
  <si>
    <t>UC1B09C</t>
  </si>
  <si>
    <t>UC1B10A</t>
    <phoneticPr fontId="1" type="noConversion"/>
  </si>
  <si>
    <t>UC1B12A</t>
    <phoneticPr fontId="1" type="noConversion"/>
  </si>
  <si>
    <t>UC1B13C</t>
    <phoneticPr fontId="1" type="noConversion"/>
  </si>
  <si>
    <t>UC1B15A</t>
    <phoneticPr fontId="1" type="noConversion"/>
  </si>
  <si>
    <t>UC1B16A</t>
    <phoneticPr fontId="1" type="noConversion"/>
  </si>
  <si>
    <t>UC1B17C</t>
    <phoneticPr fontId="1" type="noConversion"/>
  </si>
  <si>
    <t>UC1B19A</t>
    <phoneticPr fontId="1" type="noConversion"/>
  </si>
  <si>
    <t>UC1B23A</t>
    <phoneticPr fontId="1" type="noConversion"/>
  </si>
  <si>
    <t>UC1B24C</t>
    <phoneticPr fontId="1" type="noConversion"/>
  </si>
  <si>
    <t>UC1B25C</t>
    <phoneticPr fontId="1" type="noConversion"/>
  </si>
  <si>
    <t>UC2B201B</t>
  </si>
  <si>
    <t>UC2B202B</t>
  </si>
  <si>
    <t>UC2B203B</t>
  </si>
  <si>
    <t>UC2B204B</t>
  </si>
  <si>
    <t>UC2B205A</t>
  </si>
  <si>
    <t>UC2B206B</t>
  </si>
  <si>
    <t>UC2B207B</t>
  </si>
  <si>
    <t>UC2B208A</t>
  </si>
  <si>
    <t>UC2B209A</t>
  </si>
  <si>
    <t>UC2B210A</t>
  </si>
  <si>
    <t>UC2B211B</t>
  </si>
  <si>
    <t>UC2B212B</t>
  </si>
  <si>
    <t>UC2B213B</t>
  </si>
  <si>
    <t>UC2B214B</t>
  </si>
  <si>
    <t>UC2B215B</t>
  </si>
  <si>
    <t>UC2B216B</t>
  </si>
  <si>
    <t>UC2B217B</t>
  </si>
  <si>
    <t>UC2B218B</t>
  </si>
  <si>
    <t>UC2B219B</t>
  </si>
  <si>
    <t>UC2B220B</t>
  </si>
  <si>
    <t>UC2B221A</t>
  </si>
  <si>
    <t>UC2B222A</t>
  </si>
  <si>
    <t>UC2B223B</t>
  </si>
  <si>
    <t>UC2B224C</t>
  </si>
  <si>
    <t>UC2B225C</t>
  </si>
  <si>
    <t>UC2B226C</t>
  </si>
  <si>
    <t>UC3B01B</t>
  </si>
  <si>
    <t>UC3B02B</t>
  </si>
  <si>
    <t>UC3B03B</t>
  </si>
  <si>
    <t>UC3B04B</t>
  </si>
  <si>
    <t>UC3B05A</t>
  </si>
  <si>
    <t>UC3B06B</t>
  </si>
  <si>
    <t>UC3B07A</t>
  </si>
  <si>
    <t>UC3B08A</t>
  </si>
  <si>
    <t>UC3B09A</t>
  </si>
  <si>
    <t>UC3B10B</t>
  </si>
  <si>
    <t>UC3B11A</t>
  </si>
  <si>
    <t>UC3B12A</t>
  </si>
  <si>
    <t>UC3B13A</t>
  </si>
  <si>
    <t>UC3B14A</t>
  </si>
  <si>
    <t>UC3B15C</t>
  </si>
  <si>
    <t>UC3B16C</t>
  </si>
  <si>
    <t>UC4B01B</t>
  </si>
  <si>
    <t>UC4B02B</t>
  </si>
  <si>
    <t>UC4B03B</t>
  </si>
  <si>
    <t>UC4B04B</t>
  </si>
  <si>
    <t>UC4B05A</t>
  </si>
  <si>
    <t>UC4B06B</t>
  </si>
  <si>
    <t>UC4B07A</t>
  </si>
  <si>
    <t>UC4B08A</t>
  </si>
  <si>
    <t>UC4B09B</t>
  </si>
  <si>
    <t>UC4B10A</t>
  </si>
  <si>
    <t>UC4B11A</t>
  </si>
  <si>
    <t>UC4B12C</t>
  </si>
  <si>
    <t>UC4B13C</t>
  </si>
  <si>
    <t>UC5B01B</t>
  </si>
  <si>
    <t>UC5B02B</t>
  </si>
  <si>
    <t>UC5B03B</t>
  </si>
  <si>
    <t>UC5B04B</t>
  </si>
  <si>
    <t>UC5B05B</t>
  </si>
  <si>
    <t>UC5B06A</t>
  </si>
  <si>
    <t>UC5B07B</t>
  </si>
  <si>
    <t>云核心网产品线UC解决方案实施服务交付质量检查报告 v20180531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</si>
</sst>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name val="微软雅黑"/>
      <family val="2"/>
      <charset val="134"/>
    </font>
    <font>
      <b/>
      <sz val="22"/>
      <name val="微软雅黑"/>
      <family val="2"/>
      <charset val="134"/>
    </font>
    <font>
      <sz val="11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/>
    <xf numFmtId="0" fontId="8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9" fillId="0" borderId="0" xfId="14" applyFont="1">
      <alignment vertical="center"/>
    </xf>
    <xf numFmtId="0" fontId="11" fillId="4" borderId="1" xfId="6" applyFont="1" applyFill="1" applyBorder="1" applyAlignment="1" applyProtection="1">
      <alignment horizontal="center" vertical="center" wrapText="1"/>
    </xf>
    <xf numFmtId="0" fontId="12" fillId="4" borderId="1" xfId="6" applyFont="1" applyFill="1" applyBorder="1" applyAlignment="1" applyProtection="1">
      <alignment horizontal="center" vertical="center" wrapText="1"/>
      <protection locked="0"/>
    </xf>
    <xf numFmtId="0" fontId="13" fillId="4" borderId="11" xfId="6" applyFont="1" applyFill="1" applyBorder="1" applyAlignment="1" applyProtection="1">
      <alignment vertical="center" wrapText="1"/>
    </xf>
    <xf numFmtId="0" fontId="11" fillId="4" borderId="1" xfId="6" applyFont="1" applyFill="1" applyBorder="1" applyAlignment="1" applyProtection="1">
      <alignment vertical="center" wrapText="1"/>
    </xf>
    <xf numFmtId="0" fontId="13" fillId="4" borderId="1" xfId="6" applyFont="1" applyFill="1" applyBorder="1" applyAlignment="1" applyProtection="1">
      <alignment horizontal="center" vertical="center" wrapText="1"/>
    </xf>
    <xf numFmtId="0" fontId="11" fillId="5" borderId="11" xfId="6" applyFont="1" applyFill="1" applyBorder="1" applyAlignment="1" applyProtection="1">
      <alignment vertical="center" wrapText="1"/>
    </xf>
    <xf numFmtId="0" fontId="11" fillId="6" borderId="11" xfId="6" applyFont="1" applyFill="1" applyBorder="1" applyAlignment="1" applyProtection="1">
      <alignment vertical="center" wrapText="1"/>
    </xf>
    <xf numFmtId="0" fontId="16" fillId="0" borderId="3" xfId="6" applyFont="1" applyBorder="1" applyAlignment="1" applyProtection="1">
      <alignment horizontal="center" vertical="center" wrapText="1"/>
    </xf>
    <xf numFmtId="0" fontId="9" fillId="0" borderId="3" xfId="6" applyFont="1" applyBorder="1" applyAlignment="1" applyProtection="1">
      <alignment horizontal="center" vertical="center" wrapText="1"/>
    </xf>
    <xf numFmtId="0" fontId="16" fillId="0" borderId="13" xfId="6" applyFont="1" applyBorder="1" applyAlignment="1" applyProtection="1">
      <alignment horizontal="center" vertical="center" wrapText="1"/>
    </xf>
    <xf numFmtId="0" fontId="11" fillId="7" borderId="11" xfId="6" applyFont="1" applyFill="1" applyBorder="1" applyAlignment="1" applyProtection="1">
      <alignment vertical="center" wrapText="1"/>
    </xf>
    <xf numFmtId="0" fontId="17" fillId="0" borderId="3" xfId="6" applyFont="1" applyBorder="1" applyAlignment="1" applyProtection="1">
      <alignment horizontal="center" vertical="center" wrapText="1"/>
    </xf>
    <xf numFmtId="0" fontId="11" fillId="4" borderId="11" xfId="6" applyFont="1" applyFill="1" applyBorder="1">
      <alignment vertical="center"/>
    </xf>
    <xf numFmtId="0" fontId="11" fillId="4" borderId="16" xfId="6" applyFont="1" applyFill="1" applyBorder="1">
      <alignment vertical="center"/>
    </xf>
    <xf numFmtId="0" fontId="18" fillId="2" borderId="1" xfId="8" applyNumberFormat="1" applyFont="1" applyFill="1" applyBorder="1" applyAlignment="1" applyProtection="1">
      <alignment horizontal="center" vertical="center" wrapText="1"/>
    </xf>
    <xf numFmtId="0" fontId="1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1" xfId="0" applyFont="1" applyFill="1" applyBorder="1">
      <alignment vertical="center"/>
    </xf>
    <xf numFmtId="0" fontId="20" fillId="0" borderId="1" xfId="16" applyFont="1" applyFill="1" applyBorder="1" applyAlignment="1">
      <alignment horizontal="center" vertical="center"/>
    </xf>
    <xf numFmtId="0" fontId="19" fillId="0" borderId="1" xfId="16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16" applyFont="1" applyBorder="1" applyAlignment="1">
      <alignment horizontal="left" vertical="center" wrapText="1"/>
    </xf>
    <xf numFmtId="0" fontId="20" fillId="0" borderId="1" xfId="16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1" fillId="2" borderId="1" xfId="15" applyFont="1" applyFill="1" applyBorder="1" applyAlignment="1" applyProtection="1">
      <alignment horizontal="center" vertical="center"/>
    </xf>
    <xf numFmtId="0" fontId="19" fillId="0" borderId="0" xfId="0" applyFont="1" applyAlignment="1">
      <alignment vertical="center" wrapText="1"/>
    </xf>
    <xf numFmtId="0" fontId="9" fillId="0" borderId="1" xfId="14" applyFont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9" fillId="0" borderId="0" xfId="14" applyFont="1" applyAlignment="1">
      <alignment horizontal="center" vertical="center" wrapText="1"/>
    </xf>
    <xf numFmtId="176" fontId="21" fillId="2" borderId="1" xfId="3" applyNumberFormat="1" applyFont="1" applyFill="1" applyBorder="1" applyAlignment="1" applyProtection="1">
      <alignment horizontal="center" vertical="center"/>
    </xf>
    <xf numFmtId="0" fontId="19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9" fillId="0" borderId="2" xfId="6" applyFont="1" applyBorder="1" applyAlignment="1" applyProtection="1">
      <alignment horizontal="center" vertical="center" wrapText="1"/>
    </xf>
    <xf numFmtId="0" fontId="9" fillId="0" borderId="3" xfId="6" applyFont="1" applyBorder="1" applyAlignment="1" applyProtection="1">
      <alignment horizontal="center" vertical="center" wrapText="1"/>
    </xf>
    <xf numFmtId="0" fontId="9" fillId="0" borderId="13" xfId="6" applyFont="1" applyBorder="1" applyAlignment="1" applyProtection="1">
      <alignment horizontal="center" vertical="center" wrapText="1"/>
    </xf>
    <xf numFmtId="0" fontId="10" fillId="3" borderId="8" xfId="6" applyFont="1" applyFill="1" applyBorder="1" applyAlignment="1" applyProtection="1">
      <alignment horizontal="center" vertical="center" wrapText="1"/>
    </xf>
    <xf numFmtId="0" fontId="10" fillId="3" borderId="9" xfId="6" applyFont="1" applyFill="1" applyBorder="1" applyAlignment="1" applyProtection="1">
      <alignment horizontal="center" vertical="center" wrapText="1"/>
    </xf>
    <xf numFmtId="0" fontId="10" fillId="3" borderId="10" xfId="6" applyFont="1" applyFill="1" applyBorder="1" applyAlignment="1" applyProtection="1">
      <alignment horizontal="center" vertical="center" wrapText="1"/>
    </xf>
    <xf numFmtId="0" fontId="11" fillId="4" borderId="11" xfId="6" applyFont="1" applyFill="1" applyBorder="1" applyAlignment="1">
      <alignment horizontal="left" vertical="center"/>
    </xf>
    <xf numFmtId="0" fontId="12" fillId="4" borderId="1" xfId="6" applyFont="1" applyFill="1" applyBorder="1" applyAlignment="1" applyProtection="1">
      <alignment horizontal="left" vertical="center" wrapText="1"/>
      <protection locked="0"/>
    </xf>
    <xf numFmtId="0" fontId="12" fillId="4" borderId="1" xfId="6" applyFont="1" applyFill="1" applyBorder="1" applyAlignment="1" applyProtection="1">
      <alignment horizontal="center" vertical="center" wrapText="1"/>
      <protection locked="0"/>
    </xf>
    <xf numFmtId="0" fontId="12" fillId="4" borderId="12" xfId="6" applyFont="1" applyFill="1" applyBorder="1" applyAlignment="1" applyProtection="1">
      <alignment horizontal="center" vertical="center" wrapText="1"/>
      <protection locked="0"/>
    </xf>
    <xf numFmtId="0" fontId="14" fillId="4" borderId="2" xfId="6" applyFont="1" applyFill="1" applyBorder="1" applyAlignment="1" applyProtection="1">
      <alignment horizontal="center" vertical="center" wrapText="1"/>
    </xf>
    <xf numFmtId="0" fontId="14" fillId="4" borderId="3" xfId="6" applyFont="1" applyFill="1" applyBorder="1" applyAlignment="1" applyProtection="1">
      <alignment horizontal="center" vertical="center" wrapText="1"/>
    </xf>
    <xf numFmtId="0" fontId="14" fillId="4" borderId="4" xfId="6" applyFont="1" applyFill="1" applyBorder="1" applyAlignment="1" applyProtection="1">
      <alignment horizontal="center" vertical="center" wrapText="1"/>
    </xf>
    <xf numFmtId="0" fontId="15" fillId="4" borderId="2" xfId="6" applyFont="1" applyFill="1" applyBorder="1" applyAlignment="1" applyProtection="1">
      <alignment horizontal="center" vertical="center" wrapText="1"/>
    </xf>
    <xf numFmtId="0" fontId="15" fillId="4" borderId="3" xfId="6" applyFont="1" applyFill="1" applyBorder="1" applyAlignment="1" applyProtection="1">
      <alignment horizontal="center" vertical="center" wrapText="1"/>
    </xf>
    <xf numFmtId="0" fontId="15" fillId="4" borderId="13" xfId="6" applyFont="1" applyFill="1" applyBorder="1" applyAlignment="1" applyProtection="1">
      <alignment horizontal="center" vertical="center" wrapText="1"/>
    </xf>
    <xf numFmtId="0" fontId="11" fillId="0" borderId="17" xfId="14" applyFont="1" applyBorder="1" applyAlignment="1">
      <alignment horizontal="left" vertical="center" wrapText="1"/>
    </xf>
    <xf numFmtId="0" fontId="11" fillId="0" borderId="18" xfId="14" applyFont="1" applyBorder="1" applyAlignment="1">
      <alignment horizontal="left" vertical="center" wrapText="1"/>
    </xf>
    <xf numFmtId="0" fontId="11" fillId="0" borderId="19" xfId="14" applyFont="1" applyBorder="1" applyAlignment="1">
      <alignment horizontal="left" vertical="center" wrapText="1"/>
    </xf>
    <xf numFmtId="0" fontId="17" fillId="0" borderId="2" xfId="6" applyFont="1" applyBorder="1" applyAlignment="1" applyProtection="1">
      <alignment horizontal="left" vertical="center" wrapText="1"/>
    </xf>
    <xf numFmtId="0" fontId="17" fillId="0" borderId="3" xfId="6" applyFont="1" applyBorder="1" applyAlignment="1" applyProtection="1">
      <alignment horizontal="left" vertical="center" wrapText="1"/>
    </xf>
    <xf numFmtId="0" fontId="17" fillId="0" borderId="13" xfId="6" applyFont="1" applyBorder="1" applyAlignment="1" applyProtection="1">
      <alignment horizontal="left" vertical="center" wrapText="1"/>
    </xf>
    <xf numFmtId="0" fontId="11" fillId="7" borderId="14" xfId="6" applyFont="1" applyFill="1" applyBorder="1" applyAlignment="1" applyProtection="1">
      <alignment vertical="center" wrapText="1"/>
    </xf>
    <xf numFmtId="0" fontId="11" fillId="7" borderId="15" xfId="6" applyFont="1" applyFill="1" applyBorder="1" applyAlignment="1" applyProtection="1">
      <alignment vertical="center" wrapText="1"/>
    </xf>
    <xf numFmtId="0" fontId="17" fillId="0" borderId="2" xfId="6" applyFont="1" applyBorder="1" applyAlignment="1" applyProtection="1">
      <alignment horizontal="center" vertical="center" wrapText="1"/>
    </xf>
    <xf numFmtId="0" fontId="17" fillId="0" borderId="3" xfId="6" applyFont="1" applyBorder="1" applyAlignment="1" applyProtection="1">
      <alignment horizontal="center" vertical="center" wrapText="1"/>
    </xf>
    <xf numFmtId="0" fontId="17" fillId="0" borderId="13" xfId="6" applyFont="1" applyBorder="1" applyAlignment="1" applyProtection="1">
      <alignment horizontal="center" vertical="center" wrapText="1"/>
    </xf>
    <xf numFmtId="0" fontId="11" fillId="0" borderId="2" xfId="14" applyFont="1" applyBorder="1" applyAlignment="1">
      <alignment horizontal="left" vertical="center" wrapText="1"/>
    </xf>
    <xf numFmtId="0" fontId="11" fillId="0" borderId="3" xfId="14" applyFont="1" applyBorder="1" applyAlignment="1">
      <alignment horizontal="left" vertical="center" wrapText="1"/>
    </xf>
    <xf numFmtId="0" fontId="11" fillId="0" borderId="13" xfId="14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</cellXfs>
  <cellStyles count="17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3" xfId="8"/>
    <cellStyle name="常规 3 2" xfId="12"/>
    <cellStyle name="常规 4" xfId="3"/>
    <cellStyle name="常规 5" xfId="13"/>
    <cellStyle name="常规 5 2" xfId="15"/>
    <cellStyle name="超链接" xfId="16" builtinId="8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85725</xdr:rowOff>
        </xdr:from>
        <xdr:to>
          <xdr:col>3</xdr:col>
          <xdr:colOff>952500</xdr:colOff>
          <xdr:row>20</xdr:row>
          <xdr:rowOff>762000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57150</xdr:rowOff>
        </xdr:from>
        <xdr:to>
          <xdr:col>3</xdr:col>
          <xdr:colOff>962025</xdr:colOff>
          <xdr:row>22</xdr:row>
          <xdr:rowOff>714375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38100</xdr:rowOff>
        </xdr:from>
        <xdr:to>
          <xdr:col>3</xdr:col>
          <xdr:colOff>962025</xdr:colOff>
          <xdr:row>21</xdr:row>
          <xdr:rowOff>828675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upport.huawei.com/enterprise/zh/cloud-enterprise-communications-solution/cloudec-solution-pid-21941385/software/22589177/?idAbsPath=fixnode01%7C7881490%7C21781198%7C21941385" TargetMode="External"/><Relationship Id="rId13" Type="http://schemas.openxmlformats.org/officeDocument/2006/relationships/hyperlink" Target="http://support.huawei.com/enterprise/zh/cloud-enterprise-communications-solution/cloudec-solution-pid-21941385/software/22589177/?idAbsPath=fixnode01%7C7881490%7C21781198%7C21941385" TargetMode="External"/><Relationship Id="rId18" Type="http://schemas.openxmlformats.org/officeDocument/2006/relationships/hyperlink" Target="http://support.huawei.com/enterprise/zh/uc-c-common/csi-core-network-design-pid-22142754/software/22575482/?idAbsPath=fixnode01%7C7881490%7C8749328%7C9257238%7C22142754" TargetMode="External"/><Relationship Id="rId26" Type="http://schemas.openxmlformats.org/officeDocument/2006/relationships/image" Target="../media/image3.emf"/><Relationship Id="rId3" Type="http://schemas.openxmlformats.org/officeDocument/2006/relationships/hyperlink" Target="http://support.huawei.com/enterprise/zh/doc/DOC1000147792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support.huawei.com/enterprise/zh/init-doc-list/cloudpbx-pid-21941156?belongVersionId=21941163&amp;secondType=SECONDTYPE31" TargetMode="External"/><Relationship Id="rId12" Type="http://schemas.openxmlformats.org/officeDocument/2006/relationships/hyperlink" Target="http://support.huawei.com/enterprise/zh/clouduc/cloudpbx-pid-21941156" TargetMode="External"/><Relationship Id="rId17" Type="http://schemas.openxmlformats.org/officeDocument/2006/relationships/hyperlink" Target="http://support.huawei.com/enterprise/zh/uc-c-common/csi-core-network-design-pid-22142754/software/22575482/?idAbsPath=fixnode01%7C7881490%7C8749328%7C9257238%7C22142754" TargetMode="External"/><Relationship Id="rId25" Type="http://schemas.openxmlformats.org/officeDocument/2006/relationships/package" Target="../embeddings/Microsoft_Excel____2.xlsx"/><Relationship Id="rId2" Type="http://schemas.openxmlformats.org/officeDocument/2006/relationships/hyperlink" Target="http://support.huawei.com/enterprise/zh/doc/DOC1000158666" TargetMode="External"/><Relationship Id="rId16" Type="http://schemas.openxmlformats.org/officeDocument/2006/relationships/hyperlink" Target="http://support.huawei.com/enterprise/zh/clouduc/cloudpbx-pid-21941156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://support.huawei.com/enterprise/zh/clouduc/espace-ecs-pid-21126556" TargetMode="External"/><Relationship Id="rId6" Type="http://schemas.openxmlformats.org/officeDocument/2006/relationships/hyperlink" Target="http://support.huawei.com/enterprise/zh/doc/DOC1000077316" TargetMode="External"/><Relationship Id="rId11" Type="http://schemas.openxmlformats.org/officeDocument/2006/relationships/hyperlink" Target="http://support.huawei.com/enterprise/zh/doc/DOC1000094468" TargetMode="External"/><Relationship Id="rId24" Type="http://schemas.openxmlformats.org/officeDocument/2006/relationships/image" Target="../media/image2.emf"/><Relationship Id="rId5" Type="http://schemas.openxmlformats.org/officeDocument/2006/relationships/hyperlink" Target="http://support.huawei.com/enterprise/productNewOffering?idAbsPath=7881490|21781198|21941385&amp;pid=21941385" TargetMode="External"/><Relationship Id="rId15" Type="http://schemas.openxmlformats.org/officeDocument/2006/relationships/hyperlink" Target="http://support.huawei.com/enterprise/zh/cloud-enterprise-communications-solution/cloudec-solution-pid-21941385/software/22589177/?idAbsPath=fixnode01%7C7881490%7C21781198%7C21941385" TargetMode="External"/><Relationship Id="rId23" Type="http://schemas.openxmlformats.org/officeDocument/2006/relationships/package" Target="../embeddings/Microsoft_Excel____1.xlsx"/><Relationship Id="rId28" Type="http://schemas.openxmlformats.org/officeDocument/2006/relationships/image" Target="../media/image4.emf"/><Relationship Id="rId10" Type="http://schemas.openxmlformats.org/officeDocument/2006/relationships/hyperlink" Target="http://support.huawei.com/enterprise/zh/doc/DOC1000094472" TargetMode="External"/><Relationship Id="rId19" Type="http://schemas.openxmlformats.org/officeDocument/2006/relationships/hyperlink" Target="http://support.huawei.com/enterprise/zh/uc-c-common/csi-core-network-design-pid-22142754/software/22575482/?idAbsPath=fixnode01%7C7881490%7C8749328%7C9257238%7C22142754" TargetMode="External"/><Relationship Id="rId4" Type="http://schemas.openxmlformats.org/officeDocument/2006/relationships/hyperlink" Target="http://support.huawei.com/enterprise/zh/clouduc/cloudpbx-pid-21941156" TargetMode="External"/><Relationship Id="rId9" Type="http://schemas.openxmlformats.org/officeDocument/2006/relationships/hyperlink" Target="http://support.huawei.com/enterprise/zh/doc/DOC1000152539" TargetMode="External"/><Relationship Id="rId14" Type="http://schemas.openxmlformats.org/officeDocument/2006/relationships/hyperlink" Target="http://support.huawei.com/enterprise/zh/uc-c-common/common-dfx-tools-package-pid-9504197/software/22403459/?idAbsPath=fixnode01%7C7881490%7C8749328%7C9257238%7C9504197" TargetMode="External"/><Relationship Id="rId22" Type="http://schemas.openxmlformats.org/officeDocument/2006/relationships/vmlDrawing" Target="../drawings/vmlDrawing2.vml"/><Relationship Id="rId27" Type="http://schemas.openxmlformats.org/officeDocument/2006/relationships/oleObject" Target="../embeddings/Microsoft_Word_97_-_2003___1.doc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K20"/>
  <sheetViews>
    <sheetView tabSelected="1" zoomScaleNormal="100" workbookViewId="0">
      <selection activeCell="A3" sqref="A3:K3"/>
    </sheetView>
  </sheetViews>
  <sheetFormatPr defaultColWidth="9" defaultRowHeight="16.149999999999999"/>
  <cols>
    <col min="1" max="1" width="19.3984375" style="1" customWidth="1"/>
    <col min="2" max="2" width="9.46484375" style="1" customWidth="1"/>
    <col min="3" max="3" width="9" style="1"/>
    <col min="4" max="4" width="16.3984375" style="1" customWidth="1"/>
    <col min="5" max="5" width="15" style="1" customWidth="1"/>
    <col min="6" max="6" width="7.3984375" style="1" hidden="1" customWidth="1"/>
    <col min="7" max="7" width="15.3984375" style="1" hidden="1" customWidth="1"/>
    <col min="8" max="8" width="14.1328125" style="1" bestFit="1" customWidth="1"/>
    <col min="9" max="10" width="23" style="1" bestFit="1" customWidth="1"/>
    <col min="11" max="11" width="16.1328125" style="1" bestFit="1" customWidth="1"/>
    <col min="12" max="16384" width="9" style="1"/>
  </cols>
  <sheetData>
    <row r="1" spans="1:11">
      <c r="A1" s="1" t="s">
        <v>248</v>
      </c>
      <c r="B1" s="1" t="s">
        <v>249</v>
      </c>
    </row>
    <row r="2" spans="1:11" ht="16.5" thickBot="1"/>
    <row r="3" spans="1:11" ht="44.25" customHeight="1">
      <c r="A3" s="55" t="s">
        <v>389</v>
      </c>
      <c r="B3" s="56"/>
      <c r="C3" s="56"/>
      <c r="D3" s="56"/>
      <c r="E3" s="56"/>
      <c r="F3" s="56"/>
      <c r="G3" s="56"/>
      <c r="H3" s="56"/>
      <c r="I3" s="56"/>
      <c r="J3" s="56"/>
      <c r="K3" s="57"/>
    </row>
    <row r="4" spans="1:11">
      <c r="A4" s="58" t="s">
        <v>250</v>
      </c>
      <c r="B4" s="59" t="s">
        <v>251</v>
      </c>
      <c r="C4" s="59"/>
      <c r="D4" s="59"/>
      <c r="E4" s="2" t="s">
        <v>252</v>
      </c>
      <c r="F4" s="60" t="s">
        <v>251</v>
      </c>
      <c r="G4" s="60"/>
      <c r="H4" s="60"/>
      <c r="I4" s="60"/>
      <c r="J4" s="60"/>
      <c r="K4" s="61"/>
    </row>
    <row r="5" spans="1:11">
      <c r="A5" s="58"/>
      <c r="B5" s="59"/>
      <c r="C5" s="59"/>
      <c r="D5" s="59"/>
      <c r="E5" s="2" t="s">
        <v>253</v>
      </c>
      <c r="F5" s="60" t="s">
        <v>251</v>
      </c>
      <c r="G5" s="60"/>
      <c r="H5" s="60"/>
      <c r="I5" s="60"/>
      <c r="J5" s="60"/>
      <c r="K5" s="61"/>
    </row>
    <row r="6" spans="1:11">
      <c r="A6" s="58"/>
      <c r="B6" s="59"/>
      <c r="C6" s="59"/>
      <c r="D6" s="59"/>
      <c r="E6" s="2" t="s">
        <v>254</v>
      </c>
      <c r="F6" s="60" t="s">
        <v>251</v>
      </c>
      <c r="G6" s="60"/>
      <c r="H6" s="60"/>
      <c r="I6" s="60"/>
      <c r="J6" s="60"/>
      <c r="K6" s="61"/>
    </row>
    <row r="7" spans="1:11">
      <c r="A7" s="58"/>
      <c r="B7" s="59"/>
      <c r="C7" s="59"/>
      <c r="D7" s="59"/>
      <c r="E7" s="2" t="s">
        <v>255</v>
      </c>
      <c r="F7" s="3"/>
      <c r="G7" s="3"/>
      <c r="H7" s="60" t="s">
        <v>256</v>
      </c>
      <c r="I7" s="60"/>
      <c r="J7" s="60"/>
      <c r="K7" s="61"/>
    </row>
    <row r="8" spans="1:11" ht="21.75" customHeight="1">
      <c r="A8" s="4" t="s">
        <v>257</v>
      </c>
      <c r="B8" s="62" t="e">
        <f>100-D10*30-I10*10-K10*5</f>
        <v>#VALUE!</v>
      </c>
      <c r="C8" s="63"/>
      <c r="D8" s="63"/>
      <c r="E8" s="64"/>
      <c r="F8" s="5"/>
      <c r="G8" s="5"/>
      <c r="H8" s="6" t="s">
        <v>258</v>
      </c>
      <c r="I8" s="65" t="e">
        <f>IF(B8&gt;=80,"合格","不合格")</f>
        <v>#VALUE!</v>
      </c>
      <c r="J8" s="66"/>
      <c r="K8" s="67"/>
    </row>
    <row r="9" spans="1:11" ht="21.75" customHeight="1">
      <c r="A9" s="7" t="s">
        <v>259</v>
      </c>
      <c r="B9" s="52"/>
      <c r="C9" s="53"/>
      <c r="D9" s="53"/>
      <c r="E9" s="53"/>
      <c r="F9" s="53"/>
      <c r="G9" s="53"/>
      <c r="H9" s="53"/>
      <c r="I9" s="53"/>
      <c r="J9" s="53"/>
      <c r="K9" s="54"/>
    </row>
    <row r="10" spans="1:11" ht="21.75" customHeight="1">
      <c r="A10" s="8" t="s">
        <v>260</v>
      </c>
      <c r="B10" s="52" t="s">
        <v>261</v>
      </c>
      <c r="C10" s="53"/>
      <c r="D10" s="9" t="s">
        <v>262</v>
      </c>
      <c r="E10" s="53" t="s">
        <v>263</v>
      </c>
      <c r="F10" s="53"/>
      <c r="G10" s="53"/>
      <c r="H10" s="53"/>
      <c r="I10" s="9" t="s">
        <v>262</v>
      </c>
      <c r="J10" s="10" t="s">
        <v>264</v>
      </c>
      <c r="K10" s="11" t="s">
        <v>262</v>
      </c>
    </row>
    <row r="11" spans="1:11" ht="21.75" customHeight="1">
      <c r="A11" s="12" t="s">
        <v>265</v>
      </c>
      <c r="B11" s="52"/>
      <c r="C11" s="53"/>
      <c r="D11" s="53"/>
      <c r="E11" s="53"/>
      <c r="F11" s="53"/>
      <c r="G11" s="53"/>
      <c r="H11" s="53"/>
      <c r="I11" s="53"/>
      <c r="J11" s="53"/>
      <c r="K11" s="54"/>
    </row>
    <row r="12" spans="1:11" ht="75.75" customHeight="1">
      <c r="A12" s="12" t="s">
        <v>266</v>
      </c>
      <c r="B12" s="71" t="s">
        <v>285</v>
      </c>
      <c r="C12" s="72"/>
      <c r="D12" s="72"/>
      <c r="E12" s="72"/>
      <c r="F12" s="72"/>
      <c r="G12" s="72"/>
      <c r="H12" s="72"/>
      <c r="I12" s="72"/>
      <c r="J12" s="72"/>
      <c r="K12" s="73"/>
    </row>
    <row r="13" spans="1:11" ht="21.75" customHeight="1">
      <c r="A13" s="74" t="s">
        <v>267</v>
      </c>
      <c r="B13" s="52" t="s">
        <v>268</v>
      </c>
      <c r="C13" s="53"/>
      <c r="D13" s="53"/>
      <c r="E13" s="53"/>
      <c r="F13" s="53"/>
      <c r="G13" s="53"/>
      <c r="H13" s="53"/>
      <c r="I13" s="10" t="s">
        <v>269</v>
      </c>
      <c r="J13" s="53" t="s">
        <v>270</v>
      </c>
      <c r="K13" s="54"/>
    </row>
    <row r="14" spans="1:11" ht="21.75" customHeight="1">
      <c r="A14" s="75"/>
      <c r="B14" s="76" t="s">
        <v>271</v>
      </c>
      <c r="C14" s="77"/>
      <c r="D14" s="77"/>
      <c r="E14" s="77"/>
      <c r="F14" s="77"/>
      <c r="G14" s="77"/>
      <c r="H14" s="77"/>
      <c r="I14" s="13"/>
      <c r="J14" s="77" t="s">
        <v>272</v>
      </c>
      <c r="K14" s="78"/>
    </row>
    <row r="15" spans="1:11" ht="21.75" customHeight="1">
      <c r="A15" s="12" t="s">
        <v>273</v>
      </c>
      <c r="B15" s="76" t="s">
        <v>274</v>
      </c>
      <c r="C15" s="77"/>
      <c r="D15" s="77"/>
      <c r="E15" s="77"/>
      <c r="F15" s="77"/>
      <c r="G15" s="77"/>
      <c r="H15" s="77"/>
      <c r="I15" s="77"/>
      <c r="J15" s="77"/>
      <c r="K15" s="78"/>
    </row>
    <row r="16" spans="1:11" ht="57.75" customHeight="1">
      <c r="A16" s="14" t="s">
        <v>275</v>
      </c>
      <c r="B16" s="79" t="s">
        <v>276</v>
      </c>
      <c r="C16" s="80"/>
      <c r="D16" s="80"/>
      <c r="E16" s="80"/>
      <c r="F16" s="80"/>
      <c r="G16" s="80"/>
      <c r="H16" s="80"/>
      <c r="I16" s="80"/>
      <c r="J16" s="80"/>
      <c r="K16" s="81"/>
    </row>
    <row r="17" spans="1:11" ht="57" customHeight="1">
      <c r="A17" s="14" t="s">
        <v>277</v>
      </c>
      <c r="B17" s="79" t="s">
        <v>278</v>
      </c>
      <c r="C17" s="80"/>
      <c r="D17" s="80"/>
      <c r="E17" s="80"/>
      <c r="F17" s="80"/>
      <c r="G17" s="80"/>
      <c r="H17" s="80"/>
      <c r="I17" s="80"/>
      <c r="J17" s="80"/>
      <c r="K17" s="81"/>
    </row>
    <row r="18" spans="1:11" ht="55.5" customHeight="1">
      <c r="A18" s="14" t="s">
        <v>279</v>
      </c>
      <c r="B18" s="79" t="s">
        <v>280</v>
      </c>
      <c r="C18" s="80"/>
      <c r="D18" s="80"/>
      <c r="E18" s="80"/>
      <c r="F18" s="80"/>
      <c r="G18" s="80"/>
      <c r="H18" s="80"/>
      <c r="I18" s="80"/>
      <c r="J18" s="80"/>
      <c r="K18" s="81"/>
    </row>
    <row r="19" spans="1:11" ht="85.5" customHeight="1">
      <c r="A19" s="14" t="s">
        <v>281</v>
      </c>
      <c r="B19" s="79" t="s">
        <v>282</v>
      </c>
      <c r="C19" s="80"/>
      <c r="D19" s="80"/>
      <c r="E19" s="80"/>
      <c r="F19" s="80"/>
      <c r="G19" s="80"/>
      <c r="H19" s="80"/>
      <c r="I19" s="80"/>
      <c r="J19" s="80"/>
      <c r="K19" s="81"/>
    </row>
    <row r="20" spans="1:11" ht="52.5" customHeight="1" thickBot="1">
      <c r="A20" s="15" t="s">
        <v>283</v>
      </c>
      <c r="B20" s="68" t="s">
        <v>284</v>
      </c>
      <c r="C20" s="69"/>
      <c r="D20" s="69"/>
      <c r="E20" s="69"/>
      <c r="F20" s="69"/>
      <c r="G20" s="69"/>
      <c r="H20" s="69"/>
      <c r="I20" s="69"/>
      <c r="J20" s="69"/>
      <c r="K20" s="70"/>
    </row>
  </sheetData>
  <mergeCells count="25"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31"/>
  <sheetViews>
    <sheetView showGridLines="0" workbookViewId="0">
      <selection sqref="A1:XFD1048576"/>
    </sheetView>
  </sheetViews>
  <sheetFormatPr defaultColWidth="56" defaultRowHeight="16.149999999999999"/>
  <cols>
    <col min="1" max="1" width="13.86328125" style="17" bestFit="1" customWidth="1"/>
    <col min="2" max="2" width="6" style="17" bestFit="1" customWidth="1"/>
    <col min="3" max="3" width="36.1328125" style="17" bestFit="1" customWidth="1"/>
    <col min="4" max="4" width="35" style="17" bestFit="1" customWidth="1"/>
    <col min="5" max="5" width="49.3984375" style="17" bestFit="1" customWidth="1"/>
    <col min="6" max="16384" width="56" style="17"/>
  </cols>
  <sheetData>
    <row r="1" spans="1:5" ht="16.899999999999999">
      <c r="A1" s="16" t="s">
        <v>94</v>
      </c>
      <c r="B1" s="16" t="s">
        <v>242</v>
      </c>
      <c r="C1" s="16" t="s">
        <v>95</v>
      </c>
      <c r="D1" s="16" t="s">
        <v>96</v>
      </c>
      <c r="E1" s="16" t="s">
        <v>97</v>
      </c>
    </row>
    <row r="2" spans="1:5" ht="18" customHeight="1">
      <c r="A2" s="82" t="s">
        <v>100</v>
      </c>
      <c r="B2" s="18">
        <v>1</v>
      </c>
      <c r="C2" s="19" t="s">
        <v>101</v>
      </c>
      <c r="D2" s="83" t="s">
        <v>159</v>
      </c>
      <c r="E2" s="82" t="s">
        <v>102</v>
      </c>
    </row>
    <row r="3" spans="1:5" ht="18" customHeight="1">
      <c r="A3" s="82"/>
      <c r="B3" s="18">
        <v>2</v>
      </c>
      <c r="C3" s="19" t="s">
        <v>103</v>
      </c>
      <c r="D3" s="83"/>
      <c r="E3" s="82"/>
    </row>
    <row r="4" spans="1:5" ht="18" customHeight="1">
      <c r="A4" s="82"/>
      <c r="B4" s="18">
        <v>3</v>
      </c>
      <c r="C4" s="19" t="s">
        <v>104</v>
      </c>
      <c r="D4" s="83"/>
      <c r="E4" s="82"/>
    </row>
    <row r="5" spans="1:5" ht="18" customHeight="1">
      <c r="A5" s="18" t="s">
        <v>105</v>
      </c>
      <c r="B5" s="18">
        <v>4</v>
      </c>
      <c r="C5" s="19" t="s">
        <v>106</v>
      </c>
      <c r="D5" s="20" t="s">
        <v>160</v>
      </c>
      <c r="E5" s="20" t="s">
        <v>107</v>
      </c>
    </row>
    <row r="6" spans="1:5" ht="18" customHeight="1">
      <c r="A6" s="82" t="s">
        <v>108</v>
      </c>
      <c r="B6" s="18">
        <v>5</v>
      </c>
      <c r="C6" s="19" t="s">
        <v>109</v>
      </c>
      <c r="D6" s="83" t="s">
        <v>130</v>
      </c>
      <c r="E6" s="18" t="s">
        <v>129</v>
      </c>
    </row>
    <row r="7" spans="1:5" ht="18" customHeight="1">
      <c r="A7" s="82"/>
      <c r="B7" s="18">
        <v>6</v>
      </c>
      <c r="C7" s="19" t="s">
        <v>110</v>
      </c>
      <c r="D7" s="83"/>
      <c r="E7" s="18" t="s">
        <v>129</v>
      </c>
    </row>
    <row r="8" spans="1:5" ht="18" customHeight="1">
      <c r="A8" s="82"/>
      <c r="B8" s="18">
        <v>7</v>
      </c>
      <c r="C8" s="19" t="s">
        <v>111</v>
      </c>
      <c r="D8" s="83"/>
      <c r="E8" s="18" t="s">
        <v>129</v>
      </c>
    </row>
    <row r="9" spans="1:5" ht="18" customHeight="1">
      <c r="A9" s="82"/>
      <c r="B9" s="18">
        <v>8</v>
      </c>
      <c r="C9" s="19" t="s">
        <v>112</v>
      </c>
      <c r="D9" s="83"/>
      <c r="E9" s="18" t="s">
        <v>129</v>
      </c>
    </row>
    <row r="10" spans="1:5" ht="18" customHeight="1">
      <c r="A10" s="82"/>
      <c r="B10" s="18">
        <v>9</v>
      </c>
      <c r="C10" s="19" t="s">
        <v>113</v>
      </c>
      <c r="D10" s="83"/>
      <c r="E10" s="18" t="s">
        <v>129</v>
      </c>
    </row>
    <row r="11" spans="1:5" ht="18" customHeight="1">
      <c r="A11" s="82"/>
      <c r="B11" s="18">
        <v>10</v>
      </c>
      <c r="C11" s="19" t="s">
        <v>140</v>
      </c>
      <c r="D11" s="21" t="s">
        <v>185</v>
      </c>
      <c r="E11" s="18" t="s">
        <v>146</v>
      </c>
    </row>
    <row r="12" spans="1:5" ht="18" customHeight="1">
      <c r="A12" s="82" t="s">
        <v>142</v>
      </c>
      <c r="B12" s="18">
        <v>11</v>
      </c>
      <c r="C12" s="19" t="s">
        <v>143</v>
      </c>
      <c r="D12" s="20" t="s">
        <v>144</v>
      </c>
      <c r="E12" s="18" t="s">
        <v>129</v>
      </c>
    </row>
    <row r="13" spans="1:5" ht="18" customHeight="1">
      <c r="A13" s="82"/>
      <c r="B13" s="18">
        <v>12</v>
      </c>
      <c r="C13" s="22" t="s">
        <v>139</v>
      </c>
      <c r="D13" s="20" t="s">
        <v>145</v>
      </c>
      <c r="E13" s="18" t="s">
        <v>146</v>
      </c>
    </row>
    <row r="14" spans="1:5" ht="18" customHeight="1">
      <c r="A14" s="82"/>
      <c r="B14" s="18">
        <v>13</v>
      </c>
      <c r="C14" s="19" t="s">
        <v>141</v>
      </c>
      <c r="D14" s="20" t="s">
        <v>147</v>
      </c>
      <c r="E14" s="18" t="s">
        <v>146</v>
      </c>
    </row>
    <row r="15" spans="1:5" ht="18" customHeight="1">
      <c r="A15" s="82" t="s">
        <v>114</v>
      </c>
      <c r="B15" s="18">
        <v>14</v>
      </c>
      <c r="C15" s="19" t="s">
        <v>125</v>
      </c>
      <c r="D15" s="82" t="s">
        <v>131</v>
      </c>
      <c r="E15" s="82" t="s">
        <v>115</v>
      </c>
    </row>
    <row r="16" spans="1:5" ht="18" customHeight="1">
      <c r="A16" s="82"/>
      <c r="B16" s="18">
        <v>15</v>
      </c>
      <c r="C16" s="19" t="s">
        <v>126</v>
      </c>
      <c r="D16" s="82"/>
      <c r="E16" s="82"/>
    </row>
    <row r="17" spans="1:5" ht="18" customHeight="1">
      <c r="A17" s="82"/>
      <c r="B17" s="18">
        <v>16</v>
      </c>
      <c r="C17" s="19" t="s">
        <v>116</v>
      </c>
      <c r="D17" s="82"/>
      <c r="E17" s="82"/>
    </row>
    <row r="18" spans="1:5" ht="18" customHeight="1">
      <c r="A18" s="82"/>
      <c r="B18" s="18">
        <v>17</v>
      </c>
      <c r="C18" s="19" t="s">
        <v>127</v>
      </c>
      <c r="D18" s="82"/>
      <c r="E18" s="82"/>
    </row>
    <row r="19" spans="1:5" ht="18" customHeight="1">
      <c r="A19" s="82" t="s">
        <v>117</v>
      </c>
      <c r="B19" s="18">
        <v>18</v>
      </c>
      <c r="C19" s="22" t="s">
        <v>132</v>
      </c>
      <c r="D19" s="23" t="s">
        <v>136</v>
      </c>
      <c r="E19" s="18" t="s">
        <v>118</v>
      </c>
    </row>
    <row r="20" spans="1:5" ht="18" customHeight="1">
      <c r="A20" s="82"/>
      <c r="B20" s="18">
        <v>19</v>
      </c>
      <c r="C20" s="22" t="s">
        <v>133</v>
      </c>
      <c r="D20" s="23" t="s">
        <v>137</v>
      </c>
      <c r="E20" s="18" t="s">
        <v>119</v>
      </c>
    </row>
    <row r="21" spans="1:5" ht="18" customHeight="1">
      <c r="A21" s="82"/>
      <c r="B21" s="18">
        <v>20</v>
      </c>
      <c r="C21" s="22" t="s">
        <v>98</v>
      </c>
      <c r="D21" s="23" t="s">
        <v>99</v>
      </c>
      <c r="E21" s="18" t="s">
        <v>119</v>
      </c>
    </row>
    <row r="22" spans="1:5" ht="18" customHeight="1">
      <c r="A22" s="82"/>
      <c r="B22" s="18">
        <v>21</v>
      </c>
      <c r="C22" s="22" t="s">
        <v>134</v>
      </c>
      <c r="D22" s="23" t="s">
        <v>0</v>
      </c>
      <c r="E22" s="18" t="s">
        <v>119</v>
      </c>
    </row>
    <row r="23" spans="1:5" ht="18" customHeight="1">
      <c r="A23" s="82"/>
      <c r="B23" s="18">
        <v>22</v>
      </c>
      <c r="C23" s="22" t="s">
        <v>135</v>
      </c>
      <c r="D23" s="23" t="s">
        <v>138</v>
      </c>
      <c r="E23" s="18" t="s">
        <v>119</v>
      </c>
    </row>
    <row r="24" spans="1:5" ht="18" customHeight="1">
      <c r="A24" s="84" t="s">
        <v>149</v>
      </c>
      <c r="B24" s="18">
        <v>23</v>
      </c>
      <c r="C24" s="22" t="s">
        <v>186</v>
      </c>
      <c r="D24" s="24" t="s">
        <v>187</v>
      </c>
      <c r="E24" s="18"/>
    </row>
    <row r="25" spans="1:5" ht="18" customHeight="1">
      <c r="A25" s="85"/>
      <c r="B25" s="18">
        <v>24</v>
      </c>
      <c r="C25" s="22" t="s">
        <v>150</v>
      </c>
      <c r="D25" s="24" t="s">
        <v>161</v>
      </c>
      <c r="E25" s="18" t="s">
        <v>153</v>
      </c>
    </row>
    <row r="26" spans="1:5" ht="18" customHeight="1">
      <c r="A26" s="85"/>
      <c r="B26" s="18">
        <v>25</v>
      </c>
      <c r="C26" s="22" t="s">
        <v>151</v>
      </c>
      <c r="D26" s="24" t="s">
        <v>158</v>
      </c>
      <c r="E26" s="18" t="s">
        <v>152</v>
      </c>
    </row>
    <row r="27" spans="1:5" ht="18" customHeight="1">
      <c r="A27" s="86"/>
      <c r="B27" s="18">
        <v>26</v>
      </c>
      <c r="C27" s="22" t="s">
        <v>154</v>
      </c>
      <c r="D27" s="24" t="s">
        <v>146</v>
      </c>
      <c r="E27" s="18" t="s">
        <v>155</v>
      </c>
    </row>
    <row r="28" spans="1:5" ht="18" customHeight="1">
      <c r="A28" s="82" t="s">
        <v>123</v>
      </c>
      <c r="B28" s="18">
        <v>27</v>
      </c>
      <c r="C28" s="22" t="s">
        <v>120</v>
      </c>
      <c r="D28" s="25" t="s">
        <v>157</v>
      </c>
      <c r="E28" s="18" t="s">
        <v>121</v>
      </c>
    </row>
    <row r="29" spans="1:5" ht="18" customHeight="1">
      <c r="A29" s="82"/>
      <c r="B29" s="18">
        <v>28</v>
      </c>
      <c r="C29" s="22" t="s">
        <v>122</v>
      </c>
      <c r="D29" s="25" t="s">
        <v>156</v>
      </c>
      <c r="E29" s="26" t="s">
        <v>148</v>
      </c>
    </row>
    <row r="30" spans="1:5" ht="18" customHeight="1">
      <c r="A30" s="82"/>
      <c r="B30" s="18">
        <v>29</v>
      </c>
      <c r="C30" s="22" t="s">
        <v>123</v>
      </c>
      <c r="D30" s="26"/>
      <c r="E30" s="25" t="s">
        <v>146</v>
      </c>
    </row>
    <row r="31" spans="1:5" ht="18" customHeight="1">
      <c r="A31" s="82"/>
      <c r="B31" s="18">
        <v>30</v>
      </c>
      <c r="C31" s="22" t="s">
        <v>124</v>
      </c>
      <c r="D31" s="26"/>
      <c r="E31" s="25" t="s">
        <v>146</v>
      </c>
    </row>
  </sheetData>
  <mergeCells count="12">
    <mergeCell ref="A19:A23"/>
    <mergeCell ref="A28:A31"/>
    <mergeCell ref="A15:A18"/>
    <mergeCell ref="D6:D10"/>
    <mergeCell ref="D15:D18"/>
    <mergeCell ref="A24:A27"/>
    <mergeCell ref="A2:A4"/>
    <mergeCell ref="D2:D4"/>
    <mergeCell ref="E2:E4"/>
    <mergeCell ref="A6:A11"/>
    <mergeCell ref="E15:E18"/>
    <mergeCell ref="A12:A14"/>
  </mergeCells>
  <phoneticPr fontId="1" type="noConversion"/>
  <hyperlinks>
    <hyperlink ref="D20" location="'eSpace ECS'!A1" display="eSpace ECS"/>
    <hyperlink ref="D21" location="USM!A1" display="USM"/>
    <hyperlink ref="D23" location="'S2600 V3'!A1" display="S2600 V3"/>
    <hyperlink ref="D22" location="SBC!A1" display="SBC"/>
    <hyperlink ref="D19" location="U1900网关!A1" display="U1900网关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D23"/>
  <sheetViews>
    <sheetView showGridLines="0" zoomScaleNormal="100" workbookViewId="0">
      <selection activeCell="E5" sqref="E5"/>
    </sheetView>
  </sheetViews>
  <sheetFormatPr defaultColWidth="9" defaultRowHeight="16.149999999999999"/>
  <cols>
    <col min="1" max="1" width="26.59765625" style="30" customWidth="1"/>
    <col min="2" max="2" width="6" style="17" bestFit="1" customWidth="1"/>
    <col min="3" max="3" width="26.59765625" style="17" customWidth="1"/>
    <col min="4" max="4" width="78.265625" style="17" customWidth="1"/>
    <col min="5" max="16384" width="9" style="17"/>
  </cols>
  <sheetData>
    <row r="1" spans="1:4" ht="16.899999999999999">
      <c r="A1" s="16" t="s">
        <v>238</v>
      </c>
      <c r="B1" s="16" t="s">
        <v>239</v>
      </c>
      <c r="C1" s="16" t="s">
        <v>240</v>
      </c>
      <c r="D1" s="16" t="s">
        <v>241</v>
      </c>
    </row>
    <row r="2" spans="1:4" ht="28.5" customHeight="1">
      <c r="A2" s="88" t="s">
        <v>210</v>
      </c>
      <c r="B2" s="25">
        <v>1</v>
      </c>
      <c r="C2" s="25" t="s">
        <v>211</v>
      </c>
      <c r="D2" s="27" t="s">
        <v>221</v>
      </c>
    </row>
    <row r="3" spans="1:4" ht="28.5" customHeight="1">
      <c r="A3" s="89"/>
      <c r="B3" s="25">
        <v>2</v>
      </c>
      <c r="C3" s="25" t="s">
        <v>225</v>
      </c>
      <c r="D3" s="27" t="s">
        <v>220</v>
      </c>
    </row>
    <row r="4" spans="1:4" ht="28.5" customHeight="1">
      <c r="A4" s="89"/>
      <c r="B4" s="88">
        <v>3</v>
      </c>
      <c r="C4" s="88" t="s">
        <v>212</v>
      </c>
      <c r="D4" s="27" t="s">
        <v>290</v>
      </c>
    </row>
    <row r="5" spans="1:4" ht="28.5" customHeight="1">
      <c r="A5" s="89"/>
      <c r="B5" s="90"/>
      <c r="C5" s="90"/>
      <c r="D5" s="27" t="s">
        <v>291</v>
      </c>
    </row>
    <row r="6" spans="1:4" ht="28.5" customHeight="1">
      <c r="A6" s="89"/>
      <c r="B6" s="88">
        <v>4</v>
      </c>
      <c r="C6" s="88" t="s">
        <v>213</v>
      </c>
      <c r="D6" s="27" t="s">
        <v>290</v>
      </c>
    </row>
    <row r="7" spans="1:4" ht="28.5" customHeight="1">
      <c r="A7" s="89"/>
      <c r="B7" s="90"/>
      <c r="C7" s="90"/>
      <c r="D7" s="27" t="s">
        <v>291</v>
      </c>
    </row>
    <row r="8" spans="1:4" ht="28.5" customHeight="1">
      <c r="A8" s="89"/>
      <c r="B8" s="88">
        <v>5</v>
      </c>
      <c r="C8" s="88" t="s">
        <v>226</v>
      </c>
      <c r="D8" s="27" t="s">
        <v>290</v>
      </c>
    </row>
    <row r="9" spans="1:4" ht="28.5" customHeight="1">
      <c r="A9" s="90"/>
      <c r="B9" s="90"/>
      <c r="C9" s="90"/>
      <c r="D9" s="27" t="s">
        <v>291</v>
      </c>
    </row>
    <row r="10" spans="1:4" ht="25.5" customHeight="1">
      <c r="A10" s="87" t="s">
        <v>222</v>
      </c>
      <c r="B10" s="25">
        <v>6</v>
      </c>
      <c r="C10" s="25" t="s">
        <v>211</v>
      </c>
      <c r="D10" s="28" t="s">
        <v>223</v>
      </c>
    </row>
    <row r="11" spans="1:4" ht="27" customHeight="1">
      <c r="A11" s="87"/>
      <c r="B11" s="25">
        <v>7</v>
      </c>
      <c r="C11" s="25" t="s">
        <v>212</v>
      </c>
      <c r="D11" s="28" t="s">
        <v>223</v>
      </c>
    </row>
    <row r="12" spans="1:4" ht="25.5" customHeight="1">
      <c r="A12" s="87"/>
      <c r="B12" s="25">
        <v>8</v>
      </c>
      <c r="C12" s="25" t="s">
        <v>213</v>
      </c>
      <c r="D12" s="28" t="s">
        <v>227</v>
      </c>
    </row>
    <row r="13" spans="1:4" ht="29.25" customHeight="1">
      <c r="A13" s="87"/>
      <c r="B13" s="25">
        <v>9</v>
      </c>
      <c r="C13" s="25" t="s">
        <v>219</v>
      </c>
      <c r="D13" s="28" t="s">
        <v>224</v>
      </c>
    </row>
    <row r="14" spans="1:4" ht="26.25" customHeight="1">
      <c r="A14" s="87"/>
      <c r="B14" s="25">
        <v>10</v>
      </c>
      <c r="C14" s="25" t="s">
        <v>216</v>
      </c>
      <c r="D14" s="28" t="s">
        <v>215</v>
      </c>
    </row>
    <row r="15" spans="1:4" ht="24" customHeight="1">
      <c r="A15" s="87"/>
      <c r="B15" s="25">
        <v>11</v>
      </c>
      <c r="C15" s="25" t="s">
        <v>217</v>
      </c>
      <c r="D15" s="28" t="s">
        <v>218</v>
      </c>
    </row>
    <row r="16" spans="1:4" ht="24.75" customHeight="1">
      <c r="A16" s="87"/>
      <c r="B16" s="25">
        <v>12</v>
      </c>
      <c r="C16" s="25" t="s">
        <v>225</v>
      </c>
      <c r="D16" s="27" t="s">
        <v>214</v>
      </c>
    </row>
    <row r="17" spans="1:4" ht="22.5" customHeight="1">
      <c r="A17" s="87"/>
      <c r="B17" s="25">
        <v>13</v>
      </c>
      <c r="C17" s="25" t="s">
        <v>226</v>
      </c>
      <c r="D17" s="28" t="s">
        <v>227</v>
      </c>
    </row>
    <row r="18" spans="1:4" ht="24.75" customHeight="1">
      <c r="A18" s="87" t="s">
        <v>228</v>
      </c>
      <c r="B18" s="25">
        <v>14</v>
      </c>
      <c r="C18" s="25" t="s">
        <v>229</v>
      </c>
      <c r="D18" s="27" t="s">
        <v>230</v>
      </c>
    </row>
    <row r="19" spans="1:4" ht="26.25" customHeight="1">
      <c r="A19" s="87"/>
      <c r="B19" s="25">
        <v>15</v>
      </c>
      <c r="C19" s="87" t="s">
        <v>231</v>
      </c>
      <c r="D19" s="27" t="s">
        <v>232</v>
      </c>
    </row>
    <row r="20" spans="1:4" ht="32.25">
      <c r="A20" s="87"/>
      <c r="B20" s="25">
        <v>16</v>
      </c>
      <c r="C20" s="87"/>
      <c r="D20" s="27" t="s">
        <v>233</v>
      </c>
    </row>
    <row r="21" spans="1:4" ht="67.5" customHeight="1">
      <c r="A21" s="25" t="s">
        <v>234</v>
      </c>
      <c r="B21" s="25">
        <v>17</v>
      </c>
      <c r="C21" s="25" t="s">
        <v>237</v>
      </c>
      <c r="D21" s="29"/>
    </row>
    <row r="22" spans="1:4" ht="68.25" customHeight="1">
      <c r="A22" s="25" t="s">
        <v>236</v>
      </c>
      <c r="B22" s="25">
        <v>18</v>
      </c>
      <c r="C22" s="25" t="s">
        <v>237</v>
      </c>
      <c r="D22" s="26"/>
    </row>
    <row r="23" spans="1:4" ht="61.5" customHeight="1">
      <c r="A23" s="25" t="s">
        <v>235</v>
      </c>
      <c r="B23" s="25">
        <v>19</v>
      </c>
      <c r="C23" s="25" t="s">
        <v>237</v>
      </c>
      <c r="D23" s="26"/>
    </row>
  </sheetData>
  <mergeCells count="10">
    <mergeCell ref="A10:A17"/>
    <mergeCell ref="C19:C20"/>
    <mergeCell ref="A18:A20"/>
    <mergeCell ref="A2:A9"/>
    <mergeCell ref="C4:C5"/>
    <mergeCell ref="C6:C7"/>
    <mergeCell ref="C8:C9"/>
    <mergeCell ref="B4:B5"/>
    <mergeCell ref="B6:B7"/>
    <mergeCell ref="B8:B9"/>
  </mergeCells>
  <phoneticPr fontId="1" type="noConversion"/>
  <hyperlinks>
    <hyperlink ref="D2" r:id="rId1" display="Support链接：产品文档 &gt; “规划与设计 &amp;参考&gt;通信矩阵”"/>
    <hyperlink ref="D14" r:id="rId2"/>
    <hyperlink ref="D15" r:id="rId3"/>
    <hyperlink ref="D4" r:id="rId4" display="support链接：产品文档 &gt; "/>
    <hyperlink ref="D6" r:id="rId5" display="Support链接：产品文档 &gt; “规划与设计 &amp;参考&gt;通信矩阵”"/>
    <hyperlink ref="D10" r:id="rId6"/>
    <hyperlink ref="D11" r:id="rId7" display="Support链接： &gt; 对应版本验收测试指南"/>
    <hyperlink ref="D12" r:id="rId8" display="Support链接"/>
    <hyperlink ref="D13" r:id="rId9"/>
    <hyperlink ref="D3" r:id="rId10"/>
    <hyperlink ref="D16" r:id="rId11" display="Support链接：产品文档 &gt; “规划与设计 &amp;参考&gt;通信矩阵”"/>
    <hyperlink ref="D8" r:id="rId12" display="support链接：产品文档 &gt; "/>
    <hyperlink ref="D17" r:id="rId13" display="Support链接"/>
    <hyperlink ref="D18" r:id="rId14"/>
    <hyperlink ref="D19" r:id="rId15" display="Support链接"/>
    <hyperlink ref="D20" r:id="rId16" display="Support链接_指导："/>
    <hyperlink ref="D5" r:id="rId17"/>
    <hyperlink ref="D7" r:id="rId18"/>
    <hyperlink ref="D9" r:id="rId19"/>
  </hyperlinks>
  <pageMargins left="0.7" right="0.7" top="0.75" bottom="0.75" header="0.3" footer="0.3"/>
  <pageSetup paperSize="9" orientation="portrait" horizontalDpi="300" verticalDpi="300" r:id="rId20"/>
  <drawing r:id="rId21"/>
  <legacyDrawing r:id="rId22"/>
  <oleObjects>
    <mc:AlternateContent xmlns:mc="http://schemas.openxmlformats.org/markup-compatibility/2006">
      <mc:Choice Requires="x14">
        <oleObject progId="工作表" dvAspect="DVASPECT_ICON" shapeId="8193" r:id="rId23">
          <objectPr defaultSize="0" autoPict="0" r:id="rId24">
            <anchor moveWithCells="1">
              <from>
                <xdr:col>3</xdr:col>
                <xdr:colOff>85725</xdr:colOff>
                <xdr:row>20</xdr:row>
                <xdr:rowOff>85725</xdr:rowOff>
              </from>
              <to>
                <xdr:col>3</xdr:col>
                <xdr:colOff>952500</xdr:colOff>
                <xdr:row>20</xdr:row>
                <xdr:rowOff>762000</xdr:rowOff>
              </to>
            </anchor>
          </objectPr>
        </oleObject>
      </mc:Choice>
      <mc:Fallback>
        <oleObject progId="工作表" dvAspect="DVASPECT_ICON" shapeId="8193" r:id="rId23"/>
      </mc:Fallback>
    </mc:AlternateContent>
    <mc:AlternateContent xmlns:mc="http://schemas.openxmlformats.org/markup-compatibility/2006">
      <mc:Choice Requires="x14">
        <oleObject progId="工作表" dvAspect="DVASPECT_ICON" shapeId="8195" r:id="rId25">
          <objectPr defaultSize="0" autoPict="0" r:id="rId26">
            <anchor moveWithCells="1">
              <from>
                <xdr:col>3</xdr:col>
                <xdr:colOff>85725</xdr:colOff>
                <xdr:row>22</xdr:row>
                <xdr:rowOff>57150</xdr:rowOff>
              </from>
              <to>
                <xdr:col>3</xdr:col>
                <xdr:colOff>962025</xdr:colOff>
                <xdr:row>22</xdr:row>
                <xdr:rowOff>714375</xdr:rowOff>
              </to>
            </anchor>
          </objectPr>
        </oleObject>
      </mc:Choice>
      <mc:Fallback>
        <oleObject progId="工作表" dvAspect="DVASPECT_ICON" shapeId="8195" r:id="rId25"/>
      </mc:Fallback>
    </mc:AlternateContent>
    <mc:AlternateContent xmlns:mc="http://schemas.openxmlformats.org/markup-compatibility/2006">
      <mc:Choice Requires="x14">
        <oleObject progId="Document" dvAspect="DVASPECT_ICON" shapeId="8196" r:id="rId27">
          <objectPr defaultSize="0" autoPict="0" r:id="rId28">
            <anchor moveWithCells="1">
              <from>
                <xdr:col>3</xdr:col>
                <xdr:colOff>85725</xdr:colOff>
                <xdr:row>21</xdr:row>
                <xdr:rowOff>38100</xdr:rowOff>
              </from>
              <to>
                <xdr:col>3</xdr:col>
                <xdr:colOff>962025</xdr:colOff>
                <xdr:row>21</xdr:row>
                <xdr:rowOff>828675</xdr:rowOff>
              </to>
            </anchor>
          </objectPr>
        </oleObject>
      </mc:Choice>
      <mc:Fallback>
        <oleObject progId="Document" dvAspect="DVASPECT_ICON" shapeId="8196" r:id="rId2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G10"/>
  <sheetViews>
    <sheetView showGridLines="0" zoomScale="90" zoomScaleNormal="90" workbookViewId="0">
      <selection activeCell="A2" sqref="A2"/>
    </sheetView>
  </sheetViews>
  <sheetFormatPr defaultColWidth="9" defaultRowHeight="16.149999999999999"/>
  <cols>
    <col min="1" max="1" width="16.46484375" style="32" customWidth="1"/>
    <col min="2" max="2" width="18.3984375" style="32" bestFit="1" customWidth="1"/>
    <col min="3" max="3" width="8.1328125" style="38" customWidth="1"/>
    <col min="4" max="4" width="66.265625" style="32" bestFit="1" customWidth="1"/>
    <col min="5" max="5" width="38.86328125" style="32" bestFit="1" customWidth="1"/>
    <col min="6" max="6" width="10.265625" style="32" bestFit="1" customWidth="1"/>
    <col min="7" max="7" width="10.265625" style="39" bestFit="1" customWidth="1"/>
    <col min="8" max="8" width="13.46484375" style="32" customWidth="1"/>
    <col min="9" max="16384" width="9" style="32"/>
  </cols>
  <sheetData>
    <row r="1" spans="1:7" ht="16.899999999999999">
      <c r="A1" s="16" t="s">
        <v>293</v>
      </c>
      <c r="B1" s="16" t="s">
        <v>208</v>
      </c>
      <c r="C1" s="16" t="s">
        <v>192</v>
      </c>
      <c r="D1" s="16" t="s">
        <v>203</v>
      </c>
      <c r="E1" s="16" t="s">
        <v>162</v>
      </c>
      <c r="F1" s="16" t="s">
        <v>286</v>
      </c>
      <c r="G1" s="31" t="s">
        <v>243</v>
      </c>
    </row>
    <row r="2" spans="1:7" ht="50.25" customHeight="1">
      <c r="A2" s="33" t="s">
        <v>294</v>
      </c>
      <c r="B2" s="34" t="s">
        <v>163</v>
      </c>
      <c r="C2" s="35" t="str">
        <f>RIGHT(A2,1)</f>
        <v>A</v>
      </c>
      <c r="D2" s="34" t="s">
        <v>164</v>
      </c>
      <c r="E2" s="34" t="s">
        <v>165</v>
      </c>
      <c r="F2" s="35"/>
      <c r="G2" s="36" t="str">
        <f>IF( F2="不合格",
     IF(C2="A",30,
     IF(C2="B",10,
     IF(C2="C",5
     ))),
     IF(F2="合格",0,
     IF(F2="不涉及",0,
     "-"
     ))
   )</f>
        <v>-</v>
      </c>
    </row>
    <row r="3" spans="1:7" ht="48.4">
      <c r="A3" s="33" t="s">
        <v>299</v>
      </c>
      <c r="B3" s="34" t="s">
        <v>193</v>
      </c>
      <c r="C3" s="35" t="str">
        <f t="shared" ref="C3:C9" si="0">RIGHT(A3,1)</f>
        <v>B</v>
      </c>
      <c r="D3" s="34" t="s">
        <v>188</v>
      </c>
      <c r="E3" s="34" t="s">
        <v>166</v>
      </c>
      <c r="F3" s="35"/>
      <c r="G3" s="36" t="str">
        <f t="shared" ref="G3:G9" si="1">IF( F3="不合格",
     IF(C3="A",30,
     IF(C3="B",10,
     IF(C3="C",5
     ))),
     IF(F3="合格",0,
     IF(F3="不涉及",0,
     "-"
     ))
   )</f>
        <v>-</v>
      </c>
    </row>
    <row r="4" spans="1:7" ht="48.4">
      <c r="A4" s="33" t="s">
        <v>295</v>
      </c>
      <c r="B4" s="34" t="s">
        <v>167</v>
      </c>
      <c r="C4" s="35" t="str">
        <f t="shared" si="0"/>
        <v>A</v>
      </c>
      <c r="D4" s="34" t="s">
        <v>168</v>
      </c>
      <c r="E4" s="34" t="s">
        <v>177</v>
      </c>
      <c r="F4" s="35"/>
      <c r="G4" s="36" t="str">
        <f t="shared" si="1"/>
        <v>-</v>
      </c>
    </row>
    <row r="5" spans="1:7">
      <c r="A5" s="33" t="s">
        <v>300</v>
      </c>
      <c r="B5" s="34" t="s">
        <v>169</v>
      </c>
      <c r="C5" s="35" t="str">
        <f t="shared" si="0"/>
        <v>B</v>
      </c>
      <c r="D5" s="34" t="s">
        <v>170</v>
      </c>
      <c r="E5" s="34" t="s">
        <v>176</v>
      </c>
      <c r="F5" s="35"/>
      <c r="G5" s="36" t="str">
        <f t="shared" si="1"/>
        <v>-</v>
      </c>
    </row>
    <row r="6" spans="1:7" ht="32.25">
      <c r="A6" s="33" t="s">
        <v>301</v>
      </c>
      <c r="B6" s="34" t="s">
        <v>115</v>
      </c>
      <c r="C6" s="35" t="str">
        <f t="shared" si="0"/>
        <v>B</v>
      </c>
      <c r="D6" s="34" t="s">
        <v>171</v>
      </c>
      <c r="E6" s="34" t="s">
        <v>198</v>
      </c>
      <c r="F6" s="35"/>
      <c r="G6" s="36" t="str">
        <f t="shared" si="1"/>
        <v>-</v>
      </c>
    </row>
    <row r="7" spans="1:7">
      <c r="A7" s="33" t="s">
        <v>296</v>
      </c>
      <c r="B7" s="29" t="s">
        <v>172</v>
      </c>
      <c r="C7" s="35" t="str">
        <f t="shared" si="0"/>
        <v>A</v>
      </c>
      <c r="D7" s="29" t="s">
        <v>173</v>
      </c>
      <c r="E7" s="29" t="s">
        <v>174</v>
      </c>
      <c r="F7" s="35"/>
      <c r="G7" s="36" t="str">
        <f t="shared" si="1"/>
        <v>-</v>
      </c>
    </row>
    <row r="8" spans="1:7" ht="32.25">
      <c r="A8" s="33" t="s">
        <v>297</v>
      </c>
      <c r="B8" s="29" t="s">
        <v>121</v>
      </c>
      <c r="C8" s="35" t="str">
        <f t="shared" si="0"/>
        <v>A</v>
      </c>
      <c r="D8" s="29" t="s">
        <v>175</v>
      </c>
      <c r="E8" s="51" t="s">
        <v>289</v>
      </c>
      <c r="F8" s="35"/>
      <c r="G8" s="36" t="str">
        <f t="shared" si="1"/>
        <v>-</v>
      </c>
    </row>
    <row r="9" spans="1:7">
      <c r="A9" s="33" t="s">
        <v>298</v>
      </c>
      <c r="B9" s="34" t="s">
        <v>189</v>
      </c>
      <c r="C9" s="35" t="str">
        <f t="shared" si="0"/>
        <v>A</v>
      </c>
      <c r="D9" s="29" t="s">
        <v>190</v>
      </c>
      <c r="E9" s="29" t="s">
        <v>191</v>
      </c>
      <c r="F9" s="35"/>
      <c r="G9" s="36" t="str">
        <f t="shared" si="1"/>
        <v>-</v>
      </c>
    </row>
    <row r="10" spans="1:7">
      <c r="A10" s="91" t="s">
        <v>245</v>
      </c>
      <c r="B10" s="91"/>
      <c r="C10" s="91"/>
      <c r="D10" s="91"/>
      <c r="E10" s="91"/>
      <c r="F10" s="37"/>
      <c r="G10" s="37">
        <f>100-(SUM(G2:G9))</f>
        <v>100</v>
      </c>
    </row>
  </sheetData>
  <mergeCells count="1">
    <mergeCell ref="A10:E10"/>
  </mergeCells>
  <phoneticPr fontId="1" type="noConversion"/>
  <conditionalFormatting sqref="G10">
    <cfRule type="cellIs" dxfId="9" priority="1" operator="lessThan">
      <formula>80</formula>
    </cfRule>
  </conditionalFormatting>
  <dataValidations count="1">
    <dataValidation type="list" showInputMessage="1" showErrorMessage="1" sqref="F2:F9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H27"/>
  <sheetViews>
    <sheetView showGridLines="0" zoomScaleNormal="100" workbookViewId="0">
      <selection activeCell="A2" sqref="A2"/>
    </sheetView>
  </sheetViews>
  <sheetFormatPr defaultColWidth="9" defaultRowHeight="16.149999999999999"/>
  <cols>
    <col min="1" max="1" width="12.3984375" style="30" customWidth="1"/>
    <col min="2" max="2" width="13.86328125" style="41" bestFit="1" customWidth="1"/>
    <col min="3" max="3" width="18.3984375" style="30" bestFit="1" customWidth="1"/>
    <col min="4" max="4" width="8.1328125" style="47" bestFit="1" customWidth="1"/>
    <col min="5" max="5" width="76" style="41" bestFit="1" customWidth="1"/>
    <col min="6" max="8" width="10.265625" style="41" bestFit="1" customWidth="1"/>
    <col min="9" max="16384" width="9" style="41"/>
  </cols>
  <sheetData>
    <row r="1" spans="1:8" ht="16.899999999999999">
      <c r="A1" s="40" t="s">
        <v>292</v>
      </c>
      <c r="B1" s="40" t="s">
        <v>1</v>
      </c>
      <c r="C1" s="40" t="s">
        <v>207</v>
      </c>
      <c r="D1" s="40" t="s">
        <v>3</v>
      </c>
      <c r="E1" s="40" t="s">
        <v>199</v>
      </c>
      <c r="F1" s="40" t="s">
        <v>287</v>
      </c>
      <c r="G1" s="31" t="s">
        <v>243</v>
      </c>
      <c r="H1" s="40" t="s">
        <v>4</v>
      </c>
    </row>
    <row r="2" spans="1:8">
      <c r="A2" s="20" t="s">
        <v>302</v>
      </c>
      <c r="B2" s="83" t="s">
        <v>37</v>
      </c>
      <c r="C2" s="20" t="s">
        <v>6</v>
      </c>
      <c r="D2" s="35" t="str">
        <f>RIGHT(A2,1)</f>
        <v>B</v>
      </c>
      <c r="E2" s="42" t="s">
        <v>29</v>
      </c>
      <c r="F2" s="35"/>
      <c r="G2" s="36" t="str">
        <f>IF( F2="不合格",
     IF(D2="A",30,
     IF(D2="B",10,
     IF(D2="C",5
     ))),
     IF(F2="合格",0,
     IF(F2="不涉及",0,
     "-"
     ))
   )</f>
        <v>-</v>
      </c>
      <c r="H2" s="42"/>
    </row>
    <row r="3" spans="1:8">
      <c r="A3" s="50" t="s">
        <v>303</v>
      </c>
      <c r="B3" s="83"/>
      <c r="C3" s="20" t="s">
        <v>8</v>
      </c>
      <c r="D3" s="35" t="str">
        <f t="shared" ref="D3:D26" si="0">RIGHT(A3,1)</f>
        <v>B</v>
      </c>
      <c r="E3" s="42" t="s">
        <v>14</v>
      </c>
      <c r="F3" s="35"/>
      <c r="G3" s="36" t="str">
        <f t="shared" ref="G3:G26" si="1">IF( F3="不合格",
     IF(D3="A",30,
     IF(D3="B",10,
     IF(D3="C",5
     ))),
     IF(F3="合格",0,
     IF(F3="不涉及",0,
     "-"
     ))
   )</f>
        <v>-</v>
      </c>
      <c r="H3" s="42"/>
    </row>
    <row r="4" spans="1:8" ht="32.25">
      <c r="A4" s="50" t="s">
        <v>304</v>
      </c>
      <c r="B4" s="83"/>
      <c r="C4" s="83" t="s">
        <v>7</v>
      </c>
      <c r="D4" s="35" t="str">
        <f t="shared" si="0"/>
        <v>B</v>
      </c>
      <c r="E4" s="42" t="s">
        <v>34</v>
      </c>
      <c r="F4" s="35"/>
      <c r="G4" s="36" t="str">
        <f t="shared" si="1"/>
        <v>-</v>
      </c>
      <c r="H4" s="42"/>
    </row>
    <row r="5" spans="1:8">
      <c r="A5" s="50" t="s">
        <v>305</v>
      </c>
      <c r="B5" s="83"/>
      <c r="C5" s="83"/>
      <c r="D5" s="35" t="str">
        <f t="shared" si="0"/>
        <v>B</v>
      </c>
      <c r="E5" s="42" t="s">
        <v>200</v>
      </c>
      <c r="F5" s="35"/>
      <c r="G5" s="36" t="str">
        <f t="shared" si="1"/>
        <v>-</v>
      </c>
      <c r="H5" s="42"/>
    </row>
    <row r="6" spans="1:8">
      <c r="A6" s="50" t="s">
        <v>306</v>
      </c>
      <c r="B6" s="83"/>
      <c r="C6" s="20" t="s">
        <v>9</v>
      </c>
      <c r="D6" s="35" t="str">
        <f t="shared" si="0"/>
        <v>B</v>
      </c>
      <c r="E6" s="43" t="s">
        <v>15</v>
      </c>
      <c r="F6" s="35"/>
      <c r="G6" s="36" t="str">
        <f t="shared" si="1"/>
        <v>-</v>
      </c>
      <c r="H6" s="42"/>
    </row>
    <row r="7" spans="1:8">
      <c r="A7" s="50" t="s">
        <v>307</v>
      </c>
      <c r="B7" s="83"/>
      <c r="C7" s="20" t="s">
        <v>10</v>
      </c>
      <c r="D7" s="35" t="str">
        <f t="shared" si="0"/>
        <v>B</v>
      </c>
      <c r="E7" s="42" t="s">
        <v>16</v>
      </c>
      <c r="F7" s="35"/>
      <c r="G7" s="36" t="str">
        <f t="shared" si="1"/>
        <v>-</v>
      </c>
      <c r="H7" s="42"/>
    </row>
    <row r="8" spans="1:8">
      <c r="A8" s="50" t="s">
        <v>308</v>
      </c>
      <c r="B8" s="83"/>
      <c r="C8" s="20" t="s">
        <v>11</v>
      </c>
      <c r="D8" s="35" t="str">
        <f t="shared" si="0"/>
        <v>B</v>
      </c>
      <c r="E8" s="42" t="s">
        <v>93</v>
      </c>
      <c r="F8" s="35"/>
      <c r="G8" s="36" t="str">
        <f t="shared" si="1"/>
        <v>-</v>
      </c>
      <c r="H8" s="42"/>
    </row>
    <row r="9" spans="1:8" ht="32.25">
      <c r="A9" s="50" t="s">
        <v>315</v>
      </c>
      <c r="B9" s="83"/>
      <c r="C9" s="20" t="s">
        <v>12</v>
      </c>
      <c r="D9" s="35" t="str">
        <f t="shared" si="0"/>
        <v>C</v>
      </c>
      <c r="E9" s="42" t="s">
        <v>76</v>
      </c>
      <c r="F9" s="35"/>
      <c r="G9" s="36" t="str">
        <f t="shared" si="1"/>
        <v>-</v>
      </c>
      <c r="H9" s="42"/>
    </row>
    <row r="10" spans="1:8" ht="32.25">
      <c r="A10" s="50" t="s">
        <v>316</v>
      </c>
      <c r="B10" s="83" t="s">
        <v>201</v>
      </c>
      <c r="C10" s="20" t="s">
        <v>62</v>
      </c>
      <c r="D10" s="35" t="str">
        <f t="shared" si="0"/>
        <v>C</v>
      </c>
      <c r="E10" s="42" t="s">
        <v>246</v>
      </c>
      <c r="F10" s="35"/>
      <c r="G10" s="36" t="str">
        <f t="shared" si="1"/>
        <v>-</v>
      </c>
      <c r="H10" s="42"/>
    </row>
    <row r="11" spans="1:8">
      <c r="A11" s="50" t="s">
        <v>317</v>
      </c>
      <c r="B11" s="83"/>
      <c r="C11" s="20" t="s">
        <v>63</v>
      </c>
      <c r="D11" s="35" t="str">
        <f t="shared" si="0"/>
        <v>A</v>
      </c>
      <c r="E11" s="42" t="s">
        <v>246</v>
      </c>
      <c r="F11" s="35"/>
      <c r="G11" s="36" t="str">
        <f t="shared" si="1"/>
        <v>-</v>
      </c>
      <c r="H11" s="42"/>
    </row>
    <row r="12" spans="1:8">
      <c r="A12" s="50" t="s">
        <v>309</v>
      </c>
      <c r="B12" s="83"/>
      <c r="C12" s="20" t="s">
        <v>64</v>
      </c>
      <c r="D12" s="35" t="str">
        <f t="shared" si="0"/>
        <v>B</v>
      </c>
      <c r="E12" s="42" t="s">
        <v>246</v>
      </c>
      <c r="F12" s="35"/>
      <c r="G12" s="36" t="str">
        <f t="shared" si="1"/>
        <v>-</v>
      </c>
      <c r="H12" s="42"/>
    </row>
    <row r="13" spans="1:8">
      <c r="A13" s="50" t="s">
        <v>318</v>
      </c>
      <c r="B13" s="83"/>
      <c r="C13" s="20" t="s">
        <v>65</v>
      </c>
      <c r="D13" s="35" t="str">
        <f t="shared" si="0"/>
        <v>A</v>
      </c>
      <c r="E13" s="42" t="s">
        <v>246</v>
      </c>
      <c r="F13" s="35"/>
      <c r="G13" s="36" t="str">
        <f t="shared" si="1"/>
        <v>-</v>
      </c>
      <c r="H13" s="42"/>
    </row>
    <row r="14" spans="1:8">
      <c r="A14" s="50" t="s">
        <v>319</v>
      </c>
      <c r="B14" s="83"/>
      <c r="C14" s="20" t="s">
        <v>66</v>
      </c>
      <c r="D14" s="35" t="str">
        <f t="shared" si="0"/>
        <v>C</v>
      </c>
      <c r="E14" s="42" t="s">
        <v>246</v>
      </c>
      <c r="F14" s="35"/>
      <c r="G14" s="36" t="str">
        <f t="shared" si="1"/>
        <v>-</v>
      </c>
      <c r="H14" s="42"/>
    </row>
    <row r="15" spans="1:8">
      <c r="A15" s="50" t="s">
        <v>310</v>
      </c>
      <c r="B15" s="83" t="s">
        <v>13</v>
      </c>
      <c r="C15" s="20" t="s">
        <v>28</v>
      </c>
      <c r="D15" s="35" t="str">
        <f t="shared" si="0"/>
        <v>B</v>
      </c>
      <c r="E15" s="42" t="s">
        <v>30</v>
      </c>
      <c r="F15" s="35"/>
      <c r="G15" s="36" t="str">
        <f t="shared" si="1"/>
        <v>-</v>
      </c>
      <c r="H15" s="42"/>
    </row>
    <row r="16" spans="1:8" ht="32.25">
      <c r="A16" s="50" t="s">
        <v>320</v>
      </c>
      <c r="B16" s="83"/>
      <c r="C16" s="83" t="s">
        <v>18</v>
      </c>
      <c r="D16" s="35" t="str">
        <f t="shared" si="0"/>
        <v>A</v>
      </c>
      <c r="E16" s="42" t="s">
        <v>26</v>
      </c>
      <c r="F16" s="35"/>
      <c r="G16" s="36" t="str">
        <f t="shared" si="1"/>
        <v>-</v>
      </c>
      <c r="H16" s="42"/>
    </row>
    <row r="17" spans="1:8">
      <c r="A17" s="50" t="s">
        <v>321</v>
      </c>
      <c r="B17" s="83"/>
      <c r="C17" s="83"/>
      <c r="D17" s="35" t="str">
        <f t="shared" si="0"/>
        <v>A</v>
      </c>
      <c r="E17" s="42" t="s">
        <v>27</v>
      </c>
      <c r="F17" s="35"/>
      <c r="G17" s="36" t="str">
        <f t="shared" si="1"/>
        <v>-</v>
      </c>
      <c r="H17" s="42"/>
    </row>
    <row r="18" spans="1:8">
      <c r="A18" s="50" t="s">
        <v>322</v>
      </c>
      <c r="B18" s="83"/>
      <c r="C18" s="83" t="s">
        <v>20</v>
      </c>
      <c r="D18" s="35" t="str">
        <f t="shared" si="0"/>
        <v>C</v>
      </c>
      <c r="E18" s="42" t="s">
        <v>38</v>
      </c>
      <c r="F18" s="35"/>
      <c r="G18" s="36" t="str">
        <f t="shared" si="1"/>
        <v>-</v>
      </c>
      <c r="H18" s="42"/>
    </row>
    <row r="19" spans="1:8">
      <c r="A19" s="50" t="s">
        <v>311</v>
      </c>
      <c r="B19" s="83"/>
      <c r="C19" s="83"/>
      <c r="D19" s="35" t="str">
        <f t="shared" si="0"/>
        <v>B</v>
      </c>
      <c r="E19" s="42" t="s">
        <v>39</v>
      </c>
      <c r="F19" s="35"/>
      <c r="G19" s="36" t="str">
        <f t="shared" si="1"/>
        <v>-</v>
      </c>
      <c r="H19" s="42"/>
    </row>
    <row r="20" spans="1:8">
      <c r="A20" s="50" t="s">
        <v>323</v>
      </c>
      <c r="B20" s="83" t="s">
        <v>70</v>
      </c>
      <c r="C20" s="20" t="s">
        <v>32</v>
      </c>
      <c r="D20" s="35" t="str">
        <f t="shared" si="0"/>
        <v>A</v>
      </c>
      <c r="E20" s="42" t="s">
        <v>25</v>
      </c>
      <c r="F20" s="35"/>
      <c r="G20" s="36" t="str">
        <f t="shared" si="1"/>
        <v>-</v>
      </c>
      <c r="H20" s="42"/>
    </row>
    <row r="21" spans="1:8">
      <c r="A21" s="50" t="s">
        <v>312</v>
      </c>
      <c r="B21" s="83"/>
      <c r="C21" s="83" t="s">
        <v>31</v>
      </c>
      <c r="D21" s="35" t="str">
        <f t="shared" si="0"/>
        <v>B</v>
      </c>
      <c r="E21" s="42" t="s">
        <v>43</v>
      </c>
      <c r="F21" s="35"/>
      <c r="G21" s="36" t="str">
        <f t="shared" si="1"/>
        <v>-</v>
      </c>
      <c r="H21" s="42"/>
    </row>
    <row r="22" spans="1:8">
      <c r="A22" s="50" t="s">
        <v>313</v>
      </c>
      <c r="B22" s="83"/>
      <c r="C22" s="83"/>
      <c r="D22" s="35" t="str">
        <f t="shared" si="0"/>
        <v>B</v>
      </c>
      <c r="E22" s="42" t="s">
        <v>42</v>
      </c>
      <c r="F22" s="35"/>
      <c r="G22" s="36" t="str">
        <f t="shared" si="1"/>
        <v>-</v>
      </c>
      <c r="H22" s="42"/>
    </row>
    <row r="23" spans="1:8">
      <c r="A23" s="50" t="s">
        <v>314</v>
      </c>
      <c r="B23" s="83"/>
      <c r="C23" s="20" t="s">
        <v>33</v>
      </c>
      <c r="D23" s="35" t="str">
        <f t="shared" si="0"/>
        <v>B</v>
      </c>
      <c r="E23" s="42" t="s">
        <v>24</v>
      </c>
      <c r="F23" s="35"/>
      <c r="G23" s="36" t="str">
        <f t="shared" si="1"/>
        <v>-</v>
      </c>
      <c r="H23" s="42"/>
    </row>
    <row r="24" spans="1:8">
      <c r="A24" s="50" t="s">
        <v>324</v>
      </c>
      <c r="B24" s="83"/>
      <c r="C24" s="20" t="s">
        <v>22</v>
      </c>
      <c r="D24" s="35" t="str">
        <f t="shared" si="0"/>
        <v>A</v>
      </c>
      <c r="E24" s="42" t="s">
        <v>23</v>
      </c>
      <c r="F24" s="35"/>
      <c r="G24" s="36" t="str">
        <f t="shared" si="1"/>
        <v>-</v>
      </c>
      <c r="H24" s="42"/>
    </row>
    <row r="25" spans="1:8">
      <c r="A25" s="50" t="s">
        <v>325</v>
      </c>
      <c r="B25" s="83" t="s">
        <v>149</v>
      </c>
      <c r="C25" s="44" t="s">
        <v>178</v>
      </c>
      <c r="D25" s="35" t="str">
        <f t="shared" si="0"/>
        <v>C</v>
      </c>
      <c r="E25" s="45" t="s">
        <v>182</v>
      </c>
      <c r="F25" s="35"/>
      <c r="G25" s="36" t="str">
        <f t="shared" si="1"/>
        <v>-</v>
      </c>
      <c r="H25" s="45"/>
    </row>
    <row r="26" spans="1:8">
      <c r="A26" s="50" t="s">
        <v>326</v>
      </c>
      <c r="B26" s="83"/>
      <c r="C26" s="18" t="s">
        <v>179</v>
      </c>
      <c r="D26" s="35" t="str">
        <f t="shared" si="0"/>
        <v>C</v>
      </c>
      <c r="E26" s="45" t="s">
        <v>180</v>
      </c>
      <c r="F26" s="35"/>
      <c r="G26" s="36" t="str">
        <f t="shared" si="1"/>
        <v>-</v>
      </c>
      <c r="H26" s="45"/>
    </row>
    <row r="27" spans="1:8">
      <c r="A27" s="91" t="s">
        <v>244</v>
      </c>
      <c r="B27" s="91"/>
      <c r="C27" s="91"/>
      <c r="D27" s="91"/>
      <c r="E27" s="91"/>
      <c r="F27" s="37"/>
      <c r="G27" s="37">
        <f>100-(SUM(G2:G26))</f>
        <v>100</v>
      </c>
      <c r="H27" s="46"/>
    </row>
  </sheetData>
  <mergeCells count="10">
    <mergeCell ref="A27:E27"/>
    <mergeCell ref="B2:B9"/>
    <mergeCell ref="C4:C5"/>
    <mergeCell ref="C21:C22"/>
    <mergeCell ref="B10:B14"/>
    <mergeCell ref="B25:B26"/>
    <mergeCell ref="B15:B19"/>
    <mergeCell ref="C18:C19"/>
    <mergeCell ref="C16:C17"/>
    <mergeCell ref="B20:B24"/>
  </mergeCells>
  <phoneticPr fontId="1" type="noConversion"/>
  <conditionalFormatting sqref="G27">
    <cfRule type="cellIs" dxfId="8" priority="2" operator="lessThan">
      <formula>80</formula>
    </cfRule>
  </conditionalFormatting>
  <conditionalFormatting sqref="G27">
    <cfRule type="cellIs" dxfId="7" priority="1" operator="lessThan">
      <formula>80</formula>
    </cfRule>
  </conditionalFormatting>
  <dataValidations disablePrompts="1" count="1">
    <dataValidation type="list" showInputMessage="1" showErrorMessage="1" sqref="F2:F26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H28"/>
  <sheetViews>
    <sheetView showGridLines="0" zoomScaleNormal="100" workbookViewId="0">
      <selection activeCell="E17" sqref="E17"/>
    </sheetView>
  </sheetViews>
  <sheetFormatPr defaultColWidth="9" defaultRowHeight="16.149999999999999"/>
  <cols>
    <col min="1" max="1" width="16" style="49" customWidth="1"/>
    <col min="2" max="2" width="13.86328125" style="48" bestFit="1" customWidth="1"/>
    <col min="3" max="3" width="20.46484375" style="49" bestFit="1" customWidth="1"/>
    <col min="4" max="4" width="8.1328125" style="49" bestFit="1" customWidth="1"/>
    <col min="5" max="5" width="60.46484375" style="48" bestFit="1" customWidth="1"/>
    <col min="6" max="8" width="10.265625" style="48" bestFit="1" customWidth="1"/>
    <col min="9" max="16384" width="9" style="48"/>
  </cols>
  <sheetData>
    <row r="1" spans="1:8" ht="16.899999999999999">
      <c r="A1" s="40" t="s">
        <v>292</v>
      </c>
      <c r="B1" s="40" t="s">
        <v>1</v>
      </c>
      <c r="C1" s="40" t="s">
        <v>206</v>
      </c>
      <c r="D1" s="40" t="s">
        <v>3</v>
      </c>
      <c r="E1" s="40" t="s">
        <v>203</v>
      </c>
      <c r="F1" s="40" t="s">
        <v>287</v>
      </c>
      <c r="G1" s="31" t="s">
        <v>243</v>
      </c>
      <c r="H1" s="40" t="s">
        <v>4</v>
      </c>
    </row>
    <row r="2" spans="1:8">
      <c r="A2" s="20" t="s">
        <v>327</v>
      </c>
      <c r="B2" s="83" t="s">
        <v>5</v>
      </c>
      <c r="C2" s="20" t="s">
        <v>6</v>
      </c>
      <c r="D2" s="20" t="str">
        <f>RIGHT(A2,1)</f>
        <v>B</v>
      </c>
      <c r="E2" s="42" t="s">
        <v>53</v>
      </c>
      <c r="F2" s="35"/>
      <c r="G2" s="36" t="str">
        <f>IF( F2="不合格",
     IF(D2="A",30,
     IF(D2="B",10,
     IF(D2="C",5
     ))),
     IF(F2="合格",0,
     IF(F2="不涉及",0,
     "-"
     ))
   )</f>
        <v>-</v>
      </c>
      <c r="H2" s="42"/>
    </row>
    <row r="3" spans="1:8">
      <c r="A3" s="50" t="s">
        <v>328</v>
      </c>
      <c r="B3" s="83"/>
      <c r="C3" s="20" t="s">
        <v>9</v>
      </c>
      <c r="D3" s="50" t="str">
        <f t="shared" ref="D3:D27" si="0">RIGHT(A3,1)</f>
        <v>B</v>
      </c>
      <c r="E3" s="43" t="s">
        <v>90</v>
      </c>
      <c r="F3" s="35"/>
      <c r="G3" s="36" t="str">
        <f t="shared" ref="G3:G27" si="1">IF( F3="不合格",
     IF(D3="A",30,
     IF(D3="B",10,
     IF(D3="C",5
     ))),
     IF(F3="合格",0,
     IF(F3="不涉及",0,
     "-"
     ))
   )</f>
        <v>-</v>
      </c>
      <c r="H3" s="42"/>
    </row>
    <row r="4" spans="1:8">
      <c r="A4" s="50" t="s">
        <v>329</v>
      </c>
      <c r="B4" s="83"/>
      <c r="C4" s="20" t="s">
        <v>11</v>
      </c>
      <c r="D4" s="50" t="str">
        <f t="shared" si="0"/>
        <v>B</v>
      </c>
      <c r="E4" s="42" t="s">
        <v>17</v>
      </c>
      <c r="F4" s="35"/>
      <c r="G4" s="36" t="str">
        <f t="shared" si="1"/>
        <v>-</v>
      </c>
      <c r="H4" s="42"/>
    </row>
    <row r="5" spans="1:8" ht="32.25">
      <c r="A5" s="50" t="s">
        <v>330</v>
      </c>
      <c r="B5" s="83"/>
      <c r="C5" s="20" t="s">
        <v>12</v>
      </c>
      <c r="D5" s="50" t="str">
        <f t="shared" si="0"/>
        <v>B</v>
      </c>
      <c r="E5" s="42" t="s">
        <v>76</v>
      </c>
      <c r="F5" s="35"/>
      <c r="G5" s="36" t="str">
        <f t="shared" si="1"/>
        <v>-</v>
      </c>
      <c r="H5" s="42"/>
    </row>
    <row r="6" spans="1:8">
      <c r="A6" s="50" t="s">
        <v>331</v>
      </c>
      <c r="B6" s="83" t="s">
        <v>13</v>
      </c>
      <c r="C6" s="20" t="s">
        <v>18</v>
      </c>
      <c r="D6" s="50" t="str">
        <f t="shared" si="0"/>
        <v>A</v>
      </c>
      <c r="E6" s="42" t="s">
        <v>35</v>
      </c>
      <c r="F6" s="35"/>
      <c r="G6" s="36" t="str">
        <f t="shared" si="1"/>
        <v>-</v>
      </c>
      <c r="H6" s="42"/>
    </row>
    <row r="7" spans="1:8">
      <c r="A7" s="50" t="s">
        <v>332</v>
      </c>
      <c r="B7" s="83"/>
      <c r="C7" s="20" t="s">
        <v>49</v>
      </c>
      <c r="D7" s="50" t="str">
        <f t="shared" si="0"/>
        <v>B</v>
      </c>
      <c r="E7" s="42" t="s">
        <v>47</v>
      </c>
      <c r="F7" s="35"/>
      <c r="G7" s="36" t="str">
        <f t="shared" si="1"/>
        <v>-</v>
      </c>
      <c r="H7" s="42"/>
    </row>
    <row r="8" spans="1:8">
      <c r="A8" s="50" t="s">
        <v>333</v>
      </c>
      <c r="B8" s="83" t="s">
        <v>202</v>
      </c>
      <c r="C8" s="20" t="s">
        <v>67</v>
      </c>
      <c r="D8" s="50" t="str">
        <f t="shared" si="0"/>
        <v>B</v>
      </c>
      <c r="E8" s="42" t="s">
        <v>71</v>
      </c>
      <c r="F8" s="35"/>
      <c r="G8" s="36" t="str">
        <f t="shared" si="1"/>
        <v>-</v>
      </c>
      <c r="H8" s="42"/>
    </row>
    <row r="9" spans="1:8">
      <c r="A9" s="50" t="s">
        <v>334</v>
      </c>
      <c r="B9" s="83"/>
      <c r="C9" s="20" t="s">
        <v>68</v>
      </c>
      <c r="D9" s="50" t="str">
        <f t="shared" si="0"/>
        <v>A</v>
      </c>
      <c r="E9" s="42" t="s">
        <v>72</v>
      </c>
      <c r="F9" s="35"/>
      <c r="G9" s="36" t="str">
        <f t="shared" si="1"/>
        <v>-</v>
      </c>
      <c r="H9" s="42"/>
    </row>
    <row r="10" spans="1:8">
      <c r="A10" s="50" t="s">
        <v>335</v>
      </c>
      <c r="B10" s="83"/>
      <c r="C10" s="20" t="s">
        <v>69</v>
      </c>
      <c r="D10" s="50" t="str">
        <f t="shared" si="0"/>
        <v>A</v>
      </c>
      <c r="E10" s="42" t="s">
        <v>73</v>
      </c>
      <c r="F10" s="35"/>
      <c r="G10" s="36" t="str">
        <f t="shared" si="1"/>
        <v>-</v>
      </c>
      <c r="H10" s="42"/>
    </row>
    <row r="11" spans="1:8">
      <c r="A11" s="50" t="s">
        <v>336</v>
      </c>
      <c r="B11" s="83"/>
      <c r="C11" s="20" t="s">
        <v>74</v>
      </c>
      <c r="D11" s="50" t="str">
        <f t="shared" si="0"/>
        <v>A</v>
      </c>
      <c r="E11" s="42" t="s">
        <v>75</v>
      </c>
      <c r="F11" s="35"/>
      <c r="G11" s="36" t="str">
        <f t="shared" si="1"/>
        <v>-</v>
      </c>
      <c r="H11" s="42"/>
    </row>
    <row r="12" spans="1:8" ht="32.25">
      <c r="A12" s="50" t="s">
        <v>337</v>
      </c>
      <c r="B12" s="83"/>
      <c r="C12" s="20" t="s">
        <v>82</v>
      </c>
      <c r="D12" s="50" t="str">
        <f t="shared" si="0"/>
        <v>B</v>
      </c>
      <c r="E12" s="43" t="s">
        <v>247</v>
      </c>
      <c r="F12" s="35"/>
      <c r="G12" s="36" t="str">
        <f t="shared" si="1"/>
        <v>-</v>
      </c>
      <c r="H12" s="42"/>
    </row>
    <row r="13" spans="1:8" ht="32.25">
      <c r="A13" s="50" t="s">
        <v>338</v>
      </c>
      <c r="B13" s="83"/>
      <c r="C13" s="20" t="s">
        <v>79</v>
      </c>
      <c r="D13" s="50" t="str">
        <f t="shared" si="0"/>
        <v>B</v>
      </c>
      <c r="E13" s="43" t="s">
        <v>247</v>
      </c>
      <c r="F13" s="35"/>
      <c r="G13" s="36" t="str">
        <f t="shared" si="1"/>
        <v>-</v>
      </c>
      <c r="H13" s="42"/>
    </row>
    <row r="14" spans="1:8">
      <c r="A14" s="50" t="s">
        <v>339</v>
      </c>
      <c r="B14" s="83"/>
      <c r="C14" s="20" t="s">
        <v>80</v>
      </c>
      <c r="D14" s="50" t="str">
        <f t="shared" si="0"/>
        <v>B</v>
      </c>
      <c r="E14" s="43" t="s">
        <v>247</v>
      </c>
      <c r="F14" s="35"/>
      <c r="G14" s="36" t="str">
        <f t="shared" si="1"/>
        <v>-</v>
      </c>
      <c r="H14" s="42"/>
    </row>
    <row r="15" spans="1:8" ht="32.25">
      <c r="A15" s="50" t="s">
        <v>340</v>
      </c>
      <c r="B15" s="83"/>
      <c r="C15" s="20" t="s">
        <v>81</v>
      </c>
      <c r="D15" s="50" t="str">
        <f t="shared" si="0"/>
        <v>B</v>
      </c>
      <c r="E15" s="43" t="s">
        <v>247</v>
      </c>
      <c r="F15" s="35"/>
      <c r="G15" s="36" t="str">
        <f t="shared" si="1"/>
        <v>-</v>
      </c>
      <c r="H15" s="42"/>
    </row>
    <row r="16" spans="1:8" ht="32.25">
      <c r="A16" s="50" t="s">
        <v>341</v>
      </c>
      <c r="B16" s="83"/>
      <c r="C16" s="20" t="s">
        <v>86</v>
      </c>
      <c r="D16" s="50" t="str">
        <f t="shared" si="0"/>
        <v>B</v>
      </c>
      <c r="E16" s="43" t="s">
        <v>89</v>
      </c>
      <c r="F16" s="35"/>
      <c r="G16" s="36" t="str">
        <f t="shared" si="1"/>
        <v>-</v>
      </c>
      <c r="H16" s="42"/>
    </row>
    <row r="17" spans="1:8" ht="32.25">
      <c r="A17" s="50" t="s">
        <v>342</v>
      </c>
      <c r="B17" s="83"/>
      <c r="C17" s="20" t="s">
        <v>87</v>
      </c>
      <c r="D17" s="50" t="str">
        <f t="shared" si="0"/>
        <v>B</v>
      </c>
      <c r="E17" s="43" t="s">
        <v>89</v>
      </c>
      <c r="F17" s="35"/>
      <c r="G17" s="36" t="str">
        <f t="shared" si="1"/>
        <v>-</v>
      </c>
      <c r="H17" s="42"/>
    </row>
    <row r="18" spans="1:8" ht="32.25">
      <c r="A18" s="50" t="s">
        <v>343</v>
      </c>
      <c r="B18" s="83"/>
      <c r="C18" s="20" t="s">
        <v>83</v>
      </c>
      <c r="D18" s="50" t="str">
        <f t="shared" si="0"/>
        <v>B</v>
      </c>
      <c r="E18" s="43" t="s">
        <v>88</v>
      </c>
      <c r="F18" s="35"/>
      <c r="G18" s="36" t="str">
        <f t="shared" si="1"/>
        <v>-</v>
      </c>
      <c r="H18" s="42"/>
    </row>
    <row r="19" spans="1:8" ht="32.25">
      <c r="A19" s="50" t="s">
        <v>344</v>
      </c>
      <c r="B19" s="83"/>
      <c r="C19" s="20" t="s">
        <v>84</v>
      </c>
      <c r="D19" s="50" t="str">
        <f t="shared" si="0"/>
        <v>B</v>
      </c>
      <c r="E19" s="43" t="s">
        <v>88</v>
      </c>
      <c r="F19" s="35"/>
      <c r="G19" s="36" t="str">
        <f t="shared" si="1"/>
        <v>-</v>
      </c>
      <c r="H19" s="42"/>
    </row>
    <row r="20" spans="1:8">
      <c r="A20" s="50" t="s">
        <v>345</v>
      </c>
      <c r="B20" s="83"/>
      <c r="C20" s="20" t="s">
        <v>85</v>
      </c>
      <c r="D20" s="50" t="str">
        <f t="shared" si="0"/>
        <v>B</v>
      </c>
      <c r="E20" s="43" t="s">
        <v>88</v>
      </c>
      <c r="F20" s="35"/>
      <c r="G20" s="36" t="str">
        <f t="shared" si="1"/>
        <v>-</v>
      </c>
      <c r="H20" s="42"/>
    </row>
    <row r="21" spans="1:8">
      <c r="A21" s="50" t="s">
        <v>346</v>
      </c>
      <c r="B21" s="83" t="s">
        <v>128</v>
      </c>
      <c r="C21" s="20" t="s">
        <v>55</v>
      </c>
      <c r="D21" s="50" t="str">
        <f t="shared" si="0"/>
        <v>B</v>
      </c>
      <c r="E21" s="42" t="s">
        <v>56</v>
      </c>
      <c r="F21" s="35"/>
      <c r="G21" s="36" t="str">
        <f t="shared" si="1"/>
        <v>-</v>
      </c>
      <c r="H21" s="42"/>
    </row>
    <row r="22" spans="1:8">
      <c r="A22" s="50" t="s">
        <v>347</v>
      </c>
      <c r="B22" s="83"/>
      <c r="C22" s="20" t="s">
        <v>32</v>
      </c>
      <c r="D22" s="50" t="str">
        <f t="shared" si="0"/>
        <v>A</v>
      </c>
      <c r="E22" s="42" t="s">
        <v>25</v>
      </c>
      <c r="F22" s="35"/>
      <c r="G22" s="36" t="str">
        <f t="shared" si="1"/>
        <v>-</v>
      </c>
      <c r="H22" s="42"/>
    </row>
    <row r="23" spans="1:8">
      <c r="A23" s="50" t="s">
        <v>348</v>
      </c>
      <c r="B23" s="83"/>
      <c r="C23" s="20" t="s">
        <v>40</v>
      </c>
      <c r="D23" s="50" t="str">
        <f t="shared" si="0"/>
        <v>A</v>
      </c>
      <c r="E23" s="42" t="s">
        <v>41</v>
      </c>
      <c r="F23" s="35"/>
      <c r="G23" s="36" t="str">
        <f t="shared" si="1"/>
        <v>-</v>
      </c>
      <c r="H23" s="42"/>
    </row>
    <row r="24" spans="1:8">
      <c r="A24" s="50" t="s">
        <v>349</v>
      </c>
      <c r="B24" s="83"/>
      <c r="C24" s="18" t="s">
        <v>77</v>
      </c>
      <c r="D24" s="50" t="str">
        <f t="shared" si="0"/>
        <v>B</v>
      </c>
      <c r="E24" s="45" t="s">
        <v>78</v>
      </c>
      <c r="F24" s="35"/>
      <c r="G24" s="36" t="str">
        <f t="shared" si="1"/>
        <v>-</v>
      </c>
      <c r="H24" s="45"/>
    </row>
    <row r="25" spans="1:8">
      <c r="A25" s="50" t="s">
        <v>350</v>
      </c>
      <c r="B25" s="83" t="s">
        <v>149</v>
      </c>
      <c r="C25" s="18" t="s">
        <v>195</v>
      </c>
      <c r="D25" s="50" t="str">
        <f t="shared" si="0"/>
        <v>C</v>
      </c>
      <c r="E25" s="45" t="s">
        <v>196</v>
      </c>
      <c r="F25" s="35"/>
      <c r="G25" s="36" t="str">
        <f t="shared" si="1"/>
        <v>-</v>
      </c>
      <c r="H25" s="45"/>
    </row>
    <row r="26" spans="1:8">
      <c r="A26" s="50" t="s">
        <v>351</v>
      </c>
      <c r="B26" s="83"/>
      <c r="C26" s="44" t="s">
        <v>181</v>
      </c>
      <c r="D26" s="50" t="str">
        <f t="shared" si="0"/>
        <v>C</v>
      </c>
      <c r="E26" s="45" t="s">
        <v>182</v>
      </c>
      <c r="F26" s="35"/>
      <c r="G26" s="36" t="str">
        <f t="shared" si="1"/>
        <v>-</v>
      </c>
      <c r="H26" s="45"/>
    </row>
    <row r="27" spans="1:8">
      <c r="A27" s="50" t="s">
        <v>352</v>
      </c>
      <c r="B27" s="83"/>
      <c r="C27" s="18" t="s">
        <v>183</v>
      </c>
      <c r="D27" s="50" t="str">
        <f t="shared" si="0"/>
        <v>C</v>
      </c>
      <c r="E27" s="45" t="s">
        <v>184</v>
      </c>
      <c r="F27" s="35"/>
      <c r="G27" s="36" t="str">
        <f t="shared" si="1"/>
        <v>-</v>
      </c>
      <c r="H27" s="45"/>
    </row>
    <row r="28" spans="1:8">
      <c r="A28" s="91" t="s">
        <v>244</v>
      </c>
      <c r="B28" s="91"/>
      <c r="C28" s="91"/>
      <c r="D28" s="91"/>
      <c r="E28" s="91"/>
      <c r="F28" s="37"/>
      <c r="G28" s="37">
        <f>100-(SUM(G2:G27))</f>
        <v>100</v>
      </c>
      <c r="H28" s="45"/>
    </row>
  </sheetData>
  <mergeCells count="6">
    <mergeCell ref="A28:E28"/>
    <mergeCell ref="B25:B27"/>
    <mergeCell ref="B6:B7"/>
    <mergeCell ref="B2:B5"/>
    <mergeCell ref="B8:B20"/>
    <mergeCell ref="B21:B24"/>
  </mergeCells>
  <phoneticPr fontId="1" type="noConversion"/>
  <conditionalFormatting sqref="G28">
    <cfRule type="cellIs" dxfId="6" priority="2" operator="lessThan">
      <formula>80</formula>
    </cfRule>
  </conditionalFormatting>
  <conditionalFormatting sqref="G28">
    <cfRule type="cellIs" dxfId="5" priority="1" operator="lessThan">
      <formula>80</formula>
    </cfRule>
  </conditionalFormatting>
  <dataValidations count="2">
    <dataValidation type="list" showInputMessage="1" showErrorMessage="1" sqref="F2:F27">
      <formula1>"合格,不合格,不涉及"</formula1>
    </dataValidation>
    <dataValidation allowBlank="1" showInputMessage="1" showErrorMessage="1" sqref="G2:G27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H18"/>
  <sheetViews>
    <sheetView showGridLines="0" zoomScaleNormal="100" workbookViewId="0">
      <selection activeCell="A4" sqref="A4"/>
    </sheetView>
  </sheetViews>
  <sheetFormatPr defaultColWidth="9" defaultRowHeight="16.149999999999999"/>
  <cols>
    <col min="1" max="1" width="15.59765625" style="49" customWidth="1"/>
    <col min="2" max="2" width="13.86328125" style="48" bestFit="1" customWidth="1"/>
    <col min="3" max="3" width="16.1328125" style="49" bestFit="1" customWidth="1"/>
    <col min="4" max="4" width="8.1328125" style="49" bestFit="1" customWidth="1"/>
    <col min="5" max="5" width="82.59765625" style="48" bestFit="1" customWidth="1"/>
    <col min="6" max="8" width="10.265625" style="48" bestFit="1" customWidth="1"/>
    <col min="9" max="16384" width="9" style="48"/>
  </cols>
  <sheetData>
    <row r="1" spans="1:8" ht="16.899999999999999">
      <c r="A1" s="40" t="s">
        <v>292</v>
      </c>
      <c r="B1" s="40" t="s">
        <v>1</v>
      </c>
      <c r="C1" s="40" t="s">
        <v>204</v>
      </c>
      <c r="D1" s="40" t="s">
        <v>3</v>
      </c>
      <c r="E1" s="40" t="s">
        <v>205</v>
      </c>
      <c r="F1" s="40" t="s">
        <v>287</v>
      </c>
      <c r="G1" s="31" t="s">
        <v>243</v>
      </c>
      <c r="H1" s="40" t="s">
        <v>4</v>
      </c>
    </row>
    <row r="2" spans="1:8">
      <c r="A2" s="20" t="s">
        <v>353</v>
      </c>
      <c r="B2" s="83" t="s">
        <v>5</v>
      </c>
      <c r="C2" s="20" t="s">
        <v>6</v>
      </c>
      <c r="D2" s="20" t="str">
        <f>RIGHT(A2,1)</f>
        <v>B</v>
      </c>
      <c r="E2" s="42" t="s">
        <v>53</v>
      </c>
      <c r="F2" s="35"/>
      <c r="G2" s="36" t="str">
        <f>IF( F2="不合格",
     IF(D2="A",30,
     IF(D2="B",10,
     IF(D2="C",5
     ))),
     IF(F2="合格",0,
     IF(F2="不涉及",0,
     "-"
     ))
   )</f>
        <v>-</v>
      </c>
      <c r="H2" s="42"/>
    </row>
    <row r="3" spans="1:8">
      <c r="A3" s="50" t="s">
        <v>354</v>
      </c>
      <c r="B3" s="83"/>
      <c r="C3" s="20" t="s">
        <v>9</v>
      </c>
      <c r="D3" s="50" t="str">
        <f t="shared" ref="D3:D17" si="0">RIGHT(A3,1)</f>
        <v>B</v>
      </c>
      <c r="E3" s="43" t="s">
        <v>54</v>
      </c>
      <c r="F3" s="35"/>
      <c r="G3" s="36" t="str">
        <f t="shared" ref="G3:G17" si="1">IF( F3="不合格",
     IF(D3="A",30,
     IF(D3="B",10,
     IF(D3="C",5
     ))),
     IF(F3="合格",0,
     IF(F3="不涉及",0,
     "-"
     ))
   )</f>
        <v>-</v>
      </c>
      <c r="H3" s="42"/>
    </row>
    <row r="4" spans="1:8">
      <c r="A4" s="50" t="s">
        <v>355</v>
      </c>
      <c r="B4" s="83"/>
      <c r="C4" s="20" t="s">
        <v>11</v>
      </c>
      <c r="D4" s="50" t="str">
        <f t="shared" si="0"/>
        <v>B</v>
      </c>
      <c r="E4" s="42" t="s">
        <v>17</v>
      </c>
      <c r="F4" s="35"/>
      <c r="G4" s="36" t="str">
        <f t="shared" si="1"/>
        <v>-</v>
      </c>
      <c r="H4" s="42"/>
    </row>
    <row r="5" spans="1:8" ht="32.25">
      <c r="A5" s="50" t="s">
        <v>356</v>
      </c>
      <c r="B5" s="83"/>
      <c r="C5" s="20" t="s">
        <v>12</v>
      </c>
      <c r="D5" s="50" t="str">
        <f t="shared" si="0"/>
        <v>B</v>
      </c>
      <c r="E5" s="42" t="s">
        <v>76</v>
      </c>
      <c r="F5" s="35"/>
      <c r="G5" s="36" t="str">
        <f t="shared" si="1"/>
        <v>-</v>
      </c>
      <c r="H5" s="42"/>
    </row>
    <row r="6" spans="1:8">
      <c r="A6" s="50" t="s">
        <v>357</v>
      </c>
      <c r="B6" s="83" t="s">
        <v>13</v>
      </c>
      <c r="C6" s="20" t="s">
        <v>18</v>
      </c>
      <c r="D6" s="50" t="str">
        <f t="shared" si="0"/>
        <v>A</v>
      </c>
      <c r="E6" s="42" t="s">
        <v>35</v>
      </c>
      <c r="F6" s="35"/>
      <c r="G6" s="36" t="str">
        <f t="shared" si="1"/>
        <v>-</v>
      </c>
      <c r="H6" s="42"/>
    </row>
    <row r="7" spans="1:8">
      <c r="A7" s="50" t="s">
        <v>358</v>
      </c>
      <c r="B7" s="83"/>
      <c r="C7" s="20" t="s">
        <v>49</v>
      </c>
      <c r="D7" s="50" t="str">
        <f t="shared" si="0"/>
        <v>B</v>
      </c>
      <c r="E7" s="42" t="s">
        <v>288</v>
      </c>
      <c r="F7" s="35"/>
      <c r="G7" s="36" t="str">
        <f t="shared" si="1"/>
        <v>-</v>
      </c>
      <c r="H7" s="42"/>
    </row>
    <row r="8" spans="1:8">
      <c r="A8" s="50" t="s">
        <v>359</v>
      </c>
      <c r="B8" s="83" t="s">
        <v>21</v>
      </c>
      <c r="C8" s="20" t="s">
        <v>19</v>
      </c>
      <c r="D8" s="50" t="str">
        <f t="shared" si="0"/>
        <v>A</v>
      </c>
      <c r="E8" s="42" t="s">
        <v>48</v>
      </c>
      <c r="F8" s="35"/>
      <c r="G8" s="36" t="str">
        <f t="shared" si="1"/>
        <v>-</v>
      </c>
      <c r="H8" s="42"/>
    </row>
    <row r="9" spans="1:8">
      <c r="A9" s="50" t="s">
        <v>360</v>
      </c>
      <c r="B9" s="83"/>
      <c r="C9" s="83" t="s">
        <v>194</v>
      </c>
      <c r="D9" s="50" t="str">
        <f t="shared" si="0"/>
        <v>A</v>
      </c>
      <c r="E9" s="42" t="s">
        <v>51</v>
      </c>
      <c r="F9" s="35"/>
      <c r="G9" s="36" t="str">
        <f t="shared" si="1"/>
        <v>-</v>
      </c>
      <c r="H9" s="42"/>
    </row>
    <row r="10" spans="1:8">
      <c r="A10" s="50" t="s">
        <v>361</v>
      </c>
      <c r="B10" s="83"/>
      <c r="C10" s="83"/>
      <c r="D10" s="50" t="str">
        <f t="shared" si="0"/>
        <v>A</v>
      </c>
      <c r="E10" s="42" t="s">
        <v>52</v>
      </c>
      <c r="F10" s="35"/>
      <c r="G10" s="36" t="str">
        <f t="shared" si="1"/>
        <v>-</v>
      </c>
      <c r="H10" s="42"/>
    </row>
    <row r="11" spans="1:8">
      <c r="A11" s="50" t="s">
        <v>362</v>
      </c>
      <c r="B11" s="83"/>
      <c r="C11" s="83"/>
      <c r="D11" s="50" t="str">
        <f t="shared" si="0"/>
        <v>B</v>
      </c>
      <c r="E11" s="42" t="s">
        <v>58</v>
      </c>
      <c r="F11" s="35"/>
      <c r="G11" s="36" t="str">
        <f t="shared" si="1"/>
        <v>-</v>
      </c>
      <c r="H11" s="42"/>
    </row>
    <row r="12" spans="1:8">
      <c r="A12" s="50" t="s">
        <v>363</v>
      </c>
      <c r="B12" s="83"/>
      <c r="C12" s="20" t="s">
        <v>44</v>
      </c>
      <c r="D12" s="50" t="str">
        <f t="shared" si="0"/>
        <v>A</v>
      </c>
      <c r="E12" s="42" t="s">
        <v>45</v>
      </c>
      <c r="F12" s="35"/>
      <c r="G12" s="36" t="str">
        <f t="shared" si="1"/>
        <v>-</v>
      </c>
      <c r="H12" s="42"/>
    </row>
    <row r="13" spans="1:8">
      <c r="A13" s="50" t="s">
        <v>364</v>
      </c>
      <c r="B13" s="83"/>
      <c r="C13" s="20" t="s">
        <v>32</v>
      </c>
      <c r="D13" s="50" t="str">
        <f t="shared" si="0"/>
        <v>A</v>
      </c>
      <c r="E13" s="42" t="s">
        <v>25</v>
      </c>
      <c r="F13" s="35"/>
      <c r="G13" s="36" t="str">
        <f t="shared" si="1"/>
        <v>-</v>
      </c>
      <c r="H13" s="42"/>
    </row>
    <row r="14" spans="1:8">
      <c r="A14" s="50" t="s">
        <v>365</v>
      </c>
      <c r="B14" s="83"/>
      <c r="C14" s="20" t="s">
        <v>40</v>
      </c>
      <c r="D14" s="50" t="str">
        <f t="shared" si="0"/>
        <v>A</v>
      </c>
      <c r="E14" s="42" t="s">
        <v>57</v>
      </c>
      <c r="F14" s="35"/>
      <c r="G14" s="36" t="str">
        <f t="shared" si="1"/>
        <v>-</v>
      </c>
      <c r="H14" s="42"/>
    </row>
    <row r="15" spans="1:8">
      <c r="A15" s="50" t="s">
        <v>366</v>
      </c>
      <c r="B15" s="83"/>
      <c r="C15" s="20" t="s">
        <v>22</v>
      </c>
      <c r="D15" s="50" t="str">
        <f t="shared" si="0"/>
        <v>A</v>
      </c>
      <c r="E15" s="42" t="s">
        <v>23</v>
      </c>
      <c r="F15" s="35"/>
      <c r="G15" s="36" t="str">
        <f t="shared" si="1"/>
        <v>-</v>
      </c>
      <c r="H15" s="42"/>
    </row>
    <row r="16" spans="1:8">
      <c r="A16" s="50" t="s">
        <v>367</v>
      </c>
      <c r="B16" s="83" t="s">
        <v>149</v>
      </c>
      <c r="C16" s="44" t="s">
        <v>181</v>
      </c>
      <c r="D16" s="50" t="str">
        <f t="shared" si="0"/>
        <v>C</v>
      </c>
      <c r="E16" s="45" t="s">
        <v>182</v>
      </c>
      <c r="F16" s="35"/>
      <c r="G16" s="36" t="str">
        <f t="shared" si="1"/>
        <v>-</v>
      </c>
      <c r="H16" s="45"/>
    </row>
    <row r="17" spans="1:8">
      <c r="A17" s="50" t="s">
        <v>368</v>
      </c>
      <c r="B17" s="83"/>
      <c r="C17" s="18" t="s">
        <v>179</v>
      </c>
      <c r="D17" s="50" t="str">
        <f t="shared" si="0"/>
        <v>C</v>
      </c>
      <c r="E17" s="45" t="s">
        <v>180</v>
      </c>
      <c r="F17" s="35"/>
      <c r="G17" s="36" t="str">
        <f t="shared" si="1"/>
        <v>-</v>
      </c>
      <c r="H17" s="45"/>
    </row>
    <row r="18" spans="1:8">
      <c r="A18" s="91" t="s">
        <v>244</v>
      </c>
      <c r="B18" s="91"/>
      <c r="C18" s="91"/>
      <c r="D18" s="91"/>
      <c r="E18" s="91"/>
      <c r="F18" s="37"/>
      <c r="G18" s="37">
        <f>100-(SUM(G2:G17))</f>
        <v>100</v>
      </c>
      <c r="H18" s="45"/>
    </row>
  </sheetData>
  <mergeCells count="6">
    <mergeCell ref="A18:E18"/>
    <mergeCell ref="B2:B5"/>
    <mergeCell ref="B6:B7"/>
    <mergeCell ref="C9:C11"/>
    <mergeCell ref="B16:B17"/>
    <mergeCell ref="B8:B15"/>
  </mergeCells>
  <phoneticPr fontId="1" type="noConversion"/>
  <conditionalFormatting sqref="G18">
    <cfRule type="cellIs" dxfId="4" priority="2" operator="lessThan">
      <formula>80</formula>
    </cfRule>
  </conditionalFormatting>
  <conditionalFormatting sqref="G18">
    <cfRule type="cellIs" dxfId="3" priority="1" operator="lessThan">
      <formula>80</formula>
    </cfRule>
  </conditionalFormatting>
  <dataValidations count="2">
    <dataValidation type="list" showInputMessage="1" showErrorMessage="1" sqref="F2:F17">
      <formula1>"合格,不合格,不涉及"</formula1>
    </dataValidation>
    <dataValidation allowBlank="1" showInputMessage="1" showErrorMessage="1" sqref="G2:G17"/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H15"/>
  <sheetViews>
    <sheetView showGridLines="0" zoomScaleNormal="100" workbookViewId="0">
      <selection activeCell="D5" sqref="D5"/>
    </sheetView>
  </sheetViews>
  <sheetFormatPr defaultColWidth="25.86328125" defaultRowHeight="16.149999999999999"/>
  <cols>
    <col min="1" max="1" width="13.86328125" style="49" customWidth="1"/>
    <col min="2" max="2" width="13.86328125" style="48" bestFit="1" customWidth="1"/>
    <col min="3" max="3" width="16.1328125" style="49" bestFit="1" customWidth="1"/>
    <col min="4" max="4" width="8.1328125" style="49" bestFit="1" customWidth="1"/>
    <col min="5" max="5" width="56" style="48" bestFit="1" customWidth="1"/>
    <col min="6" max="8" width="10.265625" style="48" bestFit="1" customWidth="1"/>
    <col min="9" max="16384" width="25.86328125" style="48"/>
  </cols>
  <sheetData>
    <row r="1" spans="1:8" ht="16.899999999999999">
      <c r="A1" s="40" t="s">
        <v>292</v>
      </c>
      <c r="B1" s="40" t="s">
        <v>1</v>
      </c>
      <c r="C1" s="40" t="s">
        <v>2</v>
      </c>
      <c r="D1" s="40" t="s">
        <v>3</v>
      </c>
      <c r="E1" s="40" t="s">
        <v>209</v>
      </c>
      <c r="F1" s="40" t="s">
        <v>287</v>
      </c>
      <c r="G1" s="31" t="s">
        <v>243</v>
      </c>
      <c r="H1" s="40" t="s">
        <v>4</v>
      </c>
    </row>
    <row r="2" spans="1:8">
      <c r="A2" s="20" t="s">
        <v>369</v>
      </c>
      <c r="B2" s="83" t="s">
        <v>5</v>
      </c>
      <c r="C2" s="20" t="s">
        <v>6</v>
      </c>
      <c r="D2" s="20" t="str">
        <f>RIGHT(A2,1)</f>
        <v>B</v>
      </c>
      <c r="E2" s="42" t="s">
        <v>53</v>
      </c>
      <c r="F2" s="35"/>
      <c r="G2" s="36" t="str">
        <f>IF( F2="不合格",
     IF(D2="A",30,
     IF(D2="B",10,
     IF(D2="C",5
     ))),
     IF(F2="合格",0,
     IF(F2="不涉及",0,
     "-"
     ))
   )</f>
        <v>-</v>
      </c>
      <c r="H2" s="42"/>
    </row>
    <row r="3" spans="1:8">
      <c r="A3" s="50" t="s">
        <v>370</v>
      </c>
      <c r="B3" s="83"/>
      <c r="C3" s="20" t="s">
        <v>9</v>
      </c>
      <c r="D3" s="50" t="str">
        <f t="shared" ref="D3:D14" si="0">RIGHT(A3,1)</f>
        <v>B</v>
      </c>
      <c r="E3" s="43" t="s">
        <v>54</v>
      </c>
      <c r="F3" s="35"/>
      <c r="G3" s="36" t="str">
        <f t="shared" ref="G3:G14" si="1">IF( F3="不合格",
     IF(D3="A",30,
     IF(D3="B",10,
     IF(D3="C",5
     ))),
     IF(F3="合格",0,
     IF(F3="不涉及",0,
     "-"
     ))
   )</f>
        <v>-</v>
      </c>
      <c r="H3" s="42"/>
    </row>
    <row r="4" spans="1:8">
      <c r="A4" s="50" t="s">
        <v>371</v>
      </c>
      <c r="B4" s="83"/>
      <c r="C4" s="20" t="s">
        <v>11</v>
      </c>
      <c r="D4" s="50" t="str">
        <f t="shared" si="0"/>
        <v>B</v>
      </c>
      <c r="E4" s="42" t="s">
        <v>17</v>
      </c>
      <c r="F4" s="35"/>
      <c r="G4" s="36" t="str">
        <f t="shared" si="1"/>
        <v>-</v>
      </c>
      <c r="H4" s="42"/>
    </row>
    <row r="5" spans="1:8" ht="32.25">
      <c r="A5" s="50" t="s">
        <v>372</v>
      </c>
      <c r="B5" s="83"/>
      <c r="C5" s="20" t="s">
        <v>12</v>
      </c>
      <c r="D5" s="50" t="str">
        <f t="shared" si="0"/>
        <v>B</v>
      </c>
      <c r="E5" s="42" t="s">
        <v>76</v>
      </c>
      <c r="F5" s="35"/>
      <c r="G5" s="36" t="str">
        <f t="shared" si="1"/>
        <v>-</v>
      </c>
      <c r="H5" s="42"/>
    </row>
    <row r="6" spans="1:8">
      <c r="A6" s="50" t="s">
        <v>373</v>
      </c>
      <c r="B6" s="83" t="s">
        <v>13</v>
      </c>
      <c r="C6" s="20" t="s">
        <v>18</v>
      </c>
      <c r="D6" s="50" t="str">
        <f t="shared" si="0"/>
        <v>A</v>
      </c>
      <c r="E6" s="42" t="s">
        <v>197</v>
      </c>
      <c r="F6" s="35"/>
      <c r="G6" s="36" t="str">
        <f t="shared" si="1"/>
        <v>-</v>
      </c>
      <c r="H6" s="42"/>
    </row>
    <row r="7" spans="1:8">
      <c r="A7" s="50" t="s">
        <v>374</v>
      </c>
      <c r="B7" s="83"/>
      <c r="C7" s="20" t="s">
        <v>49</v>
      </c>
      <c r="D7" s="50" t="str">
        <f t="shared" si="0"/>
        <v>B</v>
      </c>
      <c r="E7" s="42" t="s">
        <v>288</v>
      </c>
      <c r="F7" s="35"/>
      <c r="G7" s="36" t="str">
        <f t="shared" si="1"/>
        <v>-</v>
      </c>
      <c r="H7" s="42"/>
    </row>
    <row r="8" spans="1:8">
      <c r="A8" s="50" t="s">
        <v>375</v>
      </c>
      <c r="B8" s="83" t="s">
        <v>21</v>
      </c>
      <c r="C8" s="20" t="s">
        <v>19</v>
      </c>
      <c r="D8" s="50" t="str">
        <f t="shared" si="0"/>
        <v>A</v>
      </c>
      <c r="E8" s="42" t="s">
        <v>61</v>
      </c>
      <c r="F8" s="35"/>
      <c r="G8" s="36" t="str">
        <f t="shared" si="1"/>
        <v>-</v>
      </c>
      <c r="H8" s="42"/>
    </row>
    <row r="9" spans="1:8">
      <c r="A9" s="50" t="s">
        <v>376</v>
      </c>
      <c r="B9" s="83"/>
      <c r="C9" s="83" t="s">
        <v>50</v>
      </c>
      <c r="D9" s="50" t="str">
        <f t="shared" si="0"/>
        <v>A</v>
      </c>
      <c r="E9" s="42" t="s">
        <v>60</v>
      </c>
      <c r="F9" s="35"/>
      <c r="G9" s="36" t="str">
        <f t="shared" si="1"/>
        <v>-</v>
      </c>
      <c r="H9" s="42"/>
    </row>
    <row r="10" spans="1:8">
      <c r="A10" s="50" t="s">
        <v>377</v>
      </c>
      <c r="B10" s="83"/>
      <c r="C10" s="83"/>
      <c r="D10" s="50" t="str">
        <f t="shared" si="0"/>
        <v>B</v>
      </c>
      <c r="E10" s="42" t="s">
        <v>59</v>
      </c>
      <c r="F10" s="35"/>
      <c r="G10" s="36" t="str">
        <f t="shared" si="1"/>
        <v>-</v>
      </c>
      <c r="H10" s="42"/>
    </row>
    <row r="11" spans="1:8">
      <c r="A11" s="50" t="s">
        <v>378</v>
      </c>
      <c r="B11" s="83"/>
      <c r="C11" s="20" t="s">
        <v>32</v>
      </c>
      <c r="D11" s="50" t="str">
        <f t="shared" si="0"/>
        <v>A</v>
      </c>
      <c r="E11" s="42" t="s">
        <v>25</v>
      </c>
      <c r="F11" s="35"/>
      <c r="G11" s="36" t="str">
        <f t="shared" si="1"/>
        <v>-</v>
      </c>
      <c r="H11" s="42"/>
    </row>
    <row r="12" spans="1:8">
      <c r="A12" s="50" t="s">
        <v>379</v>
      </c>
      <c r="B12" s="83"/>
      <c r="C12" s="20" t="s">
        <v>40</v>
      </c>
      <c r="D12" s="50" t="str">
        <f t="shared" si="0"/>
        <v>A</v>
      </c>
      <c r="E12" s="42" t="s">
        <v>41</v>
      </c>
      <c r="F12" s="35"/>
      <c r="G12" s="36" t="str">
        <f t="shared" si="1"/>
        <v>-</v>
      </c>
      <c r="H12" s="42"/>
    </row>
    <row r="13" spans="1:8">
      <c r="A13" s="50" t="s">
        <v>380</v>
      </c>
      <c r="B13" s="83" t="s">
        <v>149</v>
      </c>
      <c r="C13" s="44" t="s">
        <v>181</v>
      </c>
      <c r="D13" s="50" t="str">
        <f t="shared" si="0"/>
        <v>C</v>
      </c>
      <c r="E13" s="45" t="s">
        <v>182</v>
      </c>
      <c r="F13" s="35"/>
      <c r="G13" s="36" t="str">
        <f t="shared" si="1"/>
        <v>-</v>
      </c>
      <c r="H13" s="45"/>
    </row>
    <row r="14" spans="1:8">
      <c r="A14" s="50" t="s">
        <v>381</v>
      </c>
      <c r="B14" s="83"/>
      <c r="C14" s="18" t="s">
        <v>179</v>
      </c>
      <c r="D14" s="50" t="str">
        <f t="shared" si="0"/>
        <v>C</v>
      </c>
      <c r="E14" s="45" t="s">
        <v>180</v>
      </c>
      <c r="F14" s="35"/>
      <c r="G14" s="36" t="str">
        <f t="shared" si="1"/>
        <v>-</v>
      </c>
      <c r="H14" s="45"/>
    </row>
    <row r="15" spans="1:8">
      <c r="A15" s="91" t="s">
        <v>244</v>
      </c>
      <c r="B15" s="91"/>
      <c r="C15" s="91"/>
      <c r="D15" s="91"/>
      <c r="E15" s="91"/>
      <c r="F15" s="37"/>
      <c r="G15" s="37">
        <f>100-(SUM(G2:G14))</f>
        <v>100</v>
      </c>
      <c r="H15" s="45"/>
    </row>
  </sheetData>
  <mergeCells count="6">
    <mergeCell ref="A15:E15"/>
    <mergeCell ref="B2:B5"/>
    <mergeCell ref="B6:B7"/>
    <mergeCell ref="C9:C10"/>
    <mergeCell ref="B8:B12"/>
    <mergeCell ref="B13:B14"/>
  </mergeCells>
  <phoneticPr fontId="1" type="noConversion"/>
  <conditionalFormatting sqref="G15">
    <cfRule type="cellIs" dxfId="2" priority="2" operator="lessThan">
      <formula>80</formula>
    </cfRule>
  </conditionalFormatting>
  <conditionalFormatting sqref="G15">
    <cfRule type="cellIs" dxfId="1" priority="1" operator="lessThan">
      <formula>80</formula>
    </cfRule>
  </conditionalFormatting>
  <dataValidations count="2">
    <dataValidation type="list" showInputMessage="1" showErrorMessage="1" sqref="F2:F14">
      <formula1>"合格,不合格,不涉及"</formula1>
    </dataValidation>
    <dataValidation allowBlank="1" showInputMessage="1" showErrorMessage="1" sqref="G2:G14"/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H9"/>
  <sheetViews>
    <sheetView showGridLines="0" zoomScaleNormal="100" workbookViewId="0">
      <selection activeCell="D5" sqref="D5"/>
    </sheetView>
  </sheetViews>
  <sheetFormatPr defaultColWidth="9" defaultRowHeight="16.149999999999999"/>
  <cols>
    <col min="1" max="1" width="10" style="49" bestFit="1" customWidth="1"/>
    <col min="2" max="2" width="13.86328125" style="48" bestFit="1" customWidth="1"/>
    <col min="3" max="3" width="14.265625" style="49" bestFit="1" customWidth="1"/>
    <col min="4" max="4" width="12.1328125" style="49" bestFit="1" customWidth="1"/>
    <col min="5" max="5" width="72.46484375" style="48" customWidth="1"/>
    <col min="6" max="6" width="11.3984375" style="48" customWidth="1"/>
    <col min="7" max="7" width="11.59765625" style="48" customWidth="1"/>
    <col min="8" max="8" width="14.265625" style="48" bestFit="1" customWidth="1"/>
    <col min="9" max="16384" width="9" style="48"/>
  </cols>
  <sheetData>
    <row r="1" spans="1:8" ht="16.899999999999999">
      <c r="A1" s="40" t="s">
        <v>292</v>
      </c>
      <c r="B1" s="40" t="s">
        <v>1</v>
      </c>
      <c r="C1" s="40" t="s">
        <v>2</v>
      </c>
      <c r="D1" s="40" t="s">
        <v>3</v>
      </c>
      <c r="E1" s="40" t="s">
        <v>209</v>
      </c>
      <c r="F1" s="40" t="s">
        <v>287</v>
      </c>
      <c r="G1" s="31" t="s">
        <v>243</v>
      </c>
      <c r="H1" s="40" t="s">
        <v>4</v>
      </c>
    </row>
    <row r="2" spans="1:8" ht="32.25">
      <c r="A2" s="20" t="s">
        <v>382</v>
      </c>
      <c r="B2" s="83" t="s">
        <v>5</v>
      </c>
      <c r="C2" s="20" t="s">
        <v>6</v>
      </c>
      <c r="D2" s="20" t="str">
        <f>RIGHT(A2,1)</f>
        <v>B</v>
      </c>
      <c r="E2" s="42" t="s">
        <v>53</v>
      </c>
      <c r="F2" s="35"/>
      <c r="G2" s="36" t="str">
        <f>IF( F2="不合格",
     IF(D2="A",30,
     IF(D2="B",10,
     IF(D2="C",5
     ))),
     IF(F2="合格",0,
     IF(F2="不涉及",0,
     "-"
     ))
   )</f>
        <v>-</v>
      </c>
      <c r="H2" s="42"/>
    </row>
    <row r="3" spans="1:8" ht="32.25">
      <c r="A3" s="50" t="s">
        <v>383</v>
      </c>
      <c r="B3" s="83"/>
      <c r="C3" s="20" t="s">
        <v>9</v>
      </c>
      <c r="D3" s="50" t="str">
        <f t="shared" ref="D3:D8" si="0">RIGHT(A3,1)</f>
        <v>B</v>
      </c>
      <c r="E3" s="43" t="s">
        <v>46</v>
      </c>
      <c r="F3" s="35"/>
      <c r="G3" s="36" t="str">
        <f t="shared" ref="G3:G8" si="1">IF( F3="不合格",
     IF(D3="A",30,
     IF(D3="B",10,
     IF(D3="C",5
     ))),
     IF(F3="合格",0,
     IF(F3="不涉及",0,
     "-"
     ))
   )</f>
        <v>-</v>
      </c>
      <c r="H3" s="42"/>
    </row>
    <row r="4" spans="1:8" ht="32.25">
      <c r="A4" s="50" t="s">
        <v>384</v>
      </c>
      <c r="B4" s="83"/>
      <c r="C4" s="20" t="s">
        <v>11</v>
      </c>
      <c r="D4" s="50" t="str">
        <f t="shared" si="0"/>
        <v>B</v>
      </c>
      <c r="E4" s="42" t="s">
        <v>17</v>
      </c>
      <c r="F4" s="35"/>
      <c r="G4" s="36" t="str">
        <f t="shared" si="1"/>
        <v>-</v>
      </c>
      <c r="H4" s="42"/>
    </row>
    <row r="5" spans="1:8" ht="32.25">
      <c r="A5" s="50" t="s">
        <v>385</v>
      </c>
      <c r="B5" s="83"/>
      <c r="C5" s="20" t="s">
        <v>12</v>
      </c>
      <c r="D5" s="50" t="str">
        <f t="shared" si="0"/>
        <v>B</v>
      </c>
      <c r="E5" s="42" t="s">
        <v>76</v>
      </c>
      <c r="F5" s="35"/>
      <c r="G5" s="36" t="str">
        <f t="shared" si="1"/>
        <v>-</v>
      </c>
      <c r="H5" s="42"/>
    </row>
    <row r="6" spans="1:8" ht="32.25">
      <c r="A6" s="50" t="s">
        <v>386</v>
      </c>
      <c r="B6" s="83"/>
      <c r="C6" s="20" t="s">
        <v>92</v>
      </c>
      <c r="D6" s="50" t="str">
        <f t="shared" si="0"/>
        <v>B</v>
      </c>
      <c r="E6" s="42" t="s">
        <v>91</v>
      </c>
      <c r="F6" s="35"/>
      <c r="G6" s="36" t="str">
        <f t="shared" si="1"/>
        <v>-</v>
      </c>
      <c r="H6" s="42"/>
    </row>
    <row r="7" spans="1:8" ht="32.25">
      <c r="A7" s="50" t="s">
        <v>387</v>
      </c>
      <c r="B7" s="83" t="s">
        <v>13</v>
      </c>
      <c r="C7" s="20" t="s">
        <v>18</v>
      </c>
      <c r="D7" s="50" t="str">
        <f t="shared" si="0"/>
        <v>A</v>
      </c>
      <c r="E7" s="42" t="s">
        <v>35</v>
      </c>
      <c r="F7" s="35"/>
      <c r="G7" s="36" t="str">
        <f t="shared" si="1"/>
        <v>-</v>
      </c>
      <c r="H7" s="42"/>
    </row>
    <row r="8" spans="1:8" ht="32.25">
      <c r="A8" s="50" t="s">
        <v>388</v>
      </c>
      <c r="B8" s="83"/>
      <c r="C8" s="20" t="s">
        <v>49</v>
      </c>
      <c r="D8" s="50" t="str">
        <f t="shared" si="0"/>
        <v>B</v>
      </c>
      <c r="E8" s="42" t="s">
        <v>36</v>
      </c>
      <c r="F8" s="35"/>
      <c r="G8" s="36" t="str">
        <f t="shared" si="1"/>
        <v>-</v>
      </c>
      <c r="H8" s="42"/>
    </row>
    <row r="9" spans="1:8">
      <c r="A9" s="91" t="s">
        <v>244</v>
      </c>
      <c r="B9" s="91"/>
      <c r="C9" s="91"/>
      <c r="D9" s="91"/>
      <c r="E9" s="91"/>
      <c r="F9" s="37"/>
      <c r="G9" s="37">
        <f>100-(SUM(G2:G8))</f>
        <v>100</v>
      </c>
      <c r="H9" s="45"/>
    </row>
  </sheetData>
  <autoFilter ref="A1:H8"/>
  <mergeCells count="3">
    <mergeCell ref="B7:B8"/>
    <mergeCell ref="B2:B6"/>
    <mergeCell ref="A9:E9"/>
  </mergeCells>
  <phoneticPr fontId="1" type="noConversion"/>
  <conditionalFormatting sqref="G9">
    <cfRule type="cellIs" dxfId="0" priority="2" operator="lessThan">
      <formula>80</formula>
    </cfRule>
  </conditionalFormatting>
  <dataValidations count="2">
    <dataValidation type="list" showInputMessage="1" showErrorMessage="1" sqref="F2:F8">
      <formula1>"合格,不合格,不涉及"</formula1>
    </dataValidation>
    <dataValidation allowBlank="1" showInputMessage="1" showErrorMessage="1" sqref="G2:G8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服务质量检查报告（正文）</vt:lpstr>
      <vt:lpstr>UC解决方案实施SOP</vt:lpstr>
      <vt:lpstr>工具及文档清单</vt:lpstr>
      <vt:lpstr>输出件交付质量检查</vt:lpstr>
      <vt:lpstr>U1900交付质量检查</vt:lpstr>
      <vt:lpstr>eSpace ECS交付质量检查</vt:lpstr>
      <vt:lpstr>USM交付质量检查</vt:lpstr>
      <vt:lpstr>SE1000交付质量检查</vt:lpstr>
      <vt:lpstr>S2600 V3交付质量检查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2018-05-26T06:50:41Z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(3)8aaadd1MSAMRyeP+3Fy3sUii8YsbKt3m8y/yU0v8RVF27ghWvikzlfdN/LZbHPCGrcNfcUtN
SvIrNu3QaY2wC2PVcOQP5H5Q5Wx6kG2N7Wtlk9+IBith13MOqUJ0icBptzSOx5PmGWd/BqIx
iP1yy9pHynGgVkdJz/Br6IS8fsW6QzM2b++WApDhmCrUzKP0IM0Wh/UnyqQOQgpJRbe9LF/O
m9PvHud0mD7BlvqpRY</vt:lpwstr>
  </property>
  <property fmtid="{D5CDD505-2E9C-101B-9397-08002B2CF9AE}" pid="7" name="_2015_ms_pID_7253431">
    <vt:lpwstr>XQk+ueLY1OywTlq2nek5kMaUpSZQaAH5MdF92fOqamNm8+uo6YITYC
SD6hh67/Z1J1V6gntG0rf78iAi7kGBuyWgNnwGYAFl6qQ3RgDrDwzCxrTPExB9YrVn5Mg0i/
Z3hckjp+uJj9S2Unj2yp6aXaMbAWmBtDl7e7aLMstcQvX/9efPorYHDqhxJWDG1vEqKh1NXc
ikGIlDC0VoZyamTtK6aYA6xSIOzw9B0slADQ</vt:lpwstr>
  </property>
  <property fmtid="{D5CDD505-2E9C-101B-9397-08002B2CF9AE}" pid="8" name="_2015_ms_pID_7253432">
    <vt:lpwstr>XLBf7bY4vXjUl1jBrdhDjoIQtFE/SseCZHTT
6L0U//quE1XXNydkGhrQggoG/EOrDA==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1521776381</vt:lpwstr>
  </property>
</Properties>
</file>