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1785" yWindow="450" windowWidth="12510" windowHeight="4455" tabRatio="856" firstSheet="4" activeTab="8"/>
  </bookViews>
  <sheets>
    <sheet name="服务质量检查报告（正文）" sheetId="39" r:id="rId1"/>
    <sheet name="VCN5X0 SOP" sheetId="30" r:id="rId2"/>
    <sheet name="VCN30X0 SOP" sheetId="36" r:id="rId3"/>
    <sheet name="VCM50X0 SOP" sheetId="37" r:id="rId4"/>
    <sheet name="工具及文档清单" sheetId="38" r:id="rId5"/>
    <sheet name="输出件交付质量检查" sheetId="29" r:id="rId6"/>
    <sheet name="VCN5X0交付质量检查" sheetId="27" r:id="rId7"/>
    <sheet name="VCN30X0交付质量检查" sheetId="31" r:id="rId8"/>
    <sheet name="VCM50X0交付质量检查" sheetId="32" r:id="rId9"/>
  </sheets>
  <definedNames>
    <definedName name="LOCAL_mysql_date_fm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B3" i="32" l="1"/>
  <c r="B4" i="32"/>
  <c r="B5" i="32"/>
  <c r="B6" i="32"/>
  <c r="B7" i="32"/>
  <c r="B8" i="32"/>
  <c r="B9" i="32"/>
  <c r="B10" i="32"/>
  <c r="B11" i="32"/>
  <c r="B12" i="32"/>
  <c r="B13" i="32"/>
  <c r="B14" i="32"/>
  <c r="B2" i="32"/>
  <c r="B3" i="31"/>
  <c r="B4" i="31"/>
  <c r="B5" i="31"/>
  <c r="B6" i="31"/>
  <c r="B7" i="31"/>
  <c r="B8" i="31"/>
  <c r="B9" i="31"/>
  <c r="B10" i="31"/>
  <c r="B11" i="31"/>
  <c r="B12" i="31"/>
  <c r="B2" i="31"/>
  <c r="B3" i="27" l="1"/>
  <c r="B4" i="27"/>
  <c r="B5" i="27"/>
  <c r="B6" i="27"/>
  <c r="B7" i="27"/>
  <c r="B8" i="27"/>
  <c r="B9" i="27"/>
  <c r="B10" i="27"/>
  <c r="B11" i="27"/>
  <c r="B2" i="27"/>
  <c r="C3" i="29" l="1"/>
  <c r="C4" i="29"/>
  <c r="C5" i="29"/>
  <c r="C6" i="29"/>
  <c r="C7" i="29"/>
  <c r="C8" i="29"/>
  <c r="C9" i="29"/>
  <c r="C2" i="29"/>
  <c r="F3" i="32" l="1"/>
  <c r="F4" i="32"/>
  <c r="F5" i="32"/>
  <c r="F6" i="32"/>
  <c r="F7" i="32"/>
  <c r="F8" i="32"/>
  <c r="F9" i="32"/>
  <c r="F10" i="32"/>
  <c r="F11" i="32"/>
  <c r="F12" i="32"/>
  <c r="F13" i="32"/>
  <c r="F14" i="32"/>
  <c r="F2" i="32"/>
  <c r="F3" i="31"/>
  <c r="F4" i="31"/>
  <c r="F5" i="31"/>
  <c r="F6" i="31"/>
  <c r="F7" i="31"/>
  <c r="F8" i="31"/>
  <c r="F9" i="31"/>
  <c r="F10" i="31"/>
  <c r="F11" i="31"/>
  <c r="F12" i="31"/>
  <c r="F2" i="31"/>
  <c r="F3" i="27"/>
  <c r="F4" i="27"/>
  <c r="F5" i="27"/>
  <c r="F6" i="27"/>
  <c r="F7" i="27"/>
  <c r="F8" i="27"/>
  <c r="F9" i="27"/>
  <c r="F10" i="27"/>
  <c r="F11" i="27"/>
  <c r="F2" i="27"/>
  <c r="G3" i="29"/>
  <c r="G4" i="29"/>
  <c r="G5" i="29"/>
  <c r="G6" i="29"/>
  <c r="G7" i="29"/>
  <c r="G8" i="29"/>
  <c r="G9" i="29"/>
  <c r="G2" i="29"/>
  <c r="B8" i="39"/>
  <c r="I8" i="39" s="1"/>
  <c r="F13" i="31" l="1"/>
  <c r="F15" i="32"/>
  <c r="F12" i="27"/>
  <c r="G10" i="29"/>
</calcChain>
</file>

<file path=xl/sharedStrings.xml><?xml version="1.0" encoding="utf-8"?>
<sst xmlns="http://schemas.openxmlformats.org/spreadsheetml/2006/main" count="338" uniqueCount="246">
  <si>
    <t>重要性</t>
    <phoneticPr fontId="6" type="noConversion"/>
  </si>
  <si>
    <t>检查内容</t>
    <phoneticPr fontId="6" type="noConversion"/>
  </si>
  <si>
    <t>问题描述</t>
    <phoneticPr fontId="6" type="noConversion"/>
  </si>
  <si>
    <t>所有线缆的连接处必须牢固可靠</t>
    <phoneticPr fontId="6" type="noConversion"/>
  </si>
  <si>
    <t>检查交换板SMM模块管理IP地址是否配置且通信正常</t>
    <phoneticPr fontId="6" type="noConversion"/>
  </si>
  <si>
    <t>检查RAID组是否创建，且运行正常</t>
    <phoneticPr fontId="6" type="noConversion"/>
  </si>
  <si>
    <t>检查配置服务器是否配置管理IP，且通信正常</t>
    <phoneticPr fontId="6" type="noConversion"/>
  </si>
  <si>
    <t>检查服务器网卡是否绑定，提升业务通信可靠性</t>
    <phoneticPr fontId="6" type="noConversion"/>
  </si>
  <si>
    <t>检查交换板配置是否符合产品要求</t>
    <phoneticPr fontId="6" type="noConversion"/>
  </si>
  <si>
    <t>检查VCM和VCN对接是否正常</t>
    <phoneticPr fontId="6" type="noConversion"/>
  </si>
  <si>
    <t>通过SEM管理界面检查各单板业务部署是否完成且运行正常</t>
    <phoneticPr fontId="1" type="noConversion"/>
  </si>
  <si>
    <t>通过SEM管理界面检查各单板服务软件部署是否完成且运行正常</t>
    <phoneticPr fontId="1" type="noConversion"/>
  </si>
  <si>
    <t>检查VCM和ArcGIS对接是否正常</t>
    <phoneticPr fontId="6" type="noConversion"/>
  </si>
  <si>
    <t>检查VCM和超图GIS对接是否正常</t>
    <phoneticPr fontId="6" type="noConversion"/>
  </si>
  <si>
    <t>SEM双机组网下，需检查双机倒换是否正常</t>
    <phoneticPr fontId="6" type="noConversion"/>
  </si>
  <si>
    <t>检查硬盘个数和容量，确认是否满足录像存储时长要求</t>
    <phoneticPr fontId="6" type="noConversion"/>
  </si>
  <si>
    <t>检查是否存在设备离线、录像不完整、实况卡顿问题</t>
    <phoneticPr fontId="6" type="noConversion"/>
  </si>
  <si>
    <t>通过OMU Portal检查所有业务进程是否运行正常</t>
    <phoneticPr fontId="6" type="noConversion"/>
  </si>
  <si>
    <t>检查当前设备CPU和物理内存配置下，设备性能规格是否满足业务需求</t>
    <phoneticPr fontId="6" type="noConversion"/>
  </si>
  <si>
    <t>检查所有摄像机录像计划是否设置且执行正常，确保摄像机录像正常存储、回放正常</t>
    <phoneticPr fontId="6" type="noConversion"/>
  </si>
  <si>
    <t>通过OMU Portal界面检查所有业务进程是否正常运行</t>
    <phoneticPr fontId="6" type="noConversion"/>
  </si>
  <si>
    <t>设备自动巡检结果（附件内容涉及项）必须为全部通过（不涉及项可忽略）</t>
    <phoneticPr fontId="6" type="noConversion"/>
  </si>
  <si>
    <t>检查服务器NTP同步是否配置，确保域内所有设备时间同步（并建议与北京时间保持一致）</t>
    <phoneticPr fontId="6" type="noConversion"/>
  </si>
  <si>
    <t>检查是否存在设备离线、实况卡顿问题</t>
    <phoneticPr fontId="6" type="noConversion"/>
  </si>
  <si>
    <t>规划与设计</t>
    <phoneticPr fontId="1" type="noConversion"/>
  </si>
  <si>
    <t>硬件安装</t>
    <phoneticPr fontId="1" type="noConversion"/>
  </si>
  <si>
    <t>业务调试</t>
    <phoneticPr fontId="1" type="noConversion"/>
  </si>
  <si>
    <t>割接上线</t>
    <phoneticPr fontId="1" type="noConversion"/>
  </si>
  <si>
    <t>收集IPC数据</t>
    <phoneticPr fontId="1" type="noConversion"/>
  </si>
  <si>
    <t>准备交付所需配置文件</t>
    <phoneticPr fontId="1" type="noConversion"/>
  </si>
  <si>
    <t>制作系统集成设计文档</t>
    <phoneticPr fontId="1" type="noConversion"/>
  </si>
  <si>
    <t>设备上架、物理连线</t>
    <phoneticPr fontId="1" type="noConversion"/>
  </si>
  <si>
    <t>软件配置</t>
    <phoneticPr fontId="1" type="noConversion"/>
  </si>
  <si>
    <t>VCN5X0产品文档-&gt;快速入门</t>
    <phoneticPr fontId="1" type="noConversion"/>
  </si>
  <si>
    <t>配置前检查</t>
    <phoneticPr fontId="1" type="noConversion"/>
  </si>
  <si>
    <t>按照实际安装位置更新集成设计文档相关内容</t>
    <phoneticPr fontId="1" type="noConversion"/>
  </si>
  <si>
    <t>按照实际配置更新集成设计文档相关内容</t>
    <phoneticPr fontId="1" type="noConversion"/>
  </si>
  <si>
    <t>添加摄像机并设置录像计划</t>
    <phoneticPr fontId="1" type="noConversion"/>
  </si>
  <si>
    <t>录像业务调测</t>
    <phoneticPr fontId="1" type="noConversion"/>
  </si>
  <si>
    <t>实况业务调测</t>
    <phoneticPr fontId="1" type="noConversion"/>
  </si>
  <si>
    <t>上线前系统巡检</t>
    <phoneticPr fontId="1" type="noConversion"/>
  </si>
  <si>
    <t>业务割接上线</t>
    <phoneticPr fontId="1" type="noConversion"/>
  </si>
  <si>
    <t>按照高危操作要求制作变更方案</t>
    <phoneticPr fontId="1" type="noConversion"/>
  </si>
  <si>
    <t>输出高危操作实施方案，三授权文档</t>
    <phoneticPr fontId="1" type="noConversion"/>
  </si>
  <si>
    <t>VCN30X0产品文档-&gt;配置指南-&gt;配置前准备工作</t>
  </si>
  <si>
    <t>VCN30X0产品文档-&gt;快速入门</t>
  </si>
  <si>
    <t>VCN30X0产品文档-&gt;维护-&gt;例行维护-&gt;巡检</t>
  </si>
  <si>
    <t>服务器基本参数配置</t>
    <phoneticPr fontId="1" type="noConversion"/>
  </si>
  <si>
    <t>配置业务基础数据</t>
    <phoneticPr fontId="1" type="noConversion"/>
  </si>
  <si>
    <t>VCN5X0产品文档-&gt;配置指南-&gt;通过C/S客户端配置业务-&gt;配置业务基础数据</t>
    <phoneticPr fontId="1" type="noConversion"/>
  </si>
  <si>
    <t>VCN5X0产品文档-&gt;配置指南-&gt;通过C/S客户端配置业务-&gt;将摄像机接入平台</t>
    <phoneticPr fontId="1" type="noConversion"/>
  </si>
  <si>
    <t>VCN5X0产品文档-&gt;配置指南-&gt;通过C/S客户端配置业务-&gt;实时监控</t>
    <phoneticPr fontId="1" type="noConversion"/>
  </si>
  <si>
    <t>VCN5X0产品文档-&gt;配置指南-&gt;通过C/S客户端配置业务-&gt;录像业务</t>
    <phoneticPr fontId="1" type="noConversion"/>
  </si>
  <si>
    <t>VCN5X0产品文档-&gt;配置指南-&gt;通过C/S客户端配置业务-&gt;配置业务基础数据-&gt;检查OMU Portal服务器端</t>
    <phoneticPr fontId="1" type="noConversion"/>
  </si>
  <si>
    <t>VCN5X0产品文档-&gt;配置指南-&gt;通过C/S客户端配置业务-&gt;配置前准备工作-&gt;收集IPC数据
参考附件《摄像机数据收集&amp;规划模板》</t>
    <phoneticPr fontId="1" type="noConversion"/>
  </si>
  <si>
    <t>VCN5X0产品文档-&gt;配置指南-&gt;通过C/S客户端配置业务-&gt;配置前准备工作-&gt;准备配置文件</t>
    <phoneticPr fontId="1" type="noConversion"/>
  </si>
  <si>
    <t>VCN30X0产品文档-&gt;配置指南-&gt;将摄像机接入平台</t>
    <phoneticPr fontId="1" type="noConversion"/>
  </si>
  <si>
    <t>VCN30X0产品文档-&gt;配置指南-&gt;配置服务器基本参数</t>
    <phoneticPr fontId="1" type="noConversion"/>
  </si>
  <si>
    <t>VCN30X0产品文档-&gt;配置指南-&gt;配置服务器基本参数-&gt;检查服务器端</t>
    <phoneticPr fontId="1" type="noConversion"/>
  </si>
  <si>
    <t>VCN30X0产品文档-&gt;配置指南-&gt;实时监控</t>
    <phoneticPr fontId="1" type="noConversion"/>
  </si>
  <si>
    <t>VCN30X0产品文档-&gt;配置指南-&gt;录像业务</t>
    <phoneticPr fontId="1" type="noConversion"/>
  </si>
  <si>
    <t>VCM50X0产品文档-&gt;快速安装指南</t>
    <phoneticPr fontId="1" type="noConversion"/>
  </si>
  <si>
    <t>部署前准备（交换板配置、初始化系统）</t>
    <phoneticPr fontId="1" type="noConversion"/>
  </si>
  <si>
    <t>VCM50X0产品文档-&gt;安装-&gt;业务部署指南-&gt;配置磁阵</t>
    <phoneticPr fontId="1" type="noConversion"/>
  </si>
  <si>
    <t>挂载磁阵</t>
    <phoneticPr fontId="1" type="noConversion"/>
  </si>
  <si>
    <t>部署VCM系统</t>
    <phoneticPr fontId="1" type="noConversion"/>
  </si>
  <si>
    <t>VCM50X0产品文档-&gt;安装-&gt;业务部署指南-&gt;部署VCM系统</t>
    <phoneticPr fontId="1" type="noConversion"/>
  </si>
  <si>
    <t>配置系统环境</t>
    <phoneticPr fontId="1" type="noConversion"/>
  </si>
  <si>
    <t>VCM50X0产品文档-&gt;安装-&gt;业务部署指南-&gt;配置系统环境</t>
    <phoneticPr fontId="1" type="noConversion"/>
  </si>
  <si>
    <t>VCM50X0产品文档-&gt;操作维护-&gt;操作指南</t>
    <phoneticPr fontId="1" type="noConversion"/>
  </si>
  <si>
    <t>业务调测</t>
    <phoneticPr fontId="1" type="noConversion"/>
  </si>
  <si>
    <t>VCM50X0产品文档-&gt;操作维护-&gt;维护指南-&gt;常用维护任务-&gt;系统巡检</t>
    <phoneticPr fontId="1" type="noConversion"/>
  </si>
  <si>
    <t>重要性</t>
    <phoneticPr fontId="1" type="noConversion"/>
  </si>
  <si>
    <t>交付件</t>
    <phoneticPr fontId="6" type="noConversion"/>
  </si>
  <si>
    <t>说明</t>
    <phoneticPr fontId="6" type="noConversion"/>
  </si>
  <si>
    <t>备注</t>
    <phoneticPr fontId="6" type="noConversion"/>
  </si>
  <si>
    <t>项目基本信息</t>
    <phoneticPr fontId="6" type="noConversion"/>
  </si>
  <si>
    <t>按照项目基本信息表项填写</t>
    <phoneticPr fontId="6" type="noConversion"/>
  </si>
  <si>
    <t>搬迁（含系统迁移、搬迁友商业务）、扩容类项目，实施方案需包含以下内容：实施前组网及设备信息，实施后目标组网及设备信息，数据备份方案、实施步骤、业务测试方案、回退方案等。</t>
    <phoneticPr fontId="6" type="noConversion"/>
  </si>
  <si>
    <t>系统集成设计LLD</t>
    <phoneticPr fontId="6" type="noConversion"/>
  </si>
  <si>
    <t>需要包含以下:组网图，物理连线图表及标签信息，机柜布局，板位图，中继规划，VLAN，IP地址按网元，通信矩阵(客户端)，交换机端口规划等</t>
    <phoneticPr fontId="6" type="noConversion"/>
  </si>
  <si>
    <t>巡检文件</t>
    <phoneticPr fontId="6" type="noConversion"/>
  </si>
  <si>
    <t>验收测试报告</t>
    <phoneticPr fontId="6" type="noConversion"/>
  </si>
  <si>
    <t>验收测试报告中包含基础功能测试及系统冗余测试</t>
    <phoneticPr fontId="6" type="noConversion"/>
  </si>
  <si>
    <t>割接上线方案</t>
    <phoneticPr fontId="6" type="noConversion"/>
  </si>
  <si>
    <t>割接上线方案需包含系统上线前准备、数据备份、上线操作、回退方案等。</t>
    <phoneticPr fontId="6" type="noConversion"/>
  </si>
  <si>
    <t>项目遗留问题清单</t>
    <phoneticPr fontId="6" type="noConversion"/>
  </si>
  <si>
    <t>按照项目遗留问题清单模板填写</t>
    <phoneticPr fontId="6" type="noConversion"/>
  </si>
  <si>
    <t>直接生成巡检结果文件</t>
    <phoneticPr fontId="1" type="noConversion"/>
  </si>
  <si>
    <t>使用系统页面自带巡检功能，生成巡检文件</t>
    <phoneticPr fontId="6" type="noConversion"/>
  </si>
  <si>
    <t>VCN30X0产品文档-&gt;配置指南-&gt;配置前准备工作
参考“VCN5X0 SOP”sheet页附件《摄像机数据收集&amp;规划模板》</t>
    <phoneticPr fontId="1" type="noConversion"/>
  </si>
  <si>
    <t>搬迁（含系统迁移、搬迁友商业务）、扩容类项目必须有实施方案，新建项目可选。</t>
    <phoneticPr fontId="1" type="noConversion"/>
  </si>
  <si>
    <t>工具/指导书名称</t>
    <phoneticPr fontId="6" type="noConversion"/>
  </si>
  <si>
    <t>批量添加设备模板</t>
    <phoneticPr fontId="1" type="noConversion"/>
  </si>
  <si>
    <t>VCN5X0产品文档-&gt;安装规划</t>
    <phoneticPr fontId="1" type="noConversion"/>
  </si>
  <si>
    <t>《XX视频监控项目集成设计》</t>
    <phoneticPr fontId="1" type="noConversion"/>
  </si>
  <si>
    <t>VCN30X0产品文档-&gt;安装规划定制工具</t>
    <phoneticPr fontId="1" type="noConversion"/>
  </si>
  <si>
    <t>VCM50X0产品文档-&gt;安装-&gt;业务部署指南-&gt;部署前准备</t>
    <phoneticPr fontId="1" type="noConversion"/>
  </si>
  <si>
    <t>VCM50X0产品文档-&gt;安装规划定制工具
VCM50X0产品文档-&gt;安装规划</t>
    <phoneticPr fontId="1" type="noConversion"/>
  </si>
  <si>
    <t>VCN5X0产品文档-&gt;安装规划
VCN5X0产品文档-&gt;安装规划定制工具
VCN30X0产品文档-&gt;安装规划定制工具
VCM50X0产品文档-&gt;安装规划定制工具
VCM50X0产品文档-&gt;安装规划</t>
    <phoneticPr fontId="1" type="noConversion"/>
  </si>
  <si>
    <t>《XX视频监控项目集成设计》</t>
    <phoneticPr fontId="1" type="noConversion"/>
  </si>
  <si>
    <t>CU客户端主界面-&gt;设备管理-&gt;添加设备-&gt;批量添加设备-&gt;导出模板</t>
    <phoneticPr fontId="1" type="noConversion"/>
  </si>
  <si>
    <t>输出巡检文件</t>
    <phoneticPr fontId="1" type="noConversion"/>
  </si>
  <si>
    <t>巡检文件</t>
    <phoneticPr fontId="1" type="noConversion"/>
  </si>
  <si>
    <t>VCN5X0产品文档-&gt;维护-&gt;例行维护-&gt;巡检</t>
    <phoneticPr fontId="1" type="noConversion"/>
  </si>
  <si>
    <t>VCN：OMU Portal-&gt;巡检
VCM：SEM-&gt;系统管理-&gt;系统巡检-&gt;系统巡检</t>
    <phoneticPr fontId="1" type="noConversion"/>
  </si>
  <si>
    <t>工程转维交付件</t>
    <phoneticPr fontId="1" type="noConversion"/>
  </si>
  <si>
    <t>类型</t>
    <phoneticPr fontId="6" type="noConversion"/>
  </si>
  <si>
    <t>验收测试指南</t>
    <phoneticPr fontId="1" type="noConversion"/>
  </si>
  <si>
    <t>登录http://support.huawei.com/enterprise/zh/index.html页面，选择“技术支持”-&gt;“视频监控产品”，选择相应产品获取“验收测试指南”文档</t>
    <phoneticPr fontId="1" type="noConversion"/>
  </si>
  <si>
    <t>见“模板获取sheet”中详细获取方法</t>
    <phoneticPr fontId="6" type="noConversion"/>
  </si>
  <si>
    <t>见“模板获取sheet”中《工程转维交付件》“遗留问题清单”页</t>
    <phoneticPr fontId="6" type="noConversion"/>
  </si>
  <si>
    <t>见“模板获取sheet”中《UCC产品高危操作变更指导模板_V1.1》附件</t>
    <phoneticPr fontId="6" type="noConversion"/>
  </si>
  <si>
    <t>实施方案（可选）</t>
    <phoneticPr fontId="6" type="noConversion"/>
  </si>
  <si>
    <t>XX视频监控项目集成设计</t>
    <phoneticPr fontId="1" type="noConversion"/>
  </si>
  <si>
    <t>高危操作实施方案</t>
    <phoneticPr fontId="1" type="noConversion"/>
  </si>
  <si>
    <t>检查检查鼠标是否存在，本地人机交互功能是否正常</t>
    <phoneticPr fontId="6" type="noConversion"/>
  </si>
  <si>
    <t>见“模板获取sheet”中《工程转维交付件》“项目基本信息”页</t>
    <phoneticPr fontId="6" type="noConversion"/>
  </si>
  <si>
    <t>摄像机数据收集&amp;规划模板</t>
    <phoneticPr fontId="1" type="noConversion"/>
  </si>
  <si>
    <t>IPC数据收集模板参考“模板获取sheet”中《摄像机数据收集&amp;规划模板》
《XX批量添加设备模板》</t>
    <phoneticPr fontId="1" type="noConversion"/>
  </si>
  <si>
    <t>IPC数据收集模板参考“模板获取sheet”中《摄像机数据收集&amp;规划模板》
《XX批量添加设备模板》</t>
    <phoneticPr fontId="1" type="noConversion"/>
  </si>
  <si>
    <t>根据业务需求要求客户准备，如电子地图文件</t>
    <phoneticPr fontId="1" type="noConversion"/>
  </si>
  <si>
    <t>检查方法</t>
    <phoneticPr fontId="6" type="noConversion"/>
  </si>
  <si>
    <t>检查方法</t>
    <phoneticPr fontId="6" type="noConversion"/>
  </si>
  <si>
    <t>检查方法</t>
    <phoneticPr fontId="1" type="noConversion"/>
  </si>
  <si>
    <t>通过OMU Portal界面巡检功能检查</t>
    <phoneticPr fontId="6" type="noConversion"/>
  </si>
  <si>
    <t>登录CU检查录像计划配置</t>
    <phoneticPr fontId="6" type="noConversion"/>
  </si>
  <si>
    <t>通过OMU Portal界面检查业务进程状态</t>
    <phoneticPr fontId="6" type="noConversion"/>
  </si>
  <si>
    <t>通过OMU Portal界面检查硬盘状态</t>
    <phoneticPr fontId="6" type="noConversion"/>
  </si>
  <si>
    <t>方法一：通过巡检报告确认是否配置NTP
方法二：登录OMU Portal检查网络配置是否配置NTP
方法三：登录OMU Portal检查是否开启全网NTP（与方法二配置冲突）</t>
    <phoneticPr fontId="6" type="noConversion"/>
  </si>
  <si>
    <t>目测检查</t>
    <phoneticPr fontId="6" type="noConversion"/>
  </si>
  <si>
    <t>目测硬盘个数和单位容量，根据实际存储需求手工计算</t>
    <phoneticPr fontId="6" type="noConversion"/>
  </si>
  <si>
    <t>步骤一：目测是否连接鼠标、显示器
步骤二：测试本地人机功能是否正常</t>
    <phoneticPr fontId="6" type="noConversion"/>
  </si>
  <si>
    <t>登录CU通过网管功能检查在线率、录像完整率。实况进行抽查。</t>
    <phoneticPr fontId="6" type="noConversion"/>
  </si>
  <si>
    <t>登录OS，执行cat /proc/cpuinfo查看CPU信息；执行cat /proc/meminfo查看内容信息</t>
    <phoneticPr fontId="6" type="noConversion"/>
  </si>
  <si>
    <t>通过OMU Portal界面检查网络配置</t>
    <phoneticPr fontId="6" type="noConversion"/>
  </si>
  <si>
    <t>登录SEM界面检查业务部署和运行情况</t>
    <phoneticPr fontId="1" type="noConversion"/>
  </si>
  <si>
    <t>登录SEM界面检查服务软件部署和运行情况</t>
    <phoneticPr fontId="1" type="noConversion"/>
  </si>
  <si>
    <t>登录SEM界面巡检</t>
    <phoneticPr fontId="1" type="noConversion"/>
  </si>
  <si>
    <t>登录OS，执行cat /proc/cpuinfo查看CPU信息；执行cat /proc/meminfo查看内容信息</t>
    <phoneticPr fontId="6" type="noConversion"/>
  </si>
  <si>
    <t>登录OMM_SPC界面检查实况设备列表</t>
    <phoneticPr fontId="1" type="noConversion"/>
  </si>
  <si>
    <t>目测检查</t>
    <phoneticPr fontId="1" type="noConversion"/>
  </si>
  <si>
    <t>登录SMM管理IP检查配置</t>
    <phoneticPr fontId="1" type="noConversion"/>
  </si>
  <si>
    <t>通过PC执行ping命令检查连通性，并登录测试</t>
    <phoneticPr fontId="1" type="noConversion"/>
  </si>
  <si>
    <t>登录SEM界面检查NTP配置</t>
    <phoneticPr fontId="1" type="noConversion"/>
  </si>
  <si>
    <t>登录SEM界面进行倒换测试</t>
    <phoneticPr fontId="1" type="noConversion"/>
  </si>
  <si>
    <t>登录OMM_SPC界面检查VCN对接配置，并检查实况是否正常</t>
    <phoneticPr fontId="1" type="noConversion"/>
  </si>
  <si>
    <t>登录OMM_SPC界面检查GIS对接配置，并检查摄像机地理定位是否正常</t>
    <phoneticPr fontId="1" type="noConversion"/>
  </si>
  <si>
    <t>网络维护信息</t>
    <phoneticPr fontId="6" type="noConversion"/>
  </si>
  <si>
    <t>见“模板获取sheet”中《工程转维交付件》“网络维护信息”页</t>
    <phoneticPr fontId="6" type="noConversion"/>
  </si>
  <si>
    <t>按照网络维护信息表项填写,地址信息需要最大程度细化</t>
    <phoneticPr fontId="6" type="noConversion"/>
  </si>
  <si>
    <t>序号</t>
    <phoneticPr fontId="6" type="noConversion"/>
  </si>
  <si>
    <t>交付动作</t>
    <phoneticPr fontId="6" type="noConversion"/>
  </si>
  <si>
    <t>参考文档</t>
    <phoneticPr fontId="6" type="noConversion"/>
  </si>
  <si>
    <t>输出文档</t>
    <phoneticPr fontId="6" type="noConversion"/>
  </si>
  <si>
    <t>获取路径</t>
    <phoneticPr fontId="6" type="noConversion"/>
  </si>
  <si>
    <t>检查扣分</t>
    <phoneticPr fontId="6" type="noConversion"/>
  </si>
  <si>
    <t>检查得分</t>
    <phoneticPr fontId="1" type="noConversion"/>
  </si>
  <si>
    <t>检查得分</t>
    <phoneticPr fontId="6" type="noConversion"/>
  </si>
  <si>
    <t>填写说明：</t>
    <phoneticPr fontId="1" type="noConversion"/>
  </si>
  <si>
    <t>只修改蓝色字体即可，第4至第15行为必填行</t>
    <phoneticPr fontId="1" type="noConversion"/>
  </si>
  <si>
    <t>项目名称</t>
    <phoneticPr fontId="6" type="noConversion"/>
  </si>
  <si>
    <t>xxxxx</t>
    <phoneticPr fontId="6" type="noConversion"/>
  </si>
  <si>
    <t>工程师姓名</t>
    <phoneticPr fontId="1" type="noConversion"/>
  </si>
  <si>
    <t>xxxxx</t>
    <phoneticPr fontId="6" type="noConversion"/>
  </si>
  <si>
    <t>所属公司</t>
    <phoneticPr fontId="1" type="noConversion"/>
  </si>
  <si>
    <t>联系方式</t>
    <phoneticPr fontId="1" type="noConversion"/>
  </si>
  <si>
    <t>xxxxx</t>
    <phoneticPr fontId="6" type="noConversion"/>
  </si>
  <si>
    <t>邮件地址</t>
    <phoneticPr fontId="6" type="noConversion"/>
  </si>
  <si>
    <t>xxxxx</t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</si>
  <si>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</si>
  <si>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</si>
  <si>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</si>
  <si>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</si>
  <si>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A类</t>
    <phoneticPr fontId="1" type="noConversion"/>
  </si>
  <si>
    <t>XX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</si>
  <si>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</si>
  <si>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</si>
  <si>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</si>
  <si>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</si>
  <si>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</si>
  <si>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</si>
  <si>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</si>
  <si>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</si>
  <si>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</si>
  <si>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</si>
  <si>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</si>
  <si>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6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</si>
  <si>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</si>
  <si>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6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</si>
  <si>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</si>
  <si>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评分说明</t>
    <phoneticPr fontId="6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</si>
  <si>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</si>
  <si>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6" type="noConversion"/>
  </si>
  <si>
    <t>达标标准</t>
    <phoneticPr fontId="6" type="noConversion"/>
  </si>
  <si>
    <t xml:space="preserve">评估总分&gt;80分达标；
</t>
    <phoneticPr fontId="6" type="noConversion"/>
  </si>
  <si>
    <t>列出详细质量标准的名称，例如：
 输出件交付质量检查
 VCN5X0交付质量检查
 VCM30X0交付质量检查
 ……</t>
    <phoneticPr fontId="6" type="noConversion"/>
  </si>
  <si>
    <t>详细质量检查结果</t>
    <phoneticPr fontId="6" type="noConversion"/>
  </si>
  <si>
    <t>检查结果</t>
    <phoneticPr fontId="1" type="noConversion"/>
  </si>
  <si>
    <t>检查结果</t>
    <phoneticPr fontId="6" type="noConversion"/>
  </si>
  <si>
    <t>1、结合网络实际情况，依照“XX交付质量检查”表中的内容进行质量检查；
2、某项不合格将扣相应分值，总分100分扣完为止
3、某项不存在的将不扣分，最后质检文档需要客户签字确认。
4、某项不涉及的，将不考核本项。
5、当一个网络中有多台相同型号的设备时，如果其中一台设备的某个检查项不合格，则该检查项为“不合格”。</t>
    <phoneticPr fontId="1" type="noConversion"/>
  </si>
  <si>
    <t>编码</t>
  </si>
  <si>
    <t>编码</t>
    <phoneticPr fontId="6" type="noConversion"/>
  </si>
  <si>
    <t>IV0D01A</t>
  </si>
  <si>
    <t>IV0D02A</t>
  </si>
  <si>
    <t>IV0D03B</t>
  </si>
  <si>
    <t>IV0D04A</t>
  </si>
  <si>
    <t>IV0D05B</t>
  </si>
  <si>
    <t>IV0D06B</t>
  </si>
  <si>
    <t>IV0D07B</t>
  </si>
  <si>
    <t>IV0D08A</t>
  </si>
  <si>
    <t>IV1B01A</t>
    <phoneticPr fontId="6" type="noConversion"/>
  </si>
  <si>
    <t>IV1B02A</t>
  </si>
  <si>
    <t>IV1B03A</t>
  </si>
  <si>
    <t>IV1B04A</t>
  </si>
  <si>
    <t>IV1B05B</t>
    <phoneticPr fontId="6" type="noConversion"/>
  </si>
  <si>
    <t>IV1B06B</t>
  </si>
  <si>
    <t>IV1B07B</t>
  </si>
  <si>
    <t>IV1B08B</t>
  </si>
  <si>
    <t>IV1B09C</t>
    <phoneticPr fontId="6" type="noConversion"/>
  </si>
  <si>
    <t>IV1B10C</t>
    <phoneticPr fontId="6" type="noConversion"/>
  </si>
  <si>
    <t>IV2B01A</t>
    <phoneticPr fontId="6" type="noConversion"/>
  </si>
  <si>
    <t>IV2B02A</t>
  </si>
  <si>
    <t>IV2B03A</t>
  </si>
  <si>
    <t>IV2B04A</t>
  </si>
  <si>
    <t>IV2B05B</t>
    <phoneticPr fontId="6" type="noConversion"/>
  </si>
  <si>
    <t>IV2B06B</t>
  </si>
  <si>
    <t>IV2B07B</t>
  </si>
  <si>
    <t>IV2B08B</t>
  </si>
  <si>
    <t>IV2B09B</t>
  </si>
  <si>
    <t>IV2B10C</t>
    <phoneticPr fontId="6" type="noConversion"/>
  </si>
  <si>
    <t>IV2B11C</t>
    <phoneticPr fontId="6" type="noConversion"/>
  </si>
  <si>
    <t>IV3B01A</t>
  </si>
  <si>
    <t>IV3B02A</t>
  </si>
  <si>
    <t>IV3B03A</t>
  </si>
  <si>
    <t>IV3B04B</t>
  </si>
  <si>
    <t>IV3B05B</t>
  </si>
  <si>
    <t>IV3B06B</t>
  </si>
  <si>
    <t>IV3B07B</t>
  </si>
  <si>
    <t>IV3B08B</t>
  </si>
  <si>
    <t>IV3B09B</t>
  </si>
  <si>
    <t>IV3B10B</t>
  </si>
  <si>
    <t>IV3B11B</t>
  </si>
  <si>
    <t>IV3B12C</t>
  </si>
  <si>
    <t>IV3B13C</t>
  </si>
  <si>
    <t>云核心网产品线IVS解决方案实施服务交付质量检查报告 v20180531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</si>
</sst>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i/>
      <sz val="12"/>
      <color rgb="FF3333FF"/>
      <name val="微软雅黑"/>
      <family val="2"/>
      <charset val="134"/>
    </font>
    <font>
      <b/>
      <sz val="12"/>
      <color rgb="FF3333FF"/>
      <name val="微软雅黑"/>
      <family val="2"/>
      <charset val="134"/>
    </font>
    <font>
      <b/>
      <sz val="12"/>
      <color rgb="FF00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>
      <alignment vertical="center"/>
    </xf>
    <xf numFmtId="0" fontId="2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</cellStyleXfs>
  <cellXfs count="76">
    <xf numFmtId="0" fontId="0" fillId="0" borderId="0" xfId="0">
      <alignment vertical="center"/>
    </xf>
    <xf numFmtId="0" fontId="8" fillId="0" borderId="0" xfId="14" applyFont="1">
      <alignment vertical="center"/>
    </xf>
    <xf numFmtId="0" fontId="9" fillId="2" borderId="1" xfId="12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4" borderId="1" xfId="6" applyFont="1" applyFill="1" applyBorder="1" applyAlignment="1" applyProtection="1">
      <alignment horizontal="center" vertical="center" wrapText="1"/>
    </xf>
    <xf numFmtId="0" fontId="11" fillId="4" borderId="1" xfId="6" applyFont="1" applyFill="1" applyBorder="1" applyAlignment="1" applyProtection="1">
      <alignment horizontal="center" vertical="center" wrapText="1"/>
      <protection locked="0"/>
    </xf>
    <xf numFmtId="0" fontId="9" fillId="4" borderId="11" xfId="6" applyFont="1" applyFill="1" applyBorder="1" applyAlignment="1" applyProtection="1">
      <alignment vertical="center" wrapText="1"/>
    </xf>
    <xf numFmtId="0" fontId="8" fillId="4" borderId="1" xfId="6" applyFont="1" applyFill="1" applyBorder="1" applyAlignment="1" applyProtection="1">
      <alignment vertical="center" wrapText="1"/>
    </xf>
    <xf numFmtId="0" fontId="9" fillId="4" borderId="1" xfId="6" applyFont="1" applyFill="1" applyBorder="1" applyAlignment="1" applyProtection="1">
      <alignment horizontal="center" vertical="center" wrapText="1"/>
    </xf>
    <xf numFmtId="0" fontId="8" fillId="5" borderId="11" xfId="6" applyFont="1" applyFill="1" applyBorder="1" applyAlignment="1" applyProtection="1">
      <alignment vertical="center" wrapText="1"/>
    </xf>
    <xf numFmtId="0" fontId="8" fillId="6" borderId="11" xfId="6" applyFont="1" applyFill="1" applyBorder="1" applyAlignment="1" applyProtection="1">
      <alignment vertical="center" wrapText="1"/>
    </xf>
    <xf numFmtId="0" fontId="12" fillId="0" borderId="3" xfId="6" applyFont="1" applyBorder="1" applyAlignment="1" applyProtection="1">
      <alignment horizontal="center" vertical="center" wrapText="1"/>
    </xf>
    <xf numFmtId="0" fontId="8" fillId="0" borderId="3" xfId="6" applyFont="1" applyBorder="1" applyAlignment="1" applyProtection="1">
      <alignment horizontal="center" vertical="center" wrapText="1"/>
    </xf>
    <xf numFmtId="0" fontId="12" fillId="0" borderId="13" xfId="6" applyFont="1" applyBorder="1" applyAlignment="1" applyProtection="1">
      <alignment horizontal="center" vertical="center" wrapText="1"/>
    </xf>
    <xf numFmtId="0" fontId="8" fillId="7" borderId="11" xfId="6" applyFont="1" applyFill="1" applyBorder="1" applyAlignment="1" applyProtection="1">
      <alignment vertical="center" wrapText="1"/>
    </xf>
    <xf numFmtId="0" fontId="11" fillId="0" borderId="3" xfId="6" applyFont="1" applyBorder="1" applyAlignment="1" applyProtection="1">
      <alignment horizontal="center" vertical="center" wrapText="1"/>
    </xf>
    <xf numFmtId="0" fontId="8" fillId="4" borderId="11" xfId="6" applyFont="1" applyFill="1" applyBorder="1">
      <alignment vertical="center"/>
    </xf>
    <xf numFmtId="0" fontId="8" fillId="4" borderId="16" xfId="6" applyFont="1" applyFill="1" applyBorder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3" fillId="2" borderId="1" xfId="12" applyNumberFormat="1" applyFont="1" applyFill="1" applyBorder="1" applyAlignment="1" applyProtection="1">
      <alignment horizontal="center" vertical="center" wrapText="1"/>
    </xf>
    <xf numFmtId="0" fontId="8" fillId="0" borderId="1" xfId="14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2" borderId="1" xfId="6" applyNumberFormat="1" applyFont="1" applyFill="1" applyBorder="1" applyAlignment="1">
      <alignment horizontal="center" vertical="center"/>
    </xf>
    <xf numFmtId="0" fontId="9" fillId="2" borderId="1" xfId="13" applyNumberFormat="1" applyFont="1" applyFill="1" applyBorder="1" applyAlignment="1">
      <alignment horizontal="center" vertical="center"/>
    </xf>
    <xf numFmtId="0" fontId="8" fillId="0" borderId="1" xfId="6" applyNumberFormat="1" applyFont="1" applyFill="1" applyBorder="1" applyAlignment="1">
      <alignment horizontal="center" vertical="center"/>
    </xf>
    <xf numFmtId="0" fontId="8" fillId="0" borderId="1" xfId="6" applyNumberFormat="1" applyFont="1" applyFill="1" applyBorder="1" applyAlignment="1">
      <alignment horizontal="center" vertical="center" wrapText="1"/>
    </xf>
    <xf numFmtId="0" fontId="8" fillId="0" borderId="1" xfId="6" applyNumberFormat="1" applyFont="1" applyFill="1" applyBorder="1" applyAlignment="1">
      <alignment horizontal="left" vertical="center" wrapText="1"/>
    </xf>
    <xf numFmtId="0" fontId="8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7" xfId="14" applyFont="1" applyBorder="1" applyAlignment="1">
      <alignment horizontal="left" vertical="center" wrapText="1"/>
    </xf>
    <xf numFmtId="0" fontId="8" fillId="0" borderId="18" xfId="14" applyFont="1" applyBorder="1" applyAlignment="1">
      <alignment horizontal="left" vertical="center" wrapText="1"/>
    </xf>
    <xf numFmtId="0" fontId="8" fillId="0" borderId="19" xfId="14" applyFont="1" applyBorder="1" applyAlignment="1">
      <alignment horizontal="left" vertical="center" wrapText="1"/>
    </xf>
    <xf numFmtId="0" fontId="11" fillId="0" borderId="2" xfId="6" applyFont="1" applyBorder="1" applyAlignment="1" applyProtection="1">
      <alignment horizontal="left" vertical="center" wrapText="1"/>
    </xf>
    <xf numFmtId="0" fontId="11" fillId="0" borderId="3" xfId="6" applyFont="1" applyBorder="1" applyAlignment="1" applyProtection="1">
      <alignment horizontal="left" vertical="center" wrapText="1"/>
    </xf>
    <xf numFmtId="0" fontId="11" fillId="0" borderId="13" xfId="6" applyFont="1" applyBorder="1" applyAlignment="1" applyProtection="1">
      <alignment horizontal="left" vertical="center" wrapText="1"/>
    </xf>
    <xf numFmtId="0" fontId="8" fillId="7" borderId="14" xfId="6" applyFont="1" applyFill="1" applyBorder="1" applyAlignment="1" applyProtection="1">
      <alignment vertical="center" wrapText="1"/>
    </xf>
    <xf numFmtId="0" fontId="8" fillId="7" borderId="15" xfId="6" applyFont="1" applyFill="1" applyBorder="1" applyAlignment="1" applyProtection="1">
      <alignment vertical="center" wrapText="1"/>
    </xf>
    <xf numFmtId="0" fontId="8" fillId="0" borderId="2" xfId="6" applyFont="1" applyBorder="1" applyAlignment="1" applyProtection="1">
      <alignment horizontal="center" vertical="center" wrapText="1"/>
    </xf>
    <xf numFmtId="0" fontId="8" fillId="0" borderId="3" xfId="6" applyFont="1" applyBorder="1" applyAlignment="1" applyProtection="1">
      <alignment horizontal="center" vertical="center" wrapText="1"/>
    </xf>
    <xf numFmtId="0" fontId="8" fillId="0" borderId="13" xfId="6" applyFont="1" applyBorder="1" applyAlignment="1" applyProtection="1">
      <alignment horizontal="center" vertical="center" wrapText="1"/>
    </xf>
    <xf numFmtId="0" fontId="11" fillId="0" borderId="2" xfId="6" applyFont="1" applyBorder="1" applyAlignment="1" applyProtection="1">
      <alignment horizontal="center" vertical="center" wrapText="1"/>
    </xf>
    <xf numFmtId="0" fontId="11" fillId="0" borderId="3" xfId="6" applyFont="1" applyBorder="1" applyAlignment="1" applyProtection="1">
      <alignment horizontal="center" vertical="center" wrapText="1"/>
    </xf>
    <xf numFmtId="0" fontId="11" fillId="0" borderId="13" xfId="6" applyFont="1" applyBorder="1" applyAlignment="1" applyProtection="1">
      <alignment horizontal="center" vertical="center" wrapText="1"/>
    </xf>
    <xf numFmtId="0" fontId="8" fillId="0" borderId="2" xfId="14" applyFont="1" applyBorder="1" applyAlignment="1">
      <alignment horizontal="left" vertical="center" wrapText="1"/>
    </xf>
    <xf numFmtId="0" fontId="8" fillId="0" borderId="3" xfId="14" applyFont="1" applyBorder="1" applyAlignment="1">
      <alignment horizontal="left" vertical="center" wrapText="1"/>
    </xf>
    <xf numFmtId="0" fontId="8" fillId="0" borderId="13" xfId="14" applyFont="1" applyBorder="1" applyAlignment="1">
      <alignment horizontal="left" vertical="center" wrapText="1"/>
    </xf>
    <xf numFmtId="0" fontId="9" fillId="3" borderId="8" xfId="6" applyFont="1" applyFill="1" applyBorder="1" applyAlignment="1" applyProtection="1">
      <alignment horizontal="center" vertical="center" wrapText="1"/>
    </xf>
    <xf numFmtId="0" fontId="9" fillId="3" borderId="9" xfId="6" applyFont="1" applyFill="1" applyBorder="1" applyAlignment="1" applyProtection="1">
      <alignment horizontal="center" vertical="center" wrapText="1"/>
    </xf>
    <xf numFmtId="0" fontId="9" fillId="3" borderId="10" xfId="6" applyFont="1" applyFill="1" applyBorder="1" applyAlignment="1" applyProtection="1">
      <alignment horizontal="center" vertical="center" wrapText="1"/>
    </xf>
    <xf numFmtId="0" fontId="8" fillId="4" borderId="11" xfId="6" applyFont="1" applyFill="1" applyBorder="1" applyAlignment="1">
      <alignment horizontal="left" vertical="center"/>
    </xf>
    <xf numFmtId="0" fontId="11" fillId="4" borderId="1" xfId="6" applyFont="1" applyFill="1" applyBorder="1" applyAlignment="1" applyProtection="1">
      <alignment horizontal="left" vertical="center" wrapText="1"/>
      <protection locked="0"/>
    </xf>
    <xf numFmtId="0" fontId="11" fillId="4" borderId="1" xfId="6" applyFont="1" applyFill="1" applyBorder="1" applyAlignment="1" applyProtection="1">
      <alignment horizontal="center" vertical="center" wrapText="1"/>
      <protection locked="0"/>
    </xf>
    <xf numFmtId="0" fontId="11" fillId="4" borderId="12" xfId="6" applyFont="1" applyFill="1" applyBorder="1" applyAlignment="1" applyProtection="1">
      <alignment horizontal="center" vertical="center" wrapText="1"/>
      <protection locked="0"/>
    </xf>
    <xf numFmtId="0" fontId="8" fillId="4" borderId="2" xfId="6" applyFont="1" applyFill="1" applyBorder="1" applyAlignment="1" applyProtection="1">
      <alignment horizontal="center" vertical="center" wrapText="1"/>
    </xf>
    <xf numFmtId="0" fontId="8" fillId="4" borderId="3" xfId="6" applyFont="1" applyFill="1" applyBorder="1" applyAlignment="1" applyProtection="1">
      <alignment horizontal="center" vertical="center" wrapText="1"/>
    </xf>
    <xf numFmtId="0" fontId="8" fillId="4" borderId="4" xfId="6" applyFont="1" applyFill="1" applyBorder="1" applyAlignment="1" applyProtection="1">
      <alignment horizontal="center" vertical="center" wrapText="1"/>
    </xf>
    <xf numFmtId="0" fontId="8" fillId="4" borderId="13" xfId="6" applyFont="1" applyFill="1" applyBorder="1" applyAlignment="1" applyProtection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</cellXfs>
  <cellStyles count="15"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3" xfId="8"/>
    <cellStyle name="常规 3 2" xfId="12"/>
    <cellStyle name="常规 4" xfId="3"/>
    <cellStyle name="常规 5" xfId="13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1781175</xdr:colOff>
          <xdr:row>2</xdr:row>
          <xdr:rowOff>266700</xdr:rowOff>
        </xdr:from>
        <xdr:to>
          <xdr:col>2</xdr:col>
          <xdr:colOff>2695575</xdr:colOff>
          <xdr:row>2</xdr:row>
          <xdr:rowOff>952500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1790700</xdr:colOff>
          <xdr:row>6</xdr:row>
          <xdr:rowOff>161925</xdr:rowOff>
        </xdr:from>
        <xdr:to>
          <xdr:col>2</xdr:col>
          <xdr:colOff>2705100</xdr:colOff>
          <xdr:row>6</xdr:row>
          <xdr:rowOff>847725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1743075</xdr:colOff>
          <xdr:row>5</xdr:row>
          <xdr:rowOff>133350</xdr:rowOff>
        </xdr:from>
        <xdr:to>
          <xdr:col>2</xdr:col>
          <xdr:colOff>2657475</xdr:colOff>
          <xdr:row>5</xdr:row>
          <xdr:rowOff>819150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4</xdr:row>
          <xdr:rowOff>85725</xdr:rowOff>
        </xdr:from>
        <xdr:to>
          <xdr:col>8</xdr:col>
          <xdr:colOff>285750</xdr:colOff>
          <xdr:row>6</xdr:row>
          <xdr:rowOff>114300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323850</xdr:rowOff>
        </xdr:from>
        <xdr:to>
          <xdr:col>8</xdr:col>
          <xdr:colOff>266700</xdr:colOff>
          <xdr:row>6</xdr:row>
          <xdr:rowOff>133350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6</xdr:row>
          <xdr:rowOff>142875</xdr:rowOff>
        </xdr:from>
        <xdr:to>
          <xdr:col>8</xdr:col>
          <xdr:colOff>276225</xdr:colOff>
          <xdr:row>8</xdr:row>
          <xdr:rowOff>171450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__1.doc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package" Target="../embeddings/Microsoft_Excel____2.xlsx"/><Relationship Id="rId5" Type="http://schemas.openxmlformats.org/officeDocument/2006/relationships/image" Target="../media/image2.emf"/><Relationship Id="rId4" Type="http://schemas.openxmlformats.org/officeDocument/2006/relationships/package" Target="../embeddings/Microsoft_Excel____1.xlsx"/><Relationship Id="rId9" Type="http://schemas.openxmlformats.org/officeDocument/2006/relationships/image" Target="../media/image4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Excel____3.xlsx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6.emf"/><Relationship Id="rId4" Type="http://schemas.openxmlformats.org/officeDocument/2006/relationships/package" Target="../embeddings/Microsoft_Excel____4.xls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Excel_97-2003____2.xl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K20"/>
  <sheetViews>
    <sheetView zoomScaleNormal="100" workbookViewId="0">
      <selection activeCell="A3" sqref="A3:K3"/>
    </sheetView>
  </sheetViews>
  <sheetFormatPr defaultColWidth="9" defaultRowHeight="16.149999999999999"/>
  <cols>
    <col min="1" max="1" width="19.3984375" style="1" customWidth="1"/>
    <col min="2" max="2" width="9.46484375" style="1" customWidth="1"/>
    <col min="3" max="3" width="9" style="1"/>
    <col min="4" max="4" width="16.3984375" style="1" customWidth="1"/>
    <col min="5" max="5" width="15" style="1" customWidth="1"/>
    <col min="6" max="6" width="7.3984375" style="1" hidden="1" customWidth="1"/>
    <col min="7" max="7" width="15.3984375" style="1" hidden="1" customWidth="1"/>
    <col min="8" max="8" width="14.1328125" style="1" bestFit="1" customWidth="1"/>
    <col min="9" max="10" width="23" style="1" bestFit="1" customWidth="1"/>
    <col min="11" max="11" width="16.1328125" style="1" bestFit="1" customWidth="1"/>
    <col min="12" max="16384" width="9" style="1"/>
  </cols>
  <sheetData>
    <row r="1" spans="1:11">
      <c r="A1" s="1" t="s">
        <v>159</v>
      </c>
      <c r="B1" s="1" t="s">
        <v>160</v>
      </c>
    </row>
    <row r="2" spans="1:11" ht="16.5" thickBot="1"/>
    <row r="3" spans="1:11" ht="44.25" customHeight="1">
      <c r="A3" s="61" t="s">
        <v>245</v>
      </c>
      <c r="B3" s="62"/>
      <c r="C3" s="62"/>
      <c r="D3" s="62"/>
      <c r="E3" s="62"/>
      <c r="F3" s="62"/>
      <c r="G3" s="62"/>
      <c r="H3" s="62"/>
      <c r="I3" s="62"/>
      <c r="J3" s="62"/>
      <c r="K3" s="63"/>
    </row>
    <row r="4" spans="1:11">
      <c r="A4" s="64" t="s">
        <v>161</v>
      </c>
      <c r="B4" s="65" t="s">
        <v>162</v>
      </c>
      <c r="C4" s="65"/>
      <c r="D4" s="65"/>
      <c r="E4" s="6" t="s">
        <v>163</v>
      </c>
      <c r="F4" s="66" t="s">
        <v>164</v>
      </c>
      <c r="G4" s="66"/>
      <c r="H4" s="66"/>
      <c r="I4" s="66"/>
      <c r="J4" s="66"/>
      <c r="K4" s="67"/>
    </row>
    <row r="5" spans="1:11">
      <c r="A5" s="64"/>
      <c r="B5" s="65"/>
      <c r="C5" s="65"/>
      <c r="D5" s="65"/>
      <c r="E5" s="6" t="s">
        <v>165</v>
      </c>
      <c r="F5" s="66" t="s">
        <v>164</v>
      </c>
      <c r="G5" s="66"/>
      <c r="H5" s="66"/>
      <c r="I5" s="66"/>
      <c r="J5" s="66"/>
      <c r="K5" s="67"/>
    </row>
    <row r="6" spans="1:11">
      <c r="A6" s="64"/>
      <c r="B6" s="65"/>
      <c r="C6" s="65"/>
      <c r="D6" s="65"/>
      <c r="E6" s="6" t="s">
        <v>166</v>
      </c>
      <c r="F6" s="66" t="s">
        <v>167</v>
      </c>
      <c r="G6" s="66"/>
      <c r="H6" s="66"/>
      <c r="I6" s="66"/>
      <c r="J6" s="66"/>
      <c r="K6" s="67"/>
    </row>
    <row r="7" spans="1:11">
      <c r="A7" s="64"/>
      <c r="B7" s="65"/>
      <c r="C7" s="65"/>
      <c r="D7" s="65"/>
      <c r="E7" s="6" t="s">
        <v>168</v>
      </c>
      <c r="F7" s="7"/>
      <c r="G7" s="7"/>
      <c r="H7" s="66" t="s">
        <v>169</v>
      </c>
      <c r="I7" s="66"/>
      <c r="J7" s="66"/>
      <c r="K7" s="67"/>
    </row>
    <row r="8" spans="1:11" ht="21.75" customHeight="1">
      <c r="A8" s="8" t="s">
        <v>170</v>
      </c>
      <c r="B8" s="68" t="e">
        <f>100-D10*30-I10*10-K10*5</f>
        <v>#VALUE!</v>
      </c>
      <c r="C8" s="69"/>
      <c r="D8" s="69"/>
      <c r="E8" s="70"/>
      <c r="F8" s="9"/>
      <c r="G8" s="9"/>
      <c r="H8" s="10" t="s">
        <v>171</v>
      </c>
      <c r="I8" s="68" t="e">
        <f>IF(B8&gt;=80,"合格","不合格")</f>
        <v>#VALUE!</v>
      </c>
      <c r="J8" s="69"/>
      <c r="K8" s="71"/>
    </row>
    <row r="9" spans="1:11" ht="21.75" customHeight="1">
      <c r="A9" s="11" t="s">
        <v>172</v>
      </c>
      <c r="B9" s="52"/>
      <c r="C9" s="53"/>
      <c r="D9" s="53"/>
      <c r="E9" s="53"/>
      <c r="F9" s="53"/>
      <c r="G9" s="53"/>
      <c r="H9" s="53"/>
      <c r="I9" s="53"/>
      <c r="J9" s="53"/>
      <c r="K9" s="54"/>
    </row>
    <row r="10" spans="1:11" ht="21.75" customHeight="1">
      <c r="A10" s="12" t="s">
        <v>173</v>
      </c>
      <c r="B10" s="52" t="s">
        <v>174</v>
      </c>
      <c r="C10" s="53"/>
      <c r="D10" s="13" t="s">
        <v>175</v>
      </c>
      <c r="E10" s="53" t="s">
        <v>176</v>
      </c>
      <c r="F10" s="53"/>
      <c r="G10" s="53"/>
      <c r="H10" s="53"/>
      <c r="I10" s="13" t="s">
        <v>175</v>
      </c>
      <c r="J10" s="14" t="s">
        <v>177</v>
      </c>
      <c r="K10" s="15" t="s">
        <v>175</v>
      </c>
    </row>
    <row r="11" spans="1:11" ht="21.75" customHeight="1">
      <c r="A11" s="16" t="s">
        <v>178</v>
      </c>
      <c r="B11" s="52"/>
      <c r="C11" s="53"/>
      <c r="D11" s="53"/>
      <c r="E11" s="53"/>
      <c r="F11" s="53"/>
      <c r="G11" s="53"/>
      <c r="H11" s="53"/>
      <c r="I11" s="53"/>
      <c r="J11" s="53"/>
      <c r="K11" s="54"/>
    </row>
    <row r="12" spans="1:11" ht="75.75" customHeight="1">
      <c r="A12" s="16" t="s">
        <v>197</v>
      </c>
      <c r="B12" s="47" t="s">
        <v>196</v>
      </c>
      <c r="C12" s="48"/>
      <c r="D12" s="48"/>
      <c r="E12" s="48"/>
      <c r="F12" s="48"/>
      <c r="G12" s="48"/>
      <c r="H12" s="48"/>
      <c r="I12" s="48"/>
      <c r="J12" s="48"/>
      <c r="K12" s="49"/>
    </row>
    <row r="13" spans="1:11" ht="21.75" customHeight="1">
      <c r="A13" s="50" t="s">
        <v>179</v>
      </c>
      <c r="B13" s="52" t="s">
        <v>180</v>
      </c>
      <c r="C13" s="53"/>
      <c r="D13" s="53"/>
      <c r="E13" s="53"/>
      <c r="F13" s="53"/>
      <c r="G13" s="53"/>
      <c r="H13" s="53"/>
      <c r="I13" s="14" t="s">
        <v>181</v>
      </c>
      <c r="J13" s="53" t="s">
        <v>182</v>
      </c>
      <c r="K13" s="54"/>
    </row>
    <row r="14" spans="1:11" ht="21.75" customHeight="1">
      <c r="A14" s="51"/>
      <c r="B14" s="55" t="s">
        <v>183</v>
      </c>
      <c r="C14" s="56"/>
      <c r="D14" s="56"/>
      <c r="E14" s="56"/>
      <c r="F14" s="56"/>
      <c r="G14" s="56"/>
      <c r="H14" s="56"/>
      <c r="I14" s="17"/>
      <c r="J14" s="56" t="s">
        <v>184</v>
      </c>
      <c r="K14" s="57"/>
    </row>
    <row r="15" spans="1:11" ht="21.75" customHeight="1">
      <c r="A15" s="16" t="s">
        <v>185</v>
      </c>
      <c r="B15" s="55" t="s">
        <v>186</v>
      </c>
      <c r="C15" s="56"/>
      <c r="D15" s="56"/>
      <c r="E15" s="56"/>
      <c r="F15" s="56"/>
      <c r="G15" s="56"/>
      <c r="H15" s="56"/>
      <c r="I15" s="56"/>
      <c r="J15" s="56"/>
      <c r="K15" s="57"/>
    </row>
    <row r="16" spans="1:11" ht="57.75" customHeight="1">
      <c r="A16" s="18" t="s">
        <v>187</v>
      </c>
      <c r="B16" s="58" t="s">
        <v>188</v>
      </c>
      <c r="C16" s="59"/>
      <c r="D16" s="59"/>
      <c r="E16" s="59"/>
      <c r="F16" s="59"/>
      <c r="G16" s="59"/>
      <c r="H16" s="59"/>
      <c r="I16" s="59"/>
      <c r="J16" s="59"/>
      <c r="K16" s="60"/>
    </row>
    <row r="17" spans="1:11" ht="57" customHeight="1">
      <c r="A17" s="18" t="s">
        <v>189</v>
      </c>
      <c r="B17" s="58" t="s">
        <v>190</v>
      </c>
      <c r="C17" s="59"/>
      <c r="D17" s="59"/>
      <c r="E17" s="59"/>
      <c r="F17" s="59"/>
      <c r="G17" s="59"/>
      <c r="H17" s="59"/>
      <c r="I17" s="59"/>
      <c r="J17" s="59"/>
      <c r="K17" s="60"/>
    </row>
    <row r="18" spans="1:11" ht="55.5" customHeight="1">
      <c r="A18" s="18" t="s">
        <v>191</v>
      </c>
      <c r="B18" s="58" t="s">
        <v>192</v>
      </c>
      <c r="C18" s="59"/>
      <c r="D18" s="59"/>
      <c r="E18" s="59"/>
      <c r="F18" s="59"/>
      <c r="G18" s="59"/>
      <c r="H18" s="59"/>
      <c r="I18" s="59"/>
      <c r="J18" s="59"/>
      <c r="K18" s="60"/>
    </row>
    <row r="19" spans="1:11" ht="85.5" customHeight="1">
      <c r="A19" s="18" t="s">
        <v>193</v>
      </c>
      <c r="B19" s="58" t="s">
        <v>200</v>
      </c>
      <c r="C19" s="59"/>
      <c r="D19" s="59"/>
      <c r="E19" s="59"/>
      <c r="F19" s="59"/>
      <c r="G19" s="59"/>
      <c r="H19" s="59"/>
      <c r="I19" s="59"/>
      <c r="J19" s="59"/>
      <c r="K19" s="60"/>
    </row>
    <row r="20" spans="1:11" ht="52.5" customHeight="1" thickBot="1">
      <c r="A20" s="19" t="s">
        <v>194</v>
      </c>
      <c r="B20" s="44" t="s">
        <v>195</v>
      </c>
      <c r="C20" s="45"/>
      <c r="D20" s="45"/>
      <c r="E20" s="45"/>
      <c r="F20" s="45"/>
      <c r="G20" s="45"/>
      <c r="H20" s="45"/>
      <c r="I20" s="45"/>
      <c r="J20" s="45"/>
      <c r="K20" s="46"/>
    </row>
  </sheetData>
  <mergeCells count="25">
    <mergeCell ref="B11:K11"/>
    <mergeCell ref="A3:K3"/>
    <mergeCell ref="A4:A7"/>
    <mergeCell ref="B4:D7"/>
    <mergeCell ref="F4:K4"/>
    <mergeCell ref="F5:K5"/>
    <mergeCell ref="F6:K6"/>
    <mergeCell ref="H7:K7"/>
    <mergeCell ref="B8:E8"/>
    <mergeCell ref="I8:K8"/>
    <mergeCell ref="B9:K9"/>
    <mergeCell ref="B10:C10"/>
    <mergeCell ref="E10:H10"/>
    <mergeCell ref="B20:K20"/>
    <mergeCell ref="B12:K12"/>
    <mergeCell ref="A13:A14"/>
    <mergeCell ref="B13:H13"/>
    <mergeCell ref="J13:K13"/>
    <mergeCell ref="B14:H14"/>
    <mergeCell ref="J14:K14"/>
    <mergeCell ref="B15:K15"/>
    <mergeCell ref="B16:K16"/>
    <mergeCell ref="B17:K17"/>
    <mergeCell ref="B18:K18"/>
    <mergeCell ref="B19:K1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E12"/>
  <sheetViews>
    <sheetView showGridLines="0" workbookViewId="0">
      <selection activeCell="D6" sqref="D6"/>
    </sheetView>
  </sheetViews>
  <sheetFormatPr defaultColWidth="9" defaultRowHeight="16.149999999999999"/>
  <cols>
    <col min="1" max="1" width="11.86328125" style="3" bestFit="1" customWidth="1"/>
    <col min="2" max="2" width="5.73046875" style="3" bestFit="1" customWidth="1"/>
    <col min="3" max="3" width="27.46484375" style="3" bestFit="1" customWidth="1"/>
    <col min="4" max="4" width="54.1328125" style="3" bestFit="1" customWidth="1"/>
    <col min="5" max="5" width="39" style="3" bestFit="1" customWidth="1"/>
    <col min="6" max="16384" width="9" style="3"/>
  </cols>
  <sheetData>
    <row r="1" spans="1:5" ht="16.899999999999999">
      <c r="A1" s="2" t="s">
        <v>107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ht="45" customHeight="1">
      <c r="A2" s="72" t="s">
        <v>24</v>
      </c>
      <c r="B2" s="4">
        <v>1</v>
      </c>
      <c r="C2" s="5" t="s">
        <v>28</v>
      </c>
      <c r="D2" s="5" t="s">
        <v>54</v>
      </c>
      <c r="E2" s="5" t="s">
        <v>119</v>
      </c>
    </row>
    <row r="3" spans="1:5" ht="45" customHeight="1">
      <c r="A3" s="73"/>
      <c r="B3" s="4">
        <v>2</v>
      </c>
      <c r="C3" s="5" t="s">
        <v>29</v>
      </c>
      <c r="D3" s="5" t="s">
        <v>55</v>
      </c>
      <c r="E3" s="5" t="s">
        <v>121</v>
      </c>
    </row>
    <row r="4" spans="1:5" ht="45" customHeight="1">
      <c r="A4" s="74"/>
      <c r="B4" s="4">
        <v>3</v>
      </c>
      <c r="C4" s="5" t="s">
        <v>30</v>
      </c>
      <c r="D4" s="5" t="s">
        <v>94</v>
      </c>
      <c r="E4" s="5" t="s">
        <v>95</v>
      </c>
    </row>
    <row r="5" spans="1:5" ht="45" customHeight="1">
      <c r="A5" s="4" t="s">
        <v>25</v>
      </c>
      <c r="B5" s="4">
        <v>1</v>
      </c>
      <c r="C5" s="5" t="s">
        <v>31</v>
      </c>
      <c r="D5" s="5" t="s">
        <v>33</v>
      </c>
      <c r="E5" s="5" t="s">
        <v>35</v>
      </c>
    </row>
    <row r="6" spans="1:5" ht="45" customHeight="1">
      <c r="A6" s="72" t="s">
        <v>32</v>
      </c>
      <c r="B6" s="4">
        <v>1</v>
      </c>
      <c r="C6" s="5" t="s">
        <v>34</v>
      </c>
      <c r="D6" s="5" t="s">
        <v>53</v>
      </c>
      <c r="E6" s="5"/>
    </row>
    <row r="7" spans="1:5" ht="45" customHeight="1">
      <c r="A7" s="73"/>
      <c r="B7" s="4">
        <v>2</v>
      </c>
      <c r="C7" s="5" t="s">
        <v>48</v>
      </c>
      <c r="D7" s="5" t="s">
        <v>49</v>
      </c>
      <c r="E7" s="5" t="s">
        <v>36</v>
      </c>
    </row>
    <row r="8" spans="1:5" ht="45" customHeight="1">
      <c r="A8" s="74"/>
      <c r="B8" s="4">
        <v>3</v>
      </c>
      <c r="C8" s="5" t="s">
        <v>37</v>
      </c>
      <c r="D8" s="5" t="s">
        <v>50</v>
      </c>
      <c r="E8" s="5"/>
    </row>
    <row r="9" spans="1:5" ht="45" customHeight="1">
      <c r="A9" s="72" t="s">
        <v>26</v>
      </c>
      <c r="B9" s="4">
        <v>1</v>
      </c>
      <c r="C9" s="5" t="s">
        <v>39</v>
      </c>
      <c r="D9" s="5" t="s">
        <v>51</v>
      </c>
      <c r="E9" s="5"/>
    </row>
    <row r="10" spans="1:5" ht="45" customHeight="1">
      <c r="A10" s="74"/>
      <c r="B10" s="4">
        <v>2</v>
      </c>
      <c r="C10" s="5" t="s">
        <v>38</v>
      </c>
      <c r="D10" s="5" t="s">
        <v>52</v>
      </c>
      <c r="E10" s="5"/>
    </row>
    <row r="11" spans="1:5" ht="45" customHeight="1">
      <c r="A11" s="72" t="s">
        <v>27</v>
      </c>
      <c r="B11" s="4">
        <v>1</v>
      </c>
      <c r="C11" s="5" t="s">
        <v>40</v>
      </c>
      <c r="D11" s="5" t="s">
        <v>104</v>
      </c>
      <c r="E11" s="5" t="s">
        <v>102</v>
      </c>
    </row>
    <row r="12" spans="1:5" ht="45" customHeight="1">
      <c r="A12" s="74"/>
      <c r="B12" s="4">
        <v>2</v>
      </c>
      <c r="C12" s="5" t="s">
        <v>41</v>
      </c>
      <c r="D12" s="5" t="s">
        <v>42</v>
      </c>
      <c r="E12" s="5" t="s">
        <v>43</v>
      </c>
    </row>
  </sheetData>
  <mergeCells count="4">
    <mergeCell ref="A2:A4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E12"/>
  <sheetViews>
    <sheetView showGridLines="0" workbookViewId="0">
      <selection activeCell="D5" sqref="D5"/>
    </sheetView>
  </sheetViews>
  <sheetFormatPr defaultColWidth="9" defaultRowHeight="16.149999999999999"/>
  <cols>
    <col min="1" max="1" width="11.86328125" style="3" bestFit="1" customWidth="1"/>
    <col min="2" max="2" width="5.73046875" style="3" bestFit="1" customWidth="1"/>
    <col min="3" max="3" width="27.46484375" style="3" bestFit="1" customWidth="1"/>
    <col min="4" max="4" width="56.3984375" style="3" bestFit="1" customWidth="1"/>
    <col min="5" max="5" width="40.73046875" style="3" bestFit="1" customWidth="1"/>
    <col min="6" max="16384" width="9" style="3"/>
  </cols>
  <sheetData>
    <row r="1" spans="1:5" ht="16.899999999999999">
      <c r="A1" s="2" t="s">
        <v>107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ht="47.25" customHeight="1">
      <c r="A2" s="72" t="s">
        <v>24</v>
      </c>
      <c r="B2" s="4">
        <v>1</v>
      </c>
      <c r="C2" s="5" t="s">
        <v>28</v>
      </c>
      <c r="D2" s="5" t="s">
        <v>90</v>
      </c>
      <c r="E2" s="5" t="s">
        <v>120</v>
      </c>
    </row>
    <row r="3" spans="1:5" ht="47.25" customHeight="1">
      <c r="A3" s="73"/>
      <c r="B3" s="4">
        <v>2</v>
      </c>
      <c r="C3" s="5" t="s">
        <v>29</v>
      </c>
      <c r="D3" s="5" t="s">
        <v>44</v>
      </c>
      <c r="E3" s="5" t="s">
        <v>121</v>
      </c>
    </row>
    <row r="4" spans="1:5" ht="47.25" customHeight="1">
      <c r="A4" s="74"/>
      <c r="B4" s="4">
        <v>3</v>
      </c>
      <c r="C4" s="5" t="s">
        <v>30</v>
      </c>
      <c r="D4" s="5" t="s">
        <v>96</v>
      </c>
      <c r="E4" s="5" t="s">
        <v>100</v>
      </c>
    </row>
    <row r="5" spans="1:5" ht="47.25" customHeight="1">
      <c r="A5" s="4" t="s">
        <v>25</v>
      </c>
      <c r="B5" s="4">
        <v>1</v>
      </c>
      <c r="C5" s="5" t="s">
        <v>31</v>
      </c>
      <c r="D5" s="5" t="s">
        <v>45</v>
      </c>
      <c r="E5" s="5" t="s">
        <v>35</v>
      </c>
    </row>
    <row r="6" spans="1:5" ht="47.25" customHeight="1">
      <c r="A6" s="72" t="s">
        <v>32</v>
      </c>
      <c r="B6" s="4">
        <v>1</v>
      </c>
      <c r="C6" s="5" t="s">
        <v>34</v>
      </c>
      <c r="D6" s="5" t="s">
        <v>58</v>
      </c>
      <c r="E6" s="5"/>
    </row>
    <row r="7" spans="1:5" ht="47.25" customHeight="1">
      <c r="A7" s="73"/>
      <c r="B7" s="4">
        <v>2</v>
      </c>
      <c r="C7" s="5" t="s">
        <v>47</v>
      </c>
      <c r="D7" s="5" t="s">
        <v>57</v>
      </c>
      <c r="E7" s="5" t="s">
        <v>36</v>
      </c>
    </row>
    <row r="8" spans="1:5" ht="47.25" customHeight="1">
      <c r="A8" s="74"/>
      <c r="B8" s="4">
        <v>3</v>
      </c>
      <c r="C8" s="5" t="s">
        <v>37</v>
      </c>
      <c r="D8" s="5" t="s">
        <v>56</v>
      </c>
      <c r="E8" s="5"/>
    </row>
    <row r="9" spans="1:5" ht="47.25" customHeight="1">
      <c r="A9" s="72" t="s">
        <v>26</v>
      </c>
      <c r="B9" s="4">
        <v>1</v>
      </c>
      <c r="C9" s="5" t="s">
        <v>39</v>
      </c>
      <c r="D9" s="5" t="s">
        <v>59</v>
      </c>
      <c r="E9" s="5"/>
    </row>
    <row r="10" spans="1:5" ht="47.25" customHeight="1">
      <c r="A10" s="74"/>
      <c r="B10" s="4">
        <v>2</v>
      </c>
      <c r="C10" s="5" t="s">
        <v>38</v>
      </c>
      <c r="D10" s="5" t="s">
        <v>60</v>
      </c>
      <c r="E10" s="5"/>
    </row>
    <row r="11" spans="1:5" ht="47.25" customHeight="1">
      <c r="A11" s="72" t="s">
        <v>27</v>
      </c>
      <c r="B11" s="4">
        <v>1</v>
      </c>
      <c r="C11" s="5" t="s">
        <v>40</v>
      </c>
      <c r="D11" s="5" t="s">
        <v>46</v>
      </c>
      <c r="E11" s="5" t="s">
        <v>102</v>
      </c>
    </row>
    <row r="12" spans="1:5" ht="47.25" customHeight="1">
      <c r="A12" s="74"/>
      <c r="B12" s="4">
        <v>2</v>
      </c>
      <c r="C12" s="5" t="s">
        <v>41</v>
      </c>
      <c r="D12" s="5" t="s">
        <v>42</v>
      </c>
      <c r="E12" s="5" t="s">
        <v>43</v>
      </c>
    </row>
  </sheetData>
  <mergeCells count="4">
    <mergeCell ref="A2:A4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E10"/>
  <sheetViews>
    <sheetView showGridLines="0" workbookViewId="0">
      <selection activeCell="C9" sqref="C9"/>
    </sheetView>
  </sheetViews>
  <sheetFormatPr defaultColWidth="9" defaultRowHeight="16.149999999999999"/>
  <cols>
    <col min="1" max="1" width="11.86328125" style="3" bestFit="1" customWidth="1"/>
    <col min="2" max="2" width="5.73046875" style="3" bestFit="1" customWidth="1"/>
    <col min="3" max="3" width="27.46484375" style="3" bestFit="1" customWidth="1"/>
    <col min="4" max="4" width="59.86328125" style="3" bestFit="1" customWidth="1"/>
    <col min="5" max="5" width="40.73046875" style="3" bestFit="1" customWidth="1"/>
    <col min="6" max="16384" width="9" style="3"/>
  </cols>
  <sheetData>
    <row r="1" spans="1:5" ht="16.899999999999999">
      <c r="A1" s="2" t="s">
        <v>107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ht="38.25" customHeight="1">
      <c r="A2" s="20" t="s">
        <v>24</v>
      </c>
      <c r="B2" s="4">
        <v>1</v>
      </c>
      <c r="C2" s="5" t="s">
        <v>30</v>
      </c>
      <c r="D2" s="5" t="s">
        <v>98</v>
      </c>
      <c r="E2" s="5" t="s">
        <v>100</v>
      </c>
    </row>
    <row r="3" spans="1:5" ht="38.25" customHeight="1">
      <c r="A3" s="4" t="s">
        <v>25</v>
      </c>
      <c r="B3" s="4">
        <v>1</v>
      </c>
      <c r="C3" s="5" t="s">
        <v>31</v>
      </c>
      <c r="D3" s="5" t="s">
        <v>61</v>
      </c>
      <c r="E3" s="5" t="s">
        <v>35</v>
      </c>
    </row>
    <row r="4" spans="1:5" ht="38.25" customHeight="1">
      <c r="A4" s="72" t="s">
        <v>32</v>
      </c>
      <c r="B4" s="4">
        <v>1</v>
      </c>
      <c r="C4" s="5" t="s">
        <v>62</v>
      </c>
      <c r="D4" s="5" t="s">
        <v>97</v>
      </c>
      <c r="E4" s="5" t="s">
        <v>36</v>
      </c>
    </row>
    <row r="5" spans="1:5" ht="38.25" customHeight="1">
      <c r="A5" s="73"/>
      <c r="B5" s="4">
        <v>2</v>
      </c>
      <c r="C5" s="5" t="s">
        <v>64</v>
      </c>
      <c r="D5" s="5" t="s">
        <v>63</v>
      </c>
      <c r="E5" s="5" t="s">
        <v>36</v>
      </c>
    </row>
    <row r="6" spans="1:5" ht="38.25" customHeight="1">
      <c r="A6" s="73"/>
      <c r="B6" s="4">
        <v>3</v>
      </c>
      <c r="C6" s="5" t="s">
        <v>65</v>
      </c>
      <c r="D6" s="5" t="s">
        <v>66</v>
      </c>
      <c r="E6" s="5" t="s">
        <v>36</v>
      </c>
    </row>
    <row r="7" spans="1:5" ht="38.25" customHeight="1">
      <c r="A7" s="74"/>
      <c r="B7" s="4">
        <v>4</v>
      </c>
      <c r="C7" s="5" t="s">
        <v>67</v>
      </c>
      <c r="D7" s="5" t="s">
        <v>68</v>
      </c>
      <c r="E7" s="5" t="s">
        <v>36</v>
      </c>
    </row>
    <row r="8" spans="1:5" ht="38.25" customHeight="1">
      <c r="A8" s="21" t="s">
        <v>26</v>
      </c>
      <c r="B8" s="4">
        <v>1</v>
      </c>
      <c r="C8" s="5" t="s">
        <v>70</v>
      </c>
      <c r="D8" s="5" t="s">
        <v>69</v>
      </c>
      <c r="E8" s="5"/>
    </row>
    <row r="9" spans="1:5" ht="38.25" customHeight="1">
      <c r="A9" s="72" t="s">
        <v>27</v>
      </c>
      <c r="B9" s="4">
        <v>1</v>
      </c>
      <c r="C9" s="5" t="s">
        <v>40</v>
      </c>
      <c r="D9" s="5" t="s">
        <v>71</v>
      </c>
      <c r="E9" s="5" t="s">
        <v>102</v>
      </c>
    </row>
    <row r="10" spans="1:5" ht="38.25" customHeight="1">
      <c r="A10" s="74"/>
      <c r="B10" s="4">
        <v>2</v>
      </c>
      <c r="C10" s="5" t="s">
        <v>41</v>
      </c>
      <c r="D10" s="5" t="s">
        <v>42</v>
      </c>
      <c r="E10" s="5" t="s">
        <v>43</v>
      </c>
    </row>
  </sheetData>
  <mergeCells count="2">
    <mergeCell ref="A9:A10"/>
    <mergeCell ref="A4:A7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C8"/>
  <sheetViews>
    <sheetView showGridLines="0" workbookViewId="0">
      <selection sqref="A1:XFD1048576"/>
    </sheetView>
  </sheetViews>
  <sheetFormatPr defaultColWidth="9" defaultRowHeight="16.149999999999999"/>
  <cols>
    <col min="1" max="1" width="9" style="3"/>
    <col min="2" max="2" width="26.59765625" style="3" customWidth="1"/>
    <col min="3" max="3" width="74.46484375" style="3" customWidth="1"/>
    <col min="4" max="16384" width="9" style="3"/>
  </cols>
  <sheetData>
    <row r="1" spans="1:3" ht="16.899999999999999">
      <c r="A1" s="2" t="s">
        <v>151</v>
      </c>
      <c r="B1" s="2" t="s">
        <v>92</v>
      </c>
      <c r="C1" s="2" t="s">
        <v>155</v>
      </c>
    </row>
    <row r="2" spans="1:3" ht="28.5" customHeight="1">
      <c r="A2" s="22">
        <v>1</v>
      </c>
      <c r="B2" s="22" t="s">
        <v>93</v>
      </c>
      <c r="C2" s="23" t="s">
        <v>101</v>
      </c>
    </row>
    <row r="3" spans="1:3" ht="92.25" customHeight="1">
      <c r="A3" s="22">
        <v>2</v>
      </c>
      <c r="B3" s="22" t="s">
        <v>118</v>
      </c>
      <c r="C3" s="24"/>
    </row>
    <row r="4" spans="1:3" ht="92.25" customHeight="1">
      <c r="A4" s="22">
        <v>3</v>
      </c>
      <c r="B4" s="22" t="s">
        <v>114</v>
      </c>
      <c r="C4" s="23" t="s">
        <v>99</v>
      </c>
    </row>
    <row r="5" spans="1:3" ht="41.25" customHeight="1">
      <c r="A5" s="22">
        <v>4</v>
      </c>
      <c r="B5" s="22" t="s">
        <v>103</v>
      </c>
      <c r="C5" s="23" t="s">
        <v>105</v>
      </c>
    </row>
    <row r="6" spans="1:3" ht="76.5" customHeight="1">
      <c r="A6" s="22">
        <v>5</v>
      </c>
      <c r="B6" s="22" t="s">
        <v>115</v>
      </c>
      <c r="C6" s="23"/>
    </row>
    <row r="7" spans="1:3" ht="78.75" customHeight="1">
      <c r="A7" s="22">
        <v>6</v>
      </c>
      <c r="B7" s="22" t="s">
        <v>106</v>
      </c>
      <c r="C7" s="23"/>
    </row>
    <row r="8" spans="1:3" ht="45" customHeight="1">
      <c r="A8" s="22">
        <v>7</v>
      </c>
      <c r="B8" s="22" t="s">
        <v>108</v>
      </c>
      <c r="C8" s="23" t="s">
        <v>109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15361" r:id="rId4">
          <objectPr defaultSize="0" r:id="rId5">
            <anchor moveWithCells="1">
              <from>
                <xdr:col>2</xdr:col>
                <xdr:colOff>1781175</xdr:colOff>
                <xdr:row>2</xdr:row>
                <xdr:rowOff>266700</xdr:rowOff>
              </from>
              <to>
                <xdr:col>2</xdr:col>
                <xdr:colOff>2695575</xdr:colOff>
                <xdr:row>2</xdr:row>
                <xdr:rowOff>952500</xdr:rowOff>
              </to>
            </anchor>
          </objectPr>
        </oleObject>
      </mc:Choice>
      <mc:Fallback>
        <oleObject progId="工作表" dvAspect="DVASPECT_ICON" shapeId="15361" r:id="rId4"/>
      </mc:Fallback>
    </mc:AlternateContent>
    <mc:AlternateContent xmlns:mc="http://schemas.openxmlformats.org/markup-compatibility/2006">
      <mc:Choice Requires="x14">
        <oleObject progId="工作表" dvAspect="DVASPECT_ICON" shapeId="15362" r:id="rId6">
          <objectPr defaultSize="0" r:id="rId7">
            <anchor moveWithCells="1">
              <from>
                <xdr:col>2</xdr:col>
                <xdr:colOff>1790700</xdr:colOff>
                <xdr:row>6</xdr:row>
                <xdr:rowOff>161925</xdr:rowOff>
              </from>
              <to>
                <xdr:col>2</xdr:col>
                <xdr:colOff>2705100</xdr:colOff>
                <xdr:row>6</xdr:row>
                <xdr:rowOff>847725</xdr:rowOff>
              </to>
            </anchor>
          </objectPr>
        </oleObject>
      </mc:Choice>
      <mc:Fallback>
        <oleObject progId="工作表" dvAspect="DVASPECT_ICON" shapeId="15362" r:id="rId6"/>
      </mc:Fallback>
    </mc:AlternateContent>
    <mc:AlternateContent xmlns:mc="http://schemas.openxmlformats.org/markup-compatibility/2006">
      <mc:Choice Requires="x14">
        <oleObject progId="Document" dvAspect="DVASPECT_ICON" shapeId="15363" r:id="rId8">
          <objectPr defaultSize="0" r:id="rId9">
            <anchor moveWithCells="1">
              <from>
                <xdr:col>2</xdr:col>
                <xdr:colOff>1743075</xdr:colOff>
                <xdr:row>5</xdr:row>
                <xdr:rowOff>133350</xdr:rowOff>
              </from>
              <to>
                <xdr:col>2</xdr:col>
                <xdr:colOff>2657475</xdr:colOff>
                <xdr:row>5</xdr:row>
                <xdr:rowOff>819150</xdr:rowOff>
              </to>
            </anchor>
          </objectPr>
        </oleObject>
      </mc:Choice>
      <mc:Fallback>
        <oleObject progId="Document" dvAspect="DVASPECT_ICON" shapeId="15363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G10"/>
  <sheetViews>
    <sheetView showGridLines="0" workbookViewId="0">
      <selection activeCell="C8" sqref="C8"/>
    </sheetView>
  </sheetViews>
  <sheetFormatPr defaultColWidth="9" defaultRowHeight="16.149999999999999"/>
  <cols>
    <col min="1" max="1" width="10" style="3" bestFit="1" customWidth="1"/>
    <col min="2" max="2" width="18.3984375" style="3" bestFit="1" customWidth="1"/>
    <col min="3" max="3" width="8.1328125" style="3" bestFit="1" customWidth="1"/>
    <col min="4" max="4" width="62.73046875" style="3" bestFit="1" customWidth="1"/>
    <col min="5" max="5" width="47.1328125" style="3" bestFit="1" customWidth="1"/>
    <col min="6" max="7" width="10.265625" style="34" bestFit="1" customWidth="1"/>
    <col min="8" max="16384" width="9" style="3"/>
  </cols>
  <sheetData>
    <row r="1" spans="1:7" ht="16.899999999999999">
      <c r="A1" s="2" t="s">
        <v>202</v>
      </c>
      <c r="B1" s="2" t="s">
        <v>73</v>
      </c>
      <c r="C1" s="2" t="s">
        <v>72</v>
      </c>
      <c r="D1" s="2" t="s">
        <v>74</v>
      </c>
      <c r="E1" s="2" t="s">
        <v>75</v>
      </c>
      <c r="F1" s="2" t="s">
        <v>198</v>
      </c>
      <c r="G1" s="25" t="s">
        <v>156</v>
      </c>
    </row>
    <row r="2" spans="1:7" ht="45" customHeight="1">
      <c r="A2" s="26" t="s">
        <v>203</v>
      </c>
      <c r="B2" s="27" t="s">
        <v>76</v>
      </c>
      <c r="C2" s="28" t="str">
        <f>RIGHT(A2,1)</f>
        <v>A</v>
      </c>
      <c r="D2" s="27" t="s">
        <v>77</v>
      </c>
      <c r="E2" s="27" t="s">
        <v>117</v>
      </c>
      <c r="F2" s="28"/>
      <c r="G2" s="29" t="str">
        <f>IF( F2="不合格",
     IF(C2="A",30,
     IF(C2="B",10,
     IF(C2="C",5
     ))),
     IF(F2="合格",0,
     IF(F2="不涉及",0,
     "-"
     ))
   )</f>
        <v>-</v>
      </c>
    </row>
    <row r="3" spans="1:7" ht="45" customHeight="1">
      <c r="A3" s="26" t="s">
        <v>204</v>
      </c>
      <c r="B3" s="27" t="s">
        <v>148</v>
      </c>
      <c r="C3" s="28" t="str">
        <f t="shared" ref="C3:C9" si="0">RIGHT(A3,1)</f>
        <v>A</v>
      </c>
      <c r="D3" s="27" t="s">
        <v>150</v>
      </c>
      <c r="E3" s="27" t="s">
        <v>149</v>
      </c>
      <c r="F3" s="28"/>
      <c r="G3" s="29" t="str">
        <f t="shared" ref="G3:G9" si="1">IF( F3="不合格",
     IF(C3="A",30,
     IF(C3="B",10,
     IF(C3="C",5
     ))),
     IF(F3="合格",0,
     IF(F3="不涉及",0,
     "-"
     ))
   )</f>
        <v>-</v>
      </c>
    </row>
    <row r="4" spans="1:7" ht="45" customHeight="1">
      <c r="A4" s="26" t="s">
        <v>205</v>
      </c>
      <c r="B4" s="27" t="s">
        <v>113</v>
      </c>
      <c r="C4" s="28" t="str">
        <f t="shared" si="0"/>
        <v>B</v>
      </c>
      <c r="D4" s="27" t="s">
        <v>78</v>
      </c>
      <c r="E4" s="27" t="s">
        <v>91</v>
      </c>
      <c r="F4" s="28"/>
      <c r="G4" s="29" t="str">
        <f t="shared" si="1"/>
        <v>-</v>
      </c>
    </row>
    <row r="5" spans="1:7" ht="45" customHeight="1">
      <c r="A5" s="26" t="s">
        <v>206</v>
      </c>
      <c r="B5" s="27" t="s">
        <v>79</v>
      </c>
      <c r="C5" s="28" t="str">
        <f t="shared" si="0"/>
        <v>A</v>
      </c>
      <c r="D5" s="27" t="s">
        <v>80</v>
      </c>
      <c r="E5" s="27" t="s">
        <v>110</v>
      </c>
      <c r="F5" s="28"/>
      <c r="G5" s="29" t="str">
        <f t="shared" si="1"/>
        <v>-</v>
      </c>
    </row>
    <row r="6" spans="1:7" ht="45" customHeight="1">
      <c r="A6" s="26" t="s">
        <v>207</v>
      </c>
      <c r="B6" s="27" t="s">
        <v>81</v>
      </c>
      <c r="C6" s="28" t="str">
        <f t="shared" si="0"/>
        <v>B</v>
      </c>
      <c r="D6" s="27" t="s">
        <v>89</v>
      </c>
      <c r="E6" s="27" t="s">
        <v>88</v>
      </c>
      <c r="F6" s="28"/>
      <c r="G6" s="29" t="str">
        <f t="shared" si="1"/>
        <v>-</v>
      </c>
    </row>
    <row r="7" spans="1:7" ht="45" customHeight="1">
      <c r="A7" s="26" t="s">
        <v>208</v>
      </c>
      <c r="B7" s="27" t="s">
        <v>82</v>
      </c>
      <c r="C7" s="28" t="str">
        <f t="shared" si="0"/>
        <v>B</v>
      </c>
      <c r="D7" s="27" t="s">
        <v>83</v>
      </c>
      <c r="E7" s="27" t="s">
        <v>110</v>
      </c>
      <c r="F7" s="28"/>
      <c r="G7" s="29" t="str">
        <f t="shared" si="1"/>
        <v>-</v>
      </c>
    </row>
    <row r="8" spans="1:7" ht="45" customHeight="1">
      <c r="A8" s="26" t="s">
        <v>209</v>
      </c>
      <c r="B8" s="30" t="s">
        <v>84</v>
      </c>
      <c r="C8" s="28" t="str">
        <f t="shared" si="0"/>
        <v>B</v>
      </c>
      <c r="D8" s="31" t="s">
        <v>85</v>
      </c>
      <c r="E8" s="27" t="s">
        <v>112</v>
      </c>
      <c r="F8" s="28"/>
      <c r="G8" s="29" t="str">
        <f t="shared" si="1"/>
        <v>-</v>
      </c>
    </row>
    <row r="9" spans="1:7" ht="45" customHeight="1">
      <c r="A9" s="26" t="s">
        <v>210</v>
      </c>
      <c r="B9" s="27" t="s">
        <v>86</v>
      </c>
      <c r="C9" s="28" t="str">
        <f t="shared" si="0"/>
        <v>A</v>
      </c>
      <c r="D9" s="31" t="s">
        <v>87</v>
      </c>
      <c r="E9" s="27" t="s">
        <v>111</v>
      </c>
      <c r="F9" s="28"/>
      <c r="G9" s="29" t="str">
        <f t="shared" si="1"/>
        <v>-</v>
      </c>
    </row>
    <row r="10" spans="1:7" s="33" customFormat="1">
      <c r="A10" s="75" t="s">
        <v>157</v>
      </c>
      <c r="B10" s="75"/>
      <c r="C10" s="75"/>
      <c r="D10" s="75"/>
      <c r="E10" s="75"/>
      <c r="F10" s="32"/>
      <c r="G10" s="32">
        <f>100-(SUM(G2:G9))</f>
        <v>100</v>
      </c>
    </row>
  </sheetData>
  <mergeCells count="1">
    <mergeCell ref="A10:E10"/>
  </mergeCells>
  <phoneticPr fontId="1" type="noConversion"/>
  <conditionalFormatting sqref="G10">
    <cfRule type="cellIs" dxfId="3" priority="1" operator="lessThan">
      <formula>80</formula>
    </cfRule>
  </conditionalFormatting>
  <dataValidations count="1">
    <dataValidation type="list" showInputMessage="1" showErrorMessage="1" sqref="F2:F9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00B0F0"/>
  </sheetPr>
  <dimension ref="A1:G12"/>
  <sheetViews>
    <sheetView showGridLines="0" workbookViewId="0">
      <selection activeCell="B2" sqref="B2"/>
    </sheetView>
  </sheetViews>
  <sheetFormatPr defaultColWidth="9" defaultRowHeight="16.149999999999999"/>
  <cols>
    <col min="1" max="1" width="17.265625" style="3" customWidth="1"/>
    <col min="2" max="2" width="8.1328125" style="3" bestFit="1" customWidth="1"/>
    <col min="3" max="3" width="59.265625" style="3" customWidth="1"/>
    <col min="4" max="4" width="46.1328125" style="3" customWidth="1"/>
    <col min="5" max="6" width="10.265625" style="34" bestFit="1" customWidth="1"/>
    <col min="7" max="7" width="10.265625" style="3" bestFit="1" customWidth="1"/>
    <col min="8" max="16384" width="9" style="3"/>
  </cols>
  <sheetData>
    <row r="1" spans="1:7" ht="16.899999999999999">
      <c r="A1" s="35" t="s">
        <v>201</v>
      </c>
      <c r="B1" s="36" t="s">
        <v>0</v>
      </c>
      <c r="C1" s="36" t="s">
        <v>1</v>
      </c>
      <c r="D1" s="36" t="s">
        <v>122</v>
      </c>
      <c r="E1" s="36" t="s">
        <v>199</v>
      </c>
      <c r="F1" s="25" t="s">
        <v>156</v>
      </c>
      <c r="G1" s="36" t="s">
        <v>2</v>
      </c>
    </row>
    <row r="2" spans="1:7" ht="80.650000000000006">
      <c r="A2" s="37" t="s">
        <v>211</v>
      </c>
      <c r="B2" s="38" t="str">
        <f>RIGHT(A2,1)</f>
        <v>A</v>
      </c>
      <c r="C2" s="39" t="s">
        <v>22</v>
      </c>
      <c r="D2" s="39" t="s">
        <v>129</v>
      </c>
      <c r="E2" s="28"/>
      <c r="F2" s="29" t="str">
        <f>IF( E2="不合格",
     IF(B6="A",30,
     IF(B6="B",10,
     IF(B6="C",5
     ))),
     IF(E2="合格",0,
     IF(E2="不涉及",0,
     "-"
     ))
   )</f>
        <v>-</v>
      </c>
      <c r="G2" s="38"/>
    </row>
    <row r="3" spans="1:7">
      <c r="A3" s="37" t="s">
        <v>212</v>
      </c>
      <c r="B3" s="38" t="str">
        <f t="shared" ref="B3:B11" si="0">RIGHT(A3,1)</f>
        <v>A</v>
      </c>
      <c r="C3" s="39" t="s">
        <v>17</v>
      </c>
      <c r="D3" s="39" t="s">
        <v>127</v>
      </c>
      <c r="E3" s="28"/>
      <c r="F3" s="29" t="str">
        <f t="shared" ref="F3:F11" si="1">IF( E3="不合格",
     IF(B3="A",30,
     IF(B3="B",10,
     IF(B3="C",5
     ))),
     IF(E3="合格",0,
     IF(E3="不涉及",0,
     "-"
     ))
   )</f>
        <v>-</v>
      </c>
      <c r="G3" s="38"/>
    </row>
    <row r="4" spans="1:7" ht="32.25">
      <c r="A4" s="37" t="s">
        <v>213</v>
      </c>
      <c r="B4" s="38" t="str">
        <f t="shared" si="0"/>
        <v>A</v>
      </c>
      <c r="C4" s="39" t="s">
        <v>19</v>
      </c>
      <c r="D4" s="39" t="s">
        <v>126</v>
      </c>
      <c r="E4" s="28"/>
      <c r="F4" s="29" t="str">
        <f t="shared" si="1"/>
        <v>-</v>
      </c>
      <c r="G4" s="40"/>
    </row>
    <row r="5" spans="1:7">
      <c r="A5" s="37" t="s">
        <v>214</v>
      </c>
      <c r="B5" s="38" t="str">
        <f t="shared" si="0"/>
        <v>A</v>
      </c>
      <c r="C5" s="39" t="s">
        <v>5</v>
      </c>
      <c r="D5" s="39" t="s">
        <v>128</v>
      </c>
      <c r="E5" s="28"/>
      <c r="F5" s="29" t="str">
        <f t="shared" si="1"/>
        <v>-</v>
      </c>
      <c r="G5" s="38"/>
    </row>
    <row r="6" spans="1:7" ht="32.25">
      <c r="A6" s="37" t="s">
        <v>215</v>
      </c>
      <c r="B6" s="38" t="str">
        <f t="shared" si="0"/>
        <v>B</v>
      </c>
      <c r="C6" s="39" t="s">
        <v>21</v>
      </c>
      <c r="D6" s="39" t="s">
        <v>125</v>
      </c>
      <c r="E6" s="28"/>
      <c r="F6" s="29" t="str">
        <f>IF( E6="不合格",
     IF(B2="A",30,
     IF(B2="B",10,
     IF(B2="C",5
     ))),
     IF(E6="合格",0,
     IF(E6="不涉及",0,
     "-"
     ))
   )</f>
        <v>-</v>
      </c>
      <c r="G6" s="38"/>
    </row>
    <row r="7" spans="1:7">
      <c r="A7" s="37" t="s">
        <v>216</v>
      </c>
      <c r="B7" s="38" t="str">
        <f t="shared" si="0"/>
        <v>B</v>
      </c>
      <c r="C7" s="39" t="s">
        <v>3</v>
      </c>
      <c r="D7" s="39" t="s">
        <v>130</v>
      </c>
      <c r="E7" s="28"/>
      <c r="F7" s="29" t="str">
        <f t="shared" si="1"/>
        <v>-</v>
      </c>
      <c r="G7" s="38"/>
    </row>
    <row r="8" spans="1:7" ht="32.25">
      <c r="A8" s="37" t="s">
        <v>217</v>
      </c>
      <c r="B8" s="38" t="str">
        <f t="shared" si="0"/>
        <v>B</v>
      </c>
      <c r="C8" s="39" t="s">
        <v>15</v>
      </c>
      <c r="D8" s="39" t="s">
        <v>131</v>
      </c>
      <c r="E8" s="28"/>
      <c r="F8" s="29" t="str">
        <f t="shared" si="1"/>
        <v>-</v>
      </c>
      <c r="G8" s="40"/>
    </row>
    <row r="9" spans="1:7" ht="32.25">
      <c r="A9" s="37" t="s">
        <v>218</v>
      </c>
      <c r="B9" s="38" t="str">
        <f t="shared" si="0"/>
        <v>B</v>
      </c>
      <c r="C9" s="39" t="s">
        <v>18</v>
      </c>
      <c r="D9" s="39" t="s">
        <v>134</v>
      </c>
      <c r="E9" s="28"/>
      <c r="F9" s="29" t="str">
        <f t="shared" si="1"/>
        <v>-</v>
      </c>
      <c r="G9" s="40"/>
    </row>
    <row r="10" spans="1:7" ht="32.25">
      <c r="A10" s="37" t="s">
        <v>219</v>
      </c>
      <c r="B10" s="38" t="str">
        <f t="shared" si="0"/>
        <v>C</v>
      </c>
      <c r="C10" s="39" t="s">
        <v>16</v>
      </c>
      <c r="D10" s="39" t="s">
        <v>133</v>
      </c>
      <c r="E10" s="28"/>
      <c r="F10" s="29" t="str">
        <f t="shared" si="1"/>
        <v>-</v>
      </c>
      <c r="G10" s="40"/>
    </row>
    <row r="11" spans="1:7" ht="32.25">
      <c r="A11" s="37" t="s">
        <v>220</v>
      </c>
      <c r="B11" s="38" t="str">
        <f t="shared" si="0"/>
        <v>C</v>
      </c>
      <c r="C11" s="39" t="s">
        <v>116</v>
      </c>
      <c r="D11" s="39" t="s">
        <v>132</v>
      </c>
      <c r="E11" s="28"/>
      <c r="F11" s="29" t="str">
        <f t="shared" si="1"/>
        <v>-</v>
      </c>
      <c r="G11" s="38"/>
    </row>
    <row r="12" spans="1:7">
      <c r="A12" s="75" t="s">
        <v>158</v>
      </c>
      <c r="B12" s="75"/>
      <c r="C12" s="75"/>
      <c r="D12" s="75"/>
      <c r="E12" s="32"/>
      <c r="F12" s="32">
        <f>100-(SUM(F2:F11))</f>
        <v>100</v>
      </c>
      <c r="G12" s="41"/>
    </row>
  </sheetData>
  <mergeCells count="1">
    <mergeCell ref="A12:D12"/>
  </mergeCells>
  <phoneticPr fontId="6" type="noConversion"/>
  <conditionalFormatting sqref="F12">
    <cfRule type="cellIs" dxfId="2" priority="1" operator="lessThan">
      <formula>80</formula>
    </cfRule>
  </conditionalFormatting>
  <dataValidations count="1">
    <dataValidation type="list" showInputMessage="1" showErrorMessage="1" sqref="E2:E11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1029" r:id="rId4">
          <objectPr defaultSize="0" r:id="rId5">
            <anchor moveWithCells="1">
              <from>
                <xdr:col>7</xdr:col>
                <xdr:colOff>57150</xdr:colOff>
                <xdr:row>4</xdr:row>
                <xdr:rowOff>85725</xdr:rowOff>
              </from>
              <to>
                <xdr:col>8</xdr:col>
                <xdr:colOff>285750</xdr:colOff>
                <xdr:row>6</xdr:row>
                <xdr:rowOff>114300</xdr:rowOff>
              </to>
            </anchor>
          </objectPr>
        </oleObject>
      </mc:Choice>
      <mc:Fallback>
        <oleObject progId="工作表" dvAspect="DVASPECT_ICON" shapeId="102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G13"/>
  <sheetViews>
    <sheetView showGridLines="0" workbookViewId="0">
      <selection activeCell="B2" sqref="B2:B12"/>
    </sheetView>
  </sheetViews>
  <sheetFormatPr defaultColWidth="9" defaultRowHeight="16.149999999999999"/>
  <cols>
    <col min="1" max="1" width="9.73046875" style="42" bestFit="1" customWidth="1"/>
    <col min="2" max="2" width="8.1328125" style="42" bestFit="1" customWidth="1"/>
    <col min="3" max="3" width="58.59765625" style="42" customWidth="1"/>
    <col min="4" max="4" width="46.86328125" style="42" customWidth="1"/>
    <col min="5" max="6" width="10.265625" style="43" bestFit="1" customWidth="1"/>
    <col min="7" max="7" width="10.265625" style="42" bestFit="1" customWidth="1"/>
    <col min="8" max="16384" width="9" style="42"/>
  </cols>
  <sheetData>
    <row r="1" spans="1:7" ht="16.899999999999999">
      <c r="A1" s="35" t="s">
        <v>201</v>
      </c>
      <c r="B1" s="36" t="s">
        <v>0</v>
      </c>
      <c r="C1" s="36" t="s">
        <v>1</v>
      </c>
      <c r="D1" s="36" t="s">
        <v>123</v>
      </c>
      <c r="E1" s="36" t="s">
        <v>199</v>
      </c>
      <c r="F1" s="25" t="s">
        <v>156</v>
      </c>
      <c r="G1" s="36" t="s">
        <v>2</v>
      </c>
    </row>
    <row r="2" spans="1:7">
      <c r="A2" s="37" t="s">
        <v>221</v>
      </c>
      <c r="B2" s="38" t="str">
        <f>RIGHT(A2,1)</f>
        <v>A</v>
      </c>
      <c r="C2" s="39" t="s">
        <v>20</v>
      </c>
      <c r="D2" s="39" t="s">
        <v>127</v>
      </c>
      <c r="E2" s="28"/>
      <c r="F2" s="29" t="str">
        <f>IF( E2="不合格",
     IF(B2="A",30,
     IF(B2="B",10,
     IF(B2="C",5
     ))),
     IF(E2="合格",0,
     IF(E2="不涉及",0,
     "-"
     ))
   )</f>
        <v>-</v>
      </c>
      <c r="G2" s="38"/>
    </row>
    <row r="3" spans="1:7">
      <c r="A3" s="37" t="s">
        <v>222</v>
      </c>
      <c r="B3" s="38" t="str">
        <f t="shared" ref="B3:B12" si="0">RIGHT(A3,1)</f>
        <v>A</v>
      </c>
      <c r="C3" s="39" t="s">
        <v>5</v>
      </c>
      <c r="D3" s="39" t="s">
        <v>128</v>
      </c>
      <c r="E3" s="28"/>
      <c r="F3" s="29" t="str">
        <f t="shared" ref="F3:F12" si="1">IF( E3="不合格",
     IF(B3="A",30,
     IF(B3="B",10,
     IF(B3="C",5
     ))),
     IF(E3="合格",0,
     IF(E3="不涉及",0,
     "-"
     ))
   )</f>
        <v>-</v>
      </c>
      <c r="G3" s="38"/>
    </row>
    <row r="4" spans="1:7" ht="80.650000000000006">
      <c r="A4" s="37" t="s">
        <v>223</v>
      </c>
      <c r="B4" s="38" t="str">
        <f t="shared" si="0"/>
        <v>A</v>
      </c>
      <c r="C4" s="39" t="s">
        <v>22</v>
      </c>
      <c r="D4" s="39" t="s">
        <v>129</v>
      </c>
      <c r="E4" s="28"/>
      <c r="F4" s="29" t="str">
        <f>IF( E4="不合格",
     IF(B6="A",30,
     IF(B6="B",10,
     IF(B6="C",5
     ))),
     IF(E4="合格",0,
     IF(E4="不涉及",0,
     "-"
     ))
   )</f>
        <v>-</v>
      </c>
      <c r="G4" s="40"/>
    </row>
    <row r="5" spans="1:7" ht="32.25">
      <c r="A5" s="37" t="s">
        <v>224</v>
      </c>
      <c r="B5" s="38" t="str">
        <f t="shared" si="0"/>
        <v>A</v>
      </c>
      <c r="C5" s="39" t="s">
        <v>19</v>
      </c>
      <c r="D5" s="39" t="s">
        <v>126</v>
      </c>
      <c r="E5" s="28"/>
      <c r="F5" s="29" t="str">
        <f t="shared" si="1"/>
        <v>-</v>
      </c>
      <c r="G5" s="40"/>
    </row>
    <row r="6" spans="1:7" ht="32.25">
      <c r="A6" s="37" t="s">
        <v>225</v>
      </c>
      <c r="B6" s="38" t="str">
        <f t="shared" si="0"/>
        <v>B</v>
      </c>
      <c r="C6" s="39" t="s">
        <v>21</v>
      </c>
      <c r="D6" s="39" t="s">
        <v>125</v>
      </c>
      <c r="E6" s="28"/>
      <c r="F6" s="29" t="str">
        <f>IF( E6="不合格",
     IF(B4="A",30,
     IF(B4="B",10,
     IF(B4="C",5
     ))),
     IF(E6="合格",0,
     IF(E6="不涉及",0,
     "-"
     ))
   )</f>
        <v>-</v>
      </c>
      <c r="G6" s="38"/>
    </row>
    <row r="7" spans="1:7">
      <c r="A7" s="37" t="s">
        <v>226</v>
      </c>
      <c r="B7" s="38" t="str">
        <f t="shared" si="0"/>
        <v>B</v>
      </c>
      <c r="C7" s="39" t="s">
        <v>7</v>
      </c>
      <c r="D7" s="39" t="s">
        <v>135</v>
      </c>
      <c r="E7" s="28"/>
      <c r="F7" s="29" t="str">
        <f t="shared" si="1"/>
        <v>-</v>
      </c>
      <c r="G7" s="38"/>
    </row>
    <row r="8" spans="1:7" ht="32.25">
      <c r="A8" s="37" t="s">
        <v>227</v>
      </c>
      <c r="B8" s="38" t="str">
        <f t="shared" si="0"/>
        <v>B</v>
      </c>
      <c r="C8" s="39" t="s">
        <v>15</v>
      </c>
      <c r="D8" s="39" t="s">
        <v>131</v>
      </c>
      <c r="E8" s="28"/>
      <c r="F8" s="29" t="str">
        <f t="shared" si="1"/>
        <v>-</v>
      </c>
      <c r="G8" s="40"/>
    </row>
    <row r="9" spans="1:7" ht="32.25">
      <c r="A9" s="37" t="s">
        <v>228</v>
      </c>
      <c r="B9" s="38" t="str">
        <f t="shared" si="0"/>
        <v>B</v>
      </c>
      <c r="C9" s="39" t="s">
        <v>18</v>
      </c>
      <c r="D9" s="39" t="s">
        <v>134</v>
      </c>
      <c r="E9" s="28"/>
      <c r="F9" s="29" t="str">
        <f t="shared" si="1"/>
        <v>-</v>
      </c>
      <c r="G9" s="40"/>
    </row>
    <row r="10" spans="1:7">
      <c r="A10" s="37" t="s">
        <v>229</v>
      </c>
      <c r="B10" s="38" t="str">
        <f t="shared" si="0"/>
        <v>B</v>
      </c>
      <c r="C10" s="39" t="s">
        <v>3</v>
      </c>
      <c r="D10" s="39" t="s">
        <v>130</v>
      </c>
      <c r="E10" s="28"/>
      <c r="F10" s="29" t="str">
        <f>IF( E10="不合格",
     IF(B11="A",30,
     IF(B11="B",10,
     IF(B11="C",5
     ))),
     IF(E10="合格",0,
     IF(E10="不涉及",0,
     "-"
     ))
   )</f>
        <v>-</v>
      </c>
      <c r="G10" s="40"/>
    </row>
    <row r="11" spans="1:7" ht="32.25">
      <c r="A11" s="37" t="s">
        <v>230</v>
      </c>
      <c r="B11" s="38" t="str">
        <f t="shared" si="0"/>
        <v>C</v>
      </c>
      <c r="C11" s="39" t="s">
        <v>16</v>
      </c>
      <c r="D11" s="39" t="s">
        <v>133</v>
      </c>
      <c r="E11" s="28"/>
      <c r="F11" s="29" t="str">
        <f>IF( E11="不合格",
     IF(B10="A",30,
     IF(B10="B",10,
     IF(B10="C",5
     ))),
     IF(E11="合格",0,
     IF(E11="不涉及",0,
     "-"
     ))
   )</f>
        <v>-</v>
      </c>
      <c r="G11" s="38"/>
    </row>
    <row r="12" spans="1:7">
      <c r="A12" s="37" t="s">
        <v>231</v>
      </c>
      <c r="B12" s="38" t="str">
        <f t="shared" si="0"/>
        <v>C</v>
      </c>
      <c r="C12" s="39" t="s">
        <v>6</v>
      </c>
      <c r="D12" s="39" t="s">
        <v>143</v>
      </c>
      <c r="E12" s="28"/>
      <c r="F12" s="29" t="str">
        <f t="shared" si="1"/>
        <v>-</v>
      </c>
      <c r="G12" s="38"/>
    </row>
    <row r="13" spans="1:7" s="3" customFormat="1">
      <c r="A13" s="75" t="s">
        <v>158</v>
      </c>
      <c r="B13" s="75"/>
      <c r="C13" s="75"/>
      <c r="D13" s="75"/>
      <c r="E13" s="32"/>
      <c r="F13" s="32">
        <f>100-(SUM(F2:F12))</f>
        <v>100</v>
      </c>
      <c r="G13" s="41"/>
    </row>
  </sheetData>
  <mergeCells count="1">
    <mergeCell ref="A13:D13"/>
  </mergeCells>
  <phoneticPr fontId="6" type="noConversion"/>
  <conditionalFormatting sqref="F13">
    <cfRule type="cellIs" dxfId="1" priority="1" operator="lessThan">
      <formula>80</formula>
    </cfRule>
  </conditionalFormatting>
  <dataValidations count="1">
    <dataValidation type="list" showInputMessage="1" showErrorMessage="1" sqref="E2:E12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3076" r:id="rId4">
          <objectPr defaultSize="0" r:id="rId5">
            <anchor moveWithCells="1">
              <from>
                <xdr:col>7</xdr:col>
                <xdr:colOff>38100</xdr:colOff>
                <xdr:row>4</xdr:row>
                <xdr:rowOff>323850</xdr:rowOff>
              </from>
              <to>
                <xdr:col>8</xdr:col>
                <xdr:colOff>266700</xdr:colOff>
                <xdr:row>6</xdr:row>
                <xdr:rowOff>133350</xdr:rowOff>
              </to>
            </anchor>
          </objectPr>
        </oleObject>
      </mc:Choice>
      <mc:Fallback>
        <oleObject progId="工作表" dvAspect="DVASPECT_ICON" shapeId="3076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G15"/>
  <sheetViews>
    <sheetView showGridLines="0" tabSelected="1" workbookViewId="0">
      <selection activeCell="C7" sqref="C7"/>
    </sheetView>
  </sheetViews>
  <sheetFormatPr defaultColWidth="9" defaultRowHeight="16.149999999999999"/>
  <cols>
    <col min="1" max="1" width="9.73046875" style="42" bestFit="1" customWidth="1"/>
    <col min="2" max="2" width="8.1328125" style="42" bestFit="1" customWidth="1"/>
    <col min="3" max="3" width="61.59765625" style="42" bestFit="1" customWidth="1"/>
    <col min="4" max="4" width="45" style="42" bestFit="1" customWidth="1"/>
    <col min="5" max="6" width="10.265625" style="43" bestFit="1" customWidth="1"/>
    <col min="7" max="7" width="10.265625" style="42" bestFit="1" customWidth="1"/>
    <col min="8" max="16384" width="9" style="42"/>
  </cols>
  <sheetData>
    <row r="1" spans="1:7" ht="16.899999999999999">
      <c r="A1" s="35" t="s">
        <v>201</v>
      </c>
      <c r="B1" s="36" t="s">
        <v>0</v>
      </c>
      <c r="C1" s="36" t="s">
        <v>1</v>
      </c>
      <c r="D1" s="36" t="s">
        <v>124</v>
      </c>
      <c r="E1" s="36" t="s">
        <v>199</v>
      </c>
      <c r="F1" s="25" t="s">
        <v>156</v>
      </c>
      <c r="G1" s="36" t="s">
        <v>2</v>
      </c>
    </row>
    <row r="2" spans="1:7">
      <c r="A2" s="37" t="s">
        <v>232</v>
      </c>
      <c r="B2" s="38" t="str">
        <f>RIGHT(A2,1)</f>
        <v>A</v>
      </c>
      <c r="C2" s="39" t="s">
        <v>10</v>
      </c>
      <c r="D2" s="39" t="s">
        <v>136</v>
      </c>
      <c r="E2" s="28"/>
      <c r="F2" s="29" t="str">
        <f>IF( E2="不合格",
     IF(B2="A",30,
     IF(B2="B",10,
     IF(B2="C",5
     ))),
     IF(E2="合格",0,
     IF(E2="不涉及",0,
     "-"
     ))
   )</f>
        <v>-</v>
      </c>
      <c r="G2" s="38"/>
    </row>
    <row r="3" spans="1:7">
      <c r="A3" s="37" t="s">
        <v>233</v>
      </c>
      <c r="B3" s="38" t="str">
        <f t="shared" ref="B3:B14" si="0">RIGHT(A3,1)</f>
        <v>A</v>
      </c>
      <c r="C3" s="39" t="s">
        <v>11</v>
      </c>
      <c r="D3" s="39" t="s">
        <v>137</v>
      </c>
      <c r="E3" s="28"/>
      <c r="F3" s="29" t="str">
        <f t="shared" ref="F3:F14" si="1">IF( E3="不合格",
     IF(B3="A",30,
     IF(B3="B",10,
     IF(B3="C",5
     ))),
     IF(E3="合格",0,
     IF(E3="不涉及",0,
     "-"
     ))
   )</f>
        <v>-</v>
      </c>
      <c r="G3" s="38"/>
    </row>
    <row r="4" spans="1:7" ht="32.25">
      <c r="A4" s="37" t="s">
        <v>234</v>
      </c>
      <c r="B4" s="38" t="str">
        <f t="shared" si="0"/>
        <v>A</v>
      </c>
      <c r="C4" s="39" t="s">
        <v>22</v>
      </c>
      <c r="D4" s="39" t="s">
        <v>144</v>
      </c>
      <c r="E4" s="28"/>
      <c r="F4" s="29" t="str">
        <f>IF( E4="不合格",
     IF(B8="A",30,
     IF(B8="B",10,
     IF(B8="C",5
     ))),
     IF(E4="合格",0,
     IF(E4="不涉及",0,
     "-"
     ))
   )</f>
        <v>-</v>
      </c>
      <c r="G4" s="40"/>
    </row>
    <row r="5" spans="1:7" ht="32.25">
      <c r="A5" s="37" t="s">
        <v>235</v>
      </c>
      <c r="B5" s="38" t="str">
        <f t="shared" si="0"/>
        <v>B</v>
      </c>
      <c r="C5" s="39" t="s">
        <v>9</v>
      </c>
      <c r="D5" s="39" t="s">
        <v>146</v>
      </c>
      <c r="E5" s="28"/>
      <c r="F5" s="29" t="str">
        <f t="shared" si="1"/>
        <v>-</v>
      </c>
      <c r="G5" s="38"/>
    </row>
    <row r="6" spans="1:7" ht="32.25">
      <c r="A6" s="37" t="s">
        <v>236</v>
      </c>
      <c r="B6" s="38" t="str">
        <f t="shared" si="0"/>
        <v>B</v>
      </c>
      <c r="C6" s="39" t="s">
        <v>18</v>
      </c>
      <c r="D6" s="39" t="s">
        <v>139</v>
      </c>
      <c r="E6" s="28"/>
      <c r="F6" s="29" t="str">
        <f t="shared" si="1"/>
        <v>-</v>
      </c>
      <c r="G6" s="40"/>
    </row>
    <row r="7" spans="1:7">
      <c r="A7" s="37" t="s">
        <v>237</v>
      </c>
      <c r="B7" s="38" t="str">
        <f t="shared" si="0"/>
        <v>B</v>
      </c>
      <c r="C7" s="39" t="s">
        <v>8</v>
      </c>
      <c r="D7" s="39" t="s">
        <v>142</v>
      </c>
      <c r="E7" s="28"/>
      <c r="F7" s="29" t="str">
        <f>IF( E7="不合格",
     IF(B13="A",30,
     IF(B13="B",10,
     IF(B13="C",5
     ))),
     IF(E7="合格",0,
     IF(E7="不涉及",0,
     "-"
     ))
   )</f>
        <v>-</v>
      </c>
      <c r="G7" s="40"/>
    </row>
    <row r="8" spans="1:7" ht="32.25">
      <c r="A8" s="37" t="s">
        <v>238</v>
      </c>
      <c r="B8" s="38" t="str">
        <f t="shared" si="0"/>
        <v>B</v>
      </c>
      <c r="C8" s="39" t="s">
        <v>21</v>
      </c>
      <c r="D8" s="39" t="s">
        <v>138</v>
      </c>
      <c r="E8" s="28"/>
      <c r="F8" s="29" t="str">
        <f>IF( E8="不合格",
     IF(B4="A",30,
     IF(B4="B",10,
     IF(B4="C",5
     ))),
     IF(E8="合格",0,
     IF(E8="不涉及",0,
     "-"
     ))
   )</f>
        <v>-</v>
      </c>
      <c r="G8" s="38"/>
    </row>
    <row r="9" spans="1:7" ht="32.25">
      <c r="A9" s="37" t="s">
        <v>239</v>
      </c>
      <c r="B9" s="38" t="str">
        <f t="shared" si="0"/>
        <v>B</v>
      </c>
      <c r="C9" s="39" t="s">
        <v>12</v>
      </c>
      <c r="D9" s="39" t="s">
        <v>147</v>
      </c>
      <c r="E9" s="28"/>
      <c r="F9" s="29" t="str">
        <f t="shared" si="1"/>
        <v>-</v>
      </c>
      <c r="G9" s="38"/>
    </row>
    <row r="10" spans="1:7" ht="32.25">
      <c r="A10" s="37" t="s">
        <v>240</v>
      </c>
      <c r="B10" s="38" t="str">
        <f t="shared" si="0"/>
        <v>B</v>
      </c>
      <c r="C10" s="39" t="s">
        <v>13</v>
      </c>
      <c r="D10" s="39" t="s">
        <v>147</v>
      </c>
      <c r="E10" s="28"/>
      <c r="F10" s="29" t="str">
        <f t="shared" si="1"/>
        <v>-</v>
      </c>
      <c r="G10" s="38"/>
    </row>
    <row r="11" spans="1:7">
      <c r="A11" s="37" t="s">
        <v>241</v>
      </c>
      <c r="B11" s="38" t="str">
        <f t="shared" si="0"/>
        <v>B</v>
      </c>
      <c r="C11" s="39" t="s">
        <v>14</v>
      </c>
      <c r="D11" s="39" t="s">
        <v>145</v>
      </c>
      <c r="E11" s="28"/>
      <c r="F11" s="29" t="str">
        <f t="shared" si="1"/>
        <v>-</v>
      </c>
      <c r="G11" s="38"/>
    </row>
    <row r="12" spans="1:7">
      <c r="A12" s="37" t="s">
        <v>242</v>
      </c>
      <c r="B12" s="38" t="str">
        <f t="shared" si="0"/>
        <v>B</v>
      </c>
      <c r="C12" s="39" t="s">
        <v>3</v>
      </c>
      <c r="D12" s="39" t="s">
        <v>141</v>
      </c>
      <c r="E12" s="28"/>
      <c r="F12" s="29" t="str">
        <f t="shared" si="1"/>
        <v>-</v>
      </c>
      <c r="G12" s="38"/>
    </row>
    <row r="13" spans="1:7">
      <c r="A13" s="37" t="s">
        <v>243</v>
      </c>
      <c r="B13" s="38" t="str">
        <f t="shared" si="0"/>
        <v>C</v>
      </c>
      <c r="C13" s="39" t="s">
        <v>23</v>
      </c>
      <c r="D13" s="39" t="s">
        <v>140</v>
      </c>
      <c r="E13" s="28"/>
      <c r="F13" s="29" t="str">
        <f>IF( E13="不合格",
     IF(B7="A",30,
     IF(B7="B",10,
     IF(B7="C",5
     ))),
     IF(E13="合格",0,
     IF(E13="不涉及",0,
     "-"
     ))
   )</f>
        <v>-</v>
      </c>
      <c r="G13" s="38"/>
    </row>
    <row r="14" spans="1:7">
      <c r="A14" s="37" t="s">
        <v>244</v>
      </c>
      <c r="B14" s="38" t="str">
        <f t="shared" si="0"/>
        <v>C</v>
      </c>
      <c r="C14" s="39" t="s">
        <v>4</v>
      </c>
      <c r="D14" s="39" t="s">
        <v>143</v>
      </c>
      <c r="E14" s="28"/>
      <c r="F14" s="29" t="str">
        <f t="shared" si="1"/>
        <v>-</v>
      </c>
      <c r="G14" s="38"/>
    </row>
    <row r="15" spans="1:7" s="3" customFormat="1">
      <c r="A15" s="75" t="s">
        <v>158</v>
      </c>
      <c r="B15" s="75"/>
      <c r="C15" s="75"/>
      <c r="D15" s="75"/>
      <c r="E15" s="32"/>
      <c r="F15" s="32">
        <f>100-(SUM(F5:F14))</f>
        <v>100</v>
      </c>
      <c r="G15" s="41"/>
    </row>
  </sheetData>
  <mergeCells count="1">
    <mergeCell ref="A15:D15"/>
  </mergeCells>
  <phoneticPr fontId="1" type="noConversion"/>
  <conditionalFormatting sqref="F15">
    <cfRule type="cellIs" dxfId="0" priority="1" operator="lessThan">
      <formula>80</formula>
    </cfRule>
  </conditionalFormatting>
  <dataValidations count="1">
    <dataValidation type="list" showInputMessage="1" showErrorMessage="1" sqref="E2:E14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8196" r:id="rId4">
          <objectPr defaultSize="0" r:id="rId5">
            <anchor moveWithCells="1">
              <from>
                <xdr:col>7</xdr:col>
                <xdr:colOff>47625</xdr:colOff>
                <xdr:row>6</xdr:row>
                <xdr:rowOff>142875</xdr:rowOff>
              </from>
              <to>
                <xdr:col>8</xdr:col>
                <xdr:colOff>276225</xdr:colOff>
                <xdr:row>8</xdr:row>
                <xdr:rowOff>171450</xdr:rowOff>
              </to>
            </anchor>
          </objectPr>
        </oleObject>
      </mc:Choice>
      <mc:Fallback>
        <oleObject progId="Worksheet" dvAspect="DVASPECT_ICON" shapeId="819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服务质量检查报告（正文）</vt:lpstr>
      <vt:lpstr>VCN5X0 SOP</vt:lpstr>
      <vt:lpstr>VCN30X0 SOP</vt:lpstr>
      <vt:lpstr>VCM50X0 SOP</vt:lpstr>
      <vt:lpstr>工具及文档清单</vt:lpstr>
      <vt:lpstr>输出件交付质量检查</vt:lpstr>
      <vt:lpstr>VCN5X0交付质量检查</vt:lpstr>
      <vt:lpstr>VCN30X0交付质量检查</vt:lpstr>
      <vt:lpstr>VCM50X0交付质量检查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dcterms:created xsi:type="dcterms:W3CDTF">2015-04-14T08:17:27Z</dcterms:created>
  <dcterms:modified xsi:type="dcterms:W3CDTF">2018-05-26T06:51:28Z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(3)AkKz6wKdAwJEBGZkkxwRMdqUkL0FaOaVrdIyaeWbqBAF8aEGiOL5vKYR+0HhaOq28uNX+oB4
BM8FLp2yJpZ7VPwovXWXhhbEazSqsOLacxQzYelKs4dV4cJhbD6TM0rcmb5SLbF3j8kFV+mM
QXNUGqK/x/NCvN/wf3r1X2ai0aUDw1ecA9vphSjXC0T/+WW3Enp+/fnZ6wTgBMYr2KaVCRnL
0jsHLkaPwucFL/04YC</vt:lpwstr>
  </property>
  <property fmtid="{D5CDD505-2E9C-101B-9397-08002B2CF9AE}" pid="7" name="_2015_ms_pID_7253431">
    <vt:lpwstr>uai10cbB5YeVQjcd9ZXJ/CJdS/MmIuJI63/gnymVTWuwKmhewlquaf
3AqYYJeWx4PS8ZcRa9OJn0fZNNUTdDGooEjPkw/socxw2bOHyOpO+UcGGqEVwiO/Tw5Q+af5
eoEa0TVHT/mvOxzZsJ6RumJH580KqXBzB+itKIncYsGYYLO6v6okBIpn/WznCuhokBv9VCuA
Uamo3oPG8VdX8h+iJc53AGPHcXoBKB3WuaQT</vt:lpwstr>
  </property>
  <property fmtid="{D5CDD505-2E9C-101B-9397-08002B2CF9AE}" pid="8" name="_2015_ms_pID_7253432">
    <vt:lpwstr>HtFagrFq3KcLxu9Rx7xtzDf26nGJu5hkM1tI
CI5/K6/IpdsSfSZdhPQYwsKpRh22Dg==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1521445198</vt:lpwstr>
  </property>
</Properties>
</file>