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3" activeTab="5"/>
  </bookViews>
  <sheets>
    <sheet name="服务质量检查报告（正文）" sheetId="42" r:id="rId1"/>
    <sheet name="核心侧  SOP" sheetId="27" r:id="rId2"/>
    <sheet name="TP3XXX SOP " sheetId="40" r:id="rId3"/>
    <sheet name="工具及文档清单" sheetId="41" r:id="rId4"/>
    <sheet name="输出件交付质量检查" sheetId="29" r:id="rId5"/>
    <sheet name="SMC交付质量检查" sheetId="36" r:id="rId6"/>
    <sheet name="MCU交付质量检查" sheetId="30" r:id="rId7"/>
    <sheet name="RSE交付质量检查" sheetId="38" r:id="rId8"/>
    <sheet name="TP3106&amp;TP3206交付质量检查" sheetId="34" r:id="rId9"/>
  </sheets>
  <definedNames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34" l="1"/>
  <c r="D4" i="34"/>
  <c r="D5" i="34"/>
  <c r="D6" i="34"/>
  <c r="D7" i="34"/>
  <c r="D8" i="34"/>
  <c r="D9" i="34"/>
  <c r="D10" i="34"/>
  <c r="D2" i="34"/>
  <c r="D3" i="38"/>
  <c r="D4" i="38"/>
  <c r="D5" i="38"/>
  <c r="D6" i="38"/>
  <c r="D7" i="38"/>
  <c r="D8" i="38"/>
  <c r="D9" i="38"/>
  <c r="D2" i="38"/>
  <c r="D3" i="30"/>
  <c r="D4" i="30"/>
  <c r="D5" i="30"/>
  <c r="D6" i="30"/>
  <c r="D7" i="30"/>
  <c r="D8" i="30"/>
  <c r="D9" i="30"/>
  <c r="D10" i="30"/>
  <c r="D11" i="30"/>
  <c r="D12" i="30"/>
  <c r="D2" i="30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2" i="36"/>
  <c r="C3" i="29"/>
  <c r="C4" i="29"/>
  <c r="C5" i="29"/>
  <c r="C6" i="29"/>
  <c r="C7" i="29"/>
  <c r="C2" i="29"/>
  <c r="G2" i="34" l="1"/>
  <c r="G3" i="34"/>
  <c r="G4" i="34"/>
  <c r="G5" i="34"/>
  <c r="G6" i="34"/>
  <c r="G7" i="34"/>
  <c r="G8" i="34"/>
  <c r="G9" i="34"/>
  <c r="G10" i="34"/>
  <c r="G2" i="38"/>
  <c r="G3" i="38"/>
  <c r="G4" i="38"/>
  <c r="G5" i="38"/>
  <c r="G6" i="38"/>
  <c r="G7" i="38"/>
  <c r="G8" i="38"/>
  <c r="G9" i="38"/>
  <c r="G2" i="30"/>
  <c r="G3" i="30"/>
  <c r="G4" i="30"/>
  <c r="G5" i="30"/>
  <c r="G6" i="30"/>
  <c r="G7" i="30"/>
  <c r="G8" i="30"/>
  <c r="G9" i="30"/>
  <c r="G10" i="30"/>
  <c r="G11" i="30"/>
  <c r="G12" i="30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3" i="29"/>
  <c r="G4" i="29"/>
  <c r="G5" i="29"/>
  <c r="G6" i="29"/>
  <c r="G7" i="29"/>
  <c r="G2" i="29"/>
  <c r="B8" i="42"/>
  <c r="I8" i="42" s="1"/>
  <c r="G11" i="34" l="1"/>
  <c r="G10" i="38"/>
  <c r="G13" i="30"/>
  <c r="G18" i="36"/>
  <c r="G8" i="29"/>
</calcChain>
</file>

<file path=xl/sharedStrings.xml><?xml version="1.0" encoding="utf-8"?>
<sst xmlns="http://schemas.openxmlformats.org/spreadsheetml/2006/main" count="366" uniqueCount="281">
  <si>
    <t>重要性</t>
    <phoneticPr fontId="1" type="noConversion"/>
  </si>
  <si>
    <t>电源线连接检查</t>
    <phoneticPr fontId="1" type="noConversion"/>
  </si>
  <si>
    <t>软件版本</t>
    <phoneticPr fontId="1" type="noConversion"/>
  </si>
  <si>
    <t>确认MCU的网口模式和交换机的网口模式一致</t>
    <phoneticPr fontId="1" type="noConversion"/>
  </si>
  <si>
    <t>编号</t>
    <phoneticPr fontId="1" type="noConversion"/>
  </si>
  <si>
    <t>确认RSE的网口模式和交换机的网口模式一致</t>
  </si>
  <si>
    <t>RSE各网口参数配置</t>
  </si>
  <si>
    <t>连接牢固，9系MCU，8660/8650主/备电源模块均需连接</t>
  </si>
  <si>
    <t>设备无告警红灯</t>
  </si>
  <si>
    <t>保证与平台版本配套。优先参考火车配套关系表，如果没有，则参考发布版本说明书确认配套关系。</t>
  </si>
  <si>
    <t>信号电缆不应有破损、断裂、中间接头
信号电缆插头干净无损坏，现场制作的插头规范，插头连接正确可靠</t>
  </si>
  <si>
    <t>MCU各网口参数配置</t>
  </si>
  <si>
    <t>设备无告警红灯，或者WEB界面左下角无告警提示</t>
  </si>
  <si>
    <t>主控板，业务板的GE0,GE1口是否正常配置（若无骑墙需求，建议配置为备份模式），FE网络若启用，网口的网段要与业务网段区分开</t>
  </si>
  <si>
    <t>接线</t>
  </si>
  <si>
    <t>网线连接检查</t>
  </si>
  <si>
    <t>工作情况</t>
  </si>
  <si>
    <t>每个槽位，GE口均需要连接到交换机</t>
  </si>
  <si>
    <t>会议调度（内置WEB组网）</t>
  </si>
  <si>
    <t>调度终端入会，各终端正常入会，画面正常，无卡顿，马赛克</t>
  </si>
  <si>
    <t>连接牢固，主/备电源模块均需连接</t>
  </si>
  <si>
    <t>若有告警请及时排查,
例外情况（RSE工作模式为百兆---若现网百兆端口已经能满足要求可以忽略）</t>
  </si>
  <si>
    <t>GE0为业务口,GE1口为网络存储连接口，FE口为维护口，若网络均启用，网口需配置在不同网段，GE1/FE不能和业务网段冲突。</t>
  </si>
  <si>
    <t>建议和千兆交换机连接，GE网口模式和交换机端口推荐设置为Auto</t>
  </si>
  <si>
    <t>功能验证</t>
  </si>
  <si>
    <t>直播、点播功能正常</t>
  </si>
  <si>
    <t>会议调度验证</t>
  </si>
  <si>
    <t>资源池功能验证</t>
  </si>
  <si>
    <t>屏幕色差</t>
  </si>
  <si>
    <t>磁盘空间</t>
  </si>
  <si>
    <t>若有告警请及时排查。</t>
  </si>
  <si>
    <t>保证SMC/SC/MCU版本配套。优先参考火车配套关系表，如果没有，则参考发布版本说明书确认配套关系。</t>
  </si>
  <si>
    <t>确认服务器的网口模式和交换机的网口模式一致</t>
  </si>
  <si>
    <t>主被SC功能验证</t>
  </si>
  <si>
    <t>图像效果</t>
  </si>
  <si>
    <t>声音效果</t>
  </si>
  <si>
    <t>会议中唇音同步、无明显回声、声音无断续</t>
  </si>
  <si>
    <t>会议中无明显卡顿、马赛克</t>
  </si>
  <si>
    <t>周边设备</t>
  </si>
  <si>
    <t>设备无告警红灯，或者WEB界面左下角无告警提示
若有告警请及时排查,例外情况（MCU工作模式为百兆---若现网百兆端口已经能满足要求可以忽略）</t>
  </si>
  <si>
    <t>设备无告警红灯，或者WEB界面左下角无告警提示
若有告警请及时排查。</t>
  </si>
  <si>
    <t>物理连线正确、牢固</t>
  </si>
  <si>
    <t>MCU的GE网口模式和交换机端口推荐设置为Auto，建议和千兆交换机连接</t>
  </si>
  <si>
    <t>调度终端入会，各终端正常入会，画面正常，无明显卡顿，马赛克</t>
  </si>
  <si>
    <t>备份验证</t>
  </si>
  <si>
    <t>终端到电视机、摄像机连线牢固</t>
  </si>
  <si>
    <t>设备无告警</t>
  </si>
  <si>
    <t>防盗打（如涉及和UC系统对接，对方有出局呼叫电话权限必须满足要求）</t>
  </si>
  <si>
    <t>是否参考防盗打配置进行加固，否则可能产生高额话费</t>
  </si>
  <si>
    <t>多台MCU，建议配置为资源池；进行倒换测试（如带宽不足等情况，可以取消资源池功能）</t>
  </si>
  <si>
    <t>主SC离线后，备用SC能够接管SC功能</t>
  </si>
  <si>
    <t>群集功能验证</t>
  </si>
  <si>
    <t>关闭VP1后3分钟，验证SMC2.0能否正常访问，功能是否正常</t>
  </si>
  <si>
    <t>主机状态</t>
  </si>
  <si>
    <t>智真主机界面查看各设备连接状态、工作状态正常</t>
  </si>
  <si>
    <t>三个电视屏幕无明显色差</t>
  </si>
  <si>
    <t>摄像机拼接</t>
  </si>
  <si>
    <t>硬拼、软拼调节后接缝处拼接无明显痕迹，电视机无明显暗角</t>
  </si>
  <si>
    <t>线缆质量检查</t>
  </si>
  <si>
    <t>线缆标签检查</t>
  </si>
  <si>
    <t>线缆标签标识正确、清晰</t>
  </si>
  <si>
    <t>线缆</t>
  </si>
  <si>
    <t>数据库备份</t>
  </si>
  <si>
    <t>License备份</t>
  </si>
  <si>
    <t>License下载后，备份在非本机</t>
  </si>
  <si>
    <t>备份</t>
  </si>
  <si>
    <t>配置备份</t>
  </si>
  <si>
    <t>MCU配置完成后，导出配置进行备份</t>
  </si>
  <si>
    <t>License进行备份</t>
  </si>
  <si>
    <t>巡检文件</t>
    <phoneticPr fontId="1" type="noConversion"/>
  </si>
  <si>
    <t>参考升级指导书，完成数据库备份，存储在非本机</t>
  </si>
  <si>
    <t>规划与设计</t>
  </si>
  <si>
    <t>硬件安装</t>
  </si>
  <si>
    <t>软件安装</t>
  </si>
  <si>
    <t>获取项目基本信息</t>
  </si>
  <si>
    <t>项目基本信息表</t>
  </si>
  <si>
    <t>组网设计</t>
  </si>
  <si>
    <t>组网图</t>
  </si>
  <si>
    <t>机柜布局</t>
  </si>
  <si>
    <t>安装操作系统（SMC）可选</t>
  </si>
  <si>
    <t>版本软件获取</t>
  </si>
  <si>
    <t>VC设备基本信息</t>
  </si>
  <si>
    <t>IP地址规划</t>
  </si>
  <si>
    <t>配置</t>
  </si>
  <si>
    <t>安装、升级软件</t>
  </si>
  <si>
    <t>IP地址修改</t>
  </si>
  <si>
    <t>获取ESN，绑定并导入License</t>
  </si>
  <si>
    <t>License备份文件</t>
  </si>
  <si>
    <t>配置基础数据</t>
  </si>
  <si>
    <t>SMC2.0添加设备</t>
  </si>
  <si>
    <t>SMC2.0产品文档</t>
  </si>
  <si>
    <t>各产品的产品文档</t>
  </si>
  <si>
    <t>各产品文档</t>
  </si>
  <si>
    <t>各产品文档、升级指导书</t>
  </si>
  <si>
    <t>机柜布局模板</t>
  </si>
  <si>
    <t>VC设备基本信息表</t>
  </si>
  <si>
    <t>智真会议室工勘反馈表</t>
  </si>
  <si>
    <t>智真会议室工勘反馈模版</t>
  </si>
  <si>
    <t>智真会议室工勘（TP3XXX）</t>
  </si>
  <si>
    <t>硬件上架、线缆连接、打线标（平台侧）</t>
  </si>
  <si>
    <t>无</t>
  </si>
  <si>
    <t>升级软件</t>
  </si>
  <si>
    <t>摄像机硬拼接</t>
  </si>
  <si>
    <t>摄像机软拼接</t>
  </si>
  <si>
    <t>升级指导书</t>
  </si>
  <si>
    <t>参考安装指南，完成硬件安装、打线标、连线</t>
  </si>
  <si>
    <t>测试</t>
  </si>
  <si>
    <t>交付质量检查</t>
  </si>
  <si>
    <t>会场调测</t>
  </si>
  <si>
    <t>验收测试指南</t>
  </si>
  <si>
    <t>验收测试报告</t>
  </si>
  <si>
    <t>SMC交付质量检查</t>
  </si>
  <si>
    <t>MCU交付质量检查</t>
  </si>
  <si>
    <t>RSE交付质量检查</t>
  </si>
  <si>
    <t>检查结果</t>
  </si>
  <si>
    <t>SMC交付质量检查表</t>
  </si>
  <si>
    <t>MCU交付质量检查表</t>
  </si>
  <si>
    <t>RSE交付质量检查表</t>
  </si>
  <si>
    <t>TP3106&amp;TP3206交付质量检查</t>
  </si>
  <si>
    <t>TP3106&amp;TP3206交付质量检查表</t>
  </si>
  <si>
    <t>项目遗留问题清单</t>
    <phoneticPr fontId="1" type="noConversion"/>
  </si>
  <si>
    <t>重要性</t>
    <phoneticPr fontId="1" type="noConversion"/>
  </si>
  <si>
    <t>备注</t>
    <phoneticPr fontId="1" type="noConversion"/>
  </si>
  <si>
    <t>实施方案（可选）</t>
    <phoneticPr fontId="1" type="noConversion"/>
  </si>
  <si>
    <t>物理搬迁、自有业务迁移、扩容项目，必须提供实施方案；新建项目可选。</t>
    <phoneticPr fontId="1" type="noConversion"/>
  </si>
  <si>
    <t>验收测试报告</t>
    <phoneticPr fontId="1" type="noConversion"/>
  </si>
  <si>
    <t>按照项目遗留问题清单模板填写</t>
    <phoneticPr fontId="1" type="noConversion"/>
  </si>
  <si>
    <t>见《遗留问题清单》附件</t>
    <phoneticPr fontId="1" type="noConversion"/>
  </si>
  <si>
    <t>按照组网模板提供,组网图要求描述如下内容：
1. 项目中涉及的华为设备、周边设备名称；
2. 华为设备各接口与周边设备的连接关系；</t>
  </si>
  <si>
    <t>建议和千兆交换机连接，SMC/SC的网口模式和交换机端口推荐设置为Auto</t>
  </si>
  <si>
    <t>如果是windows server 2008R2 请确保安装了SP1补丁</t>
  </si>
  <si>
    <t>确保SMC服务器不能安装非SMC相关业务软件，例如第三方SIP服务器软件、非趋势杀毒软件等</t>
  </si>
  <si>
    <t>确保至少有50%的空闲空间，且SMC安装在D盘</t>
  </si>
  <si>
    <t>安装环境</t>
  </si>
  <si>
    <t>操作系统</t>
  </si>
  <si>
    <t>物理搬迁、自有业务迁移、扩容类项目，实施方案需包含以下内容：实施前组网及设备信息，实施后目标组网及设备信息，数据备份方案、实施步骤、业务测试方案、回退方案等。</t>
  </si>
  <si>
    <t>检查项目</t>
    <phoneticPr fontId="1" type="noConversion"/>
  </si>
  <si>
    <t>检查方法</t>
    <phoneticPr fontId="1" type="noConversion"/>
  </si>
  <si>
    <t>序号</t>
    <phoneticPr fontId="1" type="noConversion"/>
  </si>
  <si>
    <t>类别</t>
    <phoneticPr fontId="1" type="noConversion"/>
  </si>
  <si>
    <t>重要性</t>
    <phoneticPr fontId="1" type="noConversion"/>
  </si>
  <si>
    <t>问题描述</t>
    <phoneticPr fontId="1" type="noConversion"/>
  </si>
  <si>
    <t>问题描述</t>
    <phoneticPr fontId="1" type="noConversion"/>
  </si>
  <si>
    <t>编号</t>
    <phoneticPr fontId="1" type="noConversion"/>
  </si>
  <si>
    <t>类别</t>
    <phoneticPr fontId="1" type="noConversion"/>
  </si>
  <si>
    <t>检查项目</t>
    <phoneticPr fontId="1" type="noConversion"/>
  </si>
  <si>
    <t>重要性</t>
    <phoneticPr fontId="1" type="noConversion"/>
  </si>
  <si>
    <t>问题描述</t>
    <phoneticPr fontId="1" type="noConversion"/>
  </si>
  <si>
    <t>编号</t>
    <phoneticPr fontId="1" type="noConversion"/>
  </si>
  <si>
    <t>检查项目</t>
    <phoneticPr fontId="1" type="noConversion"/>
  </si>
  <si>
    <t>重要性</t>
    <phoneticPr fontId="1" type="noConversion"/>
  </si>
  <si>
    <t>问题描述</t>
    <phoneticPr fontId="1" type="noConversion"/>
  </si>
  <si>
    <t>检查方法</t>
    <phoneticPr fontId="1" type="noConversion"/>
  </si>
  <si>
    <t>检查方法</t>
    <phoneticPr fontId="1" type="noConversion"/>
  </si>
  <si>
    <t>检查方法</t>
    <phoneticPr fontId="1" type="noConversion"/>
  </si>
  <si>
    <t>网络维护基础信息</t>
  </si>
  <si>
    <t>维护责任人及维保情况</t>
  </si>
  <si>
    <t>走线规范性</t>
  </si>
  <si>
    <t>强弱电线缆分开走线，线缆捆扎整洁美观</t>
  </si>
  <si>
    <t>见《网络维护信息》附件</t>
  </si>
  <si>
    <t>验收测试报告中包含基础功能测试（满足客户会议需求）及系统冗余测试（验证系统可靠性）</t>
  </si>
  <si>
    <t>网络维护信息表</t>
  </si>
  <si>
    <t>遗留问题清单表</t>
  </si>
  <si>
    <t>TP系列智真会议室工勘模板</t>
  </si>
  <si>
    <t>基本功能测试（满足客户会议需求）</t>
  </si>
  <si>
    <t>备份功能测试（验证系统可靠性）</t>
  </si>
  <si>
    <t>使用维护助手工具巡检，生成巡检结果</t>
  </si>
  <si>
    <t>智真连线示意图</t>
  </si>
  <si>
    <t>智真安装指南</t>
  </si>
  <si>
    <t>TP智真验收测试指南</t>
  </si>
  <si>
    <t>SMC验收测试指南</t>
  </si>
  <si>
    <t>Support链接</t>
  </si>
  <si>
    <t>智真调测指南</t>
  </si>
  <si>
    <t>SMC产品文档</t>
  </si>
  <si>
    <t>MCU产品文档</t>
  </si>
  <si>
    <t>TE终端产品文档</t>
  </si>
  <si>
    <t>TP智真调测指南</t>
  </si>
  <si>
    <t>TP智真安装指南、连线示意图</t>
  </si>
  <si>
    <t>注意：Support链接供参考，请下载和版本匹配的文档</t>
  </si>
  <si>
    <t>类型</t>
    <phoneticPr fontId="1" type="noConversion"/>
  </si>
  <si>
    <t>序号</t>
    <phoneticPr fontId="1" type="noConversion"/>
  </si>
  <si>
    <t>动作</t>
    <phoneticPr fontId="1" type="noConversion"/>
  </si>
  <si>
    <t>参考</t>
    <phoneticPr fontId="1" type="noConversion"/>
  </si>
  <si>
    <t>输出件</t>
    <phoneticPr fontId="1" type="noConversion"/>
  </si>
  <si>
    <t>工具/指导书名称</t>
    <phoneticPr fontId="1" type="noConversion"/>
  </si>
  <si>
    <t>获取路径</t>
    <phoneticPr fontId="1" type="noConversion"/>
  </si>
  <si>
    <t>检查得分</t>
    <phoneticPr fontId="1" type="noConversion"/>
  </si>
  <si>
    <t>检查扣分</t>
    <phoneticPr fontId="6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</si>
  <si>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</si>
  <si>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</si>
  <si>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6" type="noConversion"/>
  </si>
  <si>
    <t>xxxxx</t>
    <phoneticPr fontId="6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</si>
  <si>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</si>
  <si>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</si>
  <si>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</si>
  <si>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6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</si>
  <si>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</si>
  <si>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</si>
  <si>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</si>
  <si>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</si>
  <si>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</si>
  <si>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</si>
  <si>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</si>
  <si>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</si>
  <si>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</si>
  <si>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</si>
  <si>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6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</si>
  <si>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</si>
  <si>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</si>
  <si>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</si>
  <si>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</si>
  <si>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</si>
  <si>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</si>
  <si>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</si>
  <si>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</si>
  <si>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</si>
  <si>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</si>
  <si>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6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</si>
  <si>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</si>
  <si>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6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</si>
  <si>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</si>
  <si>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6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</si>
  <si>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" type="noConversion"/>
  </si>
  <si>
    <t>达标标准</t>
    <phoneticPr fontId="6" type="noConversion"/>
  </si>
  <si>
    <t xml:space="preserve">评估总分&gt;80分达标；
</t>
    <phoneticPr fontId="6" type="noConversion"/>
  </si>
  <si>
    <t>列出详细质量标准的名称，例如：
 输出件交付质量检查
 SMC交付质量检查
 MCU交付质量检查
 ……</t>
    <phoneticPr fontId="6" type="noConversion"/>
  </si>
  <si>
    <t>检查结果</t>
    <phoneticPr fontId="1" type="noConversion"/>
  </si>
  <si>
    <t>各产品安装指南</t>
  </si>
  <si>
    <t>软件运行环境</t>
  </si>
  <si>
    <t>出风口不能被机柜和结构件阻挡、设备运行环境无明显灰尘、运行环境温度在正常范围 15~30 ℃内、接地良好</t>
  </si>
  <si>
    <t>VC0D01A</t>
  </si>
  <si>
    <t>VC0D02B</t>
  </si>
  <si>
    <t>VC0D03A</t>
  </si>
  <si>
    <t>VC0D04B</t>
  </si>
  <si>
    <t>VC0D05B</t>
  </si>
  <si>
    <t>VC0D06A</t>
  </si>
  <si>
    <t>VC1B01B</t>
  </si>
  <si>
    <t>VC1B02B</t>
  </si>
  <si>
    <t>VC1B03B</t>
  </si>
  <si>
    <t>VC1B04B</t>
  </si>
  <si>
    <t>VC1B05A</t>
  </si>
  <si>
    <t>VC1B06C</t>
  </si>
  <si>
    <t>VC1B07B</t>
  </si>
  <si>
    <t>VC1B08B</t>
  </si>
  <si>
    <t>VC1B09A</t>
  </si>
  <si>
    <t>VC1B10A</t>
  </si>
  <si>
    <t>VC1B11A</t>
  </si>
  <si>
    <t>VC1B12B</t>
  </si>
  <si>
    <t>VC1B13B</t>
  </si>
  <si>
    <t>VC1B14A</t>
  </si>
  <si>
    <t>VC1B15A</t>
  </si>
  <si>
    <t>VC1B16A</t>
  </si>
  <si>
    <t>VC2B01B</t>
  </si>
  <si>
    <t>VC2B02A</t>
  </si>
  <si>
    <t>VC2B03B</t>
  </si>
  <si>
    <t>VC2B04C</t>
  </si>
  <si>
    <t>VC2B05B</t>
  </si>
  <si>
    <t>VC2B06B</t>
  </si>
  <si>
    <t>VC2B07B</t>
  </si>
  <si>
    <t>VC2B08A</t>
  </si>
  <si>
    <t>VC2B09A</t>
  </si>
  <si>
    <t>VC2B10B</t>
  </si>
  <si>
    <t>VC2B11B</t>
  </si>
  <si>
    <t>VC3B01B</t>
  </si>
  <si>
    <t>VC3B02A</t>
  </si>
  <si>
    <t>VC3B03C</t>
  </si>
  <si>
    <t>VC3B04B</t>
  </si>
  <si>
    <t>VC3B05B</t>
  </si>
  <si>
    <t>VC3B06B</t>
  </si>
  <si>
    <t>VC3B07A</t>
  </si>
  <si>
    <t>VC3B08A</t>
  </si>
  <si>
    <t>VC4B01B</t>
  </si>
  <si>
    <t>VC4B02B</t>
  </si>
  <si>
    <t>VC4B03B</t>
  </si>
  <si>
    <t>VC4B04A</t>
  </si>
  <si>
    <t>VC4B05B</t>
  </si>
  <si>
    <t>VC4B06A</t>
  </si>
  <si>
    <t>VC4B07A</t>
  </si>
  <si>
    <t>VC4B08A</t>
  </si>
  <si>
    <t>VC4B09B</t>
  </si>
  <si>
    <t>云核心网产品线VC解决方案实施服务交付质量检查报告 v20180531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</si>
</sst>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0"/>
      <name val="微软雅黑"/>
      <family val="2"/>
      <charset val="134"/>
    </font>
    <font>
      <sz val="11"/>
      <color theme="10"/>
      <name val="微软雅黑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/>
  </cellStyleXfs>
  <cellXfs count="91">
    <xf numFmtId="0" fontId="0" fillId="0" borderId="0" xfId="0">
      <alignment vertical="center"/>
    </xf>
    <xf numFmtId="0" fontId="12" fillId="0" borderId="0" xfId="14" applyFont="1">
      <alignment vertical="center"/>
    </xf>
    <xf numFmtId="0" fontId="14" fillId="5" borderId="1" xfId="6" applyFont="1" applyFill="1" applyBorder="1" applyAlignment="1" applyProtection="1">
      <alignment horizontal="center" vertical="center" wrapText="1"/>
    </xf>
    <xf numFmtId="0" fontId="15" fillId="5" borderId="1" xfId="6" applyFont="1" applyFill="1" applyBorder="1" applyAlignment="1" applyProtection="1">
      <alignment horizontal="center" vertical="center" wrapText="1"/>
      <protection locked="0"/>
    </xf>
    <xf numFmtId="0" fontId="16" fillId="5" borderId="6" xfId="6" applyFont="1" applyFill="1" applyBorder="1" applyAlignment="1" applyProtection="1">
      <alignment vertical="center" wrapText="1"/>
    </xf>
    <xf numFmtId="0" fontId="14" fillId="5" borderId="1" xfId="6" applyFont="1" applyFill="1" applyBorder="1" applyAlignment="1" applyProtection="1">
      <alignment vertical="center" wrapText="1"/>
    </xf>
    <xf numFmtId="0" fontId="16" fillId="5" borderId="1" xfId="6" applyFont="1" applyFill="1" applyBorder="1" applyAlignment="1" applyProtection="1">
      <alignment horizontal="center" vertical="center" wrapText="1"/>
    </xf>
    <xf numFmtId="0" fontId="14" fillId="6" borderId="6" xfId="6" applyFont="1" applyFill="1" applyBorder="1" applyAlignment="1" applyProtection="1">
      <alignment vertical="center" wrapText="1"/>
    </xf>
    <xf numFmtId="0" fontId="14" fillId="7" borderId="6" xfId="6" applyFont="1" applyFill="1" applyBorder="1" applyAlignment="1" applyProtection="1">
      <alignment vertical="center" wrapText="1"/>
    </xf>
    <xf numFmtId="0" fontId="19" fillId="0" borderId="3" xfId="6" applyFont="1" applyBorder="1" applyAlignment="1" applyProtection="1">
      <alignment horizontal="center" vertical="center" wrapText="1"/>
    </xf>
    <xf numFmtId="0" fontId="12" fillId="0" borderId="3" xfId="6" applyFont="1" applyBorder="1" applyAlignment="1" applyProtection="1">
      <alignment horizontal="center" vertical="center" wrapText="1"/>
    </xf>
    <xf numFmtId="0" fontId="19" fillId="0" borderId="15" xfId="6" applyFont="1" applyBorder="1" applyAlignment="1" applyProtection="1">
      <alignment horizontal="center" vertical="center" wrapText="1"/>
    </xf>
    <xf numFmtId="0" fontId="14" fillId="8" borderId="6" xfId="6" applyFont="1" applyFill="1" applyBorder="1" applyAlignment="1" applyProtection="1">
      <alignment vertical="center" wrapText="1"/>
    </xf>
    <xf numFmtId="0" fontId="20" fillId="0" borderId="3" xfId="6" applyFont="1" applyBorder="1" applyAlignment="1" applyProtection="1">
      <alignment horizontal="center" vertical="center" wrapText="1"/>
    </xf>
    <xf numFmtId="0" fontId="14" fillId="5" borderId="6" xfId="6" applyFont="1" applyFill="1" applyBorder="1">
      <alignment vertical="center"/>
    </xf>
    <xf numFmtId="0" fontId="14" fillId="5" borderId="16" xfId="6" applyFont="1" applyFill="1" applyBorder="1">
      <alignment vertical="center"/>
    </xf>
    <xf numFmtId="0" fontId="21" fillId="2" borderId="1" xfId="8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0" fontId="24" fillId="0" borderId="1" xfId="18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0" borderId="1" xfId="0" applyFont="1" applyBorder="1" applyAlignment="1">
      <alignment horizontal="left" vertical="center" wrapText="1"/>
    </xf>
    <xf numFmtId="0" fontId="25" fillId="3" borderId="1" xfId="18" applyFont="1" applyFill="1" applyBorder="1" applyAlignment="1" applyProtection="1">
      <alignment horizontal="center" vertical="center"/>
    </xf>
    <xf numFmtId="0" fontId="23" fillId="0" borderId="1" xfId="0" applyFont="1" applyBorder="1">
      <alignment vertical="center"/>
    </xf>
    <xf numFmtId="0" fontId="23" fillId="0" borderId="11" xfId="0" applyFont="1" applyBorder="1">
      <alignment vertical="center"/>
    </xf>
    <xf numFmtId="0" fontId="26" fillId="2" borderId="1" xfId="19" applyFont="1" applyFill="1" applyBorder="1" applyAlignment="1" applyProtection="1">
      <alignment horizontal="center" vertical="center"/>
    </xf>
    <xf numFmtId="0" fontId="12" fillId="0" borderId="1" xfId="14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23" fillId="0" borderId="0" xfId="16" applyFont="1" applyAlignment="1">
      <alignment vertical="center"/>
    </xf>
    <xf numFmtId="0" fontId="12" fillId="0" borderId="1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left" vertical="center" wrapText="1"/>
    </xf>
    <xf numFmtId="0" fontId="12" fillId="0" borderId="1" xfId="15" applyFont="1" applyBorder="1" applyAlignment="1">
      <alignment vertical="center" wrapText="1"/>
    </xf>
    <xf numFmtId="0" fontId="23" fillId="9" borderId="1" xfId="16" applyFont="1" applyFill="1" applyBorder="1" applyAlignment="1">
      <alignment horizontal="center" vertical="center"/>
    </xf>
    <xf numFmtId="0" fontId="23" fillId="0" borderId="1" xfId="16" applyFont="1" applyBorder="1" applyAlignment="1">
      <alignment vertical="center"/>
    </xf>
    <xf numFmtId="0" fontId="23" fillId="0" borderId="0" xfId="16" applyFont="1" applyAlignment="1">
      <alignment horizontal="center" vertical="center"/>
    </xf>
    <xf numFmtId="0" fontId="12" fillId="0" borderId="0" xfId="17" applyFont="1" applyAlignment="1">
      <alignment vertical="center"/>
    </xf>
    <xf numFmtId="0" fontId="12" fillId="0" borderId="1" xfId="17" applyFont="1" applyBorder="1" applyAlignment="1">
      <alignment vertical="center"/>
    </xf>
    <xf numFmtId="0" fontId="12" fillId="0" borderId="0" xfId="17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12" fillId="0" borderId="1" xfId="6" applyFont="1" applyFill="1" applyBorder="1" applyAlignment="1">
      <alignment horizontal="center" vertical="center" wrapText="1"/>
    </xf>
    <xf numFmtId="0" fontId="12" fillId="0" borderId="7" xfId="15" applyFont="1" applyBorder="1" applyAlignment="1">
      <alignment vertical="center" wrapText="1"/>
    </xf>
    <xf numFmtId="0" fontId="12" fillId="0" borderId="2" xfId="6" applyFont="1" applyBorder="1" applyAlignment="1" applyProtection="1">
      <alignment horizontal="center" vertical="center" wrapText="1"/>
    </xf>
    <xf numFmtId="0" fontId="12" fillId="0" borderId="3" xfId="6" applyFont="1" applyBorder="1" applyAlignment="1" applyProtection="1">
      <alignment horizontal="center" vertical="center" wrapText="1"/>
    </xf>
    <xf numFmtId="0" fontId="12" fillId="0" borderId="15" xfId="6" applyFont="1" applyBorder="1" applyAlignment="1" applyProtection="1">
      <alignment horizontal="center" vertical="center" wrapText="1"/>
    </xf>
    <xf numFmtId="0" fontId="13" fillId="4" borderId="12" xfId="6" applyFont="1" applyFill="1" applyBorder="1" applyAlignment="1" applyProtection="1">
      <alignment horizontal="center" vertical="center" wrapText="1"/>
    </xf>
    <xf numFmtId="0" fontId="13" fillId="4" borderId="13" xfId="6" applyFont="1" applyFill="1" applyBorder="1" applyAlignment="1" applyProtection="1">
      <alignment horizontal="center" vertical="center" wrapText="1"/>
    </xf>
    <xf numFmtId="0" fontId="13" fillId="4" borderId="14" xfId="6" applyFont="1" applyFill="1" applyBorder="1" applyAlignment="1" applyProtection="1">
      <alignment horizontal="center" vertical="center" wrapText="1"/>
    </xf>
    <xf numFmtId="0" fontId="14" fillId="5" borderId="6" xfId="6" applyFont="1" applyFill="1" applyBorder="1" applyAlignment="1">
      <alignment horizontal="left" vertical="center"/>
    </xf>
    <xf numFmtId="0" fontId="15" fillId="5" borderId="1" xfId="6" applyFont="1" applyFill="1" applyBorder="1" applyAlignment="1" applyProtection="1">
      <alignment horizontal="left" vertical="center" wrapText="1"/>
      <protection locked="0"/>
    </xf>
    <xf numFmtId="0" fontId="15" fillId="5" borderId="1" xfId="6" applyFont="1" applyFill="1" applyBorder="1" applyAlignment="1" applyProtection="1">
      <alignment horizontal="center" vertical="center" wrapText="1"/>
      <protection locked="0"/>
    </xf>
    <xf numFmtId="0" fontId="15" fillId="5" borderId="8" xfId="6" applyFont="1" applyFill="1" applyBorder="1" applyAlignment="1" applyProtection="1">
      <alignment horizontal="center" vertical="center" wrapText="1"/>
      <protection locked="0"/>
    </xf>
    <xf numFmtId="0" fontId="17" fillId="5" borderId="2" xfId="6" applyFont="1" applyFill="1" applyBorder="1" applyAlignment="1" applyProtection="1">
      <alignment horizontal="center" vertical="center" wrapText="1"/>
    </xf>
    <xf numFmtId="0" fontId="17" fillId="5" borderId="3" xfId="6" applyFont="1" applyFill="1" applyBorder="1" applyAlignment="1" applyProtection="1">
      <alignment horizontal="center" vertical="center" wrapText="1"/>
    </xf>
    <xf numFmtId="0" fontId="17" fillId="5" borderId="4" xfId="6" applyFont="1" applyFill="1" applyBorder="1" applyAlignment="1" applyProtection="1">
      <alignment horizontal="center" vertical="center" wrapText="1"/>
    </xf>
    <xf numFmtId="0" fontId="18" fillId="5" borderId="2" xfId="6" applyFont="1" applyFill="1" applyBorder="1" applyAlignment="1" applyProtection="1">
      <alignment horizontal="center" vertical="center" wrapText="1"/>
    </xf>
    <xf numFmtId="0" fontId="18" fillId="5" borderId="3" xfId="6" applyFont="1" applyFill="1" applyBorder="1" applyAlignment="1" applyProtection="1">
      <alignment horizontal="center" vertical="center" wrapText="1"/>
    </xf>
    <xf numFmtId="0" fontId="18" fillId="5" borderId="15" xfId="6" applyFont="1" applyFill="1" applyBorder="1" applyAlignment="1" applyProtection="1">
      <alignment horizontal="center" vertical="center" wrapText="1"/>
    </xf>
    <xf numFmtId="0" fontId="14" fillId="0" borderId="17" xfId="14" applyFont="1" applyBorder="1" applyAlignment="1">
      <alignment horizontal="left" vertical="center" wrapText="1"/>
    </xf>
    <xf numFmtId="0" fontId="14" fillId="0" borderId="18" xfId="14" applyFont="1" applyBorder="1" applyAlignment="1">
      <alignment horizontal="left" vertical="center" wrapText="1"/>
    </xf>
    <xf numFmtId="0" fontId="14" fillId="0" borderId="19" xfId="14" applyFont="1" applyBorder="1" applyAlignment="1">
      <alignment horizontal="left" vertical="center" wrapText="1"/>
    </xf>
    <xf numFmtId="0" fontId="20" fillId="0" borderId="2" xfId="6" applyFont="1" applyBorder="1" applyAlignment="1" applyProtection="1">
      <alignment horizontal="left" vertical="center" wrapText="1"/>
    </xf>
    <xf numFmtId="0" fontId="20" fillId="0" borderId="3" xfId="6" applyFont="1" applyBorder="1" applyAlignment="1" applyProtection="1">
      <alignment horizontal="left" vertical="center" wrapText="1"/>
    </xf>
    <xf numFmtId="0" fontId="20" fillId="0" borderId="15" xfId="6" applyFont="1" applyBorder="1" applyAlignment="1" applyProtection="1">
      <alignment horizontal="left" vertical="center" wrapText="1"/>
    </xf>
    <xf numFmtId="0" fontId="14" fillId="8" borderId="9" xfId="6" applyFont="1" applyFill="1" applyBorder="1" applyAlignment="1" applyProtection="1">
      <alignment vertical="center" wrapText="1"/>
    </xf>
    <xf numFmtId="0" fontId="14" fillId="8" borderId="10" xfId="6" applyFont="1" applyFill="1" applyBorder="1" applyAlignment="1" applyProtection="1">
      <alignment vertical="center" wrapText="1"/>
    </xf>
    <xf numFmtId="0" fontId="20" fillId="0" borderId="2" xfId="6" applyFont="1" applyBorder="1" applyAlignment="1" applyProtection="1">
      <alignment horizontal="center" vertical="center" wrapText="1"/>
    </xf>
    <xf numFmtId="0" fontId="20" fillId="0" borderId="3" xfId="6" applyFont="1" applyBorder="1" applyAlignment="1" applyProtection="1">
      <alignment horizontal="center" vertical="center" wrapText="1"/>
    </xf>
    <xf numFmtId="0" fontId="20" fillId="0" borderId="15" xfId="6" applyFont="1" applyBorder="1" applyAlignment="1" applyProtection="1">
      <alignment horizontal="center" vertical="center" wrapText="1"/>
    </xf>
    <xf numFmtId="0" fontId="14" fillId="0" borderId="2" xfId="14" applyFont="1" applyBorder="1" applyAlignment="1">
      <alignment horizontal="left" vertical="center" wrapText="1"/>
    </xf>
    <xf numFmtId="0" fontId="14" fillId="0" borderId="3" xfId="14" applyFont="1" applyBorder="1" applyAlignment="1">
      <alignment horizontal="left" vertical="center" wrapText="1"/>
    </xf>
    <xf numFmtId="0" fontId="14" fillId="0" borderId="15" xfId="14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9" borderId="1" xfId="0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 wrapText="1"/>
    </xf>
    <xf numFmtId="0" fontId="23" fillId="9" borderId="1" xfId="16" applyFont="1" applyFill="1" applyBorder="1" applyAlignment="1">
      <alignment horizontal="center" vertical="center"/>
    </xf>
    <xf numFmtId="0" fontId="23" fillId="0" borderId="1" xfId="16" applyFont="1" applyBorder="1" applyAlignment="1">
      <alignment horizontal="center" vertical="center"/>
    </xf>
  </cellXfs>
  <cellStyles count="20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3 3" xfId="17"/>
    <cellStyle name="常规 4" xfId="3"/>
    <cellStyle name="常规 5" xfId="13"/>
    <cellStyle name="常规 5 2" xfId="19"/>
    <cellStyle name="常规 6" xfId="16"/>
    <cellStyle name="常规_健康检查checklist" xfId="15"/>
    <cellStyle name="超链接" xfId="18" builtinId="8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1581150</xdr:colOff>
          <xdr:row>1</xdr:row>
          <xdr:rowOff>66675</xdr:rowOff>
        </xdr:from>
        <xdr:to>
          <xdr:col>2</xdr:col>
          <xdr:colOff>2495550</xdr:colOff>
          <xdr:row>2</xdr:row>
          <xdr:rowOff>190500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1524000</xdr:colOff>
          <xdr:row>2</xdr:row>
          <xdr:rowOff>19050</xdr:rowOff>
        </xdr:from>
        <xdr:to>
          <xdr:col>2</xdr:col>
          <xdr:colOff>2571750</xdr:colOff>
          <xdr:row>3</xdr:row>
          <xdr:rowOff>104775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1200150</xdr:colOff>
          <xdr:row>2</xdr:row>
          <xdr:rowOff>495300</xdr:rowOff>
        </xdr:from>
        <xdr:to>
          <xdr:col>2</xdr:col>
          <xdr:colOff>2867025</xdr:colOff>
          <xdr:row>4</xdr:row>
          <xdr:rowOff>57150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1609725</xdr:colOff>
          <xdr:row>4</xdr:row>
          <xdr:rowOff>19050</xdr:rowOff>
        </xdr:from>
        <xdr:to>
          <xdr:col>2</xdr:col>
          <xdr:colOff>2419350</xdr:colOff>
          <xdr:row>5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10</xdr:row>
          <xdr:rowOff>28575</xdr:rowOff>
        </xdr:from>
        <xdr:to>
          <xdr:col>2</xdr:col>
          <xdr:colOff>2571750</xdr:colOff>
          <xdr:row>11</xdr:row>
          <xdr:rowOff>180975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1657350</xdr:colOff>
          <xdr:row>10</xdr:row>
          <xdr:rowOff>28575</xdr:rowOff>
        </xdr:from>
        <xdr:to>
          <xdr:col>2</xdr:col>
          <xdr:colOff>2571750</xdr:colOff>
          <xdr:row>11</xdr:row>
          <xdr:rowOff>180975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upport.huawei.com/hedex/hdx.do?docid=EDOC1000092321&amp;lang=zh&amp;idPath=7881490|21781198|21781768|21781990|6644576" TargetMode="External"/><Relationship Id="rId13" Type="http://schemas.openxmlformats.org/officeDocument/2006/relationships/package" Target="../embeddings/Microsoft_Excel____1.xlsx"/><Relationship Id="rId18" Type="http://schemas.openxmlformats.org/officeDocument/2006/relationships/image" Target="../media/image4.emf"/><Relationship Id="rId3" Type="http://schemas.openxmlformats.org/officeDocument/2006/relationships/hyperlink" Target="http://support.huawei.com/enterprise/zh/doc/DOC1000061089?idPath=7881490%7C21781198%7C21781768%7C21730255%7C8472600" TargetMode="External"/><Relationship Id="rId21" Type="http://schemas.openxmlformats.org/officeDocument/2006/relationships/package" Target="../embeddings/Microsoft_Excel____4.xlsx"/><Relationship Id="rId7" Type="http://schemas.openxmlformats.org/officeDocument/2006/relationships/hyperlink" Target="http://support.huawei.com/hedex/hdx.do?docid=EDOC1000124411&amp;lang=zh&amp;idPath=7881490|21781198|21781768|21730255|7862268" TargetMode="External"/><Relationship Id="rId12" Type="http://schemas.openxmlformats.org/officeDocument/2006/relationships/vmlDrawing" Target="../drawings/vmlDrawing2.vml"/><Relationship Id="rId17" Type="http://schemas.openxmlformats.org/officeDocument/2006/relationships/oleObject" Target="../embeddings/oleObject1.bin"/><Relationship Id="rId2" Type="http://schemas.openxmlformats.org/officeDocument/2006/relationships/hyperlink" Target="http://support.huawei.com/enterprise/zh/doc/DOC1000101557?idPath=7881490%7C21781198%7C21781768%7C21730255%7C8472600" TargetMode="External"/><Relationship Id="rId16" Type="http://schemas.openxmlformats.org/officeDocument/2006/relationships/image" Target="../media/image3.emf"/><Relationship Id="rId20" Type="http://schemas.openxmlformats.org/officeDocument/2006/relationships/image" Target="../media/image5.emf"/><Relationship Id="rId1" Type="http://schemas.openxmlformats.org/officeDocument/2006/relationships/hyperlink" Target="http://support.huawei.com/enterprise/zh/doc/DOC1000098950?idPath=7881490%7C21781198%7C21781768%7C21781990%7C6644576" TargetMode="External"/><Relationship Id="rId6" Type="http://schemas.openxmlformats.org/officeDocument/2006/relationships/hyperlink" Target="http://support.huawei.com/enterprise/zh/doc/DOC1000101557?idPath=7881490%7C21781198%7C21781768%7C21730255%7C847260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support.huawei.com/enterprise/zh/doc/DOC1000061090?idPath=7881490%7C21781198%7C21781768%7C21730255%7C8472600" TargetMode="External"/><Relationship Id="rId15" Type="http://schemas.openxmlformats.org/officeDocument/2006/relationships/package" Target="../embeddings/Microsoft_Excel____2.xlsx"/><Relationship Id="rId23" Type="http://schemas.openxmlformats.org/officeDocument/2006/relationships/package" Target="../embeddings/Microsoft_Excel____5.xlsx"/><Relationship Id="rId10" Type="http://schemas.openxmlformats.org/officeDocument/2006/relationships/printerSettings" Target="../printerSettings/printerSettings4.bin"/><Relationship Id="rId19" Type="http://schemas.openxmlformats.org/officeDocument/2006/relationships/package" Target="../embeddings/Microsoft_Excel____3.xlsx"/><Relationship Id="rId4" Type="http://schemas.openxmlformats.org/officeDocument/2006/relationships/hyperlink" Target="http://support.huawei.com/enterprise/zh/doc/DOC1000061093?idPath=7881490%7C21781198%7C21781768%7C21730255%7C8472600" TargetMode="External"/><Relationship Id="rId9" Type="http://schemas.openxmlformats.org/officeDocument/2006/relationships/hyperlink" Target="http://support.huawei.com/hedex/hdx.do?docid=EDOC1000092605&amp;lang=zh&amp;idPath=7881490|21781198|21781768|21781990|7951688" TargetMode="External"/><Relationship Id="rId14" Type="http://schemas.openxmlformats.org/officeDocument/2006/relationships/image" Target="../media/image2.emf"/><Relationship Id="rId22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topLeftCell="A19" zoomScaleNormal="100" workbookViewId="0">
      <selection activeCell="J10" sqref="J10"/>
    </sheetView>
  </sheetViews>
  <sheetFormatPr defaultColWidth="9" defaultRowHeight="16.149999999999999"/>
  <cols>
    <col min="1" max="1" width="19.3984375" style="1" customWidth="1"/>
    <col min="2" max="2" width="9.3984375" style="1" customWidth="1"/>
    <col min="3" max="3" width="9" style="1"/>
    <col min="4" max="4" width="16.3984375" style="1" customWidth="1"/>
    <col min="5" max="5" width="15" style="1" customWidth="1"/>
    <col min="6" max="6" width="7.3984375" style="1" hidden="1" customWidth="1"/>
    <col min="7" max="7" width="15.3984375" style="1" hidden="1" customWidth="1"/>
    <col min="8" max="8" width="14.1328125" style="1" bestFit="1" customWidth="1"/>
    <col min="9" max="10" width="23" style="1" bestFit="1" customWidth="1"/>
    <col min="11" max="11" width="16.1328125" style="1" bestFit="1" customWidth="1"/>
    <col min="12" max="16384" width="9" style="1"/>
  </cols>
  <sheetData>
    <row r="1" spans="1:11">
      <c r="A1" s="1" t="s">
        <v>188</v>
      </c>
      <c r="B1" s="1" t="s">
        <v>189</v>
      </c>
    </row>
    <row r="2" spans="1:11" ht="16.5" thickBot="1"/>
    <row r="3" spans="1:11" ht="44.25" customHeight="1">
      <c r="A3" s="53" t="s">
        <v>280</v>
      </c>
      <c r="B3" s="54"/>
      <c r="C3" s="54"/>
      <c r="D3" s="54"/>
      <c r="E3" s="54"/>
      <c r="F3" s="54"/>
      <c r="G3" s="54"/>
      <c r="H3" s="54"/>
      <c r="I3" s="54"/>
      <c r="J3" s="54"/>
      <c r="K3" s="55"/>
    </row>
    <row r="4" spans="1:11">
      <c r="A4" s="56" t="s">
        <v>190</v>
      </c>
      <c r="B4" s="57" t="s">
        <v>191</v>
      </c>
      <c r="C4" s="57"/>
      <c r="D4" s="57"/>
      <c r="E4" s="2" t="s">
        <v>192</v>
      </c>
      <c r="F4" s="58" t="s">
        <v>191</v>
      </c>
      <c r="G4" s="58"/>
      <c r="H4" s="58"/>
      <c r="I4" s="58"/>
      <c r="J4" s="58"/>
      <c r="K4" s="59"/>
    </row>
    <row r="5" spans="1:11">
      <c r="A5" s="56"/>
      <c r="B5" s="57"/>
      <c r="C5" s="57"/>
      <c r="D5" s="57"/>
      <c r="E5" s="2" t="s">
        <v>193</v>
      </c>
      <c r="F5" s="58" t="s">
        <v>191</v>
      </c>
      <c r="G5" s="58"/>
      <c r="H5" s="58"/>
      <c r="I5" s="58"/>
      <c r="J5" s="58"/>
      <c r="K5" s="59"/>
    </row>
    <row r="6" spans="1:11">
      <c r="A6" s="56"/>
      <c r="B6" s="57"/>
      <c r="C6" s="57"/>
      <c r="D6" s="57"/>
      <c r="E6" s="2" t="s">
        <v>194</v>
      </c>
      <c r="F6" s="58" t="s">
        <v>191</v>
      </c>
      <c r="G6" s="58"/>
      <c r="H6" s="58"/>
      <c r="I6" s="58"/>
      <c r="J6" s="58"/>
      <c r="K6" s="59"/>
    </row>
    <row r="7" spans="1:11">
      <c r="A7" s="56"/>
      <c r="B7" s="57"/>
      <c r="C7" s="57"/>
      <c r="D7" s="57"/>
      <c r="E7" s="2" t="s">
        <v>195</v>
      </c>
      <c r="F7" s="3"/>
      <c r="G7" s="3"/>
      <c r="H7" s="58" t="s">
        <v>196</v>
      </c>
      <c r="I7" s="58"/>
      <c r="J7" s="58"/>
      <c r="K7" s="59"/>
    </row>
    <row r="8" spans="1:11" ht="21.75" customHeight="1">
      <c r="A8" s="4" t="s">
        <v>197</v>
      </c>
      <c r="B8" s="60" t="e">
        <f>100-D10*30-I10*10-K10*5</f>
        <v>#VALUE!</v>
      </c>
      <c r="C8" s="61"/>
      <c r="D8" s="61"/>
      <c r="E8" s="62"/>
      <c r="F8" s="5"/>
      <c r="G8" s="5"/>
      <c r="H8" s="6" t="s">
        <v>198</v>
      </c>
      <c r="I8" s="63" t="e">
        <f>IF(B8&gt;=80,"合格","不合格")</f>
        <v>#VALUE!</v>
      </c>
      <c r="J8" s="64"/>
      <c r="K8" s="65"/>
    </row>
    <row r="9" spans="1:11" ht="21.75" customHeight="1">
      <c r="A9" s="7" t="s">
        <v>199</v>
      </c>
      <c r="B9" s="50"/>
      <c r="C9" s="51"/>
      <c r="D9" s="51"/>
      <c r="E9" s="51"/>
      <c r="F9" s="51"/>
      <c r="G9" s="51"/>
      <c r="H9" s="51"/>
      <c r="I9" s="51"/>
      <c r="J9" s="51"/>
      <c r="K9" s="52"/>
    </row>
    <row r="10" spans="1:11" ht="21.75" customHeight="1">
      <c r="A10" s="8" t="s">
        <v>200</v>
      </c>
      <c r="B10" s="50" t="s">
        <v>201</v>
      </c>
      <c r="C10" s="51"/>
      <c r="D10" s="9" t="s">
        <v>202</v>
      </c>
      <c r="E10" s="51" t="s">
        <v>203</v>
      </c>
      <c r="F10" s="51"/>
      <c r="G10" s="51"/>
      <c r="H10" s="51"/>
      <c r="I10" s="9" t="s">
        <v>202</v>
      </c>
      <c r="J10" s="10" t="s">
        <v>204</v>
      </c>
      <c r="K10" s="11" t="s">
        <v>202</v>
      </c>
    </row>
    <row r="11" spans="1:11" ht="21.75" customHeight="1">
      <c r="A11" s="12" t="s">
        <v>205</v>
      </c>
      <c r="B11" s="50"/>
      <c r="C11" s="51"/>
      <c r="D11" s="51"/>
      <c r="E11" s="51"/>
      <c r="F11" s="51"/>
      <c r="G11" s="51"/>
      <c r="H11" s="51"/>
      <c r="I11" s="51"/>
      <c r="J11" s="51"/>
      <c r="K11" s="52"/>
    </row>
    <row r="12" spans="1:11" ht="75.75" customHeight="1">
      <c r="A12" s="12" t="s">
        <v>206</v>
      </c>
      <c r="B12" s="69" t="s">
        <v>225</v>
      </c>
      <c r="C12" s="70"/>
      <c r="D12" s="70"/>
      <c r="E12" s="70"/>
      <c r="F12" s="70"/>
      <c r="G12" s="70"/>
      <c r="H12" s="70"/>
      <c r="I12" s="70"/>
      <c r="J12" s="70"/>
      <c r="K12" s="71"/>
    </row>
    <row r="13" spans="1:11" ht="21.75" customHeight="1">
      <c r="A13" s="72" t="s">
        <v>207</v>
      </c>
      <c r="B13" s="50" t="s">
        <v>208</v>
      </c>
      <c r="C13" s="51"/>
      <c r="D13" s="51"/>
      <c r="E13" s="51"/>
      <c r="F13" s="51"/>
      <c r="G13" s="51"/>
      <c r="H13" s="51"/>
      <c r="I13" s="10" t="s">
        <v>209</v>
      </c>
      <c r="J13" s="51" t="s">
        <v>210</v>
      </c>
      <c r="K13" s="52"/>
    </row>
    <row r="14" spans="1:11" ht="21.75" customHeight="1">
      <c r="A14" s="73"/>
      <c r="B14" s="74" t="s">
        <v>211</v>
      </c>
      <c r="C14" s="75"/>
      <c r="D14" s="75"/>
      <c r="E14" s="75"/>
      <c r="F14" s="75"/>
      <c r="G14" s="75"/>
      <c r="H14" s="75"/>
      <c r="I14" s="13"/>
      <c r="J14" s="75" t="s">
        <v>212</v>
      </c>
      <c r="K14" s="76"/>
    </row>
    <row r="15" spans="1:11" ht="21.75" customHeight="1">
      <c r="A15" s="12" t="s">
        <v>213</v>
      </c>
      <c r="B15" s="74" t="s">
        <v>214</v>
      </c>
      <c r="C15" s="75"/>
      <c r="D15" s="75"/>
      <c r="E15" s="75"/>
      <c r="F15" s="75"/>
      <c r="G15" s="75"/>
      <c r="H15" s="75"/>
      <c r="I15" s="75"/>
      <c r="J15" s="75"/>
      <c r="K15" s="76"/>
    </row>
    <row r="16" spans="1:11" ht="57.75" customHeight="1">
      <c r="A16" s="14" t="s">
        <v>215</v>
      </c>
      <c r="B16" s="77" t="s">
        <v>216</v>
      </c>
      <c r="C16" s="78"/>
      <c r="D16" s="78"/>
      <c r="E16" s="78"/>
      <c r="F16" s="78"/>
      <c r="G16" s="78"/>
      <c r="H16" s="78"/>
      <c r="I16" s="78"/>
      <c r="J16" s="78"/>
      <c r="K16" s="79"/>
    </row>
    <row r="17" spans="1:11" ht="57" customHeight="1">
      <c r="A17" s="14" t="s">
        <v>217</v>
      </c>
      <c r="B17" s="77" t="s">
        <v>218</v>
      </c>
      <c r="C17" s="78"/>
      <c r="D17" s="78"/>
      <c r="E17" s="78"/>
      <c r="F17" s="78"/>
      <c r="G17" s="78"/>
      <c r="H17" s="78"/>
      <c r="I17" s="78"/>
      <c r="J17" s="78"/>
      <c r="K17" s="79"/>
    </row>
    <row r="18" spans="1:11" ht="55.5" customHeight="1">
      <c r="A18" s="14" t="s">
        <v>219</v>
      </c>
      <c r="B18" s="77" t="s">
        <v>220</v>
      </c>
      <c r="C18" s="78"/>
      <c r="D18" s="78"/>
      <c r="E18" s="78"/>
      <c r="F18" s="78"/>
      <c r="G18" s="78"/>
      <c r="H18" s="78"/>
      <c r="I18" s="78"/>
      <c r="J18" s="78"/>
      <c r="K18" s="79"/>
    </row>
    <row r="19" spans="1:11" ht="85.5" customHeight="1">
      <c r="A19" s="14" t="s">
        <v>221</v>
      </c>
      <c r="B19" s="77" t="s">
        <v>222</v>
      </c>
      <c r="C19" s="78"/>
      <c r="D19" s="78"/>
      <c r="E19" s="78"/>
      <c r="F19" s="78"/>
      <c r="G19" s="78"/>
      <c r="H19" s="78"/>
      <c r="I19" s="78"/>
      <c r="J19" s="78"/>
      <c r="K19" s="79"/>
    </row>
    <row r="20" spans="1:11" ht="52.5" customHeight="1" thickBot="1">
      <c r="A20" s="15" t="s">
        <v>223</v>
      </c>
      <c r="B20" s="66" t="s">
        <v>224</v>
      </c>
      <c r="C20" s="67"/>
      <c r="D20" s="67"/>
      <c r="E20" s="67"/>
      <c r="F20" s="67"/>
      <c r="G20" s="67"/>
      <c r="H20" s="67"/>
      <c r="I20" s="67"/>
      <c r="J20" s="67"/>
      <c r="K20" s="68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19"/>
  <sheetViews>
    <sheetView showGridLines="0" workbookViewId="0">
      <selection activeCell="A8" sqref="A8:A11"/>
    </sheetView>
  </sheetViews>
  <sheetFormatPr defaultColWidth="9" defaultRowHeight="16.149999999999999"/>
  <cols>
    <col min="1" max="1" width="17" style="23" customWidth="1"/>
    <col min="2" max="2" width="9" style="23"/>
    <col min="3" max="3" width="46" style="20" customWidth="1"/>
    <col min="4" max="4" width="28" style="20" customWidth="1"/>
    <col min="5" max="5" width="18.1328125" style="20" customWidth="1"/>
    <col min="6" max="16384" width="9" style="20"/>
  </cols>
  <sheetData>
    <row r="1" spans="1:5" s="17" customFormat="1" ht="16.899999999999999">
      <c r="A1" s="16" t="s">
        <v>179</v>
      </c>
      <c r="B1" s="16" t="s">
        <v>180</v>
      </c>
      <c r="C1" s="16" t="s">
        <v>181</v>
      </c>
      <c r="D1" s="16" t="s">
        <v>182</v>
      </c>
      <c r="E1" s="16" t="s">
        <v>183</v>
      </c>
    </row>
    <row r="2" spans="1:5" ht="25.5" customHeight="1">
      <c r="A2" s="82" t="s">
        <v>71</v>
      </c>
      <c r="B2" s="18">
        <v>1</v>
      </c>
      <c r="C2" s="19" t="s">
        <v>74</v>
      </c>
      <c r="D2" s="19" t="s">
        <v>75</v>
      </c>
      <c r="E2" s="19" t="s">
        <v>75</v>
      </c>
    </row>
    <row r="3" spans="1:5" ht="25.5" customHeight="1">
      <c r="A3" s="82"/>
      <c r="B3" s="18">
        <v>2</v>
      </c>
      <c r="C3" s="19" t="s">
        <v>76</v>
      </c>
      <c r="D3" s="19" t="s">
        <v>77</v>
      </c>
      <c r="E3" s="19" t="s">
        <v>77</v>
      </c>
    </row>
    <row r="4" spans="1:5" ht="25.5" customHeight="1">
      <c r="A4" s="82"/>
      <c r="B4" s="18">
        <v>3</v>
      </c>
      <c r="C4" s="19" t="s">
        <v>80</v>
      </c>
      <c r="D4" s="85" t="s">
        <v>95</v>
      </c>
      <c r="E4" s="19" t="s">
        <v>81</v>
      </c>
    </row>
    <row r="5" spans="1:5" ht="25.5" customHeight="1">
      <c r="A5" s="82"/>
      <c r="B5" s="18">
        <v>4</v>
      </c>
      <c r="C5" s="19" t="s">
        <v>82</v>
      </c>
      <c r="D5" s="85"/>
      <c r="E5" s="19" t="s">
        <v>81</v>
      </c>
    </row>
    <row r="6" spans="1:5" ht="25.5" customHeight="1">
      <c r="A6" s="83" t="s">
        <v>72</v>
      </c>
      <c r="B6" s="18">
        <v>5</v>
      </c>
      <c r="C6" s="19" t="s">
        <v>99</v>
      </c>
      <c r="D6" s="19" t="s">
        <v>94</v>
      </c>
      <c r="E6" s="19" t="s">
        <v>78</v>
      </c>
    </row>
    <row r="7" spans="1:5" ht="43.5" customHeight="1">
      <c r="A7" s="84"/>
      <c r="B7" s="45">
        <v>6</v>
      </c>
      <c r="C7" s="47" t="s">
        <v>229</v>
      </c>
      <c r="D7" s="46" t="s">
        <v>227</v>
      </c>
      <c r="E7" s="46"/>
    </row>
    <row r="8" spans="1:5" ht="25.5" customHeight="1">
      <c r="A8" s="82" t="s">
        <v>73</v>
      </c>
      <c r="B8" s="45">
        <v>7</v>
      </c>
      <c r="C8" s="19" t="s">
        <v>79</v>
      </c>
      <c r="D8" s="19"/>
      <c r="E8" s="19"/>
    </row>
    <row r="9" spans="1:5" ht="25.5" customHeight="1">
      <c r="A9" s="82"/>
      <c r="B9" s="45">
        <v>8</v>
      </c>
      <c r="C9" s="19" t="s">
        <v>85</v>
      </c>
      <c r="D9" s="19" t="s">
        <v>92</v>
      </c>
      <c r="E9" s="19"/>
    </row>
    <row r="10" spans="1:5" ht="25.5" customHeight="1">
      <c r="A10" s="82"/>
      <c r="B10" s="45">
        <v>9</v>
      </c>
      <c r="C10" s="19" t="s">
        <v>84</v>
      </c>
      <c r="D10" s="19" t="s">
        <v>93</v>
      </c>
      <c r="E10" s="19"/>
    </row>
    <row r="11" spans="1:5" ht="25.5" customHeight="1">
      <c r="A11" s="82"/>
      <c r="B11" s="45">
        <v>10</v>
      </c>
      <c r="C11" s="19" t="s">
        <v>86</v>
      </c>
      <c r="D11" s="19"/>
      <c r="E11" s="19" t="s">
        <v>87</v>
      </c>
    </row>
    <row r="12" spans="1:5" ht="25.5" customHeight="1">
      <c r="A12" s="82" t="s">
        <v>83</v>
      </c>
      <c r="B12" s="45">
        <v>11</v>
      </c>
      <c r="C12" s="19" t="s">
        <v>88</v>
      </c>
      <c r="D12" s="19" t="s">
        <v>91</v>
      </c>
      <c r="E12" s="19"/>
    </row>
    <row r="13" spans="1:5" ht="25.5" customHeight="1">
      <c r="A13" s="82"/>
      <c r="B13" s="45">
        <v>12</v>
      </c>
      <c r="C13" s="19" t="s">
        <v>89</v>
      </c>
      <c r="D13" s="19" t="s">
        <v>90</v>
      </c>
      <c r="E13" s="19"/>
    </row>
    <row r="14" spans="1:5" ht="25.5" customHeight="1">
      <c r="A14" s="82"/>
      <c r="B14" s="45">
        <v>13</v>
      </c>
      <c r="C14" s="19" t="s">
        <v>108</v>
      </c>
      <c r="D14" s="19" t="s">
        <v>90</v>
      </c>
      <c r="E14" s="19"/>
    </row>
    <row r="15" spans="1:5" ht="25.5" customHeight="1">
      <c r="A15" s="83" t="s">
        <v>106</v>
      </c>
      <c r="B15" s="45">
        <v>14</v>
      </c>
      <c r="C15" s="19" t="s">
        <v>164</v>
      </c>
      <c r="D15" s="80" t="s">
        <v>109</v>
      </c>
      <c r="E15" s="80" t="s">
        <v>110</v>
      </c>
    </row>
    <row r="16" spans="1:5" ht="25.5" customHeight="1">
      <c r="A16" s="84"/>
      <c r="B16" s="45">
        <v>15</v>
      </c>
      <c r="C16" s="19" t="s">
        <v>165</v>
      </c>
      <c r="D16" s="81"/>
      <c r="E16" s="81"/>
    </row>
    <row r="17" spans="1:5" ht="25.5" customHeight="1">
      <c r="A17" s="82" t="s">
        <v>107</v>
      </c>
      <c r="B17" s="45">
        <v>16</v>
      </c>
      <c r="C17" s="21" t="s">
        <v>111</v>
      </c>
      <c r="D17" s="22" t="s">
        <v>115</v>
      </c>
      <c r="E17" s="19" t="s">
        <v>114</v>
      </c>
    </row>
    <row r="18" spans="1:5" ht="25.5" customHeight="1">
      <c r="A18" s="82"/>
      <c r="B18" s="45">
        <v>17</v>
      </c>
      <c r="C18" s="21" t="s">
        <v>112</v>
      </c>
      <c r="D18" s="22" t="s">
        <v>116</v>
      </c>
      <c r="E18" s="19" t="s">
        <v>114</v>
      </c>
    </row>
    <row r="19" spans="1:5" ht="25.5" customHeight="1">
      <c r="A19" s="82"/>
      <c r="B19" s="45">
        <v>18</v>
      </c>
      <c r="C19" s="21" t="s">
        <v>113</v>
      </c>
      <c r="D19" s="22" t="s">
        <v>117</v>
      </c>
      <c r="E19" s="19" t="s">
        <v>114</v>
      </c>
    </row>
  </sheetData>
  <mergeCells count="9">
    <mergeCell ref="E15:E16"/>
    <mergeCell ref="A17:A19"/>
    <mergeCell ref="A15:A16"/>
    <mergeCell ref="D4:D5"/>
    <mergeCell ref="A2:A5"/>
    <mergeCell ref="A8:A11"/>
    <mergeCell ref="A12:A14"/>
    <mergeCell ref="D15:D16"/>
    <mergeCell ref="A6:A7"/>
  </mergeCells>
  <phoneticPr fontId="1" type="noConversion"/>
  <hyperlinks>
    <hyperlink ref="D17" location="SMC!A1" display="SMC交付质量检查表"/>
    <hyperlink ref="D18" location="MCU!A1" display="MCU交付质量检查表"/>
    <hyperlink ref="D19" location="RSE!A1" display="RSE交付质量检查表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E12"/>
  <sheetViews>
    <sheetView showGridLines="0" zoomScale="85" zoomScaleNormal="85" workbookViewId="0">
      <selection activeCell="H4" sqref="H4"/>
    </sheetView>
  </sheetViews>
  <sheetFormatPr defaultColWidth="9" defaultRowHeight="16.149999999999999"/>
  <cols>
    <col min="1" max="1" width="17" style="23" customWidth="1"/>
    <col min="2" max="2" width="9" style="23"/>
    <col min="3" max="3" width="34.265625" style="24" customWidth="1"/>
    <col min="4" max="4" width="31.3984375" style="24" customWidth="1"/>
    <col min="5" max="5" width="23.1328125" style="24" customWidth="1"/>
    <col min="6" max="16384" width="9" style="24"/>
  </cols>
  <sheetData>
    <row r="1" spans="1:5" ht="16.899999999999999">
      <c r="A1" s="16" t="s">
        <v>179</v>
      </c>
      <c r="B1" s="16" t="s">
        <v>180</v>
      </c>
      <c r="C1" s="16" t="s">
        <v>181</v>
      </c>
      <c r="D1" s="16" t="s">
        <v>182</v>
      </c>
      <c r="E1" s="16" t="s">
        <v>183</v>
      </c>
    </row>
    <row r="2" spans="1:5" ht="49.5" customHeight="1">
      <c r="A2" s="82" t="s">
        <v>71</v>
      </c>
      <c r="B2" s="18">
        <v>1</v>
      </c>
      <c r="C2" s="19" t="s">
        <v>98</v>
      </c>
      <c r="D2" s="21" t="s">
        <v>97</v>
      </c>
      <c r="E2" s="19" t="s">
        <v>96</v>
      </c>
    </row>
    <row r="3" spans="1:5" ht="49.5" customHeight="1">
      <c r="A3" s="82"/>
      <c r="B3" s="18">
        <v>2</v>
      </c>
      <c r="C3" s="19" t="s">
        <v>80</v>
      </c>
      <c r="D3" s="85" t="s">
        <v>95</v>
      </c>
      <c r="E3" s="85" t="s">
        <v>81</v>
      </c>
    </row>
    <row r="4" spans="1:5" ht="49.5" customHeight="1">
      <c r="A4" s="82"/>
      <c r="B4" s="18">
        <v>3</v>
      </c>
      <c r="C4" s="19" t="s">
        <v>82</v>
      </c>
      <c r="D4" s="85"/>
      <c r="E4" s="85"/>
    </row>
    <row r="5" spans="1:5" ht="49.5" customHeight="1">
      <c r="A5" s="82" t="s">
        <v>72</v>
      </c>
      <c r="B5" s="45">
        <v>4</v>
      </c>
      <c r="C5" s="19" t="s">
        <v>105</v>
      </c>
      <c r="D5" s="19" t="s">
        <v>177</v>
      </c>
      <c r="E5" s="85" t="s">
        <v>100</v>
      </c>
    </row>
    <row r="6" spans="1:5" ht="49.5" customHeight="1">
      <c r="A6" s="82"/>
      <c r="B6" s="45">
        <v>5</v>
      </c>
      <c r="C6" s="19" t="s">
        <v>102</v>
      </c>
      <c r="D6" s="86" t="s">
        <v>176</v>
      </c>
      <c r="E6" s="85"/>
    </row>
    <row r="7" spans="1:5" ht="49.5" customHeight="1">
      <c r="A7" s="82" t="s">
        <v>73</v>
      </c>
      <c r="B7" s="45">
        <v>6</v>
      </c>
      <c r="C7" s="19" t="s">
        <v>85</v>
      </c>
      <c r="D7" s="86"/>
      <c r="E7" s="85"/>
    </row>
    <row r="8" spans="1:5" ht="49.5" customHeight="1">
      <c r="A8" s="82"/>
      <c r="B8" s="45">
        <v>7</v>
      </c>
      <c r="C8" s="19" t="s">
        <v>101</v>
      </c>
      <c r="D8" s="25" t="s">
        <v>104</v>
      </c>
      <c r="E8" s="85"/>
    </row>
    <row r="9" spans="1:5" ht="49.5" customHeight="1">
      <c r="A9" s="82" t="s">
        <v>83</v>
      </c>
      <c r="B9" s="45">
        <v>8</v>
      </c>
      <c r="C9" s="19" t="s">
        <v>88</v>
      </c>
      <c r="D9" s="86" t="s">
        <v>176</v>
      </c>
      <c r="E9" s="85"/>
    </row>
    <row r="10" spans="1:5" ht="49.5" customHeight="1">
      <c r="A10" s="82"/>
      <c r="B10" s="45">
        <v>9</v>
      </c>
      <c r="C10" s="19" t="s">
        <v>103</v>
      </c>
      <c r="D10" s="86"/>
      <c r="E10" s="85"/>
    </row>
    <row r="11" spans="1:5" ht="49.5" customHeight="1">
      <c r="A11" s="18" t="s">
        <v>106</v>
      </c>
      <c r="B11" s="45">
        <v>10</v>
      </c>
      <c r="C11" s="19" t="s">
        <v>164</v>
      </c>
      <c r="D11" s="19" t="s">
        <v>109</v>
      </c>
      <c r="E11" s="19" t="s">
        <v>110</v>
      </c>
    </row>
    <row r="12" spans="1:5" ht="49.5" customHeight="1">
      <c r="A12" s="18" t="s">
        <v>107</v>
      </c>
      <c r="B12" s="45">
        <v>11</v>
      </c>
      <c r="C12" s="21" t="s">
        <v>118</v>
      </c>
      <c r="D12" s="22" t="s">
        <v>119</v>
      </c>
      <c r="E12" s="21" t="s">
        <v>114</v>
      </c>
    </row>
  </sheetData>
  <mergeCells count="9">
    <mergeCell ref="E5:E10"/>
    <mergeCell ref="E3:E4"/>
    <mergeCell ref="A2:A4"/>
    <mergeCell ref="D3:D4"/>
    <mergeCell ref="A7:A8"/>
    <mergeCell ref="A9:A10"/>
    <mergeCell ref="D6:D7"/>
    <mergeCell ref="D9:D10"/>
    <mergeCell ref="A5:A6"/>
  </mergeCells>
  <phoneticPr fontId="1" type="noConversion"/>
  <hyperlinks>
    <hyperlink ref="D12" location="'TP3106&amp;TP3206'!A1" display="TP3106&amp;TP3206交付质量检查表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1:C15"/>
  <sheetViews>
    <sheetView showGridLines="0" topLeftCell="A4" workbookViewId="0">
      <selection sqref="A1:XFD1048576"/>
    </sheetView>
  </sheetViews>
  <sheetFormatPr defaultColWidth="9" defaultRowHeight="16.149999999999999"/>
  <cols>
    <col min="1" max="1" width="9" style="24"/>
    <col min="2" max="2" width="34.86328125" style="24" customWidth="1"/>
    <col min="3" max="3" width="53.73046875" style="24" customWidth="1"/>
    <col min="4" max="16384" width="9" style="24"/>
  </cols>
  <sheetData>
    <row r="1" spans="1:3" ht="16.899999999999999">
      <c r="A1" s="16" t="s">
        <v>180</v>
      </c>
      <c r="B1" s="16" t="s">
        <v>184</v>
      </c>
      <c r="C1" s="16" t="s">
        <v>185</v>
      </c>
    </row>
    <row r="2" spans="1:3" ht="44.25" customHeight="1">
      <c r="A2" s="18">
        <v>1</v>
      </c>
      <c r="B2" s="18" t="s">
        <v>161</v>
      </c>
      <c r="C2" s="19"/>
    </row>
    <row r="3" spans="1:3" ht="42.75" customHeight="1">
      <c r="A3" s="18">
        <v>2</v>
      </c>
      <c r="B3" s="18" t="s">
        <v>162</v>
      </c>
      <c r="C3" s="25"/>
    </row>
    <row r="4" spans="1:3" ht="41.25" customHeight="1">
      <c r="A4" s="18">
        <v>3</v>
      </c>
      <c r="B4" s="18" t="s">
        <v>163</v>
      </c>
      <c r="C4" s="25"/>
    </row>
    <row r="5" spans="1:3" ht="50.25" customHeight="1">
      <c r="A5" s="18">
        <v>4</v>
      </c>
      <c r="B5" s="18" t="s">
        <v>95</v>
      </c>
      <c r="C5" s="25"/>
    </row>
    <row r="6" spans="1:3">
      <c r="A6" s="18">
        <v>5</v>
      </c>
      <c r="B6" s="18" t="s">
        <v>170</v>
      </c>
      <c r="C6" s="26" t="s">
        <v>171</v>
      </c>
    </row>
    <row r="7" spans="1:3">
      <c r="A7" s="18">
        <v>6</v>
      </c>
      <c r="B7" s="18" t="s">
        <v>169</v>
      </c>
      <c r="C7" s="26" t="s">
        <v>171</v>
      </c>
    </row>
    <row r="8" spans="1:3">
      <c r="A8" s="18">
        <v>7</v>
      </c>
      <c r="B8" s="18" t="s">
        <v>173</v>
      </c>
      <c r="C8" s="26" t="s">
        <v>171</v>
      </c>
    </row>
    <row r="9" spans="1:3">
      <c r="A9" s="18">
        <v>8</v>
      </c>
      <c r="B9" s="18" t="s">
        <v>174</v>
      </c>
      <c r="C9" s="26" t="s">
        <v>171</v>
      </c>
    </row>
    <row r="10" spans="1:3">
      <c r="A10" s="18">
        <v>9</v>
      </c>
      <c r="B10" s="18" t="s">
        <v>175</v>
      </c>
      <c r="C10" s="26" t="s">
        <v>171</v>
      </c>
    </row>
    <row r="11" spans="1:3" ht="42" customHeight="1">
      <c r="A11" s="18">
        <v>10</v>
      </c>
      <c r="B11" s="27" t="s">
        <v>94</v>
      </c>
      <c r="C11" s="27"/>
    </row>
    <row r="12" spans="1:3" ht="19.5" customHeight="1">
      <c r="A12" s="18">
        <v>11</v>
      </c>
      <c r="B12" s="27" t="s">
        <v>168</v>
      </c>
      <c r="C12" s="26" t="s">
        <v>171</v>
      </c>
    </row>
    <row r="13" spans="1:3" ht="16.5" customHeight="1">
      <c r="A13" s="18">
        <v>12</v>
      </c>
      <c r="B13" s="27" t="s">
        <v>172</v>
      </c>
      <c r="C13" s="26" t="s">
        <v>171</v>
      </c>
    </row>
    <row r="14" spans="1:3" ht="14.25" customHeight="1">
      <c r="A14" s="18">
        <v>13</v>
      </c>
      <c r="B14" s="27" t="s">
        <v>167</v>
      </c>
      <c r="C14" s="26" t="s">
        <v>171</v>
      </c>
    </row>
    <row r="15" spans="1:3">
      <c r="C15" s="28" t="s">
        <v>178</v>
      </c>
    </row>
  </sheetData>
  <phoneticPr fontId="1" type="noConversion"/>
  <hyperlinks>
    <hyperlink ref="C6" r:id="rId1"/>
    <hyperlink ref="C7" r:id="rId2"/>
    <hyperlink ref="C12" r:id="rId3"/>
    <hyperlink ref="C14" r:id="rId4"/>
    <hyperlink ref="C13" r:id="rId5"/>
    <hyperlink ref="C8:C10" r:id="rId6" display="Support链接"/>
    <hyperlink ref="C10" r:id="rId7"/>
    <hyperlink ref="C8" r:id="rId8"/>
    <hyperlink ref="C9" r:id="rId9"/>
  </hyperlinks>
  <pageMargins left="0.7" right="0.7" top="0.75" bottom="0.75" header="0.3" footer="0.3"/>
  <pageSetup paperSize="9" orientation="portrait" horizontalDpi="300" verticalDpi="300" r:id="rId10"/>
  <drawing r:id="rId11"/>
  <legacyDrawing r:id="rId12"/>
  <oleObjects>
    <mc:AlternateContent xmlns:mc="http://schemas.openxmlformats.org/markup-compatibility/2006">
      <mc:Choice Requires="x14">
        <oleObject progId="工作表" dvAspect="DVASPECT_ICON" shapeId="8193" r:id="rId13">
          <objectPr defaultSize="0" r:id="rId14">
            <anchor moveWithCells="1">
              <from>
                <xdr:col>2</xdr:col>
                <xdr:colOff>1581150</xdr:colOff>
                <xdr:row>1</xdr:row>
                <xdr:rowOff>66675</xdr:rowOff>
              </from>
              <to>
                <xdr:col>2</xdr:col>
                <xdr:colOff>2495550</xdr:colOff>
                <xdr:row>2</xdr:row>
                <xdr:rowOff>190500</xdr:rowOff>
              </to>
            </anchor>
          </objectPr>
        </oleObject>
      </mc:Choice>
      <mc:Fallback>
        <oleObject progId="工作表" dvAspect="DVASPECT_ICON" shapeId="8193" r:id="rId13"/>
      </mc:Fallback>
    </mc:AlternateContent>
    <mc:AlternateContent xmlns:mc="http://schemas.openxmlformats.org/markup-compatibility/2006">
      <mc:Choice Requires="x14">
        <oleObject progId="工作表" dvAspect="DVASPECT_ICON" shapeId="8194" r:id="rId15">
          <objectPr defaultSize="0" autoPict="0" r:id="rId16">
            <anchor moveWithCells="1">
              <from>
                <xdr:col>2</xdr:col>
                <xdr:colOff>1524000</xdr:colOff>
                <xdr:row>2</xdr:row>
                <xdr:rowOff>19050</xdr:rowOff>
              </from>
              <to>
                <xdr:col>2</xdr:col>
                <xdr:colOff>2571750</xdr:colOff>
                <xdr:row>3</xdr:row>
                <xdr:rowOff>104775</xdr:rowOff>
              </to>
            </anchor>
          </objectPr>
        </oleObject>
      </mc:Choice>
      <mc:Fallback>
        <oleObject progId="工作表" dvAspect="DVASPECT_ICON" shapeId="8194" r:id="rId15"/>
      </mc:Fallback>
    </mc:AlternateContent>
    <mc:AlternateContent xmlns:mc="http://schemas.openxmlformats.org/markup-compatibility/2006">
      <mc:Choice Requires="x14">
        <oleObject progId="包装程序外壳对象" dvAspect="DVASPECT_ICON" shapeId="8195" r:id="rId17">
          <objectPr defaultSize="0" autoPict="0" r:id="rId18">
            <anchor moveWithCells="1">
              <from>
                <xdr:col>2</xdr:col>
                <xdr:colOff>1200150</xdr:colOff>
                <xdr:row>2</xdr:row>
                <xdr:rowOff>495300</xdr:rowOff>
              </from>
              <to>
                <xdr:col>2</xdr:col>
                <xdr:colOff>2867025</xdr:colOff>
                <xdr:row>4</xdr:row>
                <xdr:rowOff>57150</xdr:rowOff>
              </to>
            </anchor>
          </objectPr>
        </oleObject>
      </mc:Choice>
      <mc:Fallback>
        <oleObject progId="包装程序外壳对象" dvAspect="DVASPECT_ICON" shapeId="8195" r:id="rId17"/>
      </mc:Fallback>
    </mc:AlternateContent>
    <mc:AlternateContent xmlns:mc="http://schemas.openxmlformats.org/markup-compatibility/2006">
      <mc:Choice Requires="x14">
        <oleObject progId="工作表" dvAspect="DVASPECT_ICON" shapeId="8196" r:id="rId19">
          <objectPr defaultSize="0" autoPict="0" r:id="rId20">
            <anchor moveWithCells="1">
              <from>
                <xdr:col>2</xdr:col>
                <xdr:colOff>1609725</xdr:colOff>
                <xdr:row>4</xdr:row>
                <xdr:rowOff>19050</xdr:rowOff>
              </from>
              <to>
                <xdr:col>2</xdr:col>
                <xdr:colOff>2419350</xdr:colOff>
                <xdr:row>5</xdr:row>
                <xdr:rowOff>28575</xdr:rowOff>
              </to>
            </anchor>
          </objectPr>
        </oleObject>
      </mc:Choice>
      <mc:Fallback>
        <oleObject progId="工作表" dvAspect="DVASPECT_ICON" shapeId="8196" r:id="rId19"/>
      </mc:Fallback>
    </mc:AlternateContent>
    <mc:AlternateContent xmlns:mc="http://schemas.openxmlformats.org/markup-compatibility/2006">
      <mc:Choice Requires="x14">
        <oleObject progId="工作表" dvAspect="DVASPECT_ICON" shapeId="8197" r:id="rId21">
          <objectPr defaultSize="0" r:id="rId22">
            <anchor moveWithCells="1">
              <from>
                <xdr:col>2</xdr:col>
                <xdr:colOff>1657350</xdr:colOff>
                <xdr:row>10</xdr:row>
                <xdr:rowOff>28575</xdr:rowOff>
              </from>
              <to>
                <xdr:col>2</xdr:col>
                <xdr:colOff>2571750</xdr:colOff>
                <xdr:row>11</xdr:row>
                <xdr:rowOff>180975</xdr:rowOff>
              </to>
            </anchor>
          </objectPr>
        </oleObject>
      </mc:Choice>
      <mc:Fallback>
        <oleObject progId="工作表" dvAspect="DVASPECT_ICON" shapeId="8197" r:id="rId21"/>
      </mc:Fallback>
    </mc:AlternateContent>
    <mc:AlternateContent xmlns:mc="http://schemas.openxmlformats.org/markup-compatibility/2006">
      <mc:Choice Requires="x14">
        <oleObject progId="工作表" dvAspect="DVASPECT_ICON" shapeId="8198" r:id="rId23">
          <objectPr defaultSize="0" r:id="rId22">
            <anchor moveWithCells="1">
              <from>
                <xdr:col>2</xdr:col>
                <xdr:colOff>1657350</xdr:colOff>
                <xdr:row>10</xdr:row>
                <xdr:rowOff>28575</xdr:rowOff>
              </from>
              <to>
                <xdr:col>2</xdr:col>
                <xdr:colOff>2571750</xdr:colOff>
                <xdr:row>11</xdr:row>
                <xdr:rowOff>180975</xdr:rowOff>
              </to>
            </anchor>
          </objectPr>
        </oleObject>
      </mc:Choice>
      <mc:Fallback>
        <oleObject progId="工作表" dvAspect="DVASPECT_ICON" shapeId="8198" r:id="rId2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8"/>
  <sheetViews>
    <sheetView showGridLines="0" zoomScaleNormal="100" workbookViewId="0">
      <selection activeCell="D15" sqref="D15"/>
    </sheetView>
  </sheetViews>
  <sheetFormatPr defaultColWidth="9" defaultRowHeight="16.149999999999999"/>
  <cols>
    <col min="1" max="1" width="14.265625" style="20" customWidth="1"/>
    <col min="2" max="2" width="18.3984375" style="20" bestFit="1" customWidth="1"/>
    <col min="3" max="3" width="8.1328125" style="23" bestFit="1" customWidth="1"/>
    <col min="4" max="4" width="69.3984375" style="20" bestFit="1" customWidth="1"/>
    <col min="5" max="5" width="31.59765625" style="20" customWidth="1"/>
    <col min="6" max="7" width="10.265625" style="23" bestFit="1" customWidth="1"/>
    <col min="8" max="8" width="16.3984375" style="20" customWidth="1"/>
    <col min="9" max="16384" width="9" style="20"/>
  </cols>
  <sheetData>
    <row r="1" spans="1:7" ht="16.899999999999999">
      <c r="A1" s="16" t="s">
        <v>138</v>
      </c>
      <c r="B1" s="16" t="s">
        <v>136</v>
      </c>
      <c r="C1" s="16" t="s">
        <v>121</v>
      </c>
      <c r="D1" s="16" t="s">
        <v>137</v>
      </c>
      <c r="E1" s="16" t="s">
        <v>122</v>
      </c>
      <c r="F1" s="16" t="s">
        <v>226</v>
      </c>
      <c r="G1" s="29" t="s">
        <v>187</v>
      </c>
    </row>
    <row r="2" spans="1:7">
      <c r="A2" s="30" t="s">
        <v>230</v>
      </c>
      <c r="B2" s="31" t="s">
        <v>155</v>
      </c>
      <c r="C2" s="32" t="str">
        <f>RIGHT(A2,1)</f>
        <v>A</v>
      </c>
      <c r="D2" s="31" t="s">
        <v>156</v>
      </c>
      <c r="E2" s="31" t="s">
        <v>159</v>
      </c>
      <c r="F2" s="32"/>
      <c r="G2" s="33" t="str">
        <f>IF( F2="不合格",
     IF(C2="A",30,
     IF(C2="B",10,
     IF(C2="C",5
     ))),
     IF(F2="合格",0,
     IF(F2="不涉及",0,
     "-"
     ))
   )</f>
        <v>-</v>
      </c>
    </row>
    <row r="3" spans="1:7" ht="48.4">
      <c r="A3" s="30" t="s">
        <v>231</v>
      </c>
      <c r="B3" s="31" t="s">
        <v>123</v>
      </c>
      <c r="C3" s="32" t="str">
        <f t="shared" ref="C3:C7" si="0">RIGHT(A3,1)</f>
        <v>B</v>
      </c>
      <c r="D3" s="31" t="s">
        <v>135</v>
      </c>
      <c r="E3" s="31" t="s">
        <v>124</v>
      </c>
      <c r="F3" s="32"/>
      <c r="G3" s="33" t="str">
        <f t="shared" ref="G3:G7" si="1">IF( F3="不合格",
     IF(C3="A",30,
     IF(C3="B",10,
     IF(C3="C",5
     ))),
     IF(F3="合格",0,
     IF(F3="不涉及",0,
     "-"
     ))
   )</f>
        <v>-</v>
      </c>
    </row>
    <row r="4" spans="1:7" ht="48.4">
      <c r="A4" s="30" t="s">
        <v>232</v>
      </c>
      <c r="B4" s="31" t="s">
        <v>77</v>
      </c>
      <c r="C4" s="32" t="str">
        <f t="shared" si="0"/>
        <v>A</v>
      </c>
      <c r="D4" s="31" t="s">
        <v>128</v>
      </c>
      <c r="E4" s="31"/>
      <c r="F4" s="32"/>
      <c r="G4" s="33" t="str">
        <f t="shared" si="1"/>
        <v>-</v>
      </c>
    </row>
    <row r="5" spans="1:7">
      <c r="A5" s="30" t="s">
        <v>233</v>
      </c>
      <c r="B5" s="31" t="s">
        <v>69</v>
      </c>
      <c r="C5" s="32" t="str">
        <f t="shared" si="0"/>
        <v>B</v>
      </c>
      <c r="D5" s="31" t="s">
        <v>166</v>
      </c>
      <c r="E5" s="31"/>
      <c r="F5" s="32"/>
      <c r="G5" s="33" t="str">
        <f t="shared" si="1"/>
        <v>-</v>
      </c>
    </row>
    <row r="6" spans="1:7" ht="32.25">
      <c r="A6" s="30" t="s">
        <v>234</v>
      </c>
      <c r="B6" s="31" t="s">
        <v>125</v>
      </c>
      <c r="C6" s="32" t="str">
        <f t="shared" si="0"/>
        <v>B</v>
      </c>
      <c r="D6" s="31" t="s">
        <v>160</v>
      </c>
      <c r="E6" s="31"/>
      <c r="F6" s="32"/>
      <c r="G6" s="33" t="str">
        <f t="shared" si="1"/>
        <v>-</v>
      </c>
    </row>
    <row r="7" spans="1:7">
      <c r="A7" s="30" t="s">
        <v>235</v>
      </c>
      <c r="B7" s="31" t="s">
        <v>120</v>
      </c>
      <c r="C7" s="32" t="str">
        <f t="shared" si="0"/>
        <v>A</v>
      </c>
      <c r="D7" s="25" t="s">
        <v>126</v>
      </c>
      <c r="E7" s="19" t="s">
        <v>127</v>
      </c>
      <c r="F7" s="32"/>
      <c r="G7" s="33" t="str">
        <f t="shared" si="1"/>
        <v>-</v>
      </c>
    </row>
    <row r="8" spans="1:7">
      <c r="A8" s="87" t="s">
        <v>186</v>
      </c>
      <c r="B8" s="87"/>
      <c r="C8" s="87"/>
      <c r="D8" s="87"/>
      <c r="E8" s="87"/>
      <c r="F8" s="34"/>
      <c r="G8" s="34">
        <f>100-(SUM(G2:G7))</f>
        <v>100</v>
      </c>
    </row>
  </sheetData>
  <mergeCells count="1">
    <mergeCell ref="A8:E8"/>
  </mergeCells>
  <phoneticPr fontId="1" type="noConversion"/>
  <conditionalFormatting sqref="G8">
    <cfRule type="cellIs" dxfId="4" priority="1" operator="lessThan">
      <formula>80</formula>
    </cfRule>
  </conditionalFormatting>
  <dataValidations count="1">
    <dataValidation type="list" showInputMessage="1" showErrorMessage="1" sqref="F2:F7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H18"/>
  <sheetViews>
    <sheetView showGridLines="0" tabSelected="1" zoomScaleNormal="100" workbookViewId="0">
      <pane ySplit="1" topLeftCell="A2" activePane="bottomLeft" state="frozen"/>
      <selection pane="bottomLeft" activeCell="E21" sqref="E21"/>
    </sheetView>
  </sheetViews>
  <sheetFormatPr defaultColWidth="79.1328125" defaultRowHeight="16.149999999999999"/>
  <cols>
    <col min="1" max="1" width="10.46484375" style="41" bestFit="1" customWidth="1"/>
    <col min="2" max="2" width="9.3984375" style="35" bestFit="1" customWidth="1"/>
    <col min="3" max="3" width="71.59765625" style="35" bestFit="1" customWidth="1"/>
    <col min="4" max="4" width="8.1328125" style="41" bestFit="1" customWidth="1"/>
    <col min="5" max="5" width="78.265625" style="35" bestFit="1" customWidth="1"/>
    <col min="6" max="7" width="10.265625" style="41" bestFit="1" customWidth="1"/>
    <col min="8" max="8" width="10.265625" style="35" bestFit="1" customWidth="1"/>
    <col min="9" max="16384" width="79.1328125" style="35"/>
  </cols>
  <sheetData>
    <row r="1" spans="1:8" ht="16.899999999999999">
      <c r="A1" s="16" t="s">
        <v>4</v>
      </c>
      <c r="B1" s="16" t="s">
        <v>139</v>
      </c>
      <c r="C1" s="16" t="s">
        <v>136</v>
      </c>
      <c r="D1" s="16" t="s">
        <v>140</v>
      </c>
      <c r="E1" s="16" t="s">
        <v>152</v>
      </c>
      <c r="F1" s="16" t="s">
        <v>114</v>
      </c>
      <c r="G1" s="29" t="s">
        <v>187</v>
      </c>
      <c r="H1" s="16" t="s">
        <v>141</v>
      </c>
    </row>
    <row r="2" spans="1:8" ht="32.25">
      <c r="A2" s="36" t="s">
        <v>236</v>
      </c>
      <c r="B2" s="88" t="s">
        <v>228</v>
      </c>
      <c r="C2" s="37" t="s">
        <v>133</v>
      </c>
      <c r="D2" s="36" t="str">
        <f>RIGHT(A2,1)</f>
        <v>B</v>
      </c>
      <c r="E2" s="37" t="s">
        <v>131</v>
      </c>
      <c r="F2" s="32"/>
      <c r="G2" s="33" t="str">
        <f t="shared" ref="G2:G17" si="0">IF( F2="不合格",
     IF(D2="A",30,
     IF(D2="B",10,
     IF(D2="C",5
     ))),
     IF(F2="合格",0,
     IF(F2="不涉及",0,
     "-"
     ))
   )</f>
        <v>-</v>
      </c>
      <c r="H2" s="38"/>
    </row>
    <row r="3" spans="1:8">
      <c r="A3" s="48" t="s">
        <v>237</v>
      </c>
      <c r="B3" s="88"/>
      <c r="C3" s="37" t="s">
        <v>134</v>
      </c>
      <c r="D3" s="48" t="str">
        <f t="shared" ref="D3:D17" si="1">RIGHT(A3,1)</f>
        <v>B</v>
      </c>
      <c r="E3" s="37" t="s">
        <v>130</v>
      </c>
      <c r="F3" s="32"/>
      <c r="G3" s="33" t="str">
        <f t="shared" si="0"/>
        <v>-</v>
      </c>
      <c r="H3" s="38"/>
    </row>
    <row r="4" spans="1:8">
      <c r="A4" s="48" t="s">
        <v>238</v>
      </c>
      <c r="B4" s="88"/>
      <c r="C4" s="37" t="s">
        <v>29</v>
      </c>
      <c r="D4" s="48" t="str">
        <f t="shared" si="1"/>
        <v>B</v>
      </c>
      <c r="E4" s="37" t="s">
        <v>132</v>
      </c>
      <c r="F4" s="32"/>
      <c r="G4" s="33" t="str">
        <f t="shared" si="0"/>
        <v>-</v>
      </c>
      <c r="H4" s="38"/>
    </row>
    <row r="5" spans="1:8" ht="32.25">
      <c r="A5" s="48" t="s">
        <v>239</v>
      </c>
      <c r="B5" s="88" t="s">
        <v>14</v>
      </c>
      <c r="C5" s="37" t="s">
        <v>58</v>
      </c>
      <c r="D5" s="48" t="str">
        <f t="shared" si="1"/>
        <v>B</v>
      </c>
      <c r="E5" s="37" t="s">
        <v>10</v>
      </c>
      <c r="F5" s="32"/>
      <c r="G5" s="33" t="str">
        <f t="shared" si="0"/>
        <v>-</v>
      </c>
      <c r="H5" s="38"/>
    </row>
    <row r="6" spans="1:8">
      <c r="A6" s="48" t="s">
        <v>240</v>
      </c>
      <c r="B6" s="88"/>
      <c r="C6" s="37" t="s">
        <v>1</v>
      </c>
      <c r="D6" s="48" t="str">
        <f t="shared" si="1"/>
        <v>A</v>
      </c>
      <c r="E6" s="37" t="s">
        <v>20</v>
      </c>
      <c r="F6" s="32"/>
      <c r="G6" s="33" t="str">
        <f t="shared" si="0"/>
        <v>-</v>
      </c>
      <c r="H6" s="38"/>
    </row>
    <row r="7" spans="1:8">
      <c r="A7" s="48" t="s">
        <v>241</v>
      </c>
      <c r="B7" s="88"/>
      <c r="C7" s="37" t="s">
        <v>59</v>
      </c>
      <c r="D7" s="48" t="str">
        <f t="shared" si="1"/>
        <v>C</v>
      </c>
      <c r="E7" s="37" t="s">
        <v>60</v>
      </c>
      <c r="F7" s="32"/>
      <c r="G7" s="33" t="str">
        <f t="shared" si="0"/>
        <v>-</v>
      </c>
      <c r="H7" s="38"/>
    </row>
    <row r="8" spans="1:8">
      <c r="A8" s="48" t="s">
        <v>242</v>
      </c>
      <c r="B8" s="88" t="s">
        <v>16</v>
      </c>
      <c r="C8" s="37" t="s">
        <v>8</v>
      </c>
      <c r="D8" s="48" t="str">
        <f t="shared" si="1"/>
        <v>B</v>
      </c>
      <c r="E8" s="37" t="s">
        <v>30</v>
      </c>
      <c r="F8" s="32"/>
      <c r="G8" s="33" t="str">
        <f t="shared" si="0"/>
        <v>-</v>
      </c>
      <c r="H8" s="38"/>
    </row>
    <row r="9" spans="1:8" ht="32.25">
      <c r="A9" s="48" t="s">
        <v>243</v>
      </c>
      <c r="B9" s="88"/>
      <c r="C9" s="37" t="s">
        <v>2</v>
      </c>
      <c r="D9" s="48" t="str">
        <f t="shared" si="1"/>
        <v>B</v>
      </c>
      <c r="E9" s="37" t="s">
        <v>31</v>
      </c>
      <c r="F9" s="32"/>
      <c r="G9" s="33" t="str">
        <f t="shared" si="0"/>
        <v>-</v>
      </c>
      <c r="H9" s="38"/>
    </row>
    <row r="10" spans="1:8">
      <c r="A10" s="48" t="s">
        <v>244</v>
      </c>
      <c r="B10" s="88"/>
      <c r="C10" s="37" t="s">
        <v>32</v>
      </c>
      <c r="D10" s="48" t="str">
        <f t="shared" si="1"/>
        <v>A</v>
      </c>
      <c r="E10" s="37" t="s">
        <v>129</v>
      </c>
      <c r="F10" s="32"/>
      <c r="G10" s="33" t="str">
        <f t="shared" si="0"/>
        <v>-</v>
      </c>
      <c r="H10" s="38"/>
    </row>
    <row r="11" spans="1:8">
      <c r="A11" s="48" t="s">
        <v>245</v>
      </c>
      <c r="B11" s="88"/>
      <c r="C11" s="37" t="s">
        <v>26</v>
      </c>
      <c r="D11" s="48" t="str">
        <f t="shared" si="1"/>
        <v>A</v>
      </c>
      <c r="E11" s="37" t="s">
        <v>43</v>
      </c>
      <c r="F11" s="32"/>
      <c r="G11" s="33" t="str">
        <f t="shared" si="0"/>
        <v>-</v>
      </c>
      <c r="H11" s="38"/>
    </row>
    <row r="12" spans="1:8">
      <c r="A12" s="48" t="s">
        <v>246</v>
      </c>
      <c r="B12" s="88"/>
      <c r="C12" s="37" t="s">
        <v>47</v>
      </c>
      <c r="D12" s="48" t="str">
        <f t="shared" si="1"/>
        <v>A</v>
      </c>
      <c r="E12" s="37" t="s">
        <v>48</v>
      </c>
      <c r="F12" s="32"/>
      <c r="G12" s="33" t="str">
        <f t="shared" si="0"/>
        <v>-</v>
      </c>
      <c r="H12" s="38"/>
    </row>
    <row r="13" spans="1:8">
      <c r="A13" s="48" t="s">
        <v>247</v>
      </c>
      <c r="B13" s="88" t="s">
        <v>44</v>
      </c>
      <c r="C13" s="37" t="s">
        <v>62</v>
      </c>
      <c r="D13" s="48" t="str">
        <f t="shared" si="1"/>
        <v>B</v>
      </c>
      <c r="E13" s="37" t="s">
        <v>70</v>
      </c>
      <c r="F13" s="32"/>
      <c r="G13" s="33" t="str">
        <f t="shared" si="0"/>
        <v>-</v>
      </c>
      <c r="H13" s="38"/>
    </row>
    <row r="14" spans="1:8">
      <c r="A14" s="48" t="s">
        <v>248</v>
      </c>
      <c r="B14" s="88"/>
      <c r="C14" s="37" t="s">
        <v>63</v>
      </c>
      <c r="D14" s="48" t="str">
        <f t="shared" si="1"/>
        <v>B</v>
      </c>
      <c r="E14" s="37" t="s">
        <v>64</v>
      </c>
      <c r="F14" s="32"/>
      <c r="G14" s="33" t="str">
        <f t="shared" si="0"/>
        <v>-</v>
      </c>
      <c r="H14" s="38"/>
    </row>
    <row r="15" spans="1:8">
      <c r="A15" s="48" t="s">
        <v>249</v>
      </c>
      <c r="B15" s="88"/>
      <c r="C15" s="37" t="s">
        <v>51</v>
      </c>
      <c r="D15" s="48" t="str">
        <f t="shared" si="1"/>
        <v>A</v>
      </c>
      <c r="E15" s="37" t="s">
        <v>52</v>
      </c>
      <c r="F15" s="32"/>
      <c r="G15" s="33" t="str">
        <f t="shared" si="0"/>
        <v>-</v>
      </c>
      <c r="H15" s="38"/>
    </row>
    <row r="16" spans="1:8" ht="32.25">
      <c r="A16" s="48" t="s">
        <v>250</v>
      </c>
      <c r="B16" s="88"/>
      <c r="C16" s="37" t="s">
        <v>27</v>
      </c>
      <c r="D16" s="48" t="str">
        <f t="shared" si="1"/>
        <v>A</v>
      </c>
      <c r="E16" s="37" t="s">
        <v>49</v>
      </c>
      <c r="F16" s="32"/>
      <c r="G16" s="33" t="str">
        <f t="shared" si="0"/>
        <v>-</v>
      </c>
      <c r="H16" s="38"/>
    </row>
    <row r="17" spans="1:8">
      <c r="A17" s="48" t="s">
        <v>251</v>
      </c>
      <c r="B17" s="88"/>
      <c r="C17" s="37" t="s">
        <v>33</v>
      </c>
      <c r="D17" s="48" t="str">
        <f t="shared" si="1"/>
        <v>A</v>
      </c>
      <c r="E17" s="37" t="s">
        <v>50</v>
      </c>
      <c r="F17" s="32"/>
      <c r="G17" s="33" t="str">
        <f t="shared" si="0"/>
        <v>-</v>
      </c>
      <c r="H17" s="38"/>
    </row>
    <row r="18" spans="1:8">
      <c r="A18" s="89" t="s">
        <v>186</v>
      </c>
      <c r="B18" s="89"/>
      <c r="C18" s="89"/>
      <c r="D18" s="89"/>
      <c r="E18" s="89"/>
      <c r="F18" s="39"/>
      <c r="G18" s="34">
        <f>100-(SUM(G2:G17))</f>
        <v>100</v>
      </c>
      <c r="H18" s="40"/>
    </row>
  </sheetData>
  <mergeCells count="5">
    <mergeCell ref="B2:B4"/>
    <mergeCell ref="B8:B12"/>
    <mergeCell ref="B5:B7"/>
    <mergeCell ref="B13:B17"/>
    <mergeCell ref="A18:E18"/>
  </mergeCells>
  <phoneticPr fontId="1" type="noConversion"/>
  <conditionalFormatting sqref="G18">
    <cfRule type="cellIs" dxfId="3" priority="1" operator="lessThan">
      <formula>80</formula>
    </cfRule>
  </conditionalFormatting>
  <dataValidations count="2">
    <dataValidation allowBlank="1" showInputMessage="1" showErrorMessage="1" sqref="G2:G17"/>
    <dataValidation type="list" showInputMessage="1" showErrorMessage="1" sqref="F2:F17">
      <formula1>"合格,不合格,不涉及"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H13"/>
  <sheetViews>
    <sheetView showGridLines="0" zoomScaleNormal="100" workbookViewId="0">
      <pane ySplit="1" topLeftCell="A2" activePane="bottomLeft" state="frozen"/>
      <selection pane="bottomLeft" activeCell="C5" sqref="C5"/>
    </sheetView>
  </sheetViews>
  <sheetFormatPr defaultColWidth="69.265625" defaultRowHeight="16.149999999999999"/>
  <cols>
    <col min="1" max="1" width="10.46484375" style="41" bestFit="1" customWidth="1"/>
    <col min="2" max="2" width="9.3984375" style="35" bestFit="1" customWidth="1"/>
    <col min="3" max="3" width="43.86328125" style="35" bestFit="1" customWidth="1"/>
    <col min="4" max="4" width="8.1328125" style="41" bestFit="1" customWidth="1"/>
    <col min="5" max="5" width="70.3984375" style="35" bestFit="1" customWidth="1"/>
    <col min="6" max="7" width="10.265625" style="41" bestFit="1" customWidth="1"/>
    <col min="8" max="8" width="10.265625" style="35" bestFit="1" customWidth="1"/>
    <col min="9" max="16384" width="69.265625" style="35"/>
  </cols>
  <sheetData>
    <row r="1" spans="1:8" ht="16.899999999999999">
      <c r="A1" s="16" t="s">
        <v>4</v>
      </c>
      <c r="B1" s="16" t="s">
        <v>139</v>
      </c>
      <c r="C1" s="16" t="s">
        <v>136</v>
      </c>
      <c r="D1" s="16" t="s">
        <v>0</v>
      </c>
      <c r="E1" s="16" t="s">
        <v>153</v>
      </c>
      <c r="F1" s="16" t="s">
        <v>114</v>
      </c>
      <c r="G1" s="29" t="s">
        <v>187</v>
      </c>
      <c r="H1" s="16" t="s">
        <v>142</v>
      </c>
    </row>
    <row r="2" spans="1:8" ht="32.25">
      <c r="A2" s="36" t="s">
        <v>252</v>
      </c>
      <c r="B2" s="88" t="s">
        <v>14</v>
      </c>
      <c r="C2" s="37" t="s">
        <v>58</v>
      </c>
      <c r="D2" s="36" t="str">
        <f>RIGHT(A2,1)</f>
        <v>B</v>
      </c>
      <c r="E2" s="37" t="s">
        <v>10</v>
      </c>
      <c r="F2" s="32"/>
      <c r="G2" s="33" t="str">
        <f t="shared" ref="G2:G12" si="0">IF( F2="不合格",
     IF(D2="A",30,
     IF(D2="B",10,
     IF(D2="C",5
     ))),
     IF(F2="合格",0,
     IF(F2="不涉及",0,
     "-"
     ))
   )</f>
        <v>-</v>
      </c>
      <c r="H2" s="38"/>
    </row>
    <row r="3" spans="1:8">
      <c r="A3" s="48" t="s">
        <v>253</v>
      </c>
      <c r="B3" s="88"/>
      <c r="C3" s="37" t="s">
        <v>1</v>
      </c>
      <c r="D3" s="48" t="str">
        <f t="shared" ref="D3:D12" si="1">RIGHT(A3,1)</f>
        <v>A</v>
      </c>
      <c r="E3" s="37" t="s">
        <v>7</v>
      </c>
      <c r="F3" s="32"/>
      <c r="G3" s="33" t="str">
        <f t="shared" si="0"/>
        <v>-</v>
      </c>
      <c r="H3" s="38"/>
    </row>
    <row r="4" spans="1:8">
      <c r="A4" s="48" t="s">
        <v>254</v>
      </c>
      <c r="B4" s="88"/>
      <c r="C4" s="37" t="s">
        <v>15</v>
      </c>
      <c r="D4" s="48" t="str">
        <f t="shared" si="1"/>
        <v>B</v>
      </c>
      <c r="E4" s="37" t="s">
        <v>17</v>
      </c>
      <c r="F4" s="32"/>
      <c r="G4" s="33" t="str">
        <f t="shared" si="0"/>
        <v>-</v>
      </c>
      <c r="H4" s="38"/>
    </row>
    <row r="5" spans="1:8">
      <c r="A5" s="48" t="s">
        <v>255</v>
      </c>
      <c r="B5" s="88"/>
      <c r="C5" s="37" t="s">
        <v>59</v>
      </c>
      <c r="D5" s="48" t="str">
        <f t="shared" si="1"/>
        <v>C</v>
      </c>
      <c r="E5" s="37" t="s">
        <v>60</v>
      </c>
      <c r="F5" s="32"/>
      <c r="G5" s="33" t="str">
        <f t="shared" si="0"/>
        <v>-</v>
      </c>
      <c r="H5" s="38"/>
    </row>
    <row r="6" spans="1:8" ht="48.4">
      <c r="A6" s="48" t="s">
        <v>256</v>
      </c>
      <c r="B6" s="88" t="s">
        <v>16</v>
      </c>
      <c r="C6" s="37" t="s">
        <v>8</v>
      </c>
      <c r="D6" s="48" t="str">
        <f t="shared" si="1"/>
        <v>B</v>
      </c>
      <c r="E6" s="37" t="s">
        <v>39</v>
      </c>
      <c r="F6" s="32"/>
      <c r="G6" s="33" t="str">
        <f t="shared" si="0"/>
        <v>-</v>
      </c>
      <c r="H6" s="38"/>
    </row>
    <row r="7" spans="1:8" ht="32.25">
      <c r="A7" s="48" t="s">
        <v>257</v>
      </c>
      <c r="B7" s="88"/>
      <c r="C7" s="37" t="s">
        <v>2</v>
      </c>
      <c r="D7" s="48" t="str">
        <f t="shared" si="1"/>
        <v>B</v>
      </c>
      <c r="E7" s="37" t="s">
        <v>9</v>
      </c>
      <c r="F7" s="32"/>
      <c r="G7" s="33" t="str">
        <f t="shared" si="0"/>
        <v>-</v>
      </c>
      <c r="H7" s="38"/>
    </row>
    <row r="8" spans="1:8" ht="32.25">
      <c r="A8" s="48" t="s">
        <v>258</v>
      </c>
      <c r="B8" s="88"/>
      <c r="C8" s="37" t="s">
        <v>11</v>
      </c>
      <c r="D8" s="48" t="str">
        <f t="shared" si="1"/>
        <v>B</v>
      </c>
      <c r="E8" s="37" t="s">
        <v>13</v>
      </c>
      <c r="F8" s="32"/>
      <c r="G8" s="33" t="str">
        <f t="shared" si="0"/>
        <v>-</v>
      </c>
      <c r="H8" s="38"/>
    </row>
    <row r="9" spans="1:8" ht="32.25">
      <c r="A9" s="48" t="s">
        <v>259</v>
      </c>
      <c r="B9" s="88"/>
      <c r="C9" s="37" t="s">
        <v>3</v>
      </c>
      <c r="D9" s="48" t="str">
        <f t="shared" si="1"/>
        <v>A</v>
      </c>
      <c r="E9" s="37" t="s">
        <v>42</v>
      </c>
      <c r="F9" s="32"/>
      <c r="G9" s="33" t="str">
        <f t="shared" si="0"/>
        <v>-</v>
      </c>
      <c r="H9" s="38"/>
    </row>
    <row r="10" spans="1:8">
      <c r="A10" s="48" t="s">
        <v>260</v>
      </c>
      <c r="B10" s="88"/>
      <c r="C10" s="37" t="s">
        <v>18</v>
      </c>
      <c r="D10" s="48" t="str">
        <f t="shared" si="1"/>
        <v>A</v>
      </c>
      <c r="E10" s="37" t="s">
        <v>19</v>
      </c>
      <c r="F10" s="32"/>
      <c r="G10" s="33" t="str">
        <f t="shared" si="0"/>
        <v>-</v>
      </c>
      <c r="H10" s="38"/>
    </row>
    <row r="11" spans="1:8">
      <c r="A11" s="48" t="s">
        <v>261</v>
      </c>
      <c r="B11" s="90" t="s">
        <v>65</v>
      </c>
      <c r="C11" s="40" t="s">
        <v>66</v>
      </c>
      <c r="D11" s="48" t="str">
        <f t="shared" si="1"/>
        <v>B</v>
      </c>
      <c r="E11" s="40" t="s">
        <v>67</v>
      </c>
      <c r="F11" s="32"/>
      <c r="G11" s="33" t="str">
        <f t="shared" si="0"/>
        <v>-</v>
      </c>
      <c r="H11" s="40"/>
    </row>
    <row r="12" spans="1:8">
      <c r="A12" s="48" t="s">
        <v>262</v>
      </c>
      <c r="B12" s="90"/>
      <c r="C12" s="40" t="s">
        <v>63</v>
      </c>
      <c r="D12" s="48" t="str">
        <f t="shared" si="1"/>
        <v>B</v>
      </c>
      <c r="E12" s="40" t="s">
        <v>68</v>
      </c>
      <c r="F12" s="32"/>
      <c r="G12" s="33" t="str">
        <f t="shared" si="0"/>
        <v>-</v>
      </c>
      <c r="H12" s="40"/>
    </row>
    <row r="13" spans="1:8">
      <c r="A13" s="89" t="s">
        <v>186</v>
      </c>
      <c r="B13" s="89"/>
      <c r="C13" s="89"/>
      <c r="D13" s="89"/>
      <c r="E13" s="89"/>
      <c r="F13" s="39"/>
      <c r="G13" s="34">
        <f>100-(SUM(G2:G12))</f>
        <v>100</v>
      </c>
      <c r="H13" s="40"/>
    </row>
  </sheetData>
  <mergeCells count="4">
    <mergeCell ref="B6:B10"/>
    <mergeCell ref="B2:B5"/>
    <mergeCell ref="B11:B12"/>
    <mergeCell ref="A13:E13"/>
  </mergeCells>
  <phoneticPr fontId="1" type="noConversion"/>
  <conditionalFormatting sqref="G13">
    <cfRule type="cellIs" dxfId="2" priority="1" operator="lessThan">
      <formula>80</formula>
    </cfRule>
  </conditionalFormatting>
  <dataValidations count="2">
    <dataValidation allowBlank="1" showInputMessage="1" showErrorMessage="1" sqref="G2:G12"/>
    <dataValidation type="list" showInputMessage="1" showErrorMessage="1" sqref="F2:F12">
      <formula1>"合格,不合格,不涉及"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H10"/>
  <sheetViews>
    <sheetView showGridLines="0" zoomScaleNormal="100" workbookViewId="0">
      <pane ySplit="1" topLeftCell="A2" activePane="bottomLeft" state="frozen"/>
      <selection pane="bottomLeft" activeCell="D2" sqref="D2:D9"/>
    </sheetView>
  </sheetViews>
  <sheetFormatPr defaultColWidth="88.1328125" defaultRowHeight="16.149999999999999"/>
  <cols>
    <col min="1" max="1" width="10.46484375" style="41" bestFit="1" customWidth="1"/>
    <col min="2" max="2" width="9.3984375" style="35" bestFit="1" customWidth="1"/>
    <col min="3" max="3" width="48.265625" style="35" bestFit="1" customWidth="1"/>
    <col min="4" max="4" width="8.1328125" style="41" bestFit="1" customWidth="1"/>
    <col min="5" max="5" width="87.1328125" style="35" bestFit="1" customWidth="1"/>
    <col min="6" max="7" width="10.265625" style="41" bestFit="1" customWidth="1"/>
    <col min="8" max="8" width="10.265625" style="35" bestFit="1" customWidth="1"/>
    <col min="9" max="16384" width="88.1328125" style="35"/>
  </cols>
  <sheetData>
    <row r="1" spans="1:8" ht="16.899999999999999">
      <c r="A1" s="16" t="s">
        <v>143</v>
      </c>
      <c r="B1" s="16" t="s">
        <v>144</v>
      </c>
      <c r="C1" s="16" t="s">
        <v>145</v>
      </c>
      <c r="D1" s="16" t="s">
        <v>146</v>
      </c>
      <c r="E1" s="16" t="s">
        <v>137</v>
      </c>
      <c r="F1" s="16" t="s">
        <v>114</v>
      </c>
      <c r="G1" s="29" t="s">
        <v>187</v>
      </c>
      <c r="H1" s="16" t="s">
        <v>147</v>
      </c>
    </row>
    <row r="2" spans="1:8" ht="32.25">
      <c r="A2" s="48" t="s">
        <v>263</v>
      </c>
      <c r="B2" s="88" t="s">
        <v>14</v>
      </c>
      <c r="C2" s="37" t="s">
        <v>58</v>
      </c>
      <c r="D2" s="48" t="str">
        <f>RIGHT(A2,1)</f>
        <v>B</v>
      </c>
      <c r="E2" s="37" t="s">
        <v>10</v>
      </c>
      <c r="F2" s="32"/>
      <c r="G2" s="33" t="str">
        <f t="shared" ref="G2:G9" si="0">IF( F2="不合格",
     IF(D2="A",30,
     IF(D2="B",10,
     IF(D2="C",5
     ))),
     IF(F2="合格",0,
     IF(F2="不涉及",0,
     "-"
     ))
   )</f>
        <v>-</v>
      </c>
      <c r="H2" s="38"/>
    </row>
    <row r="3" spans="1:8">
      <c r="A3" s="48" t="s">
        <v>264</v>
      </c>
      <c r="B3" s="88"/>
      <c r="C3" s="37" t="s">
        <v>1</v>
      </c>
      <c r="D3" s="48" t="str">
        <f t="shared" ref="D3:D9" si="1">RIGHT(A3,1)</f>
        <v>A</v>
      </c>
      <c r="E3" s="37" t="s">
        <v>20</v>
      </c>
      <c r="F3" s="32"/>
      <c r="G3" s="33" t="str">
        <f t="shared" si="0"/>
        <v>-</v>
      </c>
      <c r="H3" s="38"/>
    </row>
    <row r="4" spans="1:8">
      <c r="A4" s="48" t="s">
        <v>265</v>
      </c>
      <c r="B4" s="88"/>
      <c r="C4" s="37" t="s">
        <v>59</v>
      </c>
      <c r="D4" s="48" t="str">
        <f t="shared" si="1"/>
        <v>C</v>
      </c>
      <c r="E4" s="37" t="s">
        <v>60</v>
      </c>
      <c r="F4" s="32"/>
      <c r="G4" s="33" t="str">
        <f t="shared" si="0"/>
        <v>-</v>
      </c>
      <c r="H4" s="38"/>
    </row>
    <row r="5" spans="1:8" ht="32.25">
      <c r="A5" s="48" t="s">
        <v>266</v>
      </c>
      <c r="B5" s="88" t="s">
        <v>16</v>
      </c>
      <c r="C5" s="37" t="s">
        <v>12</v>
      </c>
      <c r="D5" s="48" t="str">
        <f t="shared" si="1"/>
        <v>B</v>
      </c>
      <c r="E5" s="37" t="s">
        <v>21</v>
      </c>
      <c r="F5" s="32"/>
      <c r="G5" s="33" t="str">
        <f t="shared" si="0"/>
        <v>-</v>
      </c>
      <c r="H5" s="38"/>
    </row>
    <row r="6" spans="1:8" ht="32.25">
      <c r="A6" s="48" t="s">
        <v>267</v>
      </c>
      <c r="B6" s="88"/>
      <c r="C6" s="37" t="s">
        <v>2</v>
      </c>
      <c r="D6" s="48" t="str">
        <f t="shared" si="1"/>
        <v>B</v>
      </c>
      <c r="E6" s="37" t="s">
        <v>9</v>
      </c>
      <c r="F6" s="32"/>
      <c r="G6" s="33" t="str">
        <f t="shared" si="0"/>
        <v>-</v>
      </c>
      <c r="H6" s="38"/>
    </row>
    <row r="7" spans="1:8" ht="32.25">
      <c r="A7" s="48" t="s">
        <v>268</v>
      </c>
      <c r="B7" s="88"/>
      <c r="C7" s="37" t="s">
        <v>6</v>
      </c>
      <c r="D7" s="48" t="str">
        <f t="shared" si="1"/>
        <v>B</v>
      </c>
      <c r="E7" s="37" t="s">
        <v>22</v>
      </c>
      <c r="F7" s="32"/>
      <c r="G7" s="33" t="str">
        <f t="shared" si="0"/>
        <v>-</v>
      </c>
      <c r="H7" s="38"/>
    </row>
    <row r="8" spans="1:8">
      <c r="A8" s="48" t="s">
        <v>269</v>
      </c>
      <c r="B8" s="88"/>
      <c r="C8" s="37" t="s">
        <v>5</v>
      </c>
      <c r="D8" s="48" t="str">
        <f t="shared" si="1"/>
        <v>A</v>
      </c>
      <c r="E8" s="37" t="s">
        <v>23</v>
      </c>
      <c r="F8" s="32"/>
      <c r="G8" s="33" t="str">
        <f t="shared" si="0"/>
        <v>-</v>
      </c>
      <c r="H8" s="38"/>
    </row>
    <row r="9" spans="1:8">
      <c r="A9" s="48" t="s">
        <v>270</v>
      </c>
      <c r="B9" s="88"/>
      <c r="C9" s="37" t="s">
        <v>24</v>
      </c>
      <c r="D9" s="48" t="str">
        <f t="shared" si="1"/>
        <v>A</v>
      </c>
      <c r="E9" s="37" t="s">
        <v>25</v>
      </c>
      <c r="F9" s="32"/>
      <c r="G9" s="33" t="str">
        <f t="shared" si="0"/>
        <v>-</v>
      </c>
      <c r="H9" s="38"/>
    </row>
    <row r="10" spans="1:8">
      <c r="A10" s="89" t="s">
        <v>186</v>
      </c>
      <c r="B10" s="89"/>
      <c r="C10" s="89"/>
      <c r="D10" s="89"/>
      <c r="E10" s="89"/>
      <c r="F10" s="39"/>
      <c r="G10" s="34">
        <f>100-(SUM(G2:G9))</f>
        <v>100</v>
      </c>
      <c r="H10" s="40"/>
    </row>
  </sheetData>
  <mergeCells count="3">
    <mergeCell ref="B2:B4"/>
    <mergeCell ref="B5:B9"/>
    <mergeCell ref="A10:E10"/>
  </mergeCells>
  <phoneticPr fontId="1" type="noConversion"/>
  <conditionalFormatting sqref="G10">
    <cfRule type="cellIs" dxfId="1" priority="1" operator="lessThan">
      <formula>80</formula>
    </cfRule>
  </conditionalFormatting>
  <dataValidations count="2">
    <dataValidation allowBlank="1" showInputMessage="1" showErrorMessage="1" sqref="G2:G9"/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H11"/>
  <sheetViews>
    <sheetView showGridLines="0" workbookViewId="0">
      <selection activeCell="E6" sqref="E6"/>
    </sheetView>
  </sheetViews>
  <sheetFormatPr defaultColWidth="101.3984375" defaultRowHeight="16.149999999999999"/>
  <cols>
    <col min="1" max="1" width="10.46484375" style="44" bestFit="1" customWidth="1"/>
    <col min="2" max="2" width="9.3984375" style="42" bestFit="1" customWidth="1"/>
    <col min="3" max="3" width="20.3984375" style="42" bestFit="1" customWidth="1"/>
    <col min="4" max="4" width="8.1328125" style="44" bestFit="1" customWidth="1"/>
    <col min="5" max="5" width="60.3984375" style="42" bestFit="1" customWidth="1"/>
    <col min="6" max="7" width="10.265625" style="44" bestFit="1" customWidth="1"/>
    <col min="8" max="8" width="10.265625" style="42" bestFit="1" customWidth="1"/>
    <col min="9" max="16384" width="101.3984375" style="42"/>
  </cols>
  <sheetData>
    <row r="1" spans="1:8" ht="16.899999999999999">
      <c r="A1" s="16" t="s">
        <v>148</v>
      </c>
      <c r="B1" s="16" t="s">
        <v>139</v>
      </c>
      <c r="C1" s="16" t="s">
        <v>149</v>
      </c>
      <c r="D1" s="16" t="s">
        <v>150</v>
      </c>
      <c r="E1" s="16" t="s">
        <v>154</v>
      </c>
      <c r="F1" s="16" t="s">
        <v>114</v>
      </c>
      <c r="G1" s="29" t="s">
        <v>187</v>
      </c>
      <c r="H1" s="16" t="s">
        <v>151</v>
      </c>
    </row>
    <row r="2" spans="1:8">
      <c r="A2" s="49" t="s">
        <v>271</v>
      </c>
      <c r="B2" s="88" t="s">
        <v>61</v>
      </c>
      <c r="C2" s="37" t="s">
        <v>59</v>
      </c>
      <c r="D2" s="36" t="str">
        <f>RIGHT(A2,1)</f>
        <v>B</v>
      </c>
      <c r="E2" s="37" t="s">
        <v>60</v>
      </c>
      <c r="F2" s="32"/>
      <c r="G2" s="33" t="str">
        <f t="shared" ref="G2:G10" si="0">IF( F2="不合格",
     IF(D2="A",30,
     IF(D2="B",10,
     IF(D2="C",5
     ))),
     IF(F2="合格",0,
     IF(F2="不涉及",0,
     "-"
     ))
   )</f>
        <v>-</v>
      </c>
      <c r="H2" s="38"/>
    </row>
    <row r="3" spans="1:8">
      <c r="A3" s="49" t="s">
        <v>272</v>
      </c>
      <c r="B3" s="88"/>
      <c r="C3" s="37" t="s">
        <v>157</v>
      </c>
      <c r="D3" s="48" t="str">
        <f t="shared" ref="D3:D10" si="1">RIGHT(A3,1)</f>
        <v>B</v>
      </c>
      <c r="E3" s="37" t="s">
        <v>158</v>
      </c>
      <c r="F3" s="32"/>
      <c r="G3" s="33" t="str">
        <f t="shared" si="0"/>
        <v>-</v>
      </c>
      <c r="H3" s="38"/>
    </row>
    <row r="4" spans="1:8">
      <c r="A4" s="49" t="s">
        <v>273</v>
      </c>
      <c r="B4" s="88" t="s">
        <v>38</v>
      </c>
      <c r="C4" s="37" t="s">
        <v>41</v>
      </c>
      <c r="D4" s="48" t="str">
        <f t="shared" si="1"/>
        <v>B</v>
      </c>
      <c r="E4" s="37" t="s">
        <v>45</v>
      </c>
      <c r="F4" s="32"/>
      <c r="G4" s="33" t="str">
        <f t="shared" si="0"/>
        <v>-</v>
      </c>
      <c r="H4" s="38"/>
    </row>
    <row r="5" spans="1:8">
      <c r="A5" s="49" t="s">
        <v>274</v>
      </c>
      <c r="B5" s="88"/>
      <c r="C5" s="37" t="s">
        <v>56</v>
      </c>
      <c r="D5" s="48" t="str">
        <f t="shared" si="1"/>
        <v>A</v>
      </c>
      <c r="E5" s="37" t="s">
        <v>57</v>
      </c>
      <c r="F5" s="32"/>
      <c r="G5" s="33" t="str">
        <f t="shared" si="0"/>
        <v>-</v>
      </c>
      <c r="H5" s="38"/>
    </row>
    <row r="6" spans="1:8">
      <c r="A6" s="49" t="s">
        <v>275</v>
      </c>
      <c r="B6" s="88"/>
      <c r="C6" s="37" t="s">
        <v>28</v>
      </c>
      <c r="D6" s="48" t="str">
        <f t="shared" si="1"/>
        <v>B</v>
      </c>
      <c r="E6" s="37" t="s">
        <v>55</v>
      </c>
      <c r="F6" s="32"/>
      <c r="G6" s="33" t="str">
        <f t="shared" si="0"/>
        <v>-</v>
      </c>
      <c r="H6" s="38"/>
    </row>
    <row r="7" spans="1:8">
      <c r="A7" s="49" t="s">
        <v>276</v>
      </c>
      <c r="B7" s="88" t="s">
        <v>16</v>
      </c>
      <c r="C7" s="37" t="s">
        <v>53</v>
      </c>
      <c r="D7" s="48" t="str">
        <f t="shared" si="1"/>
        <v>A</v>
      </c>
      <c r="E7" s="37" t="s">
        <v>54</v>
      </c>
      <c r="F7" s="32"/>
      <c r="G7" s="33" t="str">
        <f t="shared" si="0"/>
        <v>-</v>
      </c>
      <c r="H7" s="38"/>
    </row>
    <row r="8" spans="1:8">
      <c r="A8" s="49" t="s">
        <v>277</v>
      </c>
      <c r="B8" s="88"/>
      <c r="C8" s="37" t="s">
        <v>35</v>
      </c>
      <c r="D8" s="48" t="str">
        <f t="shared" si="1"/>
        <v>A</v>
      </c>
      <c r="E8" s="37" t="s">
        <v>36</v>
      </c>
      <c r="F8" s="32"/>
      <c r="G8" s="33" t="str">
        <f t="shared" si="0"/>
        <v>-</v>
      </c>
      <c r="H8" s="38"/>
    </row>
    <row r="9" spans="1:8">
      <c r="A9" s="49" t="s">
        <v>278</v>
      </c>
      <c r="B9" s="88"/>
      <c r="C9" s="37" t="s">
        <v>34</v>
      </c>
      <c r="D9" s="48" t="str">
        <f t="shared" si="1"/>
        <v>A</v>
      </c>
      <c r="E9" s="37" t="s">
        <v>37</v>
      </c>
      <c r="F9" s="32"/>
      <c r="G9" s="33" t="str">
        <f t="shared" si="0"/>
        <v>-</v>
      </c>
      <c r="H9" s="38"/>
    </row>
    <row r="10" spans="1:8" ht="32.25">
      <c r="A10" s="49" t="s">
        <v>279</v>
      </c>
      <c r="B10" s="88"/>
      <c r="C10" s="37" t="s">
        <v>46</v>
      </c>
      <c r="D10" s="48" t="str">
        <f t="shared" si="1"/>
        <v>B</v>
      </c>
      <c r="E10" s="37" t="s">
        <v>40</v>
      </c>
      <c r="F10" s="32"/>
      <c r="G10" s="33" t="str">
        <f t="shared" si="0"/>
        <v>-</v>
      </c>
      <c r="H10" s="38"/>
    </row>
    <row r="11" spans="1:8">
      <c r="A11" s="89" t="s">
        <v>186</v>
      </c>
      <c r="B11" s="89"/>
      <c r="C11" s="89"/>
      <c r="D11" s="89"/>
      <c r="E11" s="89"/>
      <c r="F11" s="39"/>
      <c r="G11" s="34">
        <f>100-(SUM(G2:G10))</f>
        <v>100</v>
      </c>
      <c r="H11" s="43"/>
    </row>
  </sheetData>
  <mergeCells count="4">
    <mergeCell ref="A11:E11"/>
    <mergeCell ref="B4:B6"/>
    <mergeCell ref="B7:B10"/>
    <mergeCell ref="B2:B3"/>
  </mergeCells>
  <phoneticPr fontId="1" type="noConversion"/>
  <conditionalFormatting sqref="G11">
    <cfRule type="cellIs" dxfId="0" priority="1" operator="lessThan">
      <formula>80</formula>
    </cfRule>
  </conditionalFormatting>
  <dataValidations count="2">
    <dataValidation allowBlank="1" showInputMessage="1" showErrorMessage="1" sqref="G2:G10"/>
    <dataValidation type="list" showInputMessage="1" showErrorMessage="1" sqref="F2:F10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服务质量检查报告（正文）</vt:lpstr>
      <vt:lpstr>核心侧  SOP</vt:lpstr>
      <vt:lpstr>TP3XXX SOP </vt:lpstr>
      <vt:lpstr>工具及文档清单</vt:lpstr>
      <vt:lpstr>输出件交付质量检查</vt:lpstr>
      <vt:lpstr>SMC交付质量检查</vt:lpstr>
      <vt:lpstr>MCU交付质量检查</vt:lpstr>
      <vt:lpstr>RSE交付质量检查</vt:lpstr>
      <vt:lpstr>TP3106&amp;TP3206交付质量检查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2018-05-26T06:50:05Z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(3)sb7GrrQDdrNTViHZ8ufxx4pjudV0ao9CKKyeMhtID/LFLBg05VVMJi6BZmSqsUwkDHG+A+6g
OqasPWOkBHq9tRGlXmQCtEhOU6Nm+ijHO03K2BxY5lTZKzLtGJm2n58tjq/1e8Zj7bqc6Zo2
91X1P9/CxVSDY7DIQbltWGs7SVDUEqbbKIDvSKggPfENHUgBxEFCCGXKV9Jz4xVNUbvSeK9v
8yBVE0dVGKI8sCTnNZ</vt:lpwstr>
  </property>
  <property fmtid="{D5CDD505-2E9C-101B-9397-08002B2CF9AE}" pid="7" name="_2015_ms_pID_7253431">
    <vt:lpwstr>3IHkx7fXFSCh1bbhL/1DP5PYkXQwzzTLAz0sDLSkkHV7rOiRk2w1+b
87MX/C9vWH4sF9ntQEb5kkTQUv1BsdvnPFdsFZo8yUxmR10E6F2cMTDNJgrIiIzPNetnwBWw
3hhehdm7932dXcPmP4cgOaiaGcSr0Kej1rjd9dgo1L3D+uFL23vPlfKVaZurYmtmiKH3lGlw
F1IYU+O3kQ2Ygtiw7wNNJsmI2lsAsCUoOchU</vt:lpwstr>
  </property>
  <property fmtid="{D5CDD505-2E9C-101B-9397-08002B2CF9AE}" pid="8" name="_2015_ms_pID_7253432">
    <vt:lpwstr>cXNGqLDXGG/VZUjYwpf5sd2jg8SXvIWmbCTi
0N7XVS6HT52UXHau00CbZRqnQLGyjA==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1522025655</vt:lpwstr>
  </property>
</Properties>
</file>