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0" windowWidth="24480" windowHeight="118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4" i="1"/>
  <c r="K12"/>
  <c r="K11"/>
  <c r="K10"/>
  <c r="K3"/>
  <c r="K6"/>
  <c r="K2"/>
  <c r="K8"/>
  <c r="K5"/>
  <c r="K7"/>
</calcChain>
</file>

<file path=xl/sharedStrings.xml><?xml version="1.0" encoding="utf-8"?>
<sst xmlns="http://schemas.openxmlformats.org/spreadsheetml/2006/main" count="529" uniqueCount="200">
  <si>
    <t>C1</t>
  </si>
  <si>
    <t>22pF</t>
  </si>
  <si>
    <t>Capacitors_SMD:C_0805_HandSoldering</t>
  </si>
  <si>
    <t>device</t>
  </si>
  <si>
    <t>C_Small</t>
  </si>
  <si>
    <t xml:space="preserve"> </t>
  </si>
  <si>
    <t>C10</t>
  </si>
  <si>
    <t>C11</t>
  </si>
  <si>
    <t>C12</t>
  </si>
  <si>
    <t>1uF</t>
  </si>
  <si>
    <t>CP_Small</t>
  </si>
  <si>
    <t>C13</t>
  </si>
  <si>
    <t>C14</t>
  </si>
  <si>
    <t>C15</t>
  </si>
  <si>
    <t>C16</t>
  </si>
  <si>
    <t>C17</t>
  </si>
  <si>
    <t>C18</t>
  </si>
  <si>
    <t>C2</t>
  </si>
  <si>
    <t>C3</t>
  </si>
  <si>
    <t>C4</t>
  </si>
  <si>
    <t>100nF</t>
  </si>
  <si>
    <t>C</t>
  </si>
  <si>
    <t>C5</t>
  </si>
  <si>
    <t>C6</t>
  </si>
  <si>
    <t>C7</t>
  </si>
  <si>
    <t>C8</t>
  </si>
  <si>
    <t>C9</t>
  </si>
  <si>
    <t>D1</t>
  </si>
  <si>
    <t>2.5V</t>
  </si>
  <si>
    <t>Diodes_SMD:SOD-123</t>
  </si>
  <si>
    <t>ZENERsmall</t>
  </si>
  <si>
    <t>http://at.farnell.com/on-semiconductor/mmsz5222bt1g/zener-diode-vz-2-5v/dp/1651594</t>
  </si>
  <si>
    <t>D2</t>
  </si>
  <si>
    <t>D</t>
  </si>
  <si>
    <t>Diodes_SMD:SOD-323</t>
  </si>
  <si>
    <t>http://at.farnell.com/infineon/bas-52-02v-h6327/af-schottky-dioden/dp/2432678</t>
  </si>
  <si>
    <t>D3</t>
  </si>
  <si>
    <t>IC1</t>
  </si>
  <si>
    <t>ATMEGA8U2</t>
  </si>
  <si>
    <t>Housings_QFP:TQFP-32_7x7mm_Pitch0.8mm</t>
  </si>
  <si>
    <t>atmel</t>
  </si>
  <si>
    <t>715-3811</t>
  </si>
  <si>
    <t>http://at.rs-online.com/web/p/mikrocontroller/7153811/</t>
  </si>
  <si>
    <t>J1</t>
  </si>
  <si>
    <t>JACK_TRS_6PINS</t>
  </si>
  <si>
    <t>conn</t>
  </si>
  <si>
    <t>P1</t>
  </si>
  <si>
    <t>USB_OTG</t>
  </si>
  <si>
    <t>Connect:USB_Micro-B</t>
  </si>
  <si>
    <t>http://at.farnell.com/amphenol-fci/10104111-0001lf/micro-usb-2-0-buchse-typ-ab-tht/dp/2293755</t>
  </si>
  <si>
    <t>P2</t>
  </si>
  <si>
    <t>CH1</t>
  </si>
  <si>
    <t>Sockets_BNC:BNC_Socket_TYCO-AMP_LargePads</t>
  </si>
  <si>
    <t>BNC</t>
  </si>
  <si>
    <t>http://at.farnell.com/multicomp/13-60-2-dgz/buchse-bnc-right-angle/dp/1712350</t>
  </si>
  <si>
    <t>P3</t>
  </si>
  <si>
    <t>CH2</t>
  </si>
  <si>
    <t>P4</t>
  </si>
  <si>
    <t>SPI</t>
  </si>
  <si>
    <t>CONN_01X04</t>
  </si>
  <si>
    <t>P5</t>
  </si>
  <si>
    <t>PB</t>
  </si>
  <si>
    <t>CONN_01X01</t>
  </si>
  <si>
    <t>P6</t>
  </si>
  <si>
    <t>PORTB</t>
  </si>
  <si>
    <t>CONN_01X02</t>
  </si>
  <si>
    <t>P7</t>
  </si>
  <si>
    <t>PORTD</t>
  </si>
  <si>
    <t>CONN_01X07</t>
  </si>
  <si>
    <t>P8</t>
  </si>
  <si>
    <t>PORTC</t>
  </si>
  <si>
    <t>CONN_01X05</t>
  </si>
  <si>
    <t>R1</t>
  </si>
  <si>
    <t>22</t>
  </si>
  <si>
    <t>Resistors_SMD:R_0805_HandSoldering</t>
  </si>
  <si>
    <t>R_Small</t>
  </si>
  <si>
    <t>R10</t>
  </si>
  <si>
    <t>100k</t>
  </si>
  <si>
    <t>R</t>
  </si>
  <si>
    <t>R11</t>
  </si>
  <si>
    <t>10k</t>
  </si>
  <si>
    <t>R12</t>
  </si>
  <si>
    <t>R13</t>
  </si>
  <si>
    <t>R14</t>
  </si>
  <si>
    <t>R15</t>
  </si>
  <si>
    <t>R16</t>
  </si>
  <si>
    <t>R17</t>
  </si>
  <si>
    <t>R18</t>
  </si>
  <si>
    <t>R19</t>
  </si>
  <si>
    <t>R2</t>
  </si>
  <si>
    <t>R20</t>
  </si>
  <si>
    <t>R21</t>
  </si>
  <si>
    <t>30k</t>
  </si>
  <si>
    <t>R22</t>
  </si>
  <si>
    <t>R23</t>
  </si>
  <si>
    <t>R24</t>
  </si>
  <si>
    <t>R25</t>
  </si>
  <si>
    <t>1k</t>
  </si>
  <si>
    <t>R26</t>
  </si>
  <si>
    <t>100</t>
  </si>
  <si>
    <t>R27</t>
  </si>
  <si>
    <t>R28</t>
  </si>
  <si>
    <t>R29</t>
  </si>
  <si>
    <t>R3</t>
  </si>
  <si>
    <t>110k</t>
  </si>
  <si>
    <t>R4</t>
  </si>
  <si>
    <t>R5</t>
  </si>
  <si>
    <t>R6</t>
  </si>
  <si>
    <t>R7</t>
  </si>
  <si>
    <t>R8</t>
  </si>
  <si>
    <t>R9</t>
  </si>
  <si>
    <t>RV1</t>
  </si>
  <si>
    <t>2k5</t>
  </si>
  <si>
    <t>Potentiometers:Potentiometer_VishaySpectrol-Econtrim-Type36M</t>
  </si>
  <si>
    <t>POT</t>
  </si>
  <si>
    <t>http://at.farnell.com/bourns/3386f-1-252lf/trimmpoti-2k5-10-1-gang-tht/dp/2328528</t>
  </si>
  <si>
    <t>SW1</t>
  </si>
  <si>
    <t>SW_PUSH</t>
  </si>
  <si>
    <t>Buttons_Switches_SMD:SW_SPST_PTS645</t>
  </si>
  <si>
    <t>http://at.farnell.com/multicomp/mc32882/switch-tactile-50ma-12vdc-smd/dp/2396053</t>
  </si>
  <si>
    <t>SW2</t>
  </si>
  <si>
    <t>U1</t>
  </si>
  <si>
    <t>AD8034</t>
  </si>
  <si>
    <t>Housings_SOIC:SOIC-8_3.9x4.9mm_Pitch1.27mm</t>
  </si>
  <si>
    <t>OpenLab</t>
  </si>
  <si>
    <t>http://at.farnell.com/analog-devices/ad8034arz/op-amp-dual-schnell-fet-8034-soic8/dp/8621527</t>
  </si>
  <si>
    <t>U2</t>
  </si>
  <si>
    <t>U3</t>
  </si>
  <si>
    <t>MCP48FEB02</t>
  </si>
  <si>
    <t>Housings_SSOP:MSOP-10_3x3mm_Pitch0.5mm</t>
  </si>
  <si>
    <t>912-5271</t>
  </si>
  <si>
    <t>http://at.rs-online.com/web/p/d-a-wandler/9125271/</t>
  </si>
  <si>
    <t>U4</t>
  </si>
  <si>
    <t>MC33202</t>
  </si>
  <si>
    <t>http://at.farnell.com/on-semiconductor/mc33202dr2g/op-verst-rker-2-2mhz-1v-us-0-008v/dp/2531386</t>
  </si>
  <si>
    <t>U5</t>
  </si>
  <si>
    <t>TPS60403DBVR</t>
  </si>
  <si>
    <t>TO_SOT_Packages_SMD:SOT-23-5</t>
  </si>
  <si>
    <t>http://at.farnell.com/texas-instruments/tps60403dbvr/ic-ladepumpeninverter-5-sot-23/dp/2342564</t>
  </si>
  <si>
    <t>U6</t>
  </si>
  <si>
    <t>W1</t>
  </si>
  <si>
    <t>AMP1</t>
  </si>
  <si>
    <t>Measurement_Points:Measurement_Point_Round-SMD-Pad_Big</t>
  </si>
  <si>
    <t>TEST_1P</t>
  </si>
  <si>
    <t>W10</t>
  </si>
  <si>
    <t>OFF1</t>
  </si>
  <si>
    <t>W11</t>
  </si>
  <si>
    <t>OFF2</t>
  </si>
  <si>
    <t>W12</t>
  </si>
  <si>
    <t>REF</t>
  </si>
  <si>
    <t>W2</t>
  </si>
  <si>
    <t>AMP2</t>
  </si>
  <si>
    <t>W3</t>
  </si>
  <si>
    <t>VCC</t>
  </si>
  <si>
    <t>W4</t>
  </si>
  <si>
    <t>GND</t>
  </si>
  <si>
    <t>W5</t>
  </si>
  <si>
    <t>SIG1</t>
  </si>
  <si>
    <t>W6</t>
  </si>
  <si>
    <t>SIG2</t>
  </si>
  <si>
    <t>W8</t>
  </si>
  <si>
    <t>RST</t>
  </si>
  <si>
    <t>W9</t>
  </si>
  <si>
    <t>DACREF</t>
  </si>
  <si>
    <t>Y1</t>
  </si>
  <si>
    <t>16MHz</t>
  </si>
  <si>
    <t>Crystals:Crystal_HC49-SD_SMD</t>
  </si>
  <si>
    <t>Crystal_Small</t>
  </si>
  <si>
    <t>814-9535</t>
  </si>
  <si>
    <t>http://at.rs-online.com/web/p/quarzmodule/8149535/</t>
  </si>
  <si>
    <t>Link</t>
  </si>
  <si>
    <t>ID</t>
  </si>
  <si>
    <t>Wert</t>
  </si>
  <si>
    <t>Bezeichnung</t>
  </si>
  <si>
    <t>Library</t>
  </si>
  <si>
    <t>Footprint</t>
  </si>
  <si>
    <t>http://at.farnell.com/cliff-electronic-components/fc68133/stereo-klinkenbuchse-3-5mm-5pos/dp/2518190</t>
  </si>
  <si>
    <t>Bez.</t>
  </si>
  <si>
    <t>Anzahl</t>
  </si>
  <si>
    <t>R 100k</t>
  </si>
  <si>
    <t>R 10k</t>
  </si>
  <si>
    <t>R 110k</t>
  </si>
  <si>
    <t>R 22</t>
  </si>
  <si>
    <t>R 30k</t>
  </si>
  <si>
    <t>R 100</t>
  </si>
  <si>
    <t>C 22pF</t>
  </si>
  <si>
    <t>C 1uF</t>
  </si>
  <si>
    <t>C 100nF</t>
  </si>
  <si>
    <t>R 1k</t>
  </si>
  <si>
    <t>http://at.farnell.com/multicomp/mcwr08x22r0ftl/dickschichtwiderstand-22r-1-0/dp/2447609</t>
  </si>
  <si>
    <t>http://at.farnell.com/multicomp/mc01w08051100r/dickschichtwiderstand-100r-1-0/dp/9332375</t>
  </si>
  <si>
    <t>http://at.farnell.com/multicomp/mc01w080511k/dickschichtwiderstand-1k-1-0-1w/dp/9332383</t>
  </si>
  <si>
    <t>http://at.farnell.com/multicomp/mc01w08051100k/dickschichtwiderstand-100k-1-0/dp/9332405</t>
  </si>
  <si>
    <t>http://at.farnell.com/multicomp/mc01w08051110k/dickschichtwiderstand-110k-1-0/dp/9332464</t>
  </si>
  <si>
    <t>http://at.farnell.com/multicomp/mc01w0805130k/dickschichtwiderstand-30k-1-0/dp/9333002</t>
  </si>
  <si>
    <t>http://at.farnell.com/multicomp/mc01w0805110k/dickschichtwiderstand-10k-1-0/dp/9332391</t>
  </si>
  <si>
    <t>http://at.farnell.com/walsin/0805b104k500ct/kondensator-mlcc-x7r-0-1uf-50v/dp/2496944</t>
  </si>
  <si>
    <t>http://at.farnell.com/multicomp/mc0805n220j201ct/kondensator-mlcc-c0g-np0-22pf/dp/1759489</t>
  </si>
  <si>
    <t>http://at.farnell.com/multicomp/mc1206b105j500ct/kondensator-mlcc-x7r-1uf-50v-1206/dp/2320902</t>
  </si>
  <si>
    <t>GRÜN IST ZU KAUFEN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</si>
</sst>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5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2" xfId="0" applyNumberFormat="1" applyFont="1" applyFill="1" applyBorder="1" applyAlignment="1"/>
    <xf numFmtId="49" fontId="0" fillId="3" borderId="3" xfId="0" applyNumberFormat="1" applyFont="1" applyFill="1" applyBorder="1"/>
    <xf numFmtId="49" fontId="0" fillId="3" borderId="4" xfId="0" applyNumberFormat="1" applyFont="1" applyFill="1" applyBorder="1"/>
    <xf numFmtId="49" fontId="0" fillId="3" borderId="4" xfId="0" applyNumberFormat="1" applyFont="1" applyFill="1" applyBorder="1" applyAlignment="1"/>
    <xf numFmtId="49" fontId="0" fillId="2" borderId="3" xfId="0" applyNumberFormat="1" applyFont="1" applyFill="1" applyBorder="1"/>
    <xf numFmtId="49" fontId="0" fillId="2" borderId="4" xfId="0" applyNumberFormat="1" applyFont="1" applyFill="1" applyBorder="1"/>
    <xf numFmtId="49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>
      <alignment horizontal="right"/>
    </xf>
    <xf numFmtId="49" fontId="0" fillId="3" borderId="4" xfId="0" applyNumberFormat="1" applyFont="1" applyFill="1" applyBorder="1" applyAlignment="1">
      <alignment horizontal="right"/>
    </xf>
    <xf numFmtId="49" fontId="0" fillId="2" borderId="4" xfId="0" applyNumberFormat="1" applyFont="1" applyFill="1" applyBorder="1" applyAlignment="1">
      <alignment horizontal="right"/>
    </xf>
    <xf numFmtId="0" fontId="1" fillId="0" borderId="0" xfId="0" applyFont="1"/>
    <xf numFmtId="49" fontId="0" fillId="2" borderId="4" xfId="0" applyNumberFormat="1" applyFill="1" applyBorder="1"/>
    <xf numFmtId="49" fontId="0" fillId="3" borderId="4" xfId="0" applyNumberFormat="1" applyFill="1" applyBorder="1"/>
    <xf numFmtId="0" fontId="2" fillId="4" borderId="0" xfId="1"/>
    <xf numFmtId="49" fontId="2" fillId="4" borderId="5" xfId="1" applyNumberFormat="1" applyBorder="1"/>
    <xf numFmtId="49" fontId="2" fillId="4" borderId="6" xfId="1" applyNumberFormat="1" applyBorder="1"/>
    <xf numFmtId="0" fontId="2" fillId="4" borderId="6" xfId="1" applyBorder="1" applyAlignment="1">
      <alignment horizontal="right"/>
    </xf>
    <xf numFmtId="49" fontId="2" fillId="4" borderId="6" xfId="1" applyNumberFormat="1" applyBorder="1" applyAlignment="1"/>
    <xf numFmtId="49" fontId="2" fillId="4" borderId="7" xfId="1" applyNumberFormat="1" applyBorder="1"/>
    <xf numFmtId="49" fontId="2" fillId="4" borderId="8" xfId="1" applyNumberFormat="1" applyBorder="1"/>
    <xf numFmtId="0" fontId="2" fillId="4" borderId="8" xfId="1" applyBorder="1" applyAlignment="1">
      <alignment horizontal="right"/>
    </xf>
    <xf numFmtId="49" fontId="2" fillId="4" borderId="8" xfId="1" applyNumberFormat="1" applyBorder="1" applyAlignment="1"/>
    <xf numFmtId="49" fontId="2" fillId="4" borderId="9" xfId="1" applyNumberFormat="1" applyBorder="1"/>
    <xf numFmtId="49" fontId="2" fillId="4" borderId="10" xfId="1" applyNumberFormat="1" applyBorder="1"/>
    <xf numFmtId="0" fontId="2" fillId="4" borderId="10" xfId="1" applyBorder="1" applyAlignment="1">
      <alignment horizontal="right"/>
    </xf>
    <xf numFmtId="49" fontId="2" fillId="4" borderId="10" xfId="1" applyNumberFormat="1" applyBorder="1" applyAlignment="1"/>
    <xf numFmtId="49" fontId="2" fillId="4" borderId="3" xfId="1" applyNumberFormat="1" applyBorder="1"/>
    <xf numFmtId="49" fontId="2" fillId="4" borderId="4" xfId="1" applyNumberFormat="1" applyBorder="1"/>
    <xf numFmtId="0" fontId="2" fillId="4" borderId="4" xfId="1" applyBorder="1" applyAlignment="1">
      <alignment horizontal="right"/>
    </xf>
    <xf numFmtId="49" fontId="2" fillId="4" borderId="4" xfId="1" applyNumberFormat="1" applyBorder="1" applyAlignment="1"/>
    <xf numFmtId="49" fontId="2" fillId="4" borderId="4" xfId="1" applyNumberFormat="1" applyBorder="1" applyAlignment="1">
      <alignment horizontal="right"/>
    </xf>
    <xf numFmtId="0" fontId="2" fillId="4" borderId="0" xfId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P82"/>
  <sheetViews>
    <sheetView tabSelected="1" topLeftCell="B1" workbookViewId="0">
      <selection activeCell="L15" sqref="L15"/>
    </sheetView>
  </sheetViews>
  <sheetFormatPr baseColWidth="10" defaultRowHeight="15"/>
  <cols>
    <col min="3" max="3" width="14.5703125" customWidth="1"/>
    <col min="4" max="4" width="18.28515625" customWidth="1"/>
    <col min="5" max="5" width="13.140625" customWidth="1"/>
    <col min="6" max="6" width="16.42578125" customWidth="1"/>
    <col min="8" max="8" width="23.42578125" customWidth="1"/>
    <col min="9" max="9" width="10.42578125" customWidth="1"/>
    <col min="12" max="12" width="39.85546875" customWidth="1"/>
  </cols>
  <sheetData>
    <row r="1" spans="2:16">
      <c r="B1" s="13" t="s">
        <v>171</v>
      </c>
      <c r="C1" s="13" t="s">
        <v>172</v>
      </c>
      <c r="D1" s="13" t="s">
        <v>175</v>
      </c>
      <c r="E1" s="13" t="s">
        <v>174</v>
      </c>
      <c r="F1" s="13" t="s">
        <v>173</v>
      </c>
      <c r="G1" s="13"/>
      <c r="H1" s="13" t="s">
        <v>170</v>
      </c>
      <c r="J1" s="13" t="s">
        <v>177</v>
      </c>
      <c r="K1" s="13" t="s">
        <v>178</v>
      </c>
      <c r="L1" s="13" t="s">
        <v>170</v>
      </c>
    </row>
    <row r="2" spans="2:16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0"/>
      <c r="H2" s="3"/>
      <c r="I2" t="s">
        <v>5</v>
      </c>
      <c r="J2" s="16" t="s">
        <v>182</v>
      </c>
      <c r="K2" s="34">
        <f>COUNTIF($C$1:$C$82,"22")</f>
        <v>2</v>
      </c>
      <c r="L2" s="16" t="s">
        <v>189</v>
      </c>
      <c r="M2" s="16"/>
      <c r="N2" s="16"/>
      <c r="O2" s="16"/>
      <c r="P2" s="16"/>
    </row>
    <row r="3" spans="2:16">
      <c r="B3" s="4" t="s">
        <v>6</v>
      </c>
      <c r="C3" s="15" t="s">
        <v>20</v>
      </c>
      <c r="D3" s="5" t="s">
        <v>2</v>
      </c>
      <c r="E3" s="5" t="s">
        <v>3</v>
      </c>
      <c r="F3" s="5" t="s">
        <v>4</v>
      </c>
      <c r="G3" s="11"/>
      <c r="H3" s="6"/>
      <c r="J3" s="16" t="s">
        <v>184</v>
      </c>
      <c r="K3" s="34">
        <f>COUNTIF($C$1:$C$82,"100")</f>
        <v>4</v>
      </c>
      <c r="L3" s="16" t="s">
        <v>190</v>
      </c>
      <c r="M3" s="16"/>
      <c r="N3" s="16"/>
      <c r="O3" s="16"/>
      <c r="P3" s="16"/>
    </row>
    <row r="4" spans="2:16">
      <c r="B4" s="7" t="s">
        <v>7</v>
      </c>
      <c r="C4" s="14" t="s">
        <v>20</v>
      </c>
      <c r="D4" s="8" t="s">
        <v>2</v>
      </c>
      <c r="E4" s="8" t="s">
        <v>3</v>
      </c>
      <c r="F4" s="8" t="s">
        <v>4</v>
      </c>
      <c r="G4" s="12"/>
      <c r="H4" s="9"/>
      <c r="I4" t="s">
        <v>5</v>
      </c>
      <c r="J4" s="16" t="s">
        <v>188</v>
      </c>
      <c r="K4" s="34">
        <f>COUNTIF($C$1:$C$82,"1k")</f>
        <v>1</v>
      </c>
      <c r="L4" s="16" t="s">
        <v>191</v>
      </c>
      <c r="M4" s="16"/>
      <c r="N4" s="16"/>
      <c r="O4" s="16"/>
      <c r="P4" s="16"/>
    </row>
    <row r="5" spans="2:16">
      <c r="B5" s="4" t="s">
        <v>8</v>
      </c>
      <c r="C5" s="5" t="s">
        <v>9</v>
      </c>
      <c r="D5" s="5" t="s">
        <v>2</v>
      </c>
      <c r="E5" s="5" t="s">
        <v>3</v>
      </c>
      <c r="F5" s="5" t="s">
        <v>10</v>
      </c>
      <c r="G5" s="11"/>
      <c r="H5" s="6"/>
      <c r="I5" t="s">
        <v>5</v>
      </c>
      <c r="J5" s="16" t="s">
        <v>180</v>
      </c>
      <c r="K5" s="34">
        <f>COUNTIF($C$1:$C$82,"10k")</f>
        <v>10</v>
      </c>
      <c r="L5" s="16" t="s">
        <v>195</v>
      </c>
      <c r="M5" s="16"/>
      <c r="N5" s="16"/>
      <c r="O5" s="16"/>
      <c r="P5" s="16"/>
    </row>
    <row r="6" spans="2:16">
      <c r="B6" s="7" t="s">
        <v>11</v>
      </c>
      <c r="C6" s="8" t="s">
        <v>9</v>
      </c>
      <c r="D6" s="8" t="s">
        <v>2</v>
      </c>
      <c r="E6" s="8" t="s">
        <v>3</v>
      </c>
      <c r="F6" s="8" t="s">
        <v>10</v>
      </c>
      <c r="G6" s="12"/>
      <c r="H6" s="9"/>
      <c r="I6" t="s">
        <v>5</v>
      </c>
      <c r="J6" s="16" t="s">
        <v>183</v>
      </c>
      <c r="K6" s="34">
        <f>COUNTIF($C$1:$C$82,"30k")</f>
        <v>2</v>
      </c>
      <c r="L6" s="16" t="s">
        <v>194</v>
      </c>
      <c r="M6" s="16"/>
      <c r="N6" s="16"/>
      <c r="O6" s="16"/>
      <c r="P6" s="16"/>
    </row>
    <row r="7" spans="2:16">
      <c r="B7" s="4" t="s">
        <v>12</v>
      </c>
      <c r="C7" s="5" t="s">
        <v>9</v>
      </c>
      <c r="D7" s="5" t="s">
        <v>2</v>
      </c>
      <c r="E7" s="5" t="s">
        <v>3</v>
      </c>
      <c r="F7" s="5" t="s">
        <v>10</v>
      </c>
      <c r="G7" s="11"/>
      <c r="H7" s="6"/>
      <c r="I7" t="s">
        <v>5</v>
      </c>
      <c r="J7" s="16" t="s">
        <v>179</v>
      </c>
      <c r="K7" s="34">
        <f>COUNTIF($C$1:$C$82,"100k")</f>
        <v>8</v>
      </c>
      <c r="L7" s="16" t="s">
        <v>192</v>
      </c>
      <c r="M7" s="16"/>
      <c r="N7" s="16"/>
      <c r="O7" s="16"/>
      <c r="P7" s="16"/>
    </row>
    <row r="8" spans="2:16">
      <c r="B8" s="7" t="s">
        <v>13</v>
      </c>
      <c r="C8" s="8" t="s">
        <v>9</v>
      </c>
      <c r="D8" s="8" t="s">
        <v>2</v>
      </c>
      <c r="E8" s="8" t="s">
        <v>3</v>
      </c>
      <c r="F8" s="8" t="s">
        <v>10</v>
      </c>
      <c r="G8" s="12"/>
      <c r="H8" s="9"/>
      <c r="I8" t="s">
        <v>5</v>
      </c>
      <c r="J8" s="16" t="s">
        <v>181</v>
      </c>
      <c r="K8" s="34">
        <f>COUNTIF($C$1:$C$82,"110k")</f>
        <v>2</v>
      </c>
      <c r="L8" s="16" t="s">
        <v>193</v>
      </c>
      <c r="M8" s="16"/>
      <c r="N8" s="16"/>
      <c r="O8" s="16"/>
      <c r="P8" s="16"/>
    </row>
    <row r="9" spans="2:16">
      <c r="B9" s="4" t="s">
        <v>14</v>
      </c>
      <c r="C9" s="5" t="s">
        <v>9</v>
      </c>
      <c r="D9" s="5" t="s">
        <v>2</v>
      </c>
      <c r="E9" s="5" t="s">
        <v>3</v>
      </c>
      <c r="F9" s="5" t="s">
        <v>10</v>
      </c>
      <c r="G9" s="11"/>
      <c r="H9" s="6"/>
      <c r="I9" t="s">
        <v>5</v>
      </c>
      <c r="J9" s="16"/>
      <c r="K9" s="34"/>
      <c r="L9" s="16"/>
      <c r="M9" s="16"/>
      <c r="N9" s="16"/>
      <c r="O9" s="16"/>
      <c r="P9" s="16"/>
    </row>
    <row r="10" spans="2:16">
      <c r="B10" s="7" t="s">
        <v>15</v>
      </c>
      <c r="C10" s="8" t="s">
        <v>9</v>
      </c>
      <c r="D10" s="8" t="s">
        <v>2</v>
      </c>
      <c r="E10" s="8" t="s">
        <v>3</v>
      </c>
      <c r="F10" s="8" t="s">
        <v>10</v>
      </c>
      <c r="G10" s="12"/>
      <c r="H10" s="9"/>
      <c r="I10" t="s">
        <v>5</v>
      </c>
      <c r="J10" s="16" t="s">
        <v>185</v>
      </c>
      <c r="K10" s="34">
        <f>COUNTIF($C$1:$C$82,"22pF")</f>
        <v>2</v>
      </c>
      <c r="L10" s="16" t="s">
        <v>197</v>
      </c>
      <c r="M10" s="16"/>
      <c r="N10" s="16"/>
      <c r="O10" s="16"/>
      <c r="P10" s="16"/>
    </row>
    <row r="11" spans="2:16">
      <c r="B11" s="4" t="s">
        <v>16</v>
      </c>
      <c r="C11" s="5" t="s">
        <v>9</v>
      </c>
      <c r="D11" s="5" t="s">
        <v>2</v>
      </c>
      <c r="E11" s="5" t="s">
        <v>3</v>
      </c>
      <c r="F11" s="5" t="s">
        <v>10</v>
      </c>
      <c r="G11" s="11"/>
      <c r="H11" s="6"/>
      <c r="I11" t="s">
        <v>5</v>
      </c>
      <c r="J11" s="16" t="s">
        <v>187</v>
      </c>
      <c r="K11" s="34">
        <f>COUNTIF($C$1:$C$82,"100nF")</f>
        <v>8</v>
      </c>
      <c r="L11" s="16" t="s">
        <v>196</v>
      </c>
      <c r="M11" s="16"/>
      <c r="N11" s="16"/>
      <c r="O11" s="16"/>
      <c r="P11" s="16"/>
    </row>
    <row r="12" spans="2:16">
      <c r="B12" s="7" t="s">
        <v>17</v>
      </c>
      <c r="C12" s="8" t="s">
        <v>1</v>
      </c>
      <c r="D12" s="8" t="s">
        <v>2</v>
      </c>
      <c r="E12" s="8" t="s">
        <v>3</v>
      </c>
      <c r="F12" s="8" t="s">
        <v>4</v>
      </c>
      <c r="G12" s="12"/>
      <c r="H12" s="9"/>
      <c r="I12" t="s">
        <v>5</v>
      </c>
      <c r="J12" s="16" t="s">
        <v>186</v>
      </c>
      <c r="K12" s="34">
        <f>COUNTIF($C$1:$C$82,"1uF")</f>
        <v>8</v>
      </c>
      <c r="L12" s="16" t="s">
        <v>198</v>
      </c>
      <c r="M12" s="16"/>
      <c r="N12" s="16"/>
      <c r="O12" s="16"/>
      <c r="P12" s="16"/>
    </row>
    <row r="13" spans="2:16">
      <c r="B13" s="4" t="s">
        <v>18</v>
      </c>
      <c r="C13" s="5" t="s">
        <v>9</v>
      </c>
      <c r="D13" s="5" t="s">
        <v>2</v>
      </c>
      <c r="E13" s="5" t="s">
        <v>3</v>
      </c>
      <c r="F13" s="5" t="s">
        <v>4</v>
      </c>
      <c r="G13" s="11"/>
      <c r="H13" s="6"/>
      <c r="I13" t="s">
        <v>5</v>
      </c>
    </row>
    <row r="14" spans="2:16">
      <c r="B14" s="7" t="s">
        <v>19</v>
      </c>
      <c r="C14" s="14" t="s">
        <v>20</v>
      </c>
      <c r="D14" s="8" t="s">
        <v>2</v>
      </c>
      <c r="E14" s="8" t="s">
        <v>3</v>
      </c>
      <c r="F14" s="8" t="s">
        <v>21</v>
      </c>
      <c r="G14" s="12"/>
      <c r="H14" s="9"/>
      <c r="I14" t="s">
        <v>5</v>
      </c>
    </row>
    <row r="15" spans="2:16">
      <c r="B15" s="4" t="s">
        <v>22</v>
      </c>
      <c r="C15" s="15" t="s">
        <v>20</v>
      </c>
      <c r="D15" s="5" t="s">
        <v>2</v>
      </c>
      <c r="E15" s="5" t="s">
        <v>3</v>
      </c>
      <c r="F15" s="5" t="s">
        <v>4</v>
      </c>
      <c r="G15" s="11"/>
      <c r="H15" s="6"/>
      <c r="I15" t="s">
        <v>5</v>
      </c>
    </row>
    <row r="16" spans="2:16">
      <c r="B16" s="7" t="s">
        <v>23</v>
      </c>
      <c r="C16" s="14" t="s">
        <v>20</v>
      </c>
      <c r="D16" s="8" t="s">
        <v>2</v>
      </c>
      <c r="E16" s="8" t="s">
        <v>3</v>
      </c>
      <c r="F16" s="8" t="s">
        <v>4</v>
      </c>
      <c r="G16" s="12"/>
      <c r="H16" s="9"/>
      <c r="I16" t="s">
        <v>5</v>
      </c>
    </row>
    <row r="17" spans="2:11">
      <c r="B17" s="4" t="s">
        <v>24</v>
      </c>
      <c r="C17" s="15" t="s">
        <v>20</v>
      </c>
      <c r="D17" s="5" t="s">
        <v>2</v>
      </c>
      <c r="E17" s="5" t="s">
        <v>3</v>
      </c>
      <c r="F17" s="5" t="s">
        <v>4</v>
      </c>
      <c r="G17" s="11"/>
      <c r="H17" s="6"/>
      <c r="I17" t="s">
        <v>5</v>
      </c>
      <c r="J17" s="16" t="s">
        <v>199</v>
      </c>
      <c r="K17" s="16"/>
    </row>
    <row r="18" spans="2:11">
      <c r="B18" s="7" t="s">
        <v>25</v>
      </c>
      <c r="C18" s="14" t="s">
        <v>20</v>
      </c>
      <c r="D18" s="8" t="s">
        <v>2</v>
      </c>
      <c r="E18" s="8" t="s">
        <v>3</v>
      </c>
      <c r="F18" s="8" t="s">
        <v>4</v>
      </c>
      <c r="G18" s="12"/>
      <c r="H18" s="9"/>
      <c r="I18" t="s">
        <v>5</v>
      </c>
    </row>
    <row r="19" spans="2:11">
      <c r="B19" s="4" t="s">
        <v>26</v>
      </c>
      <c r="C19" s="15" t="s">
        <v>20</v>
      </c>
      <c r="D19" s="5" t="s">
        <v>2</v>
      </c>
      <c r="E19" s="5" t="s">
        <v>3</v>
      </c>
      <c r="F19" s="5" t="s">
        <v>4</v>
      </c>
      <c r="G19" s="11"/>
      <c r="H19" s="6"/>
      <c r="I19" t="s">
        <v>5</v>
      </c>
    </row>
    <row r="20" spans="2:11" ht="15.75" thickBot="1">
      <c r="B20" s="17" t="s">
        <v>27</v>
      </c>
      <c r="C20" s="18" t="s">
        <v>28</v>
      </c>
      <c r="D20" s="18" t="s">
        <v>29</v>
      </c>
      <c r="E20" s="18" t="s">
        <v>3</v>
      </c>
      <c r="F20" s="18" t="s">
        <v>30</v>
      </c>
      <c r="G20" s="19">
        <v>1651594</v>
      </c>
      <c r="H20" s="20" t="s">
        <v>31</v>
      </c>
      <c r="I20" t="s">
        <v>5</v>
      </c>
    </row>
    <row r="21" spans="2:11">
      <c r="B21" s="21" t="s">
        <v>32</v>
      </c>
      <c r="C21" s="22" t="s">
        <v>33</v>
      </c>
      <c r="D21" s="22" t="s">
        <v>34</v>
      </c>
      <c r="E21" s="22" t="s">
        <v>3</v>
      </c>
      <c r="F21" s="22" t="s">
        <v>33</v>
      </c>
      <c r="G21" s="23">
        <v>2432678</v>
      </c>
      <c r="H21" s="24" t="s">
        <v>35</v>
      </c>
      <c r="I21" t="s">
        <v>5</v>
      </c>
    </row>
    <row r="22" spans="2:11" ht="15.75" thickBot="1">
      <c r="B22" s="25" t="s">
        <v>36</v>
      </c>
      <c r="C22" s="26" t="s">
        <v>33</v>
      </c>
      <c r="D22" s="26" t="s">
        <v>34</v>
      </c>
      <c r="E22" s="26" t="s">
        <v>3</v>
      </c>
      <c r="F22" s="26" t="s">
        <v>33</v>
      </c>
      <c r="G22" s="27">
        <v>2432678</v>
      </c>
      <c r="H22" s="28" t="s">
        <v>35</v>
      </c>
      <c r="I22" t="s">
        <v>5</v>
      </c>
    </row>
    <row r="23" spans="2:11">
      <c r="B23" s="29" t="s">
        <v>37</v>
      </c>
      <c r="C23" s="30" t="s">
        <v>38</v>
      </c>
      <c r="D23" s="30" t="s">
        <v>39</v>
      </c>
      <c r="E23" s="30" t="s">
        <v>40</v>
      </c>
      <c r="F23" s="30" t="s">
        <v>38</v>
      </c>
      <c r="G23" s="31" t="s">
        <v>41</v>
      </c>
      <c r="H23" s="32" t="s">
        <v>42</v>
      </c>
      <c r="I23" t="s">
        <v>5</v>
      </c>
    </row>
    <row r="24" spans="2:11">
      <c r="B24" s="29" t="s">
        <v>43</v>
      </c>
      <c r="C24" s="30" t="s">
        <v>44</v>
      </c>
      <c r="D24" s="30"/>
      <c r="E24" s="30" t="s">
        <v>45</v>
      </c>
      <c r="F24" s="30" t="s">
        <v>44</v>
      </c>
      <c r="G24" s="33"/>
      <c r="H24" s="32" t="s">
        <v>176</v>
      </c>
      <c r="I24" t="s">
        <v>5</v>
      </c>
    </row>
    <row r="25" spans="2:11" ht="15.75" thickBot="1">
      <c r="B25" s="17" t="s">
        <v>46</v>
      </c>
      <c r="C25" s="18" t="s">
        <v>47</v>
      </c>
      <c r="D25" s="18" t="s">
        <v>48</v>
      </c>
      <c r="E25" s="18" t="s">
        <v>45</v>
      </c>
      <c r="F25" s="18" t="s">
        <v>47</v>
      </c>
      <c r="G25" s="19">
        <v>2293755</v>
      </c>
      <c r="H25" s="20" t="s">
        <v>49</v>
      </c>
      <c r="I25" t="s">
        <v>5</v>
      </c>
    </row>
    <row r="26" spans="2:11">
      <c r="B26" s="21" t="s">
        <v>50</v>
      </c>
      <c r="C26" s="22" t="s">
        <v>51</v>
      </c>
      <c r="D26" s="22" t="s">
        <v>52</v>
      </c>
      <c r="E26" s="22" t="s">
        <v>45</v>
      </c>
      <c r="F26" s="22" t="s">
        <v>53</v>
      </c>
      <c r="G26" s="23">
        <v>1712350</v>
      </c>
      <c r="H26" s="24" t="s">
        <v>54</v>
      </c>
      <c r="I26" t="s">
        <v>5</v>
      </c>
    </row>
    <row r="27" spans="2:11" ht="15.75" thickBot="1">
      <c r="B27" s="25" t="s">
        <v>55</v>
      </c>
      <c r="C27" s="26" t="s">
        <v>56</v>
      </c>
      <c r="D27" s="26" t="s">
        <v>52</v>
      </c>
      <c r="E27" s="26" t="s">
        <v>45</v>
      </c>
      <c r="F27" s="26" t="s">
        <v>53</v>
      </c>
      <c r="G27" s="27">
        <v>1712350</v>
      </c>
      <c r="H27" s="28" t="s">
        <v>54</v>
      </c>
      <c r="I27" t="s">
        <v>5</v>
      </c>
    </row>
    <row r="28" spans="2:11">
      <c r="B28" s="7" t="s">
        <v>57</v>
      </c>
      <c r="C28" s="8" t="s">
        <v>58</v>
      </c>
      <c r="D28" s="8"/>
      <c r="E28" s="8" t="s">
        <v>45</v>
      </c>
      <c r="F28" s="8" t="s">
        <v>59</v>
      </c>
      <c r="G28" s="12"/>
      <c r="H28" s="9"/>
      <c r="I28" t="s">
        <v>5</v>
      </c>
    </row>
    <row r="29" spans="2:11">
      <c r="B29" s="4" t="s">
        <v>60</v>
      </c>
      <c r="C29" s="5" t="s">
        <v>61</v>
      </c>
      <c r="D29" s="5"/>
      <c r="E29" s="5" t="s">
        <v>45</v>
      </c>
      <c r="F29" s="5" t="s">
        <v>62</v>
      </c>
      <c r="G29" s="11"/>
      <c r="H29" s="6"/>
      <c r="I29" t="s">
        <v>5</v>
      </c>
    </row>
    <row r="30" spans="2:11">
      <c r="B30" s="7" t="s">
        <v>63</v>
      </c>
      <c r="C30" s="8" t="s">
        <v>64</v>
      </c>
      <c r="D30" s="8"/>
      <c r="E30" s="8" t="s">
        <v>45</v>
      </c>
      <c r="F30" s="8" t="s">
        <v>65</v>
      </c>
      <c r="G30" s="12"/>
      <c r="H30" s="9"/>
      <c r="I30" t="s">
        <v>5</v>
      </c>
    </row>
    <row r="31" spans="2:11">
      <c r="B31" s="4" t="s">
        <v>66</v>
      </c>
      <c r="C31" s="5" t="s">
        <v>67</v>
      </c>
      <c r="D31" s="5"/>
      <c r="E31" s="5" t="s">
        <v>45</v>
      </c>
      <c r="F31" s="5" t="s">
        <v>68</v>
      </c>
      <c r="G31" s="11"/>
      <c r="H31" s="6"/>
      <c r="I31" t="s">
        <v>5</v>
      </c>
    </row>
    <row r="32" spans="2:11">
      <c r="B32" s="7" t="s">
        <v>69</v>
      </c>
      <c r="C32" s="8" t="s">
        <v>70</v>
      </c>
      <c r="D32" s="8"/>
      <c r="E32" s="8" t="s">
        <v>45</v>
      </c>
      <c r="F32" s="8" t="s">
        <v>71</v>
      </c>
      <c r="G32" s="12"/>
      <c r="H32" s="9"/>
      <c r="I32" t="s">
        <v>5</v>
      </c>
    </row>
    <row r="33" spans="2:9">
      <c r="B33" s="4" t="s">
        <v>72</v>
      </c>
      <c r="C33" s="5" t="s">
        <v>73</v>
      </c>
      <c r="D33" s="5" t="s">
        <v>74</v>
      </c>
      <c r="E33" s="5" t="s">
        <v>3</v>
      </c>
      <c r="F33" s="5" t="s">
        <v>75</v>
      </c>
      <c r="G33" s="11"/>
      <c r="H33" s="6"/>
      <c r="I33" t="s">
        <v>5</v>
      </c>
    </row>
    <row r="34" spans="2:9">
      <c r="B34" s="7" t="s">
        <v>76</v>
      </c>
      <c r="C34" s="8" t="s">
        <v>77</v>
      </c>
      <c r="D34" s="8" t="s">
        <v>74</v>
      </c>
      <c r="E34" s="8" t="s">
        <v>3</v>
      </c>
      <c r="F34" s="8" t="s">
        <v>78</v>
      </c>
      <c r="G34" s="12"/>
      <c r="H34" s="9"/>
    </row>
    <row r="35" spans="2:9">
      <c r="B35" s="4" t="s">
        <v>79</v>
      </c>
      <c r="C35" s="5" t="s">
        <v>80</v>
      </c>
      <c r="D35" s="5" t="s">
        <v>74</v>
      </c>
      <c r="E35" s="5" t="s">
        <v>3</v>
      </c>
      <c r="F35" s="5" t="s">
        <v>78</v>
      </c>
      <c r="G35" s="11"/>
      <c r="H35" s="6"/>
      <c r="I35" t="s">
        <v>5</v>
      </c>
    </row>
    <row r="36" spans="2:9">
      <c r="B36" s="7" t="s">
        <v>81</v>
      </c>
      <c r="C36" s="8" t="s">
        <v>80</v>
      </c>
      <c r="D36" s="8" t="s">
        <v>74</v>
      </c>
      <c r="E36" s="8" t="s">
        <v>3</v>
      </c>
      <c r="F36" s="8" t="s">
        <v>78</v>
      </c>
      <c r="G36" s="12"/>
      <c r="H36" s="9"/>
      <c r="I36" t="s">
        <v>5</v>
      </c>
    </row>
    <row r="37" spans="2:9">
      <c r="B37" s="4" t="s">
        <v>82</v>
      </c>
      <c r="C37" s="5" t="s">
        <v>80</v>
      </c>
      <c r="D37" s="5" t="s">
        <v>74</v>
      </c>
      <c r="E37" s="5" t="s">
        <v>3</v>
      </c>
      <c r="F37" s="5" t="s">
        <v>78</v>
      </c>
      <c r="G37" s="11"/>
      <c r="H37" s="6"/>
      <c r="I37" t="s">
        <v>5</v>
      </c>
    </row>
    <row r="38" spans="2:9">
      <c r="B38" s="7" t="s">
        <v>83</v>
      </c>
      <c r="C38" s="8" t="s">
        <v>80</v>
      </c>
      <c r="D38" s="8" t="s">
        <v>74</v>
      </c>
      <c r="E38" s="8" t="s">
        <v>3</v>
      </c>
      <c r="F38" s="8" t="s">
        <v>78</v>
      </c>
      <c r="G38" s="12"/>
      <c r="H38" s="9"/>
      <c r="I38" t="s">
        <v>5</v>
      </c>
    </row>
    <row r="39" spans="2:9">
      <c r="B39" s="4" t="s">
        <v>84</v>
      </c>
      <c r="C39" s="5" t="s">
        <v>77</v>
      </c>
      <c r="D39" s="5" t="s">
        <v>74</v>
      </c>
      <c r="E39" s="5" t="s">
        <v>3</v>
      </c>
      <c r="F39" s="5" t="s">
        <v>78</v>
      </c>
      <c r="G39" s="11"/>
      <c r="H39" s="6"/>
      <c r="I39" t="s">
        <v>5</v>
      </c>
    </row>
    <row r="40" spans="2:9">
      <c r="B40" s="7" t="s">
        <v>85</v>
      </c>
      <c r="C40" s="8" t="s">
        <v>77</v>
      </c>
      <c r="D40" s="8" t="s">
        <v>74</v>
      </c>
      <c r="E40" s="8" t="s">
        <v>3</v>
      </c>
      <c r="F40" s="8" t="s">
        <v>78</v>
      </c>
      <c r="G40" s="12"/>
      <c r="H40" s="9"/>
      <c r="I40" t="s">
        <v>5</v>
      </c>
    </row>
    <row r="41" spans="2:9">
      <c r="B41" s="4" t="s">
        <v>86</v>
      </c>
      <c r="C41" s="5" t="s">
        <v>77</v>
      </c>
      <c r="D41" s="5" t="s">
        <v>74</v>
      </c>
      <c r="E41" s="5" t="s">
        <v>3</v>
      </c>
      <c r="F41" s="5" t="s">
        <v>78</v>
      </c>
      <c r="G41" s="11"/>
      <c r="H41" s="6"/>
      <c r="I41" t="s">
        <v>5</v>
      </c>
    </row>
    <row r="42" spans="2:9">
      <c r="B42" s="7" t="s">
        <v>87</v>
      </c>
      <c r="C42" s="8" t="s">
        <v>77</v>
      </c>
      <c r="D42" s="8" t="s">
        <v>74</v>
      </c>
      <c r="E42" s="8" t="s">
        <v>3</v>
      </c>
      <c r="F42" s="8" t="s">
        <v>78</v>
      </c>
      <c r="G42" s="12"/>
      <c r="H42" s="9"/>
      <c r="I42" t="s">
        <v>5</v>
      </c>
    </row>
    <row r="43" spans="2:9">
      <c r="B43" s="4" t="s">
        <v>88</v>
      </c>
      <c r="C43" s="5" t="s">
        <v>80</v>
      </c>
      <c r="D43" s="5" t="s">
        <v>74</v>
      </c>
      <c r="E43" s="5" t="s">
        <v>3</v>
      </c>
      <c r="F43" s="5" t="s">
        <v>78</v>
      </c>
      <c r="G43" s="11"/>
      <c r="H43" s="6"/>
      <c r="I43" t="s">
        <v>5</v>
      </c>
    </row>
    <row r="44" spans="2:9">
      <c r="B44" s="7" t="s">
        <v>89</v>
      </c>
      <c r="C44" s="8" t="s">
        <v>73</v>
      </c>
      <c r="D44" s="8" t="s">
        <v>74</v>
      </c>
      <c r="E44" s="8" t="s">
        <v>3</v>
      </c>
      <c r="F44" s="8" t="s">
        <v>75</v>
      </c>
      <c r="G44" s="12"/>
      <c r="H44" s="9"/>
      <c r="I44" t="s">
        <v>5</v>
      </c>
    </row>
    <row r="45" spans="2:9">
      <c r="B45" s="4" t="s">
        <v>90</v>
      </c>
      <c r="C45" s="5" t="s">
        <v>80</v>
      </c>
      <c r="D45" s="5" t="s">
        <v>74</v>
      </c>
      <c r="E45" s="5" t="s">
        <v>3</v>
      </c>
      <c r="F45" s="5" t="s">
        <v>78</v>
      </c>
      <c r="G45" s="11"/>
      <c r="H45" s="6"/>
      <c r="I45" t="s">
        <v>5</v>
      </c>
    </row>
    <row r="46" spans="2:9">
      <c r="B46" s="7" t="s">
        <v>91</v>
      </c>
      <c r="C46" s="8" t="s">
        <v>92</v>
      </c>
      <c r="D46" s="8" t="s">
        <v>74</v>
      </c>
      <c r="E46" s="8" t="s">
        <v>3</v>
      </c>
      <c r="F46" s="8" t="s">
        <v>78</v>
      </c>
      <c r="G46" s="12"/>
      <c r="H46" s="9"/>
      <c r="I46" t="s">
        <v>5</v>
      </c>
    </row>
    <row r="47" spans="2:9">
      <c r="B47" s="4" t="s">
        <v>93</v>
      </c>
      <c r="C47" s="5" t="s">
        <v>80</v>
      </c>
      <c r="D47" s="5" t="s">
        <v>74</v>
      </c>
      <c r="E47" s="5" t="s">
        <v>3</v>
      </c>
      <c r="F47" s="5" t="s">
        <v>78</v>
      </c>
      <c r="G47" s="11"/>
      <c r="H47" s="6"/>
      <c r="I47" t="s">
        <v>5</v>
      </c>
    </row>
    <row r="48" spans="2:9">
      <c r="B48" s="7" t="s">
        <v>94</v>
      </c>
      <c r="C48" s="8" t="s">
        <v>92</v>
      </c>
      <c r="D48" s="8" t="s">
        <v>74</v>
      </c>
      <c r="E48" s="8" t="s">
        <v>3</v>
      </c>
      <c r="F48" s="8" t="s">
        <v>78</v>
      </c>
      <c r="G48" s="12"/>
      <c r="H48" s="9"/>
      <c r="I48" t="s">
        <v>5</v>
      </c>
    </row>
    <row r="49" spans="2:9">
      <c r="B49" s="4" t="s">
        <v>95</v>
      </c>
      <c r="C49" s="5" t="s">
        <v>80</v>
      </c>
      <c r="D49" s="5" t="s">
        <v>74</v>
      </c>
      <c r="E49" s="5" t="s">
        <v>3</v>
      </c>
      <c r="F49" s="5" t="s">
        <v>78</v>
      </c>
      <c r="G49" s="11"/>
      <c r="H49" s="6"/>
      <c r="I49" t="s">
        <v>5</v>
      </c>
    </row>
    <row r="50" spans="2:9">
      <c r="B50" s="7" t="s">
        <v>96</v>
      </c>
      <c r="C50" s="8" t="s">
        <v>97</v>
      </c>
      <c r="D50" s="8" t="s">
        <v>74</v>
      </c>
      <c r="E50" s="8" t="s">
        <v>3</v>
      </c>
      <c r="F50" s="8" t="s">
        <v>78</v>
      </c>
      <c r="G50" s="12"/>
      <c r="H50" s="9"/>
      <c r="I50" t="s">
        <v>5</v>
      </c>
    </row>
    <row r="51" spans="2:9">
      <c r="B51" s="4" t="s">
        <v>98</v>
      </c>
      <c r="C51" s="5" t="s">
        <v>99</v>
      </c>
      <c r="D51" s="5" t="s">
        <v>74</v>
      </c>
      <c r="E51" s="5" t="s">
        <v>3</v>
      </c>
      <c r="F51" s="5" t="s">
        <v>75</v>
      </c>
      <c r="G51" s="11"/>
      <c r="H51" s="6"/>
      <c r="I51" t="s">
        <v>5</v>
      </c>
    </row>
    <row r="52" spans="2:9">
      <c r="B52" s="7" t="s">
        <v>100</v>
      </c>
      <c r="C52" s="8" t="s">
        <v>99</v>
      </c>
      <c r="D52" s="8" t="s">
        <v>74</v>
      </c>
      <c r="E52" s="8" t="s">
        <v>3</v>
      </c>
      <c r="F52" s="8" t="s">
        <v>75</v>
      </c>
      <c r="G52" s="12"/>
      <c r="H52" s="9"/>
      <c r="I52" t="s">
        <v>5</v>
      </c>
    </row>
    <row r="53" spans="2:9">
      <c r="B53" s="4" t="s">
        <v>101</v>
      </c>
      <c r="C53" s="5" t="s">
        <v>99</v>
      </c>
      <c r="D53" s="5" t="s">
        <v>74</v>
      </c>
      <c r="E53" s="5" t="s">
        <v>3</v>
      </c>
      <c r="F53" s="5" t="s">
        <v>75</v>
      </c>
      <c r="G53" s="11"/>
      <c r="H53" s="6"/>
      <c r="I53" t="s">
        <v>5</v>
      </c>
    </row>
    <row r="54" spans="2:9">
      <c r="B54" s="7" t="s">
        <v>102</v>
      </c>
      <c r="C54" s="8" t="s">
        <v>99</v>
      </c>
      <c r="D54" s="8" t="s">
        <v>74</v>
      </c>
      <c r="E54" s="8" t="s">
        <v>3</v>
      </c>
      <c r="F54" s="8" t="s">
        <v>75</v>
      </c>
      <c r="G54" s="12"/>
      <c r="H54" s="9"/>
      <c r="I54" t="s">
        <v>5</v>
      </c>
    </row>
    <row r="55" spans="2:9">
      <c r="B55" s="4" t="s">
        <v>103</v>
      </c>
      <c r="C55" s="5" t="s">
        <v>104</v>
      </c>
      <c r="D55" s="5" t="s">
        <v>74</v>
      </c>
      <c r="E55" s="5" t="s">
        <v>3</v>
      </c>
      <c r="F55" s="5" t="s">
        <v>78</v>
      </c>
      <c r="G55" s="11"/>
      <c r="H55" s="6"/>
      <c r="I55" t="s">
        <v>5</v>
      </c>
    </row>
    <row r="56" spans="2:9">
      <c r="B56" s="7" t="s">
        <v>105</v>
      </c>
      <c r="C56" s="8" t="s">
        <v>80</v>
      </c>
      <c r="D56" s="8" t="s">
        <v>74</v>
      </c>
      <c r="E56" s="8" t="s">
        <v>3</v>
      </c>
      <c r="F56" s="8" t="s">
        <v>78</v>
      </c>
      <c r="G56" s="12"/>
      <c r="H56" s="9"/>
      <c r="I56" t="s">
        <v>5</v>
      </c>
    </row>
    <row r="57" spans="2:9">
      <c r="B57" s="4" t="s">
        <v>106</v>
      </c>
      <c r="C57" s="5" t="s">
        <v>104</v>
      </c>
      <c r="D57" s="5" t="s">
        <v>74</v>
      </c>
      <c r="E57" s="5" t="s">
        <v>3</v>
      </c>
      <c r="F57" s="5" t="s">
        <v>78</v>
      </c>
      <c r="G57" s="11"/>
      <c r="H57" s="6"/>
      <c r="I57" t="s">
        <v>5</v>
      </c>
    </row>
    <row r="58" spans="2:9">
      <c r="B58" s="7" t="s">
        <v>107</v>
      </c>
      <c r="C58" s="8" t="s">
        <v>80</v>
      </c>
      <c r="D58" s="8" t="s">
        <v>74</v>
      </c>
      <c r="E58" s="8" t="s">
        <v>3</v>
      </c>
      <c r="F58" s="8" t="s">
        <v>78</v>
      </c>
      <c r="G58" s="12"/>
      <c r="H58" s="9"/>
      <c r="I58" t="s">
        <v>5</v>
      </c>
    </row>
    <row r="59" spans="2:9">
      <c r="B59" s="4" t="s">
        <v>108</v>
      </c>
      <c r="C59" s="5" t="s">
        <v>77</v>
      </c>
      <c r="D59" s="5" t="s">
        <v>74</v>
      </c>
      <c r="E59" s="5" t="s">
        <v>3</v>
      </c>
      <c r="F59" s="5" t="s">
        <v>78</v>
      </c>
      <c r="G59" s="11"/>
      <c r="H59" s="6"/>
      <c r="I59" t="s">
        <v>5</v>
      </c>
    </row>
    <row r="60" spans="2:9">
      <c r="B60" s="7" t="s">
        <v>109</v>
      </c>
      <c r="C60" s="8" t="s">
        <v>77</v>
      </c>
      <c r="D60" s="8" t="s">
        <v>74</v>
      </c>
      <c r="E60" s="8" t="s">
        <v>3</v>
      </c>
      <c r="F60" s="8" t="s">
        <v>78</v>
      </c>
      <c r="G60" s="12"/>
      <c r="H60" s="9"/>
      <c r="I60" t="s">
        <v>5</v>
      </c>
    </row>
    <row r="61" spans="2:9">
      <c r="B61" s="4" t="s">
        <v>110</v>
      </c>
      <c r="C61" s="5" t="s">
        <v>77</v>
      </c>
      <c r="D61" s="5" t="s">
        <v>74</v>
      </c>
      <c r="E61" s="5" t="s">
        <v>3</v>
      </c>
      <c r="F61" s="5" t="s">
        <v>78</v>
      </c>
      <c r="G61" s="11"/>
      <c r="H61" s="6"/>
      <c r="I61" t="s">
        <v>5</v>
      </c>
    </row>
    <row r="62" spans="2:9" ht="15.75" thickBot="1">
      <c r="B62" s="17" t="s">
        <v>111</v>
      </c>
      <c r="C62" s="18" t="s">
        <v>112</v>
      </c>
      <c r="D62" s="18" t="s">
        <v>113</v>
      </c>
      <c r="E62" s="18" t="s">
        <v>3</v>
      </c>
      <c r="F62" s="18" t="s">
        <v>114</v>
      </c>
      <c r="G62" s="19">
        <v>2328528</v>
      </c>
      <c r="H62" s="20" t="s">
        <v>115</v>
      </c>
      <c r="I62" t="s">
        <v>5</v>
      </c>
    </row>
    <row r="63" spans="2:9">
      <c r="B63" s="21" t="s">
        <v>116</v>
      </c>
      <c r="C63" s="22" t="s">
        <v>117</v>
      </c>
      <c r="D63" s="22" t="s">
        <v>118</v>
      </c>
      <c r="E63" s="22" t="s">
        <v>3</v>
      </c>
      <c r="F63" s="22" t="s">
        <v>117</v>
      </c>
      <c r="G63" s="23">
        <v>2396053</v>
      </c>
      <c r="H63" s="24" t="s">
        <v>119</v>
      </c>
      <c r="I63" t="s">
        <v>5</v>
      </c>
    </row>
    <row r="64" spans="2:9" ht="15.75" thickBot="1">
      <c r="B64" s="25" t="s">
        <v>120</v>
      </c>
      <c r="C64" s="26" t="s">
        <v>117</v>
      </c>
      <c r="D64" s="26" t="s">
        <v>118</v>
      </c>
      <c r="E64" s="26" t="s">
        <v>3</v>
      </c>
      <c r="F64" s="26" t="s">
        <v>117</v>
      </c>
      <c r="G64" s="27">
        <v>2396053</v>
      </c>
      <c r="H64" s="28" t="s">
        <v>119</v>
      </c>
      <c r="I64" t="s">
        <v>5</v>
      </c>
    </row>
    <row r="65" spans="2:9">
      <c r="B65" s="21" t="s">
        <v>121</v>
      </c>
      <c r="C65" s="22" t="s">
        <v>122</v>
      </c>
      <c r="D65" s="22" t="s">
        <v>123</v>
      </c>
      <c r="E65" s="22" t="s">
        <v>124</v>
      </c>
      <c r="F65" s="22" t="s">
        <v>122</v>
      </c>
      <c r="G65" s="23">
        <v>8621527</v>
      </c>
      <c r="H65" s="24" t="s">
        <v>125</v>
      </c>
      <c r="I65" t="s">
        <v>5</v>
      </c>
    </row>
    <row r="66" spans="2:9" ht="15.75" thickBot="1">
      <c r="B66" s="25" t="s">
        <v>126</v>
      </c>
      <c r="C66" s="26" t="s">
        <v>122</v>
      </c>
      <c r="D66" s="26" t="s">
        <v>123</v>
      </c>
      <c r="E66" s="26" t="s">
        <v>124</v>
      </c>
      <c r="F66" s="26" t="s">
        <v>122</v>
      </c>
      <c r="G66" s="27">
        <v>8621527</v>
      </c>
      <c r="H66" s="28" t="s">
        <v>125</v>
      </c>
      <c r="I66" t="s">
        <v>5</v>
      </c>
    </row>
    <row r="67" spans="2:9">
      <c r="B67" s="29" t="s">
        <v>127</v>
      </c>
      <c r="C67" s="30" t="s">
        <v>128</v>
      </c>
      <c r="D67" s="30" t="s">
        <v>129</v>
      </c>
      <c r="E67" s="30" t="s">
        <v>124</v>
      </c>
      <c r="F67" s="30" t="s">
        <v>128</v>
      </c>
      <c r="G67" s="31" t="s">
        <v>130</v>
      </c>
      <c r="H67" s="32" t="s">
        <v>131</v>
      </c>
      <c r="I67" t="s">
        <v>5</v>
      </c>
    </row>
    <row r="68" spans="2:9" ht="15.75" thickBot="1">
      <c r="B68" s="17" t="s">
        <v>132</v>
      </c>
      <c r="C68" s="18" t="s">
        <v>133</v>
      </c>
      <c r="D68" s="18" t="s">
        <v>123</v>
      </c>
      <c r="E68" s="18" t="s">
        <v>124</v>
      </c>
      <c r="F68" s="18" t="s">
        <v>133</v>
      </c>
      <c r="G68" s="19">
        <v>2531386</v>
      </c>
      <c r="H68" s="20" t="s">
        <v>134</v>
      </c>
      <c r="I68" t="s">
        <v>5</v>
      </c>
    </row>
    <row r="69" spans="2:9">
      <c r="B69" s="21" t="s">
        <v>135</v>
      </c>
      <c r="C69" s="22" t="s">
        <v>136</v>
      </c>
      <c r="D69" s="22" t="s">
        <v>137</v>
      </c>
      <c r="E69" s="22" t="s">
        <v>124</v>
      </c>
      <c r="F69" s="22" t="s">
        <v>136</v>
      </c>
      <c r="G69" s="23">
        <v>2342564</v>
      </c>
      <c r="H69" s="24" t="s">
        <v>138</v>
      </c>
      <c r="I69" t="s">
        <v>5</v>
      </c>
    </row>
    <row r="70" spans="2:9" ht="15.75" thickBot="1">
      <c r="B70" s="25" t="s">
        <v>139</v>
      </c>
      <c r="C70" s="26" t="s">
        <v>136</v>
      </c>
      <c r="D70" s="26" t="s">
        <v>137</v>
      </c>
      <c r="E70" s="26" t="s">
        <v>124</v>
      </c>
      <c r="F70" s="26" t="s">
        <v>136</v>
      </c>
      <c r="G70" s="27">
        <v>2342564</v>
      </c>
      <c r="H70" s="28" t="s">
        <v>138</v>
      </c>
      <c r="I70" t="s">
        <v>5</v>
      </c>
    </row>
    <row r="71" spans="2:9">
      <c r="B71" s="4" t="s">
        <v>140</v>
      </c>
      <c r="C71" s="5" t="s">
        <v>141</v>
      </c>
      <c r="D71" s="5" t="s">
        <v>142</v>
      </c>
      <c r="E71" s="5" t="s">
        <v>45</v>
      </c>
      <c r="F71" s="5" t="s">
        <v>143</v>
      </c>
      <c r="G71" s="11"/>
      <c r="H71" s="6"/>
      <c r="I71" t="s">
        <v>5</v>
      </c>
    </row>
    <row r="72" spans="2:9">
      <c r="B72" s="7" t="s">
        <v>144</v>
      </c>
      <c r="C72" s="8" t="s">
        <v>145</v>
      </c>
      <c r="D72" s="8" t="s">
        <v>142</v>
      </c>
      <c r="E72" s="8" t="s">
        <v>45</v>
      </c>
      <c r="F72" s="8" t="s">
        <v>143</v>
      </c>
      <c r="G72" s="12"/>
      <c r="H72" s="9"/>
      <c r="I72" t="s">
        <v>5</v>
      </c>
    </row>
    <row r="73" spans="2:9">
      <c r="B73" s="4" t="s">
        <v>146</v>
      </c>
      <c r="C73" s="5" t="s">
        <v>147</v>
      </c>
      <c r="D73" s="5" t="s">
        <v>142</v>
      </c>
      <c r="E73" s="5" t="s">
        <v>45</v>
      </c>
      <c r="F73" s="5" t="s">
        <v>143</v>
      </c>
      <c r="G73" s="11"/>
      <c r="H73" s="6"/>
      <c r="I73" t="s">
        <v>5</v>
      </c>
    </row>
    <row r="74" spans="2:9">
      <c r="B74" s="7" t="s">
        <v>148</v>
      </c>
      <c r="C74" s="8" t="s">
        <v>149</v>
      </c>
      <c r="D74" s="8" t="s">
        <v>142</v>
      </c>
      <c r="E74" s="8" t="s">
        <v>45</v>
      </c>
      <c r="F74" s="8" t="s">
        <v>143</v>
      </c>
      <c r="G74" s="12"/>
      <c r="H74" s="9"/>
      <c r="I74" t="s">
        <v>5</v>
      </c>
    </row>
    <row r="75" spans="2:9">
      <c r="B75" s="4" t="s">
        <v>150</v>
      </c>
      <c r="C75" s="5" t="s">
        <v>151</v>
      </c>
      <c r="D75" s="5" t="s">
        <v>142</v>
      </c>
      <c r="E75" s="5" t="s">
        <v>45</v>
      </c>
      <c r="F75" s="5" t="s">
        <v>143</v>
      </c>
      <c r="G75" s="11"/>
      <c r="H75" s="6"/>
      <c r="I75" t="s">
        <v>5</v>
      </c>
    </row>
    <row r="76" spans="2:9">
      <c r="B76" s="7" t="s">
        <v>152</v>
      </c>
      <c r="C76" s="8" t="s">
        <v>153</v>
      </c>
      <c r="D76" s="8" t="s">
        <v>142</v>
      </c>
      <c r="E76" s="8" t="s">
        <v>45</v>
      </c>
      <c r="F76" s="8" t="s">
        <v>143</v>
      </c>
      <c r="G76" s="12"/>
      <c r="H76" s="9"/>
      <c r="I76" t="s">
        <v>5</v>
      </c>
    </row>
    <row r="77" spans="2:9">
      <c r="B77" s="4" t="s">
        <v>154</v>
      </c>
      <c r="C77" s="5" t="s">
        <v>155</v>
      </c>
      <c r="D77" s="5" t="s">
        <v>142</v>
      </c>
      <c r="E77" s="5" t="s">
        <v>45</v>
      </c>
      <c r="F77" s="5" t="s">
        <v>143</v>
      </c>
      <c r="G77" s="11"/>
      <c r="H77" s="6"/>
      <c r="I77" t="s">
        <v>5</v>
      </c>
    </row>
    <row r="78" spans="2:9">
      <c r="B78" s="7" t="s">
        <v>156</v>
      </c>
      <c r="C78" s="8" t="s">
        <v>157</v>
      </c>
      <c r="D78" s="8" t="s">
        <v>142</v>
      </c>
      <c r="E78" s="8" t="s">
        <v>45</v>
      </c>
      <c r="F78" s="8" t="s">
        <v>143</v>
      </c>
      <c r="G78" s="12"/>
      <c r="H78" s="9"/>
      <c r="I78" t="s">
        <v>5</v>
      </c>
    </row>
    <row r="79" spans="2:9">
      <c r="B79" s="4" t="s">
        <v>158</v>
      </c>
      <c r="C79" s="5" t="s">
        <v>159</v>
      </c>
      <c r="D79" s="5" t="s">
        <v>142</v>
      </c>
      <c r="E79" s="5" t="s">
        <v>45</v>
      </c>
      <c r="F79" s="5" t="s">
        <v>143</v>
      </c>
      <c r="G79" s="11"/>
      <c r="H79" s="6"/>
      <c r="I79" t="s">
        <v>5</v>
      </c>
    </row>
    <row r="80" spans="2:9">
      <c r="B80" s="7" t="s">
        <v>160</v>
      </c>
      <c r="C80" s="8" t="s">
        <v>161</v>
      </c>
      <c r="D80" s="8" t="s">
        <v>142</v>
      </c>
      <c r="E80" s="8" t="s">
        <v>45</v>
      </c>
      <c r="F80" s="8" t="s">
        <v>143</v>
      </c>
      <c r="G80" s="12"/>
      <c r="H80" s="9"/>
      <c r="I80" t="s">
        <v>5</v>
      </c>
    </row>
    <row r="81" spans="2:9">
      <c r="B81" s="4" t="s">
        <v>162</v>
      </c>
      <c r="C81" s="5" t="s">
        <v>163</v>
      </c>
      <c r="D81" s="5" t="s">
        <v>142</v>
      </c>
      <c r="E81" s="5" t="s">
        <v>45</v>
      </c>
      <c r="F81" s="5" t="s">
        <v>143</v>
      </c>
      <c r="G81" s="11"/>
      <c r="H81" s="6"/>
      <c r="I81" t="s">
        <v>5</v>
      </c>
    </row>
    <row r="82" spans="2:9">
      <c r="B82" s="29" t="s">
        <v>164</v>
      </c>
      <c r="C82" s="30" t="s">
        <v>165</v>
      </c>
      <c r="D82" s="30" t="s">
        <v>166</v>
      </c>
      <c r="E82" s="30" t="s">
        <v>3</v>
      </c>
      <c r="F82" s="30" t="s">
        <v>167</v>
      </c>
      <c r="G82" s="31" t="s">
        <v>168</v>
      </c>
      <c r="H82" s="32" t="s">
        <v>169</v>
      </c>
      <c r="I82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jakob.kriegbaum@hotmail.com</dc:creator>
  <cp:lastModifiedBy>jakob.kriegbaum@hotmail.com</cp:lastModifiedBy>
  <dcterms:created xsi:type="dcterms:W3CDTF">2016-09-22T17:16:54Z</dcterms:created>
  <dcterms:modified xsi:type="dcterms:W3CDTF">2016-09-28T17:52:32Z</dcterms:modified>
</cp:coreProperties>
</file>