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B2AC31BA-5164-4F7B-88EB-EAC3B2D830B4}" xr6:coauthVersionLast="47" xr6:coauthVersionMax="47" xr10:uidLastSave="{00000000-0000-0000-0000-000000000000}"/>
  <bookViews>
    <workbookView xWindow="-108" yWindow="-108" windowWidth="23256" windowHeight="12456" activeTab="1" xr2:uid="{7DF0ECAC-A5F5-46CB-9558-8CFA860049B9}"/>
  </bookViews>
  <sheets>
    <sheet name="Car_sales" sheetId="1" r:id="rId1"/>
    <sheet name="org file" sheetId="2" r:id="rId2"/>
    <sheet name="pivot table" sheetId="16" r:id="rId3"/>
    <sheet name="Dashboard" sheetId="17" r:id="rId4"/>
  </sheets>
  <definedNames>
    <definedName name="_xlnm._FilterDatabase" localSheetId="0" hidden="1">Car_sales!$A$1:$V$158</definedName>
    <definedName name="Slicer_Manufacturer">#N/A</definedName>
  </definedNames>
  <calcPr calcId="191029"/>
  <pivotCaches>
    <pivotCache cacheId="0" r:id="rId5"/>
  </pivotCaches>
  <extLst>
    <ext xmlns:x14="http://schemas.microsoft.com/office/spreadsheetml/2009/9/main" uri="{876F7934-8845-4945-9796-88D515C7AA90}">
      <x14:pivotCaches>
        <pivotCache cacheId="1" r:id="rId6"/>
      </x14:pivotCaches>
    </ex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2" i="1"/>
</calcChain>
</file>

<file path=xl/sharedStrings.xml><?xml version="1.0" encoding="utf-8"?>
<sst xmlns="http://schemas.openxmlformats.org/spreadsheetml/2006/main" count="889" uniqueCount="222">
  <si>
    <t>Manufacturer</t>
  </si>
  <si>
    <t>Model</t>
  </si>
  <si>
    <t>Sales_in_thousands</t>
  </si>
  <si>
    <t>__year_resale_value</t>
  </si>
  <si>
    <t>Vehicle_type</t>
  </si>
  <si>
    <t>Price_in_thousands</t>
  </si>
  <si>
    <t>Engine_size</t>
  </si>
  <si>
    <t>Horsepower</t>
  </si>
  <si>
    <t>Wheelbase</t>
  </si>
  <si>
    <t>Width</t>
  </si>
  <si>
    <t>Length</t>
  </si>
  <si>
    <t>Curb_weight</t>
  </si>
  <si>
    <t>Fuel_capacity</t>
  </si>
  <si>
    <t>Fuel_efficiency</t>
  </si>
  <si>
    <t>Latest_Launch</t>
  </si>
  <si>
    <t>Power_perf_factor</t>
  </si>
  <si>
    <t>Acura</t>
  </si>
  <si>
    <t>Integra</t>
  </si>
  <si>
    <t>Passenger</t>
  </si>
  <si>
    <t>TL</t>
  </si>
  <si>
    <t>CL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</si>
  <si>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</si>
  <si>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</si>
  <si>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</si>
  <si>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</si>
  <si>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</si>
  <si>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</si>
  <si>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</si>
  <si>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</si>
  <si>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</si>
  <si>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</si>
  <si>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</si>
  <si>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</si>
  <si>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</si>
  <si>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</si>
  <si>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</si>
  <si>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</si>
  <si>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</si>
  <si>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</si>
  <si>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</si>
  <si>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</si>
  <si>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</si>
  <si>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</si>
  <si>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</si>
  <si>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</si>
  <si>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</si>
  <si>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</si>
  <si>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</si>
  <si>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</si>
  <si>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</si>
  <si>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</si>
  <si>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</si>
  <si>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</si>
  <si>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</si>
  <si>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</si>
  <si>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</si>
  <si>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</si>
  <si>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</si>
  <si>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Town &amp; Country</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</si>
  <si>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</si>
  <si>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</si>
  <si>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</si>
  <si>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</si>
  <si>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</si>
  <si>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</si>
  <si>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</si>
  <si>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</si>
  <si>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</si>
  <si>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</si>
  <si>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</si>
  <si>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</si>
  <si>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</si>
  <si>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</si>
  <si>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</si>
  <si>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</si>
  <si>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</si>
  <si>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</si>
  <si>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</si>
  <si>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</si>
  <si>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</si>
  <si>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</si>
  <si>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</si>
  <si>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</si>
  <si>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</si>
  <si>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</si>
  <si>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</si>
  <si>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</si>
  <si>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</si>
  <si>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</si>
  <si>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</si>
  <si>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</si>
  <si>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</si>
  <si>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</si>
  <si>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</si>
  <si>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</si>
  <si>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</si>
  <si>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</si>
  <si>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</si>
  <si>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</si>
  <si>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</si>
  <si>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</si>
  <si>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</si>
  <si>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</si>
  <si>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</si>
  <si>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</si>
  <si>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</si>
  <si>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</si>
  <si>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</si>
  <si>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</si>
  <si>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</si>
  <si>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</si>
  <si>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</si>
  <si>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</si>
  <si>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</si>
  <si>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</si>
  <si>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</si>
  <si>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</si>
  <si>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</si>
  <si>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</si>
  <si>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</si>
  <si>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</si>
  <si>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</si>
  <si>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</si>
  <si>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</si>
  <si>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</si>
  <si>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</si>
  <si>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</si>
  <si>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</si>
  <si>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</si>
  <si>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</si>
  <si>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</si>
  <si>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</si>
  <si>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</si>
  <si>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</si>
  <si>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</si>
  <si>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</si>
  <si>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</si>
  <si>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</si>
  <si>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</si>
  <si>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</si>
  <si>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</si>
  <si>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</si>
  <si>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</si>
  <si>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</si>
  <si>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</si>
  <si>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</si>
  <si>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</si>
  <si>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</si>
  <si>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</si>
  <si>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</si>
  <si>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</si>
  <si>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</si>
  <si>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</si>
  <si>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</si>
  <si>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</si>
  <si>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</si>
  <si>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</si>
  <si>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</si>
  <si>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</si>
  <si>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</si>
  <si>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</si>
  <si>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</si>
  <si>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</si>
  <si>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</si>
  <si>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</si>
  <si>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</si>
  <si>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</si>
  <si>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</si>
  <si>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</si>
  <si>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</si>
  <si>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</si>
  <si>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</si>
  <si>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</si>
  <si>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</si>
  <si>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</si>
  <si>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</si>
  <si>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</si>
  <si>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</si>
  <si>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</si>
  <si>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</si>
  <si>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</si>
  <si>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</si>
  <si>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</si>
  <si>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</si>
  <si>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</si>
  <si>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</si>
  <si>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</si>
  <si>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</si>
  <si>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</si>
  <si>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</si>
  <si>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</si>
  <si>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</si>
  <si>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</si>
  <si>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</si>
  <si>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</si>
  <si>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</si>
  <si>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</si>
  <si>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</si>
  <si>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</si>
  <si>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</si>
  <si>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</si>
  <si>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</si>
  <si>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Sales</t>
  </si>
  <si>
    <t>Year Resale Value</t>
  </si>
  <si>
    <t>Vehicle Type</t>
  </si>
  <si>
    <t>Price</t>
  </si>
  <si>
    <t>Engine Size</t>
  </si>
  <si>
    <t>Curb weight</t>
  </si>
  <si>
    <t>Fuel Capacity</t>
  </si>
  <si>
    <t>Latest Launch</t>
  </si>
  <si>
    <t>Comparison between Price and Sales</t>
  </si>
  <si>
    <t>Profit after sale</t>
  </si>
  <si>
    <t>Difference Betweeen Sales &amp; Year Resale</t>
  </si>
  <si>
    <t>Row Labels</t>
  </si>
  <si>
    <t>Grand Total</t>
  </si>
  <si>
    <t>(blank)</t>
  </si>
  <si>
    <t>Car Manufacturer &amp; Model</t>
  </si>
  <si>
    <t>Percentage Difference</t>
  </si>
  <si>
    <t>Count of Manufacturer</t>
  </si>
  <si>
    <t>Fuel Efficiency (KM/L)</t>
  </si>
  <si>
    <t>Number of Car Manufacturer Companies</t>
  </si>
  <si>
    <t>Car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</si>
</sst>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409]#,##0.00"/>
    <numFmt numFmtId="166" formatCode="[$$-409]#,##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2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16" fontId="0" fillId="0" borderId="0" xfId="0" applyNumberFormat="1"/>
    <xf numFmtId="164" fontId="0" fillId="0" borderId="0" xfId="0" applyNumberFormat="1"/>
    <xf numFmtId="165" fontId="0" fillId="0" borderId="0" xfId="0" applyNumberFormat="1"/>
    <xf numFmtId="166" fontId="0" fillId="0" borderId="0" xfId="0" applyNumberFormat="1"/>
    <xf numFmtId="1" fontId="0" fillId="0" borderId="0" xfId="0" applyNumberFormat="1"/>
    <xf numFmtId="0" fontId="18" fillId="0" borderId="0" xfId="0" applyFont="1" applyAlignment="1">
      <alignment horizontal="center"/>
    </xf>
    <xf numFmtId="166" fontId="18" fillId="0" borderId="0" xfId="0" applyNumberFormat="1" applyFont="1" applyAlignment="1">
      <alignment horizontal="center"/>
    </xf>
    <xf numFmtId="164" fontId="18" fillId="0" borderId="0" xfId="0" applyNumberFormat="1" applyFont="1" applyAlignment="1">
      <alignment horizontal="center"/>
    </xf>
    <xf numFmtId="165" fontId="18" fillId="0" borderId="0" xfId="0" applyNumberFormat="1" applyFont="1"/>
    <xf numFmtId="0" fontId="0" fillId="0" borderId="0" xfId="0" pivotButton="1"/>
    <xf numFmtId="9" fontId="0" fillId="0" borderId="0" xfId="1" applyFont="1"/>
    <xf numFmtId="0" fontId="0" fillId="0" borderId="0" xfId="0" applyAlignment="1">
      <alignment horizontal="left"/>
    </xf>
    <xf numFmtId="0" fontId="19" fillId="0" borderId="0" xfId="0" applyFont="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336600"/>
      <color rgb="FF006666"/>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rgbClr val="336600"/>
                </a:solidFill>
                <a:latin typeface="+mn-lt"/>
                <a:ea typeface="+mn-ea"/>
                <a:cs typeface="+mn-cs"/>
              </a:defRPr>
            </a:pPr>
            <a:r>
              <a:rPr lang="en-US">
                <a:solidFill>
                  <a:srgbClr val="336600"/>
                </a:solidFill>
              </a:rPr>
              <a:t>Top 5 Highest Price Car By sales</a:t>
            </a:r>
          </a:p>
        </c:rich>
      </c:tx>
      <c:layout>
        <c:manualLayout>
          <c:xMode val="edge"/>
          <c:yMode val="edge"/>
          <c:x val="0.25574300087489066"/>
          <c:y val="2.7777777777777776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rgbClr val="33660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Honda (Accord)</c:v>
              </c:pt>
              <c:pt idx="1">
                <c:v>Ford (Taurus)</c:v>
              </c:pt>
              <c:pt idx="2">
                <c:v>Toyota (Camry)</c:v>
              </c:pt>
              <c:pt idx="3">
                <c:v>Ford (Explorer)</c:v>
              </c:pt>
              <c:pt idx="4">
                <c:v>Ford (F-Series)</c:v>
              </c:pt>
            </c:strLit>
          </c:cat>
          <c:val>
            <c:numLit>
              <c:formatCode>General</c:formatCode>
              <c:ptCount val="5"/>
              <c:pt idx="0">
                <c:v>230902</c:v>
              </c:pt>
              <c:pt idx="1">
                <c:v>245815</c:v>
              </c:pt>
              <c:pt idx="2">
                <c:v>247994</c:v>
              </c:pt>
              <c:pt idx="3">
                <c:v>276747</c:v>
              </c:pt>
              <c:pt idx="4">
                <c:v>540561</c:v>
              </c:pt>
            </c:numLit>
          </c:val>
          <c:extLst>
            <c:ext xmlns:c16="http://schemas.microsoft.com/office/drawing/2014/chart" uri="{C3380CC4-5D6E-409C-BE32-E72D297353CC}">
              <c16:uniqueId val="{00000000-7523-4E1B-AED1-D8BF5BFCFC7E}"/>
            </c:ext>
          </c:extLst>
        </c:ser>
        <c:dLbls>
          <c:showLegendKey val="0"/>
          <c:showVal val="0"/>
          <c:showCatName val="0"/>
          <c:showSerName val="0"/>
          <c:showPercent val="0"/>
          <c:showBubbleSize val="0"/>
        </c:dLbls>
        <c:gapWidth val="219"/>
        <c:overlap val="-27"/>
        <c:axId val="1454208527"/>
        <c:axId val="1454210447"/>
      </c:barChart>
      <c:catAx>
        <c:axId val="145420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210447"/>
        <c:crosses val="autoZero"/>
        <c:auto val="1"/>
        <c:lblAlgn val="ctr"/>
        <c:lblOffset val="100"/>
        <c:noMultiLvlLbl val="0"/>
      </c:catAx>
      <c:valAx>
        <c:axId val="1454210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36600"/>
                </a:solidFill>
                <a:latin typeface="+mn-lt"/>
                <a:ea typeface="+mn-ea"/>
                <a:cs typeface="+mn-cs"/>
              </a:defRPr>
            </a:pPr>
            <a:endParaRPr lang="en-US"/>
          </a:p>
        </c:txPr>
        <c:crossAx val="145420852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36600"/>
                </a:solidFill>
                <a:latin typeface="+mn-lt"/>
                <a:ea typeface="+mn-ea"/>
                <a:cs typeface="+mn-cs"/>
              </a:defRPr>
            </a:pPr>
            <a:r>
              <a:rPr lang="en-US"/>
              <a:t>Top 5 Percent Growth of Cars by Year Resale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366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502708438041"/>
          <c:y val="0.27135483870967747"/>
          <c:w val="0.69263081476517563"/>
          <c:h val="0.64983523833714329"/>
        </c:manualLayout>
      </c:layout>
      <c:barChart>
        <c:barDir val="bar"/>
        <c:grouping val="clustered"/>
        <c:varyColors val="0"/>
        <c:ser>
          <c:idx val="0"/>
          <c:order val="0"/>
          <c:tx>
            <c:v>Total</c:v>
          </c:tx>
          <c:spPr>
            <a:solidFill>
              <a:srgbClr val="3366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366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Audi (A8)</c:v>
              </c:pt>
              <c:pt idx="1">
                <c:v>Porsche (Carrera Cabrio)</c:v>
              </c:pt>
              <c:pt idx="2">
                <c:v>Porsche (Carrera Coupe)</c:v>
              </c:pt>
              <c:pt idx="3">
                <c:v>Dodge (Viper)</c:v>
              </c:pt>
              <c:pt idx="4">
                <c:v>Mitsubishi (3000GT)</c:v>
              </c:pt>
            </c:strLit>
          </c:cat>
          <c:val>
            <c:numLit>
              <c:formatCode>General</c:formatCode>
              <c:ptCount val="5"/>
              <c:pt idx="0">
                <c:v>27.260869565217391</c:v>
              </c:pt>
              <c:pt idx="1">
                <c:v>35.20042872454448</c:v>
              </c:pt>
              <c:pt idx="2">
                <c:v>46.36328125</c:v>
              </c:pt>
              <c:pt idx="3">
                <c:v>62.831877729257641</c:v>
              </c:pt>
              <c:pt idx="4">
                <c:v>189.36363636363637</c:v>
              </c:pt>
            </c:numLit>
          </c:val>
          <c:extLst>
            <c:ext xmlns:c16="http://schemas.microsoft.com/office/drawing/2014/chart" uri="{C3380CC4-5D6E-409C-BE32-E72D297353CC}">
              <c16:uniqueId val="{00000000-AD5A-40F6-9468-29454E6D4CA1}"/>
            </c:ext>
          </c:extLst>
        </c:ser>
        <c:dLbls>
          <c:showLegendKey val="0"/>
          <c:showVal val="0"/>
          <c:showCatName val="0"/>
          <c:showSerName val="0"/>
          <c:showPercent val="0"/>
          <c:showBubbleSize val="0"/>
        </c:dLbls>
        <c:gapWidth val="182"/>
        <c:axId val="1469314047"/>
        <c:axId val="1469312127"/>
      </c:barChart>
      <c:catAx>
        <c:axId val="1469314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36600"/>
                </a:solidFill>
                <a:latin typeface="+mn-lt"/>
                <a:ea typeface="+mn-ea"/>
                <a:cs typeface="+mn-cs"/>
              </a:defRPr>
            </a:pPr>
            <a:endParaRPr lang="en-US"/>
          </a:p>
        </c:txPr>
        <c:crossAx val="1469312127"/>
        <c:crosses val="autoZero"/>
        <c:auto val="1"/>
        <c:lblAlgn val="ctr"/>
        <c:lblOffset val="100"/>
        <c:noMultiLvlLbl val="0"/>
      </c:catAx>
      <c:valAx>
        <c:axId val="1469312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36600"/>
                </a:solidFill>
                <a:latin typeface="+mn-lt"/>
                <a:ea typeface="+mn-ea"/>
                <a:cs typeface="+mn-cs"/>
              </a:defRPr>
            </a:pPr>
            <a:endParaRPr lang="en-US"/>
          </a:p>
        </c:txPr>
        <c:crossAx val="1469314047"/>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rgbClr val="336600"/>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rgbClr val="336600"/>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36600"/>
                </a:solidFill>
                <a:latin typeface="+mn-lt"/>
                <a:ea typeface="+mn-ea"/>
                <a:cs typeface="+mn-cs"/>
              </a:defRPr>
            </a:pPr>
            <a:r>
              <a:rPr lang="en-US">
                <a:solidFill>
                  <a:srgbClr val="336600"/>
                </a:solidFill>
              </a:rPr>
              <a:t>Cars</a:t>
            </a:r>
            <a:r>
              <a:rPr lang="en-US" baseline="0">
                <a:solidFill>
                  <a:srgbClr val="336600"/>
                </a:solidFill>
              </a:rPr>
              <a:t> by Manufacturer Companies</a:t>
            </a:r>
            <a:endParaRPr lang="en-US">
              <a:solidFill>
                <a:srgbClr val="336600"/>
              </a:solidFill>
            </a:endParaRPr>
          </a:p>
        </c:rich>
      </c:tx>
      <c:layout>
        <c:manualLayout>
          <c:xMode val="edge"/>
          <c:yMode val="edge"/>
          <c:x val="0.23952077865266841"/>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366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5">
              <a:lumMod val="8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lumMod val="60000"/>
              <a:lumOff val="4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F1-4E5E-A352-FBE117ED3C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F1-4E5E-A352-FBE117ED3C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F1-4E5E-A352-FBE117ED3C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2F1-4E5E-A352-FBE117ED3C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2F1-4E5E-A352-FBE117ED3C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2F1-4E5E-A352-FBE117ED3C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2F1-4E5E-A352-FBE117ED3C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2F1-4E5E-A352-FBE117ED3C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2F1-4E5E-A352-FBE117ED3C6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2F1-4E5E-A352-FBE117ED3C6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2F1-4E5E-A352-FBE117ED3C6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2F1-4E5E-A352-FBE117ED3C6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2F1-4E5E-A352-FBE117ED3C6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2F1-4E5E-A352-FBE117ED3C6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2F1-4E5E-A352-FBE117ED3C6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2F1-4E5E-A352-FBE117ED3C6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2F1-4E5E-A352-FBE117ED3C6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2F1-4E5E-A352-FBE117ED3C6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2F1-4E5E-A352-FBE117ED3C6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2F1-4E5E-A352-FBE117ED3C6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2F1-4E5E-A352-FBE117ED3C6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2F1-4E5E-A352-FBE117ED3C62}"/>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2F1-4E5E-A352-FBE117ED3C62}"/>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2F1-4E5E-A352-FBE117ED3C62}"/>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2F1-4E5E-A352-FBE117ED3C62}"/>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2F1-4E5E-A352-FBE117ED3C62}"/>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2F1-4E5E-A352-FBE117ED3C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7"/>
              <c:pt idx="0">
                <c:v>(blank)</c:v>
              </c:pt>
              <c:pt idx="1">
                <c:v>Infiniti</c:v>
              </c:pt>
              <c:pt idx="2">
                <c:v>BMW</c:v>
              </c:pt>
              <c:pt idx="3">
                <c:v>Lincoln</c:v>
              </c:pt>
              <c:pt idx="4">
                <c:v>Lexus</c:v>
              </c:pt>
              <c:pt idx="5">
                <c:v>Jeep</c:v>
              </c:pt>
              <c:pt idx="6">
                <c:v>Acura</c:v>
              </c:pt>
              <c:pt idx="7">
                <c:v>Hyundai</c:v>
              </c:pt>
              <c:pt idx="8">
                <c:v>Plymouth</c:v>
              </c:pt>
              <c:pt idx="9">
                <c:v>Cadillac</c:v>
              </c:pt>
              <c:pt idx="10">
                <c:v>Porsche</c:v>
              </c:pt>
              <c:pt idx="11">
                <c:v>Audi</c:v>
              </c:pt>
              <c:pt idx="12">
                <c:v>Saturn</c:v>
              </c:pt>
              <c:pt idx="13">
                <c:v>Mercedes-B</c:v>
              </c:pt>
              <c:pt idx="14">
                <c:v>Buick</c:v>
              </c:pt>
              <c:pt idx="15">
                <c:v>Oldsmobile</c:v>
              </c:pt>
              <c:pt idx="16">
                <c:v>Chrysler</c:v>
              </c:pt>
              <c:pt idx="17">
                <c:v>Pontiac</c:v>
              </c:pt>
              <c:pt idx="18">
                <c:v>Volkswagen</c:v>
              </c:pt>
              <c:pt idx="19">
                <c:v>Nissan</c:v>
              </c:pt>
              <c:pt idx="20">
                <c:v>Honda</c:v>
              </c:pt>
              <c:pt idx="21">
                <c:v>Mercury</c:v>
              </c:pt>
              <c:pt idx="22">
                <c:v>Mitsubishi</c:v>
              </c:pt>
              <c:pt idx="23">
                <c:v>Toyota</c:v>
              </c:pt>
              <c:pt idx="24">
                <c:v>Chevrolet</c:v>
              </c:pt>
              <c:pt idx="25">
                <c:v>Dodge</c:v>
              </c:pt>
              <c:pt idx="26">
                <c:v>Ford</c:v>
              </c:pt>
            </c:strLit>
          </c:cat>
          <c:val>
            <c:numLit>
              <c:formatCode>General</c:formatCode>
              <c:ptCount val="27"/>
              <c:pt idx="0">
                <c:v>0</c:v>
              </c:pt>
              <c:pt idx="1">
                <c:v>1</c:v>
              </c:pt>
              <c:pt idx="2">
                <c:v>2</c:v>
              </c:pt>
              <c:pt idx="3">
                <c:v>2</c:v>
              </c:pt>
              <c:pt idx="4">
                <c:v>3</c:v>
              </c:pt>
              <c:pt idx="5">
                <c:v>3</c:v>
              </c:pt>
              <c:pt idx="6">
                <c:v>3</c:v>
              </c:pt>
              <c:pt idx="7">
                <c:v>3</c:v>
              </c:pt>
              <c:pt idx="8">
                <c:v>3</c:v>
              </c:pt>
              <c:pt idx="9">
                <c:v>3</c:v>
              </c:pt>
              <c:pt idx="10">
                <c:v>3</c:v>
              </c:pt>
              <c:pt idx="11">
                <c:v>3</c:v>
              </c:pt>
              <c:pt idx="12">
                <c:v>3</c:v>
              </c:pt>
              <c:pt idx="13">
                <c:v>4</c:v>
              </c:pt>
              <c:pt idx="14">
                <c:v>4</c:v>
              </c:pt>
              <c:pt idx="15">
                <c:v>4</c:v>
              </c:pt>
              <c:pt idx="16">
                <c:v>5</c:v>
              </c:pt>
              <c:pt idx="17">
                <c:v>5</c:v>
              </c:pt>
              <c:pt idx="18">
                <c:v>5</c:v>
              </c:pt>
              <c:pt idx="19">
                <c:v>5</c:v>
              </c:pt>
              <c:pt idx="20">
                <c:v>5</c:v>
              </c:pt>
              <c:pt idx="21">
                <c:v>6</c:v>
              </c:pt>
              <c:pt idx="22">
                <c:v>7</c:v>
              </c:pt>
              <c:pt idx="23">
                <c:v>8</c:v>
              </c:pt>
              <c:pt idx="24">
                <c:v>8</c:v>
              </c:pt>
              <c:pt idx="25">
                <c:v>9</c:v>
              </c:pt>
              <c:pt idx="26">
                <c:v>10</c:v>
              </c:pt>
            </c:numLit>
          </c:val>
          <c:extLst>
            <c:ext xmlns:c16="http://schemas.microsoft.com/office/drawing/2014/chart" uri="{C3380CC4-5D6E-409C-BE32-E72D297353CC}">
              <c16:uniqueId val="{00000036-F2F1-4E5E-A352-FBE117ED3C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36600"/>
                </a:solidFill>
                <a:latin typeface="+mn-lt"/>
                <a:ea typeface="+mn-ea"/>
                <a:cs typeface="+mn-cs"/>
              </a:defRPr>
            </a:pPr>
            <a:r>
              <a:rPr lang="en-US">
                <a:solidFill>
                  <a:srgbClr val="336600"/>
                </a:solidFill>
              </a:rPr>
              <a:t>Sale</a:t>
            </a:r>
            <a:r>
              <a:rPr lang="en-US" baseline="0">
                <a:solidFill>
                  <a:srgbClr val="336600"/>
                </a:solidFill>
              </a:rPr>
              <a:t>s number of cars Higher and Lower than original Price </a:t>
            </a:r>
            <a:endParaRPr lang="en-US">
              <a:solidFill>
                <a:srgbClr val="3366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366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5.0000000000000024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3333333333333329E-2"/>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tx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3333333333333329E-2"/>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5.0000000000000024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tx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8.3333333333333329E-2"/>
              <c:y val="-8.33333333333334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5.0000000000000024E-2"/>
              <c:y val="6.01851851851850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tx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FE-486B-89C3-835DF5BBE9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FE-486B-89C3-835DF5BBE926}"/>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5-8FFE-486B-89C3-835DF5BBE926}"/>
              </c:ext>
            </c:extLst>
          </c:dPt>
          <c:dLbls>
            <c:dLbl>
              <c:idx val="0"/>
              <c:layout>
                <c:manualLayout>
                  <c:x val="8.3333333333333329E-2"/>
                  <c:y val="-8.33333333333334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FFE-486B-89C3-835DF5BBE926}"/>
                </c:ext>
              </c:extLst>
            </c:dLbl>
            <c:dLbl>
              <c:idx val="1"/>
              <c:layout>
                <c:manualLayout>
                  <c:x val="-5.0000000000000024E-2"/>
                  <c:y val="6.01851851851850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FFE-486B-89C3-835DF5BBE926}"/>
                </c:ext>
              </c:extLst>
            </c:dLbl>
            <c:dLbl>
              <c:idx val="2"/>
              <c:delete val="1"/>
              <c:extLst>
                <c:ext xmlns:c15="http://schemas.microsoft.com/office/drawing/2012/chart" uri="{CE6537A1-D6FC-4f65-9D91-7224C49458BB}"/>
                <c:ext xmlns:c16="http://schemas.microsoft.com/office/drawing/2014/chart" uri="{C3380CC4-5D6E-409C-BE32-E72D297353CC}">
                  <c16:uniqueId val="{00000005-8FFE-486B-89C3-835DF5BBE92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Higher</c:v>
              </c:pt>
              <c:pt idx="1">
                <c:v>Lower</c:v>
              </c:pt>
              <c:pt idx="2">
                <c:v>(blank)</c:v>
              </c:pt>
            </c:strLit>
          </c:cat>
          <c:val>
            <c:numLit>
              <c:formatCode>General</c:formatCode>
              <c:ptCount val="3"/>
              <c:pt idx="0">
                <c:v>45</c:v>
              </c:pt>
              <c:pt idx="1">
                <c:v>72</c:v>
              </c:pt>
              <c:pt idx="2">
                <c:v>0</c:v>
              </c:pt>
            </c:numLit>
          </c:val>
          <c:extLst>
            <c:ext xmlns:c16="http://schemas.microsoft.com/office/drawing/2014/chart" uri="{C3380CC4-5D6E-409C-BE32-E72D297353CC}">
              <c16:uniqueId val="{00000006-8FFE-486B-89C3-835DF5BBE92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egendEntry>
        <c:idx val="2"/>
        <c:delete val="1"/>
      </c:legendEntry>
      <c:layout>
        <c:manualLayout>
          <c:xMode val="edge"/>
          <c:yMode val="edge"/>
          <c:x val="0.81068985126859139"/>
          <c:y val="0.42258019830854476"/>
          <c:w val="0.17264348206474189"/>
          <c:h val="0.294561825605132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66539</xdr:colOff>
      <xdr:row>29</xdr:row>
      <xdr:rowOff>26581</xdr:rowOff>
    </xdr:from>
    <xdr:to>
      <xdr:col>8</xdr:col>
      <xdr:colOff>141768</xdr:colOff>
      <xdr:row>43</xdr:row>
      <xdr:rowOff>150628</xdr:rowOff>
    </xdr:to>
    <xdr:graphicFrame macro="">
      <xdr:nvGraphicFramePr>
        <xdr:cNvPr id="2" name="Chart 1">
          <a:extLst>
            <a:ext uri="{FF2B5EF4-FFF2-40B4-BE49-F238E27FC236}">
              <a16:creationId xmlns:a16="http://schemas.microsoft.com/office/drawing/2014/main" id="{BA210B2A-CC9E-43D0-BFEB-899DCEACD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82728</xdr:colOff>
      <xdr:row>12</xdr:row>
      <xdr:rowOff>50629</xdr:rowOff>
    </xdr:from>
    <xdr:to>
      <xdr:col>7</xdr:col>
      <xdr:colOff>451476</xdr:colOff>
      <xdr:row>27</xdr:row>
      <xdr:rowOff>8860</xdr:rowOff>
    </xdr:to>
    <xdr:graphicFrame macro="">
      <xdr:nvGraphicFramePr>
        <xdr:cNvPr id="3" name="Chart 2">
          <a:extLst>
            <a:ext uri="{FF2B5EF4-FFF2-40B4-BE49-F238E27FC236}">
              <a16:creationId xmlns:a16="http://schemas.microsoft.com/office/drawing/2014/main" id="{42DDE169-0552-4A56-8B86-9E05AB759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210869</xdr:colOff>
      <xdr:row>4</xdr:row>
      <xdr:rowOff>170351</xdr:rowOff>
    </xdr:from>
    <xdr:to>
      <xdr:col>14</xdr:col>
      <xdr:colOff>575930</xdr:colOff>
      <xdr:row>11</xdr:row>
      <xdr:rowOff>53163</xdr:rowOff>
    </xdr:to>
    <mc:AlternateContent xmlns:mc="http://schemas.openxmlformats.org/markup-compatibility/2006" xmlns:a14="http://schemas.microsoft.com/office/drawing/2010/main">
      <mc:Choice Requires="a14">
        <xdr:graphicFrame macro="">
          <xdr:nvGraphicFramePr>
            <xdr:cNvPr id="4" name="Manufacturer">
              <a:extLst>
                <a:ext uri="{FF2B5EF4-FFF2-40B4-BE49-F238E27FC236}">
                  <a16:creationId xmlns:a16="http://schemas.microsoft.com/office/drawing/2014/main" id="{89D3D943-EB82-4BC3-AFA1-8728D4B775DE}"/>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6916469" y="910580"/>
              <a:ext cx="2193861" cy="1178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74267</xdr:colOff>
      <xdr:row>12</xdr:row>
      <xdr:rowOff>41034</xdr:rowOff>
    </xdr:from>
    <xdr:to>
      <xdr:col>14</xdr:col>
      <xdr:colOff>990440</xdr:colOff>
      <xdr:row>27</xdr:row>
      <xdr:rowOff>2240</xdr:rowOff>
    </xdr:to>
    <xdr:graphicFrame macro="">
      <xdr:nvGraphicFramePr>
        <xdr:cNvPr id="5" name="Chart 4">
          <a:extLst>
            <a:ext uri="{FF2B5EF4-FFF2-40B4-BE49-F238E27FC236}">
              <a16:creationId xmlns:a16="http://schemas.microsoft.com/office/drawing/2014/main" id="{FC0AC1BE-3AC2-4422-9540-15E97E2101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422007</xdr:colOff>
      <xdr:row>29</xdr:row>
      <xdr:rowOff>31341</xdr:rowOff>
    </xdr:from>
    <xdr:to>
      <xdr:col>15</xdr:col>
      <xdr:colOff>8861</xdr:colOff>
      <xdr:row>43</xdr:row>
      <xdr:rowOff>175846</xdr:rowOff>
    </xdr:to>
    <xdr:graphicFrame macro="">
      <xdr:nvGraphicFramePr>
        <xdr:cNvPr id="6" name="Chart 5">
          <a:extLst>
            <a:ext uri="{FF2B5EF4-FFF2-40B4-BE49-F238E27FC236}">
              <a16:creationId xmlns:a16="http://schemas.microsoft.com/office/drawing/2014/main" id="{23D47406-4392-44F9-89CA-6133D6038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416439</xdr:colOff>
      <xdr:row>4</xdr:row>
      <xdr:rowOff>124046</xdr:rowOff>
    </xdr:from>
    <xdr:to>
      <xdr:col>4</xdr:col>
      <xdr:colOff>478464</xdr:colOff>
      <xdr:row>11</xdr:row>
      <xdr:rowOff>35441</xdr:rowOff>
    </xdr:to>
    <xdr:sp macro="" textlink="">
      <xdr:nvSpPr>
        <xdr:cNvPr id="8" name="Rectangle 7">
          <a:extLst>
            <a:ext uri="{FF2B5EF4-FFF2-40B4-BE49-F238E27FC236}">
              <a16:creationId xmlns:a16="http://schemas.microsoft.com/office/drawing/2014/main" id="{C456CC62-D077-9F0C-D5E5-CB19C61F8035}"/>
            </a:ext>
          </a:extLst>
        </xdr:cNvPr>
        <xdr:cNvSpPr/>
      </xdr:nvSpPr>
      <xdr:spPr>
        <a:xfrm>
          <a:off x="416439" y="868325"/>
          <a:ext cx="2507513" cy="1213883"/>
        </a:xfrm>
        <a:prstGeom prst="rect">
          <a:avLst/>
        </a:prstGeom>
        <a:solidFill>
          <a:srgbClr val="33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kern="1200">
              <a:latin typeface="Times New Roman" panose="02020603050405020304" pitchFamily="18" charset="0"/>
              <a:cs typeface="Times New Roman" panose="02020603050405020304" pitchFamily="18" charset="0"/>
            </a:rPr>
            <a:t>Number Of cars Companies</a:t>
          </a:r>
        </a:p>
        <a:p>
          <a:pPr algn="l"/>
          <a:endParaRPr lang="en-US" sz="1400" kern="1200">
            <a:latin typeface="Times New Roman" panose="02020603050405020304" pitchFamily="18" charset="0"/>
            <a:cs typeface="Times New Roman" panose="02020603050405020304" pitchFamily="18" charset="0"/>
          </a:endParaRPr>
        </a:p>
        <a:p>
          <a:pPr algn="ctr"/>
          <a:r>
            <a:rPr lang="en-US" sz="2000" kern="1200">
              <a:latin typeface="Times New Roman" panose="02020603050405020304" pitchFamily="18" charset="0"/>
              <a:cs typeface="Times New Roman" panose="02020603050405020304" pitchFamily="18" charset="0"/>
            </a:rPr>
            <a:t>26</a:t>
          </a:r>
        </a:p>
      </xdr:txBody>
    </xdr:sp>
    <xdr:clientData/>
  </xdr:twoCellAnchor>
  <xdr:twoCellAnchor>
    <xdr:from>
      <xdr:col>6</xdr:col>
      <xdr:colOff>26579</xdr:colOff>
      <xdr:row>4</xdr:row>
      <xdr:rowOff>115187</xdr:rowOff>
    </xdr:from>
    <xdr:to>
      <xdr:col>9</xdr:col>
      <xdr:colOff>567069</xdr:colOff>
      <xdr:row>11</xdr:row>
      <xdr:rowOff>53163</xdr:rowOff>
    </xdr:to>
    <xdr:sp macro="" textlink="">
      <xdr:nvSpPr>
        <xdr:cNvPr id="12" name="Rectangle 11">
          <a:extLst>
            <a:ext uri="{FF2B5EF4-FFF2-40B4-BE49-F238E27FC236}">
              <a16:creationId xmlns:a16="http://schemas.microsoft.com/office/drawing/2014/main" id="{966F612E-F545-926C-1E76-89E2F22F1D8A}"/>
            </a:ext>
          </a:extLst>
        </xdr:cNvPr>
        <xdr:cNvSpPr/>
      </xdr:nvSpPr>
      <xdr:spPr>
        <a:xfrm>
          <a:off x="3694812" y="859466"/>
          <a:ext cx="2374606" cy="1240464"/>
        </a:xfrm>
        <a:prstGeom prst="rect">
          <a:avLst/>
        </a:prstGeom>
        <a:solidFill>
          <a:srgbClr val="33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kern="1200">
              <a:latin typeface="Times New Roman" panose="02020603050405020304" pitchFamily="18" charset="0"/>
              <a:cs typeface="Times New Roman" panose="02020603050405020304" pitchFamily="18" charset="0"/>
            </a:rPr>
            <a:t>Number Of Cars</a:t>
          </a:r>
        </a:p>
        <a:p>
          <a:pPr algn="l"/>
          <a:endParaRPr lang="en-US" sz="1400" kern="1200">
            <a:latin typeface="Times New Roman" panose="02020603050405020304" pitchFamily="18" charset="0"/>
            <a:cs typeface="Times New Roman" panose="02020603050405020304" pitchFamily="18" charset="0"/>
          </a:endParaRPr>
        </a:p>
        <a:p>
          <a:pPr algn="ctr"/>
          <a:r>
            <a:rPr lang="en-US" sz="2000" kern="1200">
              <a:latin typeface="Times New Roman" panose="02020603050405020304" pitchFamily="18" charset="0"/>
              <a:cs typeface="Times New Roman" panose="02020603050405020304" pitchFamily="18" charset="0"/>
            </a:rPr>
            <a:t>117</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24.829836689816" createdVersion="8" refreshedVersion="8" minRefreshableVersion="3" recordCount="158" xr:uid="{410914B6-F356-47D4-B5B4-070E2C06D2E3}">
  <cacheSource type="worksheet">
    <worksheetSource ref="A1:U1048576" sheet="Car_sales"/>
  </cacheSource>
  <cacheFields count="21">
    <cacheField name="Manufacturer" numFmtId="0">
      <sharedItems containsBlank="1" count="27">
        <s v="Acura"/>
        <s v="Audi"/>
        <s v="BMW"/>
        <s v="Buick"/>
        <s v="Cadillac"/>
        <s v="Chevrolet"/>
        <s v="Chrysler"/>
        <s v="Dodge"/>
        <s v="Ford"/>
        <s v="Honda"/>
        <s v="Hyundai"/>
        <s v="Infiniti"/>
        <s v="Jeep"/>
        <s v="Lexus"/>
        <s v="Lincoln"/>
        <s v="Mitsubishi"/>
        <s v="Mercury"/>
        <s v="Mercedes-B"/>
        <s v="Nissan"/>
        <s v="Oldsmobile"/>
        <s v="Plymouth"/>
        <s v="Pontiac"/>
        <s v="Porsche"/>
        <s v="Saturn"/>
        <s v="Toyota"/>
        <s v="Volkswagen"/>
        <m/>
      </sharedItems>
    </cacheField>
    <cacheField name="Model" numFmtId="0">
      <sharedItems containsBlank="1"/>
    </cacheField>
    <cacheField name="Sales" numFmtId="0">
      <sharedItems containsString="0" containsBlank="1" containsNumber="1" minValue="110" maxValue="540561"/>
    </cacheField>
    <cacheField name="Year Resale Value" numFmtId="0">
      <sharedItems containsString="0" containsBlank="1" containsNumber="1" minValue="5160" maxValue="67550"/>
    </cacheField>
    <cacheField name="Vehicle Type" numFmtId="0">
      <sharedItems containsBlank="1"/>
    </cacheField>
    <cacheField name="Price" numFmtId="0">
      <sharedItems containsString="0" containsBlank="1" containsNumber="1" minValue="9235" maxValue="82600"/>
    </cacheField>
    <cacheField name="Engine Size" numFmtId="0">
      <sharedItems containsString="0" containsBlank="1" containsNumber="1" minValue="1" maxValue="8"/>
    </cacheField>
    <cacheField name="Horsepower" numFmtId="0">
      <sharedItems containsString="0" containsBlank="1" containsNumber="1" containsInteger="1" minValue="55" maxValue="450"/>
    </cacheField>
    <cacheField name="Wheelbase" numFmtId="0">
      <sharedItems containsString="0" containsBlank="1" containsNumber="1" minValue="92.6" maxValue="138.69999999999999"/>
    </cacheField>
    <cacheField name="Width" numFmtId="0">
      <sharedItems containsString="0" containsBlank="1" containsNumber="1" minValue="62.6" maxValue="79.3"/>
    </cacheField>
    <cacheField name="Length" numFmtId="0">
      <sharedItems containsString="0" containsBlank="1" containsNumber="1" minValue="149.4" maxValue="224.5"/>
    </cacheField>
    <cacheField name="Curb weight" numFmtId="0">
      <sharedItems containsString="0" containsBlank="1" containsNumber="1" minValue="1.895" maxValue="5.1150000000000002"/>
    </cacheField>
    <cacheField name="Fuel Capacity" numFmtId="0">
      <sharedItems containsString="0" containsBlank="1" containsNumber="1" minValue="10.3" maxValue="32"/>
    </cacheField>
    <cacheField name="Fuel Efficiency (KM/L)" numFmtId="0">
      <sharedItems containsString="0" containsBlank="1" containsNumber="1" containsInteger="1" minValue="15" maxValue="45"/>
    </cacheField>
    <cacheField name="Latest Launch" numFmtId="164">
      <sharedItems containsNonDate="0" containsDate="1" containsString="0" containsBlank="1" minDate="2008-02-13T00:00:00" maxDate="2012-12-30T00:00:00"/>
    </cacheField>
    <cacheField name="Power_perf_factor" numFmtId="0">
      <sharedItems containsString="0" containsBlank="1" containsNumber="1" minValue="23.276272330000001" maxValue="188.14432300000001"/>
    </cacheField>
    <cacheField name="Comparison between Price and Sales" numFmtId="0">
      <sharedItems containsBlank="1"/>
    </cacheField>
    <cacheField name="Profit after sale" numFmtId="165">
      <sharedItems containsString="0" containsBlank="1" containsNumber="1" minValue="-513626" maxValue="79289"/>
    </cacheField>
    <cacheField name="Difference Betweeen Sales &amp; Year Resale" numFmtId="0">
      <sharedItems containsString="0" containsBlank="1" containsNumber="1" minValue="-65684" maxValue="525486"/>
    </cacheField>
    <cacheField name="Car Manufacturer &amp; Model" numFmtId="0">
      <sharedItems containsBlank="1"/>
    </cacheField>
    <cacheField name="Percentage Difference" numFmtId="0">
      <sharedItems containsString="0" containsBlank="1" containsNumber="1" minValue="-0.972112305549235" maxValue="189.3636363636363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24.7941587963" createdVersion="8" refreshedVersion="8" minRefreshableVersion="3" recordCount="158" xr:uid="{49F3D735-F7CB-4461-A2B5-7AAA75F33B2E}">
  <cacheSource type="worksheet">
    <worksheetSource ref="A1:U1048576" sheet="Car_sales"/>
  </cacheSource>
  <cacheFields count="21">
    <cacheField name="Manufacturer" numFmtId="0">
      <sharedItems containsBlank="1" count="27">
        <s v="Acura"/>
        <s v="Audi"/>
        <s v="BMW"/>
        <s v="Buick"/>
        <s v="Cadillac"/>
        <s v="Chevrolet"/>
        <s v="Chrysler"/>
        <s v="Dodge"/>
        <s v="Ford"/>
        <s v="Honda"/>
        <s v="Hyundai"/>
        <s v="Infiniti"/>
        <s v="Jeep"/>
        <s v="Lexus"/>
        <s v="Lincoln"/>
        <s v="Mitsubishi"/>
        <s v="Mercury"/>
        <s v="Mercedes-B"/>
        <s v="Nissan"/>
        <s v="Oldsmobile"/>
        <s v="Plymouth"/>
        <s v="Pontiac"/>
        <s v="Porsche"/>
        <s v="Saturn"/>
        <s v="Toyota"/>
        <s v="Volkswagen"/>
        <m/>
      </sharedItems>
    </cacheField>
    <cacheField name="Model" numFmtId="0">
      <sharedItems containsBlank="1" count="117">
        <s v="Integra"/>
        <s v="TL"/>
        <s v="RL"/>
        <s v="A4"/>
        <s v="A6"/>
        <s v="A8"/>
        <s v="328i"/>
        <s v="528i"/>
        <s v="Century"/>
        <s v="Regal"/>
        <s v="Park Avenue"/>
        <s v="LeSabre"/>
        <s v="DeVille"/>
        <s v="Eldorado"/>
        <s v="Catera"/>
        <s v="Cavalier"/>
        <s v="Malibu"/>
        <s v="Lumina"/>
        <s v="Monte Carlo"/>
        <s v="Camaro"/>
        <s v="Corvette"/>
        <s v="Prizm"/>
        <s v="Metro"/>
        <s v="Sebring Coupe"/>
        <s v="Sebring Conv."/>
        <s v="Concorde"/>
        <s v="Cirrus"/>
        <s v="LHS"/>
        <s v="Neon"/>
        <s v="Avenger"/>
        <s v="Stratus"/>
        <s v="Viper"/>
        <s v="Ram Pickup"/>
        <s v="Ram Wagon"/>
        <s v="Ram Van"/>
        <s v="Dakota"/>
        <s v="Caravan"/>
        <s v="Escort"/>
        <s v="Mustang"/>
        <s v="Contour"/>
        <s v="Taurus"/>
        <s v="Crown Victoria"/>
        <s v="Explorer"/>
        <s v="Windstar"/>
        <s v="Expedition"/>
        <s v="Ranger"/>
        <s v="F-Series"/>
        <s v="Civic"/>
        <s v="Accord"/>
        <s v="CR-V"/>
        <s v="Passport"/>
        <s v="Odyssey"/>
        <s v="Accent"/>
        <s v="Elantra"/>
        <s v="Sonata"/>
        <s v="I30"/>
        <s v="Wrangler"/>
        <s v="Cherokee"/>
        <s v="Grand Cherokee"/>
        <s v="ES300"/>
        <s v="GS300"/>
        <s v="LS400"/>
        <s v="Continental"/>
        <s v="Town car"/>
        <s v="Mirage"/>
        <s v="Eclipse"/>
        <s v="Galant"/>
        <s v="Diamante"/>
        <s v="3000GT"/>
        <s v="Montero"/>
        <s v="Montero Sport"/>
        <s v="Mystique"/>
        <s v="Cougar"/>
        <s v="Sable"/>
        <s v="Grand Marquis"/>
        <s v="Mountaineer"/>
        <s v="Villager"/>
        <s v="C-Class"/>
        <s v="E-Class"/>
        <s v="S-Class"/>
        <s v="SL-Class"/>
        <s v="Sentra"/>
        <s v="Altima"/>
        <s v="Maxima"/>
        <s v="Quest"/>
        <s v="Pathfinder"/>
        <s v="Cutlass"/>
        <s v="Aurora"/>
        <s v="Bravada"/>
        <s v="Silhouette"/>
        <s v="Breeze"/>
        <s v="Voyager"/>
        <s v="Sunfire"/>
        <s v="Grand Am"/>
        <s v="Firebird"/>
        <s v="Grand Prix"/>
        <s v="Bonneville"/>
        <s v="Boxter"/>
        <s v="Carrera Coupe"/>
        <s v="Carrera Cabrio"/>
        <s v="SL"/>
        <s v="SC"/>
        <s v="SW"/>
        <s v="Corolla"/>
        <s v="Camry"/>
        <s v="Avalon"/>
        <s v="Celica"/>
        <s v="Tacoma"/>
        <s v="RAV4"/>
        <s v="4Runner"/>
        <s v="Land Cruiser"/>
        <s v="Golf"/>
        <s v="Jetta"/>
        <s v="Passat"/>
        <s v="Cabrio"/>
        <s v="GTI"/>
        <m/>
      </sharedItems>
    </cacheField>
    <cacheField name="Sales" numFmtId="0">
      <sharedItems containsString="0" containsBlank="1" containsNumber="1" minValue="110" maxValue="540561"/>
    </cacheField>
    <cacheField name="Year Resale Value" numFmtId="0">
      <sharedItems containsString="0" containsBlank="1" containsNumber="1" minValue="5160" maxValue="67550"/>
    </cacheField>
    <cacheField name="Vehicle Type" numFmtId="0">
      <sharedItems containsBlank="1"/>
    </cacheField>
    <cacheField name="Price" numFmtId="0">
      <sharedItems containsString="0" containsBlank="1" containsNumber="1" minValue="9235" maxValue="82600"/>
    </cacheField>
    <cacheField name="Engine Size" numFmtId="0">
      <sharedItems containsString="0" containsBlank="1" containsNumber="1" minValue="1" maxValue="8"/>
    </cacheField>
    <cacheField name="Horsepower" numFmtId="0">
      <sharedItems containsString="0" containsBlank="1" containsNumber="1" containsInteger="1" minValue="55" maxValue="450"/>
    </cacheField>
    <cacheField name="Wheelbase" numFmtId="0">
      <sharedItems containsString="0" containsBlank="1" containsNumber="1" minValue="92.6" maxValue="138.69999999999999"/>
    </cacheField>
    <cacheField name="Width" numFmtId="0">
      <sharedItems containsString="0" containsBlank="1" containsNumber="1" minValue="62.6" maxValue="79.3"/>
    </cacheField>
    <cacheField name="Length" numFmtId="0">
      <sharedItems containsString="0" containsBlank="1" containsNumber="1" minValue="149.4" maxValue="224.5"/>
    </cacheField>
    <cacheField name="Curb weight" numFmtId="0">
      <sharedItems containsString="0" containsBlank="1" containsNumber="1" minValue="1.895" maxValue="5.1150000000000002"/>
    </cacheField>
    <cacheField name="Fuel Capacity" numFmtId="0">
      <sharedItems containsString="0" containsBlank="1" containsNumber="1" minValue="10.3" maxValue="32"/>
    </cacheField>
    <cacheField name="Fuel Efficiency" numFmtId="0">
      <sharedItems containsString="0" containsBlank="1" containsNumber="1" containsInteger="1" minValue="15" maxValue="45"/>
    </cacheField>
    <cacheField name="Latest Launch" numFmtId="164">
      <sharedItems containsNonDate="0" containsDate="1" containsString="0" containsBlank="1" minDate="2008-02-13T00:00:00" maxDate="2012-12-30T00:00:00"/>
    </cacheField>
    <cacheField name="Power_perf_factor" numFmtId="0">
      <sharedItems containsString="0" containsBlank="1" containsNumber="1" minValue="23.276272330000001" maxValue="188.14432300000001"/>
    </cacheField>
    <cacheField name="Comparison between Price and Sales" numFmtId="0">
      <sharedItems containsBlank="1" count="3">
        <s v="Higher"/>
        <s v="Lower"/>
        <m/>
      </sharedItems>
    </cacheField>
    <cacheField name="Profit after sale" numFmtId="165">
      <sharedItems containsString="0" containsBlank="1" containsNumber="1" minValue="-513626" maxValue="79289"/>
    </cacheField>
    <cacheField name="Difference Betweeen Sales &amp; Year Resale" numFmtId="0">
      <sharedItems containsString="0" containsBlank="1" containsNumber="1" minValue="-65684" maxValue="525486"/>
    </cacheField>
    <cacheField name="Car Manufacturer &amp; Model" numFmtId="0">
      <sharedItems containsBlank="1"/>
    </cacheField>
    <cacheField name="Percentage Difference" numFmtId="0">
      <sharedItems containsString="0" containsBlank="1" containsNumber="1" minValue="-0.972112305549235" maxValue="189.36363636363637"/>
    </cacheField>
  </cacheFields>
  <extLst>
    <ext xmlns:x14="http://schemas.microsoft.com/office/spreadsheetml/2009/9/main" uri="{725AE2AE-9491-48be-B2B4-4EB974FC3084}">
      <x14:pivotCacheDefinition pivotCacheId="1695316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s v="Integra"/>
    <n v="16919"/>
    <n v="16360"/>
    <s v="Passenger"/>
    <n v="21500"/>
    <n v="1.8"/>
    <n v="140"/>
    <n v="101.2"/>
    <n v="67.3"/>
    <n v="172.4"/>
    <n v="2.6389999999999998"/>
    <n v="13.2"/>
    <n v="28"/>
    <d v="2012-02-02T00:00:00"/>
    <n v="58.280149520000002"/>
    <s v="Higher"/>
    <n v="4581"/>
    <n v="559"/>
    <s v="Acura (Integra)"/>
    <n v="-3.3039777764643299E-2"/>
  </r>
  <r>
    <x v="0"/>
    <s v="TL"/>
    <n v="39384"/>
    <n v="19875"/>
    <s v="Passenger"/>
    <n v="28400"/>
    <n v="3.2"/>
    <n v="225"/>
    <n v="108.1"/>
    <n v="70.3"/>
    <n v="192.9"/>
    <n v="3.5169999999999999"/>
    <n v="17.2"/>
    <n v="25"/>
    <d v="2011-06-03T00:00:00"/>
    <n v="91.370777660000002"/>
    <s v="Lower"/>
    <n v="-10984"/>
    <n v="19509"/>
    <s v="Acura (TL)"/>
    <n v="-0.49535344302254725"/>
  </r>
  <r>
    <x v="0"/>
    <s v="RL"/>
    <n v="8588"/>
    <n v="29725"/>
    <s v="Passenger"/>
    <n v="42000"/>
    <n v="3.5"/>
    <n v="210"/>
    <n v="114.6"/>
    <n v="71.400000000000006"/>
    <n v="196.6"/>
    <n v="3.85"/>
    <n v="18"/>
    <n v="22"/>
    <d v="2011-03-10T00:00:00"/>
    <n v="91.389779329999996"/>
    <s v="Higher"/>
    <n v="33412"/>
    <n v="-21137"/>
    <s v="Acura (RL)"/>
    <n v="2.4612249650675362"/>
  </r>
  <r>
    <x v="1"/>
    <s v="A4"/>
    <n v="20397"/>
    <n v="22255"/>
    <s v="Passenger"/>
    <n v="23990"/>
    <n v="1.8"/>
    <n v="150"/>
    <n v="102.6"/>
    <n v="68.2"/>
    <n v="178"/>
    <n v="2.9980000000000002"/>
    <n v="16.399999999999999"/>
    <n v="27"/>
    <d v="2011-10-08T00:00:00"/>
    <n v="62.777639200000003"/>
    <s v="Higher"/>
    <n v="3593"/>
    <n v="-1858"/>
    <s v="Audi (A4)"/>
    <n v="9.1091827229494535E-2"/>
  </r>
  <r>
    <x v="1"/>
    <s v="A6"/>
    <n v="18780"/>
    <n v="23555"/>
    <s v="Passenger"/>
    <n v="33950"/>
    <n v="2.8"/>
    <n v="200"/>
    <n v="108.7"/>
    <n v="76.099999999999994"/>
    <n v="192"/>
    <n v="3.5609999999999999"/>
    <n v="18.5"/>
    <n v="22"/>
    <d v="2011-08-09T00:00:00"/>
    <n v="84.565105020000004"/>
    <s v="Higher"/>
    <n v="15170"/>
    <n v="-4775"/>
    <s v="Audi (A6)"/>
    <n v="0.2542598509052183"/>
  </r>
  <r>
    <x v="1"/>
    <s v="A8"/>
    <n v="1380"/>
    <n v="39000"/>
    <s v="Passenger"/>
    <n v="62000"/>
    <n v="4.2"/>
    <n v="310"/>
    <n v="113"/>
    <n v="74"/>
    <n v="198.2"/>
    <n v="3.9020000000000001"/>
    <n v="23.7"/>
    <n v="21"/>
    <d v="2012-02-27T00:00:00"/>
    <n v="134.65685819999999"/>
    <s v="Higher"/>
    <n v="60620"/>
    <n v="-37620"/>
    <s v="Audi (A8)"/>
    <n v="27.260869565217391"/>
  </r>
  <r>
    <x v="2"/>
    <s v="328i"/>
    <n v="9231"/>
    <n v="28675"/>
    <s v="Passenger"/>
    <n v="33400"/>
    <n v="2.8"/>
    <n v="193"/>
    <n v="107.3"/>
    <n v="68.5"/>
    <n v="176"/>
    <n v="3.1970000000000001"/>
    <n v="16.600000000000001"/>
    <n v="24"/>
    <d v="2012-01-29T00:00:00"/>
    <n v="81.877068559999998"/>
    <s v="Higher"/>
    <n v="24169"/>
    <n v="-19444"/>
    <s v="BMW (328i)"/>
    <n v="2.1063806738164881"/>
  </r>
  <r>
    <x v="2"/>
    <s v="528i"/>
    <n v="17527"/>
    <n v="36125"/>
    <s v="Passenger"/>
    <n v="38900"/>
    <n v="2.8"/>
    <n v="193"/>
    <n v="111.4"/>
    <n v="70.900000000000006"/>
    <n v="188"/>
    <n v="3.472"/>
    <n v="18.5"/>
    <n v="25"/>
    <d v="2011-04-04T00:00:00"/>
    <n v="83.998723799999993"/>
    <s v="Higher"/>
    <n v="21373"/>
    <n v="-18598"/>
    <s v="BMW (528i)"/>
    <n v="1.061105722599418"/>
  </r>
  <r>
    <x v="3"/>
    <s v="Century"/>
    <n v="91561"/>
    <n v="12475"/>
    <s v="Passenger"/>
    <n v="21975"/>
    <n v="3.1"/>
    <n v="175"/>
    <n v="109"/>
    <n v="72.7"/>
    <n v="194.6"/>
    <n v="3.3679999999999999"/>
    <n v="17.5"/>
    <n v="25"/>
    <d v="2011-11-02T00:00:00"/>
    <n v="71.181451319999994"/>
    <s v="Lower"/>
    <n v="-69586"/>
    <n v="79086"/>
    <s v="Buick (Century)"/>
    <n v="-0.86375203416301705"/>
  </r>
  <r>
    <x v="3"/>
    <s v="Regal"/>
    <n v="39350"/>
    <n v="13740"/>
    <s v="Passenger"/>
    <n v="25300"/>
    <n v="3.8"/>
    <n v="240"/>
    <n v="109"/>
    <n v="72.7"/>
    <n v="196.2"/>
    <n v="3.5430000000000001"/>
    <n v="17.5"/>
    <n v="23"/>
    <d v="2011-09-03T00:00:00"/>
    <n v="95.636702529999994"/>
    <s v="Lower"/>
    <n v="-14050"/>
    <n v="25610"/>
    <s v="Buick (Regal)"/>
    <n v="-0.65082592121982208"/>
  </r>
  <r>
    <x v="3"/>
    <s v="Park Avenue"/>
    <n v="27851"/>
    <n v="20190"/>
    <s v="Passenger"/>
    <n v="31965"/>
    <n v="3.8"/>
    <n v="205"/>
    <n v="113.8"/>
    <n v="74.7"/>
    <n v="206.8"/>
    <n v="3.778"/>
    <n v="18.5"/>
    <n v="24"/>
    <d v="2012-03-23T00:00:00"/>
    <n v="85.828408249999995"/>
    <s v="Higher"/>
    <n v="4114"/>
    <n v="7661"/>
    <s v="Buick (Park Avenue)"/>
    <n v="-0.27507091307313919"/>
  </r>
  <r>
    <x v="3"/>
    <s v="LeSabre"/>
    <n v="83257"/>
    <n v="13360"/>
    <s v="Passenger"/>
    <n v="27885"/>
    <n v="3.8"/>
    <n v="205"/>
    <n v="112.2"/>
    <n v="73.5"/>
    <n v="200"/>
    <n v="3.5910000000000002"/>
    <n v="17.5"/>
    <n v="25"/>
    <d v="2011-07-23T00:00:00"/>
    <n v="84.254525810000004"/>
    <s v="Lower"/>
    <n v="-55372"/>
    <n v="69897"/>
    <s v="Buick (LeSabre)"/>
    <n v="-0.83953301223921106"/>
  </r>
  <r>
    <x v="4"/>
    <s v="DeVille"/>
    <n v="63729"/>
    <n v="22525"/>
    <s v="Passenger"/>
    <n v="39895"/>
    <n v="4.5999999999999996"/>
    <n v="275"/>
    <n v="115.3"/>
    <n v="74.5"/>
    <n v="207.2"/>
    <n v="3.9780000000000002"/>
    <n v="18.5"/>
    <n v="22"/>
    <d v="2012-02-23T00:00:00"/>
    <n v="113.85459760000001"/>
    <s v="Lower"/>
    <n v="-23834"/>
    <n v="41204"/>
    <s v="Cadillac (DeVille)"/>
    <n v="-0.64655023615622398"/>
  </r>
  <r>
    <x v="4"/>
    <s v="Eldorado"/>
    <n v="6536"/>
    <n v="25725"/>
    <s v="Passenger"/>
    <n v="39665"/>
    <n v="4.5999999999999996"/>
    <n v="275"/>
    <n v="108"/>
    <n v="75.5"/>
    <n v="200.6"/>
    <n v="3.843"/>
    <n v="19"/>
    <n v="22"/>
    <d v="2011-11-27T00:00:00"/>
    <n v="113.7658739"/>
    <s v="Higher"/>
    <n v="33129"/>
    <n v="-19189"/>
    <s v="Cadillac (Eldorado)"/>
    <n v="2.935893512851897"/>
  </r>
  <r>
    <x v="4"/>
    <s v="Catera"/>
    <n v="11185"/>
    <n v="18225"/>
    <s v="Passenger"/>
    <n v="31010"/>
    <n v="3"/>
    <n v="200"/>
    <n v="107.4"/>
    <n v="70.3"/>
    <n v="194.8"/>
    <n v="3.77"/>
    <n v="18"/>
    <n v="22"/>
    <d v="2011-09-28T00:00:00"/>
    <n v="83.483093580000002"/>
    <s v="Higher"/>
    <n v="19825"/>
    <n v="-7040"/>
    <s v="Cadillac (Catera)"/>
    <n v="0.62941439427805101"/>
  </r>
  <r>
    <x v="5"/>
    <s v="Cavalier"/>
    <n v="145519"/>
    <n v="9250"/>
    <s v="Passenger"/>
    <n v="13260"/>
    <n v="2.2000000000000002"/>
    <n v="115"/>
    <n v="104.1"/>
    <n v="67.900000000000006"/>
    <n v="180.9"/>
    <n v="2.6760000000000002"/>
    <n v="14.3"/>
    <n v="27"/>
    <d v="2011-08-17T00:00:00"/>
    <n v="46.363347470000001"/>
    <s v="Lower"/>
    <n v="-132259"/>
    <n v="136269"/>
    <s v="Chevrolet (Cavalier)"/>
    <n v="-0.9364344174987459"/>
  </r>
  <r>
    <x v="5"/>
    <s v="Malibu"/>
    <n v="135126"/>
    <n v="11225"/>
    <s v="Passenger"/>
    <n v="16535"/>
    <n v="3.1"/>
    <n v="170"/>
    <n v="107"/>
    <n v="69.400000000000006"/>
    <n v="190.4"/>
    <n v="3.0510000000000002"/>
    <n v="15"/>
    <n v="25"/>
    <d v="2012-03-19T00:00:00"/>
    <n v="67.314462160000005"/>
    <s v="Lower"/>
    <n v="-118591"/>
    <n v="123901"/>
    <s v="Chevrolet (Malibu)"/>
    <n v="-0.91692938442638727"/>
  </r>
  <r>
    <x v="5"/>
    <s v="Lumina"/>
    <n v="24629"/>
    <n v="10310"/>
    <s v="Passenger"/>
    <n v="18890"/>
    <n v="3.1"/>
    <n v="175"/>
    <n v="107.5"/>
    <n v="72.5"/>
    <n v="200.9"/>
    <n v="3.33"/>
    <n v="16.600000000000001"/>
    <n v="25"/>
    <d v="2011-05-24T00:00:00"/>
    <n v="69.991395600000004"/>
    <s v="Lower"/>
    <n v="-5739"/>
    <n v="14319"/>
    <s v="Chevrolet (Lumina)"/>
    <n v="-0.58138779487595926"/>
  </r>
  <r>
    <x v="5"/>
    <s v="Monte Carlo"/>
    <n v="42593"/>
    <n v="11525"/>
    <s v="Passenger"/>
    <n v="19390"/>
    <n v="3.4"/>
    <n v="180"/>
    <n v="110.5"/>
    <n v="72.7"/>
    <n v="197.9"/>
    <n v="3.34"/>
    <n v="17"/>
    <n v="27"/>
    <d v="2011-12-22T00:00:00"/>
    <n v="72.030917189999997"/>
    <s v="Lower"/>
    <n v="-23203"/>
    <n v="31068"/>
    <s v="Chevrolet (Monte Carlo)"/>
    <n v="-0.72941563167656653"/>
  </r>
  <r>
    <x v="5"/>
    <s v="Camaro"/>
    <n v="26402"/>
    <n v="13025"/>
    <s v="Passenger"/>
    <n v="24340"/>
    <n v="3.8"/>
    <n v="200"/>
    <n v="101.1"/>
    <n v="74.099999999999994"/>
    <n v="193.2"/>
    <n v="3.5"/>
    <n v="16.8"/>
    <n v="25"/>
    <d v="2011-10-23T00:00:00"/>
    <n v="81.118543329999994"/>
    <s v="Lower"/>
    <n v="-2062"/>
    <n v="13377"/>
    <s v="Chevrolet (Camaro)"/>
    <n v="-0.50666616165442013"/>
  </r>
  <r>
    <x v="5"/>
    <s v="Corvette"/>
    <n v="17947"/>
    <n v="36225"/>
    <s v="Passenger"/>
    <n v="45705"/>
    <n v="5.7"/>
    <n v="345"/>
    <n v="104.5"/>
    <n v="73.599999999999994"/>
    <n v="179.7"/>
    <n v="3.21"/>
    <n v="19.100000000000001"/>
    <n v="22"/>
    <d v="2012-05-12T00:00:00"/>
    <n v="141.14115000000001"/>
    <s v="Higher"/>
    <n v="27758"/>
    <n v="-18278"/>
    <s v="Chevrolet (Corvette)"/>
    <n v="1.0184431938485541"/>
  </r>
  <r>
    <x v="5"/>
    <s v="Prizm"/>
    <n v="32299"/>
    <n v="9125"/>
    <s v="Passenger"/>
    <n v="13960"/>
    <n v="1.8"/>
    <n v="120"/>
    <n v="97.1"/>
    <n v="66.7"/>
    <n v="174.3"/>
    <n v="2.3980000000000001"/>
    <n v="13.2"/>
    <n v="33"/>
    <d v="2011-09-11T00:00:00"/>
    <n v="48.297636099999998"/>
    <s v="Lower"/>
    <n v="-18339"/>
    <n v="23174"/>
    <s v="Chevrolet (Prizm)"/>
    <n v="-0.71748351342146821"/>
  </r>
  <r>
    <x v="5"/>
    <s v="Metro"/>
    <n v="21855"/>
    <n v="5160"/>
    <s v="Passenger"/>
    <n v="9235"/>
    <n v="1"/>
    <n v="55"/>
    <n v="93.1"/>
    <n v="62.6"/>
    <n v="149.4"/>
    <n v="1.895"/>
    <n v="10.3"/>
    <n v="45"/>
    <d v="2012-04-13T00:00:00"/>
    <n v="23.276272330000001"/>
    <s v="Lower"/>
    <n v="-12620"/>
    <n v="16695"/>
    <s v="Chevrolet (Metro)"/>
    <n v="-0.7638984214138641"/>
  </r>
  <r>
    <x v="6"/>
    <s v="Sebring Coupe"/>
    <n v="7854"/>
    <n v="12360"/>
    <s v="Passenger"/>
    <n v="19840"/>
    <n v="2.5"/>
    <n v="163"/>
    <n v="103.7"/>
    <n v="69.7"/>
    <n v="190.9"/>
    <n v="2.9670000000000001"/>
    <n v="15.9"/>
    <n v="24"/>
    <d v="2012-01-16T00:00:00"/>
    <n v="65.957183959999995"/>
    <s v="Higher"/>
    <n v="11986"/>
    <n v="-4506"/>
    <s v="Chrysler (Sebring Coupe)"/>
    <n v="0.57372039724980906"/>
  </r>
  <r>
    <x v="6"/>
    <s v="Sebring Conv."/>
    <n v="32775"/>
    <n v="14180"/>
    <s v="Passenger"/>
    <n v="24495"/>
    <n v="2.5"/>
    <n v="168"/>
    <n v="106"/>
    <n v="69.2"/>
    <n v="193"/>
    <n v="3.3319999999999999"/>
    <n v="16"/>
    <n v="24"/>
    <d v="2011-11-17T00:00:00"/>
    <n v="69.521355049999997"/>
    <s v="Lower"/>
    <n v="-8280"/>
    <n v="18595"/>
    <s v="Chrysler (Sebring Conv.)"/>
    <n v="-0.56735316552250192"/>
  </r>
  <r>
    <x v="6"/>
    <s v="Concorde"/>
    <n v="31148"/>
    <n v="13725"/>
    <s v="Passenger"/>
    <n v="22245"/>
    <n v="2.7"/>
    <n v="200"/>
    <n v="113"/>
    <n v="74.400000000000006"/>
    <n v="209.1"/>
    <n v="3.452"/>
    <n v="17"/>
    <n v="26"/>
    <d v="2012-06-06T00:00:00"/>
    <n v="80.02378204"/>
    <s v="Lower"/>
    <n v="-8903"/>
    <n v="17423"/>
    <s v="Chrysler (Concorde)"/>
    <n v="-0.55936175677411071"/>
  </r>
  <r>
    <x v="6"/>
    <s v="Cirrus"/>
    <n v="32305.999999999996"/>
    <n v="12640"/>
    <s v="Passenger"/>
    <n v="16480"/>
    <n v="2"/>
    <n v="132"/>
    <n v="108"/>
    <n v="71"/>
    <n v="186"/>
    <n v="2.911"/>
    <n v="16"/>
    <n v="27"/>
    <d v="2011-10-06T00:00:00"/>
    <n v="53.566199869999998"/>
    <s v="Lower"/>
    <n v="-15825.999999999996"/>
    <n v="19665.999999999996"/>
    <s v="Chrysler (Cirrus)"/>
    <n v="-0.60874141026434714"/>
  </r>
  <r>
    <x v="6"/>
    <s v="LHS"/>
    <n v="13462"/>
    <n v="17325"/>
    <s v="Passenger"/>
    <n v="28340"/>
    <n v="3.5"/>
    <n v="253"/>
    <n v="113"/>
    <n v="74.400000000000006"/>
    <n v="207.7"/>
    <n v="3.5640000000000001"/>
    <n v="17"/>
    <n v="23"/>
    <d v="2012-05-08T00:00:00"/>
    <n v="101.3292807"/>
    <s v="Higher"/>
    <n v="14878"/>
    <n v="-3863"/>
    <s v="Chrysler (LHS)"/>
    <n v="0.28695587579854404"/>
  </r>
  <r>
    <x v="7"/>
    <s v="Neon"/>
    <n v="76034"/>
    <n v="7750"/>
    <s v="Passenger"/>
    <n v="12640"/>
    <n v="2"/>
    <n v="132"/>
    <n v="105"/>
    <n v="74.400000000000006"/>
    <n v="174.4"/>
    <n v="2.5670000000000002"/>
    <n v="12.5"/>
    <n v="29"/>
    <d v="2011-12-12T00:00:00"/>
    <n v="52.084898750000001"/>
    <s v="Lower"/>
    <n v="-63394"/>
    <n v="68284"/>
    <s v="Dodge (Neon)"/>
    <n v="-0.8980719151958334"/>
  </r>
  <r>
    <x v="7"/>
    <s v="Avenger"/>
    <n v="4734"/>
    <n v="12545"/>
    <s v="Passenger"/>
    <n v="19045"/>
    <n v="2.5"/>
    <n v="163"/>
    <n v="103.7"/>
    <n v="69.099999999999994"/>
    <n v="190.2"/>
    <n v="2.879"/>
    <n v="15.9"/>
    <n v="24"/>
    <d v="2012-07-01T00:00:00"/>
    <n v="65.650508340000002"/>
    <s v="Higher"/>
    <n v="14311"/>
    <n v="-7811"/>
    <s v="Dodge (Avenger)"/>
    <n v="1.6499788762146177"/>
  </r>
  <r>
    <x v="7"/>
    <s v="Stratus"/>
    <n v="71186"/>
    <n v="10185"/>
    <s v="Passenger"/>
    <n v="20230"/>
    <n v="2.5"/>
    <n v="168"/>
    <n v="108"/>
    <n v="71"/>
    <n v="186"/>
    <n v="3.0579999999999998"/>
    <n v="16"/>
    <n v="24"/>
    <d v="2011-10-31T00:00:00"/>
    <n v="67.876107840000003"/>
    <s v="Lower"/>
    <n v="-50956"/>
    <n v="61001"/>
    <s v="Dodge (Stratus)"/>
    <n v="-0.85692411429213611"/>
  </r>
  <r>
    <x v="7"/>
    <s v="Viper"/>
    <n v="916"/>
    <n v="58470"/>
    <s v="Passenger"/>
    <n v="69725"/>
    <n v="8"/>
    <n v="450"/>
    <n v="96.2"/>
    <n v="75.7"/>
    <n v="176.7"/>
    <n v="3.375"/>
    <n v="19"/>
    <n v="16"/>
    <d v="2011-08-07T00:00:00"/>
    <n v="188.14432300000001"/>
    <s v="Higher"/>
    <n v="68809"/>
    <n v="-57554"/>
    <s v="Dodge (Viper)"/>
    <n v="62.831877729257641"/>
  </r>
  <r>
    <x v="7"/>
    <s v="Ram Pickup"/>
    <n v="227061"/>
    <n v="15060"/>
    <s v="Car"/>
    <n v="19460"/>
    <n v="5.2"/>
    <n v="230"/>
    <n v="138.69999999999999"/>
    <n v="79.3"/>
    <n v="224.2"/>
    <n v="4.47"/>
    <n v="26"/>
    <n v="17"/>
    <d v="2012-03-06T00:00:00"/>
    <n v="90.211700050000005"/>
    <s v="Lower"/>
    <n v="-207601"/>
    <n v="212001"/>
    <s v="Dodge (Ram Pickup)"/>
    <n v="-0.93367421089486968"/>
  </r>
  <r>
    <x v="7"/>
    <s v="Ram Wagon"/>
    <n v="16767"/>
    <n v="15510"/>
    <s v="Car"/>
    <n v="21315"/>
    <n v="3.9"/>
    <n v="175"/>
    <n v="109.6"/>
    <n v="78.8"/>
    <n v="192.6"/>
    <n v="4.2450000000000001"/>
    <n v="32"/>
    <n v="15"/>
    <d v="2012-01-06T00:00:00"/>
    <n v="71.135291609999996"/>
    <s v="Higher"/>
    <n v="4548"/>
    <n v="1257"/>
    <s v="Dodge (Ram Wagon)"/>
    <n v="-7.4968688495258548E-2"/>
  </r>
  <r>
    <x v="7"/>
    <s v="Ram Van"/>
    <n v="31038"/>
    <n v="13425"/>
    <s v="Car"/>
    <n v="18575"/>
    <n v="3.9"/>
    <n v="175"/>
    <n v="127.2"/>
    <n v="78.8"/>
    <n v="208.5"/>
    <n v="4.298"/>
    <n v="32"/>
    <n v="16"/>
    <d v="2012-07-26T00:00:00"/>
    <n v="70.078321540000005"/>
    <s v="Lower"/>
    <n v="-12463"/>
    <n v="17613"/>
    <s v="Dodge (Ram Van)"/>
    <n v="-0.56746568722211488"/>
  </r>
  <r>
    <x v="7"/>
    <s v="Dakota"/>
    <n v="111313"/>
    <n v="11260"/>
    <s v="Car"/>
    <n v="16980"/>
    <n v="2.5"/>
    <n v="120"/>
    <n v="131"/>
    <n v="71.5"/>
    <n v="215"/>
    <n v="3.5569999999999999"/>
    <n v="22"/>
    <n v="19"/>
    <d v="2011-11-25T00:00:00"/>
    <n v="49.64500177"/>
    <s v="Lower"/>
    <n v="-94333"/>
    <n v="100053"/>
    <s v="Dodge (Dakota)"/>
    <n v="-0.89884380081392112"/>
  </r>
  <r>
    <x v="7"/>
    <s v="Caravan"/>
    <n v="181749"/>
    <n v="12025"/>
    <s v="Car"/>
    <n v="19565"/>
    <n v="2.4"/>
    <n v="150"/>
    <n v="113.3"/>
    <n v="76.8"/>
    <n v="186.3"/>
    <n v="3.5329999999999999"/>
    <n v="20"/>
    <n v="24"/>
    <d v="2011-09-01T00:00:00"/>
    <n v="61.227000310000001"/>
    <s v="Lower"/>
    <n v="-162184"/>
    <n v="169724"/>
    <s v="Dodge (Caravan)"/>
    <n v="-0.93383732510220141"/>
  </r>
  <r>
    <x v="8"/>
    <s v="Escort"/>
    <n v="70227"/>
    <n v="7425"/>
    <s v="Passenger"/>
    <n v="12070"/>
    <n v="2"/>
    <n v="110"/>
    <n v="98.4"/>
    <n v="67"/>
    <n v="174.7"/>
    <n v="2.468"/>
    <n v="12.7"/>
    <n v="30"/>
    <d v="2012-03-31T00:00:00"/>
    <n v="44.083709460000001"/>
    <s v="Lower"/>
    <n v="-58157"/>
    <n v="62802"/>
    <s v="Ford (Escort)"/>
    <n v="-0.89427143406382159"/>
  </r>
  <r>
    <x v="8"/>
    <s v="Mustang"/>
    <n v="113369"/>
    <n v="12760"/>
    <s v="Passenger"/>
    <n v="21560"/>
    <n v="3.8"/>
    <n v="190"/>
    <n v="101.3"/>
    <n v="73.099999999999994"/>
    <n v="183.2"/>
    <n v="3.2029999999999998"/>
    <n v="15.7"/>
    <n v="24"/>
    <d v="2012-01-31T00:00:00"/>
    <n v="76.509184559999994"/>
    <s v="Lower"/>
    <n v="-91809"/>
    <n v="100609"/>
    <s v="Ford (Mustang)"/>
    <n v="-0.88744718573860581"/>
  </r>
  <r>
    <x v="8"/>
    <s v="Contour"/>
    <n v="35068"/>
    <n v="8835"/>
    <s v="Passenger"/>
    <n v="17035"/>
    <n v="2.5"/>
    <n v="170"/>
    <n v="106.5"/>
    <n v="69.099999999999994"/>
    <n v="184.6"/>
    <n v="2.7690000000000001"/>
    <n v="15"/>
    <n v="25"/>
    <d v="2012-08-20T00:00:00"/>
    <n v="67.351010720000005"/>
    <s v="Lower"/>
    <n v="-18033"/>
    <n v="26233"/>
    <s v="Ford (Contour)"/>
    <n v="-0.74806091023155008"/>
  </r>
  <r>
    <x v="8"/>
    <s v="Taurus"/>
    <n v="245815"/>
    <n v="10055"/>
    <s v="Passenger"/>
    <n v="17885"/>
    <n v="3"/>
    <n v="155"/>
    <n v="108.5"/>
    <n v="73"/>
    <n v="197.6"/>
    <n v="3.3679999999999999"/>
    <n v="16"/>
    <n v="24"/>
    <d v="2011-12-20T00:00:00"/>
    <n v="62.503739500000002"/>
    <s v="Lower"/>
    <n v="-227930"/>
    <n v="235760"/>
    <s v="Ford (Taurus)"/>
    <n v="-0.95909525456135714"/>
  </r>
  <r>
    <x v="8"/>
    <s v="Crown Victoria"/>
    <n v="63403"/>
    <n v="14210"/>
    <s v="Passenger"/>
    <n v="22195"/>
    <n v="4.5999999999999996"/>
    <n v="200"/>
    <n v="114.7"/>
    <n v="78.2"/>
    <n v="212"/>
    <n v="3.9079999999999999"/>
    <n v="19"/>
    <n v="21"/>
    <d v="2011-09-26T00:00:00"/>
    <n v="80.499536710000001"/>
    <s v="Lower"/>
    <n v="-41208"/>
    <n v="49193"/>
    <s v="Ford (Crown Victoria)"/>
    <n v="-0.7758781130230431"/>
  </r>
  <r>
    <x v="8"/>
    <s v="Explorer"/>
    <n v="276747"/>
    <n v="16640"/>
    <s v="Car"/>
    <n v="31930"/>
    <n v="4"/>
    <n v="210"/>
    <n v="111.6"/>
    <n v="70.2"/>
    <n v="190.7"/>
    <n v="3.8759999999999999"/>
    <n v="21"/>
    <n v="19"/>
    <d v="2012-04-25T00:00:00"/>
    <n v="87.635495779999999"/>
    <s v="Lower"/>
    <n v="-244817"/>
    <n v="260107"/>
    <s v="Ford (Explorer)"/>
    <n v="-0.9398728802841585"/>
  </r>
  <r>
    <x v="8"/>
    <s v="Windstar"/>
    <n v="155787"/>
    <n v="13175"/>
    <s v="Car"/>
    <n v="21410"/>
    <n v="3"/>
    <n v="150"/>
    <n v="120.7"/>
    <n v="76.599999999999994"/>
    <n v="200.9"/>
    <n v="3.7610000000000001"/>
    <n v="26"/>
    <n v="21"/>
    <d v="2012-02-25T00:00:00"/>
    <n v="62.095048390000002"/>
    <s v="Lower"/>
    <n v="-134377"/>
    <n v="142612"/>
    <s v="Ford (Windstar)"/>
    <n v="-0.91542940039926313"/>
  </r>
  <r>
    <x v="8"/>
    <s v="Expedition"/>
    <n v="125338"/>
    <n v="23575"/>
    <s v="Car"/>
    <n v="36135"/>
    <n v="4.5999999999999996"/>
    <n v="240"/>
    <n v="119"/>
    <n v="78.7"/>
    <n v="204.6"/>
    <n v="4.8079999999999998"/>
    <n v="26"/>
    <n v="16"/>
    <d v="2012-09-14T00:00:00"/>
    <n v="100.0248023"/>
    <s v="Lower"/>
    <n v="-89203"/>
    <n v="101763"/>
    <s v="Ford (Expedition)"/>
    <n v="-0.81190859914790403"/>
  </r>
  <r>
    <x v="8"/>
    <s v="Ranger"/>
    <n v="220650"/>
    <n v="7850"/>
    <s v="Car"/>
    <n v="12050"/>
    <n v="2.5"/>
    <n v="119"/>
    <n v="117.5"/>
    <n v="69.400000000000006"/>
    <n v="200.7"/>
    <n v="3.0859999999999999"/>
    <n v="20"/>
    <n v="23"/>
    <d v="2012-01-14T00:00:00"/>
    <n v="47.389531310000002"/>
    <s v="Lower"/>
    <n v="-208600"/>
    <n v="212800"/>
    <s v="Ford (Ranger)"/>
    <n v="-0.96442329481078626"/>
  </r>
  <r>
    <x v="8"/>
    <s v="F-Series"/>
    <n v="540561"/>
    <n v="15075"/>
    <s v="Car"/>
    <n v="26935"/>
    <n v="4.5999999999999996"/>
    <n v="220"/>
    <n v="138.5"/>
    <n v="79.099999999999994"/>
    <n v="224.5"/>
    <n v="4.2409999999999997"/>
    <n v="25.1"/>
    <n v="18"/>
    <d v="2012-08-16T00:00:00"/>
    <n v="89.401934729999994"/>
    <s v="Lower"/>
    <n v="-513626"/>
    <n v="525486"/>
    <s v="Ford (F-Series)"/>
    <n v="-0.972112305549235"/>
  </r>
  <r>
    <x v="9"/>
    <s v="Civic"/>
    <n v="199685"/>
    <n v="9850"/>
    <s v="Passenger"/>
    <n v="12885"/>
    <n v="1.6"/>
    <n v="106"/>
    <n v="103.2"/>
    <n v="67.099999999999994"/>
    <n v="175.1"/>
    <n v="2.339"/>
    <n v="11.9"/>
    <n v="32"/>
    <d v="2011-10-21T00:00:00"/>
    <n v="42.879097340000001"/>
    <s v="Lower"/>
    <n v="-186800"/>
    <n v="189835"/>
    <s v="Honda (Civic)"/>
    <n v="-0.95067230888649623"/>
  </r>
  <r>
    <x v="9"/>
    <s v="Accord"/>
    <n v="230902"/>
    <n v="13210"/>
    <s v="Passenger"/>
    <n v="15350"/>
    <n v="2.2999999999999998"/>
    <n v="135"/>
    <n v="106.9"/>
    <n v="70.3"/>
    <n v="188.8"/>
    <n v="2.9319999999999999"/>
    <n v="17.100000000000001"/>
    <n v="27"/>
    <d v="2012-05-20T00:00:00"/>
    <n v="54.269548290000003"/>
    <s v="Lower"/>
    <n v="-215552"/>
    <n v="217692"/>
    <s v="Honda (Accord)"/>
    <n v="-0.94278958172731286"/>
  </r>
  <r>
    <x v="9"/>
    <s v="CR-V"/>
    <n v="73203"/>
    <n v="17710"/>
    <s v="Car"/>
    <n v="20550"/>
    <n v="2"/>
    <n v="146"/>
    <n v="103.2"/>
    <n v="68.900000000000006"/>
    <n v="177.6"/>
    <n v="3.2189999999999999"/>
    <n v="15.3"/>
    <n v="24"/>
    <d v="2012-03-21T00:00:00"/>
    <n v="60.087966620000003"/>
    <s v="Lower"/>
    <n v="-52653"/>
    <n v="55493"/>
    <s v="Honda (CR-V)"/>
    <n v="-0.75807002445254978"/>
  </r>
  <r>
    <x v="9"/>
    <s v="Passport"/>
    <n v="12855"/>
    <n v="17525"/>
    <s v="Car"/>
    <n v="26600"/>
    <n v="3.2"/>
    <n v="205"/>
    <n v="106.4"/>
    <n v="70.400000000000006"/>
    <n v="178.2"/>
    <n v="3.8570000000000002"/>
    <n v="21.1"/>
    <n v="19"/>
    <d v="2012-10-09T00:00:00"/>
    <n v="83.602500800000001"/>
    <s v="Higher"/>
    <n v="13745"/>
    <n v="-4670"/>
    <s v="Honda (Passport)"/>
    <n v="0.36328276935044729"/>
  </r>
  <r>
    <x v="9"/>
    <s v="Odyssey"/>
    <n v="76029"/>
    <n v="19490"/>
    <s v="Car"/>
    <n v="26000"/>
    <n v="3.5"/>
    <n v="210"/>
    <n v="118.1"/>
    <n v="75.599999999999994"/>
    <n v="201.2"/>
    <n v="4.2880000000000003"/>
    <n v="20"/>
    <n v="23"/>
    <d v="2012-02-08T00:00:00"/>
    <n v="85.217691340000002"/>
    <s v="Lower"/>
    <n v="-50029"/>
    <n v="56539"/>
    <s v="Honda (Odyssey)"/>
    <n v="-0.74365044917071121"/>
  </r>
  <r>
    <x v="10"/>
    <s v="Accent"/>
    <n v="41184"/>
    <n v="5860"/>
    <s v="Passenger"/>
    <n v="9699"/>
    <n v="1.5"/>
    <n v="92"/>
    <n v="96.1"/>
    <n v="65.7"/>
    <n v="166.7"/>
    <n v="2.2400000000000002"/>
    <n v="11.9"/>
    <n v="31"/>
    <d v="2012-09-10T00:00:00"/>
    <n v="36.672283579999998"/>
    <s v="Lower"/>
    <n v="-31485"/>
    <n v="35324"/>
    <s v="Hyundai (Accent)"/>
    <n v="-0.85771173271173273"/>
  </r>
  <r>
    <x v="10"/>
    <s v="Elantra"/>
    <n v="66692"/>
    <n v="7825"/>
    <s v="Passenger"/>
    <n v="11799"/>
    <n v="2"/>
    <n v="140"/>
    <n v="100.4"/>
    <n v="66.900000000000006"/>
    <n v="174"/>
    <n v="2.6259999999999999"/>
    <n v="14.5"/>
    <n v="27"/>
    <d v="2011-11-15T00:00:00"/>
    <n v="54.590045160000003"/>
    <s v="Lower"/>
    <n v="-54893"/>
    <n v="58867"/>
    <s v="Hyundai (Elantra)"/>
    <n v="-0.8826695855574882"/>
  </r>
  <r>
    <x v="10"/>
    <s v="Sonata"/>
    <n v="29450"/>
    <n v="8910"/>
    <s v="Passenger"/>
    <n v="14999"/>
    <n v="2.4"/>
    <n v="148"/>
    <n v="106.3"/>
    <n v="71.599999999999994"/>
    <n v="185.4"/>
    <n v="3.0720000000000001"/>
    <n v="17.2"/>
    <n v="25"/>
    <d v="2012-06-14T00:00:00"/>
    <n v="58.758248999999999"/>
    <s v="Lower"/>
    <n v="-14451"/>
    <n v="20540"/>
    <s v="Hyundai (Sonata)"/>
    <n v="-0.69745331069609506"/>
  </r>
  <r>
    <x v="11"/>
    <s v="I30"/>
    <n v="23713"/>
    <n v="19690"/>
    <s v="Passenger"/>
    <n v="29465"/>
    <n v="3"/>
    <n v="227"/>
    <n v="108.3"/>
    <n v="70.2"/>
    <n v="193.7"/>
    <n v="3.3420000000000001"/>
    <n v="18.5"/>
    <n v="25"/>
    <d v="2012-04-15T00:00:00"/>
    <n v="92.436889230000006"/>
    <s v="Higher"/>
    <n v="5752"/>
    <n v="4023"/>
    <s v="Infiniti (I30)"/>
    <n v="-0.16965377640956436"/>
  </r>
  <r>
    <x v="12"/>
    <s v="Wrangler"/>
    <n v="55557"/>
    <n v="13475"/>
    <s v="Car"/>
    <n v="14460"/>
    <n v="2.5"/>
    <n v="120"/>
    <n v="93.4"/>
    <n v="66.7"/>
    <n v="152"/>
    <n v="3.0449999999999999"/>
    <n v="19"/>
    <n v="17"/>
    <d v="2012-03-04T00:00:00"/>
    <n v="48.672897910000003"/>
    <s v="Lower"/>
    <n v="-41097"/>
    <n v="42082"/>
    <s v="Jeep (Wrangler)"/>
    <n v="-0.75745630613604042"/>
  </r>
  <r>
    <x v="12"/>
    <s v="Cherokee"/>
    <n v="80556"/>
    <n v="13775"/>
    <s v="Car"/>
    <n v="21620"/>
    <n v="4"/>
    <n v="190"/>
    <n v="101.4"/>
    <n v="69.400000000000006"/>
    <n v="167.5"/>
    <n v="3.194"/>
    <n v="20"/>
    <n v="20"/>
    <d v="2012-10-05T00:00:00"/>
    <n v="76.584439619999998"/>
    <s v="Lower"/>
    <n v="-58936"/>
    <n v="66781"/>
    <s v="Jeep (Cherokee)"/>
    <n v="-0.82900094344307063"/>
  </r>
  <r>
    <x v="12"/>
    <s v="Grand Cherokee"/>
    <n v="157040"/>
    <n v="18810"/>
    <s v="Car"/>
    <n v="26895"/>
    <n v="4"/>
    <n v="195"/>
    <n v="105.9"/>
    <n v="72.3"/>
    <n v="181.5"/>
    <n v="3.88"/>
    <n v="20.5"/>
    <n v="19"/>
    <d v="2011-12-10T00:00:00"/>
    <n v="80.387779120000005"/>
    <s v="Lower"/>
    <n v="-130145"/>
    <n v="138230"/>
    <s v="Jeep (Grand Cherokee)"/>
    <n v="-0.88022159959246049"/>
  </r>
  <r>
    <x v="13"/>
    <s v="ES300"/>
    <n v="24072"/>
    <n v="26975"/>
    <s v="Passenger"/>
    <n v="31505"/>
    <n v="3"/>
    <n v="210"/>
    <n v="105.1"/>
    <n v="70.5"/>
    <n v="190.2"/>
    <n v="3.3730000000000002"/>
    <n v="18.5"/>
    <n v="23"/>
    <d v="2012-07-09T00:00:00"/>
    <n v="87.211001039999999"/>
    <s v="Higher"/>
    <n v="7433"/>
    <n v="-2903"/>
    <s v="Lexus (ES300)"/>
    <n v="0.12059654370222665"/>
  </r>
  <r>
    <x v="13"/>
    <s v="GS300"/>
    <n v="12698"/>
    <n v="32075.000000000004"/>
    <s v="Passenger"/>
    <n v="37805"/>
    <n v="3"/>
    <n v="225"/>
    <n v="110.2"/>
    <n v="70.900000000000006"/>
    <n v="189.2"/>
    <n v="3.6379999999999999"/>
    <n v="19.8"/>
    <n v="23"/>
    <d v="2012-05-10T00:00:00"/>
    <n v="94.946698400000002"/>
    <s v="Higher"/>
    <n v="25107"/>
    <n v="-19377.000000000004"/>
    <s v="Lexus (GS300)"/>
    <n v="1.5259883446212004"/>
  </r>
  <r>
    <x v="13"/>
    <s v="LS400"/>
    <n v="6375"/>
    <n v="40375"/>
    <s v="Passenger"/>
    <n v="54005"/>
    <n v="4"/>
    <n v="290"/>
    <n v="112.2"/>
    <n v="72"/>
    <n v="196.7"/>
    <n v="3.89"/>
    <n v="22.5"/>
    <n v="22"/>
    <d v="2012-03-29T00:00:00"/>
    <n v="124.44671630000001"/>
    <s v="Higher"/>
    <n v="47630"/>
    <n v="-34000"/>
    <s v="Lexus (LS400)"/>
    <n v="5.333333333333333"/>
  </r>
  <r>
    <x v="14"/>
    <s v="Continental"/>
    <n v="13798"/>
    <n v="20525"/>
    <s v="Passenger"/>
    <n v="39080"/>
    <n v="4.5999999999999996"/>
    <n v="275"/>
    <n v="109"/>
    <n v="73.599999999999994"/>
    <n v="208.5"/>
    <n v="3.8679999999999999"/>
    <n v="20"/>
    <n v="22"/>
    <d v="2012-08-03T00:00:00"/>
    <n v="113.5402069"/>
    <s v="Higher"/>
    <n v="25282"/>
    <n v="-6727"/>
    <s v="Lincoln (Continental)"/>
    <n v="0.48753442527902596"/>
  </r>
  <r>
    <x v="14"/>
    <s v="Town car"/>
    <n v="48911"/>
    <n v="21725"/>
    <s v="Passenger"/>
    <n v="43330"/>
    <n v="4.5999999999999996"/>
    <n v="215"/>
    <n v="117.7"/>
    <n v="78.2"/>
    <n v="215.3"/>
    <n v="4.1210000000000004"/>
    <n v="19"/>
    <n v="21"/>
    <d v="2012-06-04T00:00:00"/>
    <n v="93.957916900000001"/>
    <s v="Lower"/>
    <n v="-5581"/>
    <n v="27186"/>
    <s v="Lincoln (Town car)"/>
    <n v="-0.55582588783709186"/>
  </r>
  <r>
    <x v="15"/>
    <s v="Mirage"/>
    <n v="26232"/>
    <n v="8325"/>
    <s v="Passenger"/>
    <n v="13987"/>
    <n v="1.8"/>
    <n v="113"/>
    <n v="98.4"/>
    <n v="66.5"/>
    <n v="173.6"/>
    <n v="2.25"/>
    <n v="13.2"/>
    <n v="30"/>
    <d v="2012-04-23T00:00:00"/>
    <n v="45.832180559999998"/>
    <s v="Lower"/>
    <n v="-12245"/>
    <n v="17907"/>
    <s v="Mitsubishi (Mirage)"/>
    <n v="-0.68263952424519669"/>
  </r>
  <r>
    <x v="15"/>
    <s v="Eclipse"/>
    <n v="42541"/>
    <n v="10395"/>
    <s v="Passenger"/>
    <n v="19047"/>
    <n v="2.4"/>
    <n v="154"/>
    <n v="100.8"/>
    <n v="68.900000000000006"/>
    <n v="175.4"/>
    <n v="2.91"/>
    <n v="15.9"/>
    <n v="24"/>
    <d v="2012-11-24T00:00:00"/>
    <n v="62.441962349999997"/>
    <s v="Lower"/>
    <n v="-23494"/>
    <n v="32146"/>
    <s v="Mitsubishi (Eclipse)"/>
    <n v="-0.75564749300674638"/>
  </r>
  <r>
    <x v="15"/>
    <s v="Galant"/>
    <n v="55616"/>
    <n v="10595"/>
    <s v="Passenger"/>
    <n v="17357"/>
    <n v="2.4"/>
    <n v="145"/>
    <n v="103.7"/>
    <n v="68.5"/>
    <n v="187.8"/>
    <n v="2.9449999999999998"/>
    <n v="16.3"/>
    <n v="25"/>
    <d v="2012-01-29T00:00:00"/>
    <n v="58.606772919999997"/>
    <s v="Lower"/>
    <n v="-38259"/>
    <n v="45021"/>
    <s v="Mitsubishi (Galant)"/>
    <n v="-0.80949726697353275"/>
  </r>
  <r>
    <x v="15"/>
    <s v="Diamante"/>
    <n v="5711"/>
    <n v="16575"/>
    <s v="Passenger"/>
    <n v="24997"/>
    <n v="3.5"/>
    <n v="210"/>
    <n v="107.1"/>
    <n v="70.3"/>
    <n v="194.1"/>
    <n v="3.4430000000000001"/>
    <n v="19"/>
    <n v="22"/>
    <d v="2012-08-28T00:00:00"/>
    <n v="84.83077858"/>
    <s v="Higher"/>
    <n v="19286"/>
    <n v="-10864"/>
    <s v="Mitsubishi (Diamante)"/>
    <n v="1.902293818945894"/>
  </r>
  <r>
    <x v="15"/>
    <s v="3000GT"/>
    <n v="110"/>
    <n v="20940"/>
    <s v="Passenger"/>
    <n v="25450"/>
    <n v="3"/>
    <n v="161"/>
    <n v="97.2"/>
    <n v="72.400000000000006"/>
    <n v="180.3"/>
    <n v="3.1309999999999998"/>
    <n v="19.8"/>
    <n v="21"/>
    <d v="2012-06-29T00:00:00"/>
    <n v="67.544154939999999"/>
    <s v="Higher"/>
    <n v="25340"/>
    <n v="-20830"/>
    <s v="Mitsubishi (3000GT)"/>
    <n v="189.36363636363637"/>
  </r>
  <r>
    <x v="15"/>
    <s v="Montero"/>
    <n v="11337"/>
    <n v="19125"/>
    <s v="Car"/>
    <n v="31807"/>
    <n v="3.5"/>
    <n v="200"/>
    <n v="107.3"/>
    <n v="69.900000000000006"/>
    <n v="186.6"/>
    <n v="4.5199999999999996"/>
    <n v="24.3"/>
    <n v="18"/>
    <d v="2012-01-17T00:00:00"/>
    <n v="83.920815039999994"/>
    <s v="Higher"/>
    <n v="20470"/>
    <n v="-7788"/>
    <s v="Mitsubishi (Montero)"/>
    <n v="0.68695422069330514"/>
  </r>
  <r>
    <x v="15"/>
    <s v="Montero Sport"/>
    <n v="39348"/>
    <n v="13880"/>
    <s v="Car"/>
    <n v="22527"/>
    <n v="3"/>
    <n v="173"/>
    <n v="107.3"/>
    <n v="66.7"/>
    <n v="178.3"/>
    <n v="3.51"/>
    <n v="19.5"/>
    <n v="20"/>
    <d v="2012-05-18T00:00:00"/>
    <n v="70.660941789999995"/>
    <s v="Lower"/>
    <n v="-16821"/>
    <n v="25468"/>
    <s v="Mitsubishi (Montero Sport)"/>
    <n v="-0.64725017789976624"/>
  </r>
  <r>
    <x v="16"/>
    <s v="Mystique"/>
    <n v="14351"/>
    <n v="8800"/>
    <s v="Passenger"/>
    <n v="16239.999999999998"/>
    <n v="2"/>
    <n v="125"/>
    <n v="106.5"/>
    <n v="69.099999999999994"/>
    <n v="184.8"/>
    <n v="2.7690000000000001"/>
    <n v="15"/>
    <n v="28"/>
    <d v="2012-12-19T00:00:00"/>
    <n v="50.997747609999998"/>
    <s v="Higher"/>
    <n v="1888.9999999999982"/>
    <n v="5551"/>
    <s v="Mercury (Mystique)"/>
    <n v="-0.38680231342763571"/>
  </r>
  <r>
    <x v="16"/>
    <s v="Cougar"/>
    <n v="26529"/>
    <n v="13890"/>
    <s v="Passenger"/>
    <n v="16540"/>
    <n v="2"/>
    <n v="125"/>
    <n v="106.4"/>
    <n v="69.599999999999994"/>
    <n v="185"/>
    <n v="2.8919999999999999"/>
    <n v="16"/>
    <n v="30"/>
    <d v="2012-02-23T00:00:00"/>
    <n v="51.113474259999997"/>
    <s v="Lower"/>
    <n v="-9989"/>
    <n v="12639"/>
    <s v="Mercury (Cougar)"/>
    <n v="-0.47642202872328393"/>
  </r>
  <r>
    <x v="16"/>
    <s v="Sable"/>
    <n v="67956"/>
    <n v="11030"/>
    <s v="Passenger"/>
    <n v="19035"/>
    <n v="3"/>
    <n v="153"/>
    <n v="108.5"/>
    <n v="73"/>
    <n v="199.7"/>
    <n v="3.379"/>
    <n v="16"/>
    <n v="24"/>
    <d v="2012-09-22T00:00:00"/>
    <n v="62.239966629999998"/>
    <s v="Lower"/>
    <n v="-48921"/>
    <n v="56926"/>
    <s v="Mercury (Sable)"/>
    <n v="-0.83768909294249216"/>
  </r>
  <r>
    <x v="16"/>
    <s v="Grand Marquis"/>
    <n v="81174"/>
    <n v="14875"/>
    <s v="Passenger"/>
    <n v="22605"/>
    <n v="4.5999999999999996"/>
    <n v="200"/>
    <n v="114.7"/>
    <n v="78.2"/>
    <n v="212"/>
    <n v="3.9580000000000002"/>
    <n v="19"/>
    <n v="21"/>
    <d v="2012-07-24T00:00:00"/>
    <n v="80.657696459999997"/>
    <s v="Lower"/>
    <n v="-58569"/>
    <n v="66299"/>
    <s v="Mercury (Grand Marquis)"/>
    <n v="-0.81675166925370191"/>
  </r>
  <r>
    <x v="16"/>
    <s v="Mountaineer"/>
    <n v="27609"/>
    <n v="20430"/>
    <s v="Car"/>
    <n v="27560"/>
    <n v="4"/>
    <n v="210"/>
    <n v="111.6"/>
    <n v="70.2"/>
    <n v="190.1"/>
    <n v="3.8759999999999999"/>
    <n v="21"/>
    <n v="18"/>
    <d v="2008-02-13T00:00:00"/>
    <n v="85.949744249999995"/>
    <s v="Lower"/>
    <n v="-49"/>
    <n v="7179"/>
    <s v="Mercury (Mountaineer)"/>
    <n v="-0.26002390524828861"/>
  </r>
  <r>
    <x v="16"/>
    <s v="Villager"/>
    <n v="20380"/>
    <n v="14795"/>
    <s v="Car"/>
    <n v="22510"/>
    <n v="3.3"/>
    <n v="170"/>
    <n v="112.2"/>
    <n v="74.900000000000006"/>
    <n v="194.7"/>
    <n v="3.944"/>
    <n v="20"/>
    <n v="21"/>
    <d v="2009-10-20T00:00:00"/>
    <n v="69.671460999999994"/>
    <s v="Higher"/>
    <n v="2130"/>
    <n v="5585"/>
    <s v="Mercury (Villager)"/>
    <n v="-0.2740431795878312"/>
  </r>
  <r>
    <x v="17"/>
    <s v="C-Class"/>
    <n v="18392"/>
    <n v="26050"/>
    <s v="Passenger"/>
    <n v="31750"/>
    <n v="2.2999999999999998"/>
    <n v="185"/>
    <n v="105.9"/>
    <n v="67.7"/>
    <n v="177.4"/>
    <n v="3.25"/>
    <n v="16.399999999999999"/>
    <n v="26"/>
    <d v="2011-04-24T00:00:00"/>
    <n v="78.280730879999993"/>
    <s v="Higher"/>
    <n v="13358"/>
    <n v="-7658"/>
    <s v="Mercedes-B (C-Class)"/>
    <n v="0.41637668551544149"/>
  </r>
  <r>
    <x v="17"/>
    <s v="E-Class"/>
    <n v="27602"/>
    <n v="41450"/>
    <s v="Passenger"/>
    <n v="49900"/>
    <n v="3.2"/>
    <n v="221"/>
    <n v="111.5"/>
    <n v="70.8"/>
    <n v="189.4"/>
    <n v="3.823"/>
    <n v="21.1"/>
    <n v="25"/>
    <d v="2011-07-12T00:00:00"/>
    <n v="98.249737499999995"/>
    <s v="Higher"/>
    <n v="22298"/>
    <n v="-13848"/>
    <s v="Mercedes-B (E-Class)"/>
    <n v="0.50170277516122019"/>
  </r>
  <r>
    <x v="17"/>
    <s v="S-Class"/>
    <n v="16774"/>
    <n v="50375"/>
    <s v="Passenger"/>
    <n v="69700"/>
    <n v="4.3"/>
    <n v="275"/>
    <n v="121.5"/>
    <n v="73.099999999999994"/>
    <n v="203.1"/>
    <n v="4.133"/>
    <n v="23.2"/>
    <n v="21"/>
    <d v="2011-06-13T00:00:00"/>
    <n v="125.2738757"/>
    <s v="Higher"/>
    <n v="52926"/>
    <n v="-33601"/>
    <s v="Mercedes-B (S-Class)"/>
    <n v="2.0031596518421368"/>
  </r>
  <r>
    <x v="17"/>
    <s v="SL-Class"/>
    <n v="3311"/>
    <n v="58600"/>
    <s v="Passenger"/>
    <n v="82600"/>
    <n v="5"/>
    <n v="302"/>
    <n v="99"/>
    <n v="71.3"/>
    <n v="177.1"/>
    <n v="4.125"/>
    <n v="21.1"/>
    <n v="20"/>
    <d v="2011-03-17T00:00:00"/>
    <n v="139.98229359999999"/>
    <s v="Higher"/>
    <n v="79289"/>
    <n v="-55289"/>
    <s v="Mercedes-B (SL-Class)"/>
    <n v="16.698580489278164"/>
  </r>
  <r>
    <x v="18"/>
    <s v="Sentra"/>
    <n v="42643"/>
    <n v="8450"/>
    <s v="Passenger"/>
    <n v="13499"/>
    <n v="1.8"/>
    <n v="126"/>
    <n v="99.8"/>
    <n v="67.3"/>
    <n v="177.5"/>
    <n v="2.593"/>
    <n v="13.2"/>
    <n v="30"/>
    <d v="2011-08-31T00:00:00"/>
    <n v="50.241977910000003"/>
    <s v="Lower"/>
    <n v="-29144"/>
    <n v="34193"/>
    <s v="Nissan (Sentra)"/>
    <n v="-0.8018432099054944"/>
  </r>
  <r>
    <x v="18"/>
    <s v="Altima"/>
    <n v="88094"/>
    <n v="11295"/>
    <s v="Passenger"/>
    <n v="20390"/>
    <n v="2.4"/>
    <n v="155"/>
    <n v="103.1"/>
    <n v="69.099999999999994"/>
    <n v="183.5"/>
    <n v="3.012"/>
    <n v="15.9"/>
    <n v="25"/>
    <d v="2011-08-02T00:00:00"/>
    <n v="63.313727829999998"/>
    <s v="Lower"/>
    <n v="-67704"/>
    <n v="76799"/>
    <s v="Nissan (Altima)"/>
    <n v="-0.87178468454151248"/>
  </r>
  <r>
    <x v="18"/>
    <s v="Maxima"/>
    <n v="79853"/>
    <n v="15125"/>
    <s v="Passenger"/>
    <n v="26249"/>
    <n v="3"/>
    <n v="222"/>
    <n v="108.3"/>
    <n v="70.3"/>
    <n v="190.5"/>
    <n v="3.294"/>
    <n v="18.5"/>
    <n v="25"/>
    <d v="2011-05-06T00:00:00"/>
    <n v="89.427820310000001"/>
    <s v="Lower"/>
    <n v="-53604"/>
    <n v="64728"/>
    <s v="Nissan (Maxima)"/>
    <n v="-0.8105894581293126"/>
  </r>
  <r>
    <x v="18"/>
    <s v="Quest"/>
    <n v="27308"/>
    <n v="15380"/>
    <s v="Car"/>
    <n v="26399"/>
    <n v="3.3"/>
    <n v="170"/>
    <n v="112.2"/>
    <n v="74.900000000000006"/>
    <n v="194.8"/>
    <n v="3.9910000000000001"/>
    <n v="20"/>
    <n v="21"/>
    <d v="2011-03-07T00:00:00"/>
    <n v="71.171664129999996"/>
    <s v="Lower"/>
    <n v="-909"/>
    <n v="11928"/>
    <s v="Nissan (Quest)"/>
    <n v="-0.43679507836531417"/>
  </r>
  <r>
    <x v="18"/>
    <s v="Pathfinder"/>
    <n v="42574"/>
    <n v="17810"/>
    <s v="Car"/>
    <n v="29299"/>
    <n v="3.3"/>
    <n v="170"/>
    <n v="106.3"/>
    <n v="71.7"/>
    <n v="182.6"/>
    <n v="3.9470000000000001"/>
    <n v="21"/>
    <n v="19"/>
    <d v="2011-09-25T00:00:00"/>
    <n v="72.290355079999998"/>
    <s v="Lower"/>
    <n v="-13275"/>
    <n v="24764"/>
    <s v="Nissan (Pathfinder)"/>
    <n v="-0.58166956358340771"/>
  </r>
  <r>
    <x v="19"/>
    <s v="Cutlass"/>
    <n v="1112"/>
    <n v="11240"/>
    <s v="Passenger"/>
    <n v="18145"/>
    <n v="3.1"/>
    <n v="150"/>
    <n v="107"/>
    <n v="69.400000000000006"/>
    <n v="192"/>
    <n v="3.1019999999999999"/>
    <n v="15.2"/>
    <n v="25"/>
    <d v="2011-05-31T00:00:00"/>
    <n v="60.861611549999999"/>
    <s v="Higher"/>
    <n v="17033"/>
    <n v="-10128"/>
    <s v="Oldsmobile (Cutlass)"/>
    <n v="9.1079136690647484"/>
  </r>
  <r>
    <x v="19"/>
    <s v="Aurora"/>
    <n v="14690"/>
    <n v="19890"/>
    <s v="Passenger"/>
    <n v="36229"/>
    <n v="4"/>
    <n v="250"/>
    <n v="113.8"/>
    <n v="74.400000000000006"/>
    <n v="205.4"/>
    <n v="3.9670000000000001"/>
    <n v="18.5"/>
    <n v="22"/>
    <d v="2011-02-18T00:00:00"/>
    <n v="103.4416926"/>
    <s v="Higher"/>
    <n v="21539"/>
    <n v="-5200"/>
    <s v="Oldsmobile (Aurora)"/>
    <n v="0.35398230088495575"/>
  </r>
  <r>
    <x v="19"/>
    <s v="Bravada"/>
    <n v="20017"/>
    <n v="19925"/>
    <s v="Car"/>
    <n v="31598"/>
    <n v="4.3"/>
    <n v="190"/>
    <n v="107"/>
    <n v="67.8"/>
    <n v="181.2"/>
    <n v="4.0679999999999996"/>
    <n v="17.5"/>
    <n v="19"/>
    <d v="2011-09-21T00:00:00"/>
    <n v="80.511672590000003"/>
    <s v="Higher"/>
    <n v="11581"/>
    <n v="92"/>
    <s v="Oldsmobile (Bravada)"/>
    <n v="-4.5960933206774246E-3"/>
  </r>
  <r>
    <x v="19"/>
    <s v="Silhouette"/>
    <n v="24361"/>
    <n v="15240"/>
    <s v="Car"/>
    <n v="25345"/>
    <n v="3.4"/>
    <n v="185"/>
    <n v="120"/>
    <n v="72.2"/>
    <n v="201.4"/>
    <n v="3.948"/>
    <n v="25"/>
    <n v="22"/>
    <d v="2011-06-25T00:00:00"/>
    <n v="76.096570420000006"/>
    <s v="Higher"/>
    <n v="984"/>
    <n v="9121"/>
    <s v="Oldsmobile (Silhouette)"/>
    <n v="-0.37440991749107178"/>
  </r>
  <r>
    <x v="20"/>
    <s v="Neon"/>
    <n v="32734"/>
    <n v="7750"/>
    <s v="Passenger"/>
    <n v="12640"/>
    <n v="2"/>
    <n v="132"/>
    <n v="105"/>
    <n v="74.400000000000006"/>
    <n v="174.4"/>
    <n v="2.5590000000000002"/>
    <n v="12.5"/>
    <n v="29"/>
    <d v="2011-04-26T00:00:00"/>
    <n v="52.084898750000001"/>
    <s v="Lower"/>
    <n v="-20094"/>
    <n v="24984"/>
    <s v="Plymouth (Neon)"/>
    <n v="-0.76324311113826604"/>
  </r>
  <r>
    <x v="20"/>
    <s v="Breeze"/>
    <n v="5240"/>
    <n v="9800"/>
    <s v="Passenger"/>
    <n v="16079.999999999998"/>
    <n v="2"/>
    <n v="132"/>
    <n v="108"/>
    <n v="71"/>
    <n v="186.3"/>
    <n v="2.9420000000000002"/>
    <n v="16"/>
    <n v="27"/>
    <d v="2011-11-14T00:00:00"/>
    <n v="53.411897670000002"/>
    <s v="Higher"/>
    <n v="10839.999999999998"/>
    <n v="-4560"/>
    <s v="Plymouth (Breeze)"/>
    <n v="0.87022900763358779"/>
  </r>
  <r>
    <x v="20"/>
    <s v="Voyager"/>
    <n v="24155"/>
    <n v="12025"/>
    <s v="Car"/>
    <n v="18850"/>
    <n v="2.4"/>
    <n v="150"/>
    <n v="113.3"/>
    <n v="76.8"/>
    <n v="186.3"/>
    <n v="3.528"/>
    <n v="20"/>
    <n v="24"/>
    <d v="2011-04-24T00:00:00"/>
    <n v="60.951185119999998"/>
    <s v="Lower"/>
    <n v="-5305"/>
    <n v="12130"/>
    <s v="Plymouth (Voyager)"/>
    <n v="-0.50217346305112809"/>
  </r>
  <r>
    <x v="21"/>
    <s v="Sunfire"/>
    <n v="51645"/>
    <n v="13790"/>
    <s v="Passenger"/>
    <n v="21610"/>
    <n v="2.4"/>
    <n v="150"/>
    <n v="104.1"/>
    <n v="68.400000000000006"/>
    <n v="181.9"/>
    <n v="2.9060000000000001"/>
    <n v="15"/>
    <n v="27"/>
    <d v="2012-01-25T00:00:00"/>
    <n v="62.015870300000003"/>
    <s v="Lower"/>
    <n v="-30035"/>
    <n v="37855"/>
    <s v="Pontiac (Sunfire)"/>
    <n v="-0.73298480007745181"/>
  </r>
  <r>
    <x v="21"/>
    <s v="Grand Am"/>
    <n v="131097"/>
    <n v="10290"/>
    <s v="Passenger"/>
    <n v="19720"/>
    <n v="3.4"/>
    <n v="175"/>
    <n v="107"/>
    <n v="70.400000000000006"/>
    <n v="186.3"/>
    <n v="3.0910000000000002"/>
    <n v="15.2"/>
    <n v="25"/>
    <d v="2012-11-26T00:00:00"/>
    <n v="70.389737260000004"/>
    <s v="Lower"/>
    <n v="-111377"/>
    <n v="120807"/>
    <s v="Pontiac (Grand Am)"/>
    <n v="-0.92150850133870343"/>
  </r>
  <r>
    <x v="21"/>
    <s v="Firebird"/>
    <n v="19911"/>
    <n v="17805"/>
    <s v="Passenger"/>
    <n v="25310"/>
    <n v="3.8"/>
    <n v="200"/>
    <n v="101.1"/>
    <n v="74.5"/>
    <n v="193.4"/>
    <n v="3.492"/>
    <n v="16.8"/>
    <n v="25"/>
    <d v="2012-06-16T00:00:00"/>
    <n v="81.492726160000004"/>
    <s v="Higher"/>
    <n v="5399"/>
    <n v="2106"/>
    <s v="Pontiac (Firebird)"/>
    <n v="-0.10577067952388128"/>
  </r>
  <r>
    <x v="21"/>
    <s v="Grand Prix"/>
    <n v="92364"/>
    <n v="14010"/>
    <s v="Passenger"/>
    <n v="21665"/>
    <n v="3.8"/>
    <n v="195"/>
    <n v="110.5"/>
    <n v="72.7"/>
    <n v="196.5"/>
    <n v="3.3959999999999999"/>
    <n v="18"/>
    <n v="25"/>
    <d v="2012-10-15T00:00:00"/>
    <n v="78.318168130000004"/>
    <s v="Lower"/>
    <n v="-70699"/>
    <n v="78354"/>
    <s v="Pontiac (Grand Prix)"/>
    <n v="-0.84831752630895152"/>
  </r>
  <r>
    <x v="21"/>
    <s v="Bonneville"/>
    <n v="35945"/>
    <n v="13225"/>
    <s v="Passenger"/>
    <n v="23755"/>
    <n v="3.8"/>
    <n v="205"/>
    <n v="112.2"/>
    <n v="72.599999999999994"/>
    <n v="202.5"/>
    <n v="3.59"/>
    <n v="17.5"/>
    <n v="24"/>
    <d v="2011-05-18T00:00:00"/>
    <n v="82.661355599999993"/>
    <s v="Lower"/>
    <n v="-12190"/>
    <n v="22720"/>
    <s v="Pontiac (Bonneville)"/>
    <n v="-0.63207678397551814"/>
  </r>
  <r>
    <x v="22"/>
    <s v="Boxter"/>
    <n v="8982"/>
    <n v="41250"/>
    <s v="Passenger"/>
    <n v="41430"/>
    <n v="2.7"/>
    <n v="217"/>
    <n v="95.2"/>
    <n v="70.099999999999994"/>
    <n v="171"/>
    <n v="2.778"/>
    <n v="17"/>
    <n v="22"/>
    <d v="2012-02-19T00:00:00"/>
    <n v="93.437330700000004"/>
    <s v="Higher"/>
    <n v="32448"/>
    <n v="-32268"/>
    <s v="Porsche (Boxter)"/>
    <n v="3.5925183700734804"/>
  </r>
  <r>
    <x v="22"/>
    <s v="Carrera Coupe"/>
    <n v="1280"/>
    <n v="60625"/>
    <s v="Passenger"/>
    <n v="71020"/>
    <n v="3.4"/>
    <n v="300"/>
    <n v="92.6"/>
    <n v="69.5"/>
    <n v="174.5"/>
    <n v="3.032"/>
    <n v="17"/>
    <n v="21"/>
    <d v="2012-12-21T00:00:00"/>
    <n v="134.3909754"/>
    <s v="Higher"/>
    <n v="69740"/>
    <n v="-59345"/>
    <s v="Porsche (Carrera Coupe)"/>
    <n v="46.36328125"/>
  </r>
  <r>
    <x v="22"/>
    <s v="Carrera Cabrio"/>
    <n v="1866"/>
    <n v="67550"/>
    <s v="Passenger"/>
    <n v="74970"/>
    <n v="3.4"/>
    <n v="300"/>
    <n v="92.6"/>
    <n v="69.5"/>
    <n v="174.5"/>
    <n v="3.0750000000000002"/>
    <n v="17"/>
    <n v="23"/>
    <d v="2011-07-11T00:00:00"/>
    <n v="135.91470960000001"/>
    <s v="Higher"/>
    <n v="73104"/>
    <n v="-65684"/>
    <s v="Porsche (Carrera Cabrio)"/>
    <n v="35.20042872454448"/>
  </r>
  <r>
    <x v="23"/>
    <s v="SL"/>
    <n v="80620"/>
    <n v="9200"/>
    <s v="Passenger"/>
    <n v="10685"/>
    <n v="1.9"/>
    <n v="100"/>
    <n v="102.4"/>
    <n v="66.400000000000006"/>
    <n v="176.9"/>
    <n v="2.3319999999999999"/>
    <n v="12.1"/>
    <n v="33"/>
    <d v="2012-08-16T00:00:00"/>
    <n v="39.986424749999998"/>
    <s v="Lower"/>
    <n v="-69935"/>
    <n v="71420"/>
    <s v="Saturn (SL)"/>
    <n v="-0.88588439593153068"/>
  </r>
  <r>
    <x v="23"/>
    <s v="SC"/>
    <n v="24546"/>
    <n v="10590"/>
    <s v="Passenger"/>
    <n v="12535"/>
    <n v="1.9"/>
    <n v="100"/>
    <n v="102.4"/>
    <n v="66.400000000000006"/>
    <n v="180"/>
    <n v="2.367"/>
    <n v="12.1"/>
    <n v="33"/>
    <d v="2011-03-16T00:00:00"/>
    <n v="40.700072419999998"/>
    <s v="Lower"/>
    <n v="-12011"/>
    <n v="13956"/>
    <s v="Saturn (SC)"/>
    <n v="-0.56856514299682226"/>
  </r>
  <r>
    <x v="23"/>
    <s v="SW"/>
    <n v="5223"/>
    <n v="10790"/>
    <s v="Passenger"/>
    <n v="14290"/>
    <n v="1.9"/>
    <n v="124"/>
    <n v="102.4"/>
    <n v="66.400000000000006"/>
    <n v="176.9"/>
    <n v="2.452"/>
    <n v="12.1"/>
    <n v="31"/>
    <d v="2011-01-15T00:00:00"/>
    <n v="49.865773670000003"/>
    <s v="Higher"/>
    <n v="9067"/>
    <n v="-5567"/>
    <s v="Saturn (SW)"/>
    <n v="1.0658625311123875"/>
  </r>
  <r>
    <x v="24"/>
    <s v="Corolla"/>
    <n v="142535"/>
    <n v="10025"/>
    <s v="Passenger"/>
    <n v="13108"/>
    <n v="1.8"/>
    <n v="120"/>
    <n v="97"/>
    <n v="66.7"/>
    <n v="174"/>
    <n v="2.42"/>
    <n v="13.2"/>
    <n v="33"/>
    <d v="2011-04-11T00:00:00"/>
    <n v="47.96897242"/>
    <s v="Lower"/>
    <n v="-129427"/>
    <n v="132510"/>
    <s v="Toyota (Corolla)"/>
    <n v="-0.92966639772687409"/>
  </r>
  <r>
    <x v="24"/>
    <s v="Camry"/>
    <n v="247994"/>
    <n v="13245"/>
    <s v="Passenger"/>
    <n v="17518"/>
    <n v="2.2000000000000002"/>
    <n v="133"/>
    <n v="105.2"/>
    <n v="70.099999999999994"/>
    <n v="188.5"/>
    <n v="2.9980000000000002"/>
    <n v="18.5"/>
    <n v="27"/>
    <d v="2011-02-10T00:00:00"/>
    <n v="54.372419649999998"/>
    <s v="Lower"/>
    <n v="-230476"/>
    <n v="234749"/>
    <s v="Toyota (Camry)"/>
    <n v="-0.94659144979314014"/>
  </r>
  <r>
    <x v="24"/>
    <s v="Avalon"/>
    <n v="63849"/>
    <n v="18140"/>
    <s v="Passenger"/>
    <n v="25545"/>
    <n v="3"/>
    <n v="210"/>
    <n v="107.1"/>
    <n v="71.7"/>
    <n v="191.9"/>
    <n v="3.4169999999999998"/>
    <n v="18.5"/>
    <n v="26"/>
    <d v="2011-08-31T00:00:00"/>
    <n v="84.911898260000001"/>
    <s v="Lower"/>
    <n v="-38304"/>
    <n v="45709"/>
    <s v="Toyota (Avalon)"/>
    <n v="-0.71589218311954772"/>
  </r>
  <r>
    <x v="24"/>
    <s v="Celica"/>
    <n v="33269"/>
    <n v="15445"/>
    <s v="Passenger"/>
    <n v="16875"/>
    <n v="1.8"/>
    <n v="140"/>
    <n v="102.4"/>
    <n v="68.3"/>
    <n v="170.5"/>
    <n v="2.4249999999999998"/>
    <n v="14.5"/>
    <n v="31"/>
    <d v="2012-12-29T00:00:00"/>
    <n v="56.496030339999997"/>
    <s v="Lower"/>
    <n v="-16394"/>
    <n v="17824"/>
    <s v="Toyota (Celica)"/>
    <n v="-0.53575400523009409"/>
  </r>
  <r>
    <x v="24"/>
    <s v="Tacoma"/>
    <n v="84087"/>
    <n v="9575"/>
    <s v="Car"/>
    <n v="11528"/>
    <n v="2.4"/>
    <n v="142"/>
    <n v="103.3"/>
    <n v="66.5"/>
    <n v="178.7"/>
    <n v="2.58"/>
    <n v="15.1"/>
    <n v="23"/>
    <d v="2011-08-01T00:00:00"/>
    <n v="55.297116580000001"/>
    <s v="Lower"/>
    <n v="-72559"/>
    <n v="74512"/>
    <s v="Toyota (Tacoma)"/>
    <n v="-0.88612984171156062"/>
  </r>
  <r>
    <x v="24"/>
    <s v="RAV4"/>
    <n v="25106"/>
    <n v="13325"/>
    <s v="Car"/>
    <n v="16888"/>
    <n v="2"/>
    <n v="127"/>
    <n v="94.9"/>
    <n v="66.7"/>
    <n v="163.80000000000001"/>
    <n v="2.6680000000000001"/>
    <n v="15.3"/>
    <n v="27"/>
    <d v="2011-05-06T00:00:00"/>
    <n v="51.955108869999997"/>
    <s v="Lower"/>
    <n v="-8218"/>
    <n v="11781"/>
    <s v="Toyota (RAV4)"/>
    <n v="-0.46925037839560263"/>
  </r>
  <r>
    <x v="24"/>
    <s v="4Runner"/>
    <n v="68411"/>
    <n v="19425"/>
    <s v="Car"/>
    <n v="22288"/>
    <n v="2.7"/>
    <n v="150"/>
    <n v="105.3"/>
    <n v="66.5"/>
    <n v="183.3"/>
    <n v="3.44"/>
    <n v="18.5"/>
    <n v="23"/>
    <d v="2011-03-07T00:00:00"/>
    <n v="62.35557713"/>
    <s v="Lower"/>
    <n v="-46123"/>
    <n v="48986"/>
    <s v="Toyota (4Runner)"/>
    <n v="-0.7160544356901668"/>
  </r>
  <r>
    <x v="24"/>
    <s v="Land Cruiser"/>
    <n v="9835"/>
    <n v="34080"/>
    <s v="Car"/>
    <n v="51728"/>
    <n v="4.7"/>
    <n v="230"/>
    <n v="112.2"/>
    <n v="76.400000000000006"/>
    <n v="192.5"/>
    <n v="5.1150000000000002"/>
    <n v="25.4"/>
    <n v="15"/>
    <d v="2011-09-25T00:00:00"/>
    <n v="102.5289842"/>
    <s v="Higher"/>
    <n v="41893"/>
    <n v="-24245"/>
    <s v="Toyota (Land Cruiser)"/>
    <n v="2.4651753940010166"/>
  </r>
  <r>
    <x v="25"/>
    <s v="Golf"/>
    <n v="9761"/>
    <n v="11425"/>
    <s v="Passenger"/>
    <n v="14900"/>
    <n v="2"/>
    <n v="115"/>
    <n v="98.9"/>
    <n v="68.3"/>
    <n v="163.30000000000001"/>
    <n v="2.7669999999999999"/>
    <n v="14.5"/>
    <n v="26"/>
    <d v="2011-01-24T00:00:00"/>
    <n v="46.943876760000002"/>
    <s v="Higher"/>
    <n v="5139"/>
    <n v="-1664"/>
    <s v="Volkswagen (Golf)"/>
    <n v="0.17047433664583547"/>
  </r>
  <r>
    <x v="25"/>
    <s v="Jetta"/>
    <n v="83721"/>
    <n v="13240"/>
    <s v="Passenger"/>
    <n v="16700"/>
    <n v="2"/>
    <n v="115"/>
    <n v="98.9"/>
    <n v="68.3"/>
    <n v="172.3"/>
    <n v="2.8530000000000002"/>
    <n v="14.5"/>
    <n v="26"/>
    <d v="2011-08-27T00:00:00"/>
    <n v="47.638236659999997"/>
    <s v="Lower"/>
    <n v="-67021"/>
    <n v="70481"/>
    <s v="Volkswagen (Jetta)"/>
    <n v="-0.84185568734248273"/>
  </r>
  <r>
    <x v="25"/>
    <s v="Passat"/>
    <n v="51102"/>
    <n v="16725"/>
    <s v="Passenger"/>
    <n v="21200"/>
    <n v="1.8"/>
    <n v="150"/>
    <n v="106.4"/>
    <n v="68.5"/>
    <n v="184.1"/>
    <n v="3.0430000000000001"/>
    <n v="16.399999999999999"/>
    <n v="27"/>
    <d v="2012-10-30T00:00:00"/>
    <n v="61.701381359999999"/>
    <s v="Lower"/>
    <n v="-29902"/>
    <n v="34377"/>
    <s v="Volkswagen (Passat)"/>
    <n v="-0.67271339673593988"/>
  </r>
  <r>
    <x v="25"/>
    <s v="Cabrio"/>
    <n v="9569"/>
    <n v="16575"/>
    <s v="Passenger"/>
    <n v="19990"/>
    <n v="2"/>
    <n v="115"/>
    <n v="97.4"/>
    <n v="66.7"/>
    <n v="160.4"/>
    <n v="3.0790000000000002"/>
    <n v="13.7"/>
    <n v="26"/>
    <d v="2011-05-31T00:00:00"/>
    <n v="48.907372250000002"/>
    <s v="Higher"/>
    <n v="10421"/>
    <n v="-7006"/>
    <s v="Volkswagen (Cabrio)"/>
    <n v="0.73215592015884623"/>
  </r>
  <r>
    <x v="25"/>
    <s v="GTI"/>
    <n v="5596"/>
    <n v="13760"/>
    <s v="Passenger"/>
    <n v="17500"/>
    <n v="2"/>
    <n v="115"/>
    <n v="98.9"/>
    <n v="68.3"/>
    <n v="163.30000000000001"/>
    <n v="2.762"/>
    <n v="14.6"/>
    <n v="26"/>
    <d v="2011-04-01T00:00:00"/>
    <n v="47.946841059999997"/>
    <s v="Higher"/>
    <n v="11904"/>
    <n v="-8164"/>
    <s v="Volkswagen (GTI)"/>
    <n v="1.4588992137240886"/>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r>
    <x v="26"/>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x v="0"/>
    <n v="16919"/>
    <n v="16360"/>
    <s v="Passenger"/>
    <n v="21500"/>
    <n v="1.8"/>
    <n v="140"/>
    <n v="101.2"/>
    <n v="67.3"/>
    <n v="172.4"/>
    <n v="2.6389999999999998"/>
    <n v="13.2"/>
    <n v="28"/>
    <d v="2012-02-02T00:00:00"/>
    <n v="58.280149520000002"/>
    <x v="0"/>
    <n v="4581"/>
    <n v="559"/>
    <s v="Acura (Integra)"/>
    <n v="-3.3039777764643299E-2"/>
  </r>
  <r>
    <x v="0"/>
    <x v="1"/>
    <n v="39384"/>
    <n v="19875"/>
    <s v="Passenger"/>
    <n v="28400"/>
    <n v="3.2"/>
    <n v="225"/>
    <n v="108.1"/>
    <n v="70.3"/>
    <n v="192.9"/>
    <n v="3.5169999999999999"/>
    <n v="17.2"/>
    <n v="25"/>
    <d v="2011-06-03T00:00:00"/>
    <n v="91.370777660000002"/>
    <x v="1"/>
    <n v="-10984"/>
    <n v="19509"/>
    <s v="Acura (TL)"/>
    <n v="-0.49535344302254725"/>
  </r>
  <r>
    <x v="0"/>
    <x v="2"/>
    <n v="8588"/>
    <n v="29725"/>
    <s v="Passenger"/>
    <n v="42000"/>
    <n v="3.5"/>
    <n v="210"/>
    <n v="114.6"/>
    <n v="71.400000000000006"/>
    <n v="196.6"/>
    <n v="3.85"/>
    <n v="18"/>
    <n v="22"/>
    <d v="2011-03-10T00:00:00"/>
    <n v="91.389779329999996"/>
    <x v="0"/>
    <n v="33412"/>
    <n v="-21137"/>
    <s v="Acura (RL)"/>
    <n v="2.4612249650675362"/>
  </r>
  <r>
    <x v="1"/>
    <x v="3"/>
    <n v="20397"/>
    <n v="22255"/>
    <s v="Passenger"/>
    <n v="23990"/>
    <n v="1.8"/>
    <n v="150"/>
    <n v="102.6"/>
    <n v="68.2"/>
    <n v="178"/>
    <n v="2.9980000000000002"/>
    <n v="16.399999999999999"/>
    <n v="27"/>
    <d v="2011-10-08T00:00:00"/>
    <n v="62.777639200000003"/>
    <x v="0"/>
    <n v="3593"/>
    <n v="-1858"/>
    <s v="Audi (A4)"/>
    <n v="9.1091827229494535E-2"/>
  </r>
  <r>
    <x v="1"/>
    <x v="4"/>
    <n v="18780"/>
    <n v="23555"/>
    <s v="Passenger"/>
    <n v="33950"/>
    <n v="2.8"/>
    <n v="200"/>
    <n v="108.7"/>
    <n v="76.099999999999994"/>
    <n v="192"/>
    <n v="3.5609999999999999"/>
    <n v="18.5"/>
    <n v="22"/>
    <d v="2011-08-09T00:00:00"/>
    <n v="84.565105020000004"/>
    <x v="0"/>
    <n v="15170"/>
    <n v="-4775"/>
    <s v="Audi (A6)"/>
    <n v="0.2542598509052183"/>
  </r>
  <r>
    <x v="1"/>
    <x v="5"/>
    <n v="1380"/>
    <n v="39000"/>
    <s v="Passenger"/>
    <n v="62000"/>
    <n v="4.2"/>
    <n v="310"/>
    <n v="113"/>
    <n v="74"/>
    <n v="198.2"/>
    <n v="3.9020000000000001"/>
    <n v="23.7"/>
    <n v="21"/>
    <d v="2012-02-27T00:00:00"/>
    <n v="134.65685819999999"/>
    <x v="0"/>
    <n v="60620"/>
    <n v="-37620"/>
    <s v="Audi (A8)"/>
    <n v="27.260869565217391"/>
  </r>
  <r>
    <x v="2"/>
    <x v="6"/>
    <n v="9231"/>
    <n v="28675"/>
    <s v="Passenger"/>
    <n v="33400"/>
    <n v="2.8"/>
    <n v="193"/>
    <n v="107.3"/>
    <n v="68.5"/>
    <n v="176"/>
    <n v="3.1970000000000001"/>
    <n v="16.600000000000001"/>
    <n v="24"/>
    <d v="2012-01-29T00:00:00"/>
    <n v="81.877068559999998"/>
    <x v="0"/>
    <n v="24169"/>
    <n v="-19444"/>
    <s v="BMW (328i)"/>
    <n v="2.1063806738164881"/>
  </r>
  <r>
    <x v="2"/>
    <x v="7"/>
    <n v="17527"/>
    <n v="36125"/>
    <s v="Passenger"/>
    <n v="38900"/>
    <n v="2.8"/>
    <n v="193"/>
    <n v="111.4"/>
    <n v="70.900000000000006"/>
    <n v="188"/>
    <n v="3.472"/>
    <n v="18.5"/>
    <n v="25"/>
    <d v="2011-04-04T00:00:00"/>
    <n v="83.998723799999993"/>
    <x v="0"/>
    <n v="21373"/>
    <n v="-18598"/>
    <s v="BMW (528i)"/>
    <n v="1.061105722599418"/>
  </r>
  <r>
    <x v="3"/>
    <x v="8"/>
    <n v="91561"/>
    <n v="12475"/>
    <s v="Passenger"/>
    <n v="21975"/>
    <n v="3.1"/>
    <n v="175"/>
    <n v="109"/>
    <n v="72.7"/>
    <n v="194.6"/>
    <n v="3.3679999999999999"/>
    <n v="17.5"/>
    <n v="25"/>
    <d v="2011-11-02T00:00:00"/>
    <n v="71.181451319999994"/>
    <x v="1"/>
    <n v="-69586"/>
    <n v="79086"/>
    <s v="Buick (Century)"/>
    <n v="-0.86375203416301705"/>
  </r>
  <r>
    <x v="3"/>
    <x v="9"/>
    <n v="39350"/>
    <n v="13740"/>
    <s v="Passenger"/>
    <n v="25300"/>
    <n v="3.8"/>
    <n v="240"/>
    <n v="109"/>
    <n v="72.7"/>
    <n v="196.2"/>
    <n v="3.5430000000000001"/>
    <n v="17.5"/>
    <n v="23"/>
    <d v="2011-09-03T00:00:00"/>
    <n v="95.636702529999994"/>
    <x v="1"/>
    <n v="-14050"/>
    <n v="25610"/>
    <s v="Buick (Regal)"/>
    <n v="-0.65082592121982208"/>
  </r>
  <r>
    <x v="3"/>
    <x v="10"/>
    <n v="27851"/>
    <n v="20190"/>
    <s v="Passenger"/>
    <n v="31965"/>
    <n v="3.8"/>
    <n v="205"/>
    <n v="113.8"/>
    <n v="74.7"/>
    <n v="206.8"/>
    <n v="3.778"/>
    <n v="18.5"/>
    <n v="24"/>
    <d v="2012-03-23T00:00:00"/>
    <n v="85.828408249999995"/>
    <x v="0"/>
    <n v="4114"/>
    <n v="7661"/>
    <s v="Buick (Park Avenue)"/>
    <n v="-0.27507091307313919"/>
  </r>
  <r>
    <x v="3"/>
    <x v="11"/>
    <n v="83257"/>
    <n v="13360"/>
    <s v="Passenger"/>
    <n v="27885"/>
    <n v="3.8"/>
    <n v="205"/>
    <n v="112.2"/>
    <n v="73.5"/>
    <n v="200"/>
    <n v="3.5910000000000002"/>
    <n v="17.5"/>
    <n v="25"/>
    <d v="2011-07-23T00:00:00"/>
    <n v="84.254525810000004"/>
    <x v="1"/>
    <n v="-55372"/>
    <n v="69897"/>
    <s v="Buick (LeSabre)"/>
    <n v="-0.83953301223921106"/>
  </r>
  <r>
    <x v="4"/>
    <x v="12"/>
    <n v="63729"/>
    <n v="22525"/>
    <s v="Passenger"/>
    <n v="39895"/>
    <n v="4.5999999999999996"/>
    <n v="275"/>
    <n v="115.3"/>
    <n v="74.5"/>
    <n v="207.2"/>
    <n v="3.9780000000000002"/>
    <n v="18.5"/>
    <n v="22"/>
    <d v="2012-02-23T00:00:00"/>
    <n v="113.85459760000001"/>
    <x v="1"/>
    <n v="-23834"/>
    <n v="41204"/>
    <s v="Cadillac (DeVille)"/>
    <n v="-0.64655023615622398"/>
  </r>
  <r>
    <x v="4"/>
    <x v="13"/>
    <n v="6536"/>
    <n v="25725"/>
    <s v="Passenger"/>
    <n v="39665"/>
    <n v="4.5999999999999996"/>
    <n v="275"/>
    <n v="108"/>
    <n v="75.5"/>
    <n v="200.6"/>
    <n v="3.843"/>
    <n v="19"/>
    <n v="22"/>
    <d v="2011-11-27T00:00:00"/>
    <n v="113.7658739"/>
    <x v="0"/>
    <n v="33129"/>
    <n v="-19189"/>
    <s v="Cadillac (Eldorado)"/>
    <n v="2.935893512851897"/>
  </r>
  <r>
    <x v="4"/>
    <x v="14"/>
    <n v="11185"/>
    <n v="18225"/>
    <s v="Passenger"/>
    <n v="31010"/>
    <n v="3"/>
    <n v="200"/>
    <n v="107.4"/>
    <n v="70.3"/>
    <n v="194.8"/>
    <n v="3.77"/>
    <n v="18"/>
    <n v="22"/>
    <d v="2011-09-28T00:00:00"/>
    <n v="83.483093580000002"/>
    <x v="0"/>
    <n v="19825"/>
    <n v="-7040"/>
    <s v="Cadillac (Catera)"/>
    <n v="0.62941439427805101"/>
  </r>
  <r>
    <x v="5"/>
    <x v="15"/>
    <n v="145519"/>
    <n v="9250"/>
    <s v="Passenger"/>
    <n v="13260"/>
    <n v="2.2000000000000002"/>
    <n v="115"/>
    <n v="104.1"/>
    <n v="67.900000000000006"/>
    <n v="180.9"/>
    <n v="2.6760000000000002"/>
    <n v="14.3"/>
    <n v="27"/>
    <d v="2011-08-17T00:00:00"/>
    <n v="46.363347470000001"/>
    <x v="1"/>
    <n v="-132259"/>
    <n v="136269"/>
    <s v="Chevrolet (Cavalier)"/>
    <n v="-0.9364344174987459"/>
  </r>
  <r>
    <x v="5"/>
    <x v="16"/>
    <n v="135126"/>
    <n v="11225"/>
    <s v="Passenger"/>
    <n v="16535"/>
    <n v="3.1"/>
    <n v="170"/>
    <n v="107"/>
    <n v="69.400000000000006"/>
    <n v="190.4"/>
    <n v="3.0510000000000002"/>
    <n v="15"/>
    <n v="25"/>
    <d v="2012-03-19T00:00:00"/>
    <n v="67.314462160000005"/>
    <x v="1"/>
    <n v="-118591"/>
    <n v="123901"/>
    <s v="Chevrolet (Malibu)"/>
    <n v="-0.91692938442638727"/>
  </r>
  <r>
    <x v="5"/>
    <x v="17"/>
    <n v="24629"/>
    <n v="10310"/>
    <s v="Passenger"/>
    <n v="18890"/>
    <n v="3.1"/>
    <n v="175"/>
    <n v="107.5"/>
    <n v="72.5"/>
    <n v="200.9"/>
    <n v="3.33"/>
    <n v="16.600000000000001"/>
    <n v="25"/>
    <d v="2011-05-24T00:00:00"/>
    <n v="69.991395600000004"/>
    <x v="1"/>
    <n v="-5739"/>
    <n v="14319"/>
    <s v="Chevrolet (Lumina)"/>
    <n v="-0.58138779487595926"/>
  </r>
  <r>
    <x v="5"/>
    <x v="18"/>
    <n v="42593"/>
    <n v="11525"/>
    <s v="Passenger"/>
    <n v="19390"/>
    <n v="3.4"/>
    <n v="180"/>
    <n v="110.5"/>
    <n v="72.7"/>
    <n v="197.9"/>
    <n v="3.34"/>
    <n v="17"/>
    <n v="27"/>
    <d v="2011-12-22T00:00:00"/>
    <n v="72.030917189999997"/>
    <x v="1"/>
    <n v="-23203"/>
    <n v="31068"/>
    <s v="Chevrolet (Monte Carlo)"/>
    <n v="-0.72941563167656653"/>
  </r>
  <r>
    <x v="5"/>
    <x v="19"/>
    <n v="26402"/>
    <n v="13025"/>
    <s v="Passenger"/>
    <n v="24340"/>
    <n v="3.8"/>
    <n v="200"/>
    <n v="101.1"/>
    <n v="74.099999999999994"/>
    <n v="193.2"/>
    <n v="3.5"/>
    <n v="16.8"/>
    <n v="25"/>
    <d v="2011-10-23T00:00:00"/>
    <n v="81.118543329999994"/>
    <x v="1"/>
    <n v="-2062"/>
    <n v="13377"/>
    <s v="Chevrolet (Camaro)"/>
    <n v="-0.50666616165442013"/>
  </r>
  <r>
    <x v="5"/>
    <x v="20"/>
    <n v="17947"/>
    <n v="36225"/>
    <s v="Passenger"/>
    <n v="45705"/>
    <n v="5.7"/>
    <n v="345"/>
    <n v="104.5"/>
    <n v="73.599999999999994"/>
    <n v="179.7"/>
    <n v="3.21"/>
    <n v="19.100000000000001"/>
    <n v="22"/>
    <d v="2012-05-12T00:00:00"/>
    <n v="141.14115000000001"/>
    <x v="0"/>
    <n v="27758"/>
    <n v="-18278"/>
    <s v="Chevrolet (Corvette)"/>
    <n v="1.0184431938485541"/>
  </r>
  <r>
    <x v="5"/>
    <x v="21"/>
    <n v="32299"/>
    <n v="9125"/>
    <s v="Passenger"/>
    <n v="13960"/>
    <n v="1.8"/>
    <n v="120"/>
    <n v="97.1"/>
    <n v="66.7"/>
    <n v="174.3"/>
    <n v="2.3980000000000001"/>
    <n v="13.2"/>
    <n v="33"/>
    <d v="2011-09-11T00:00:00"/>
    <n v="48.297636099999998"/>
    <x v="1"/>
    <n v="-18339"/>
    <n v="23174"/>
    <s v="Chevrolet (Prizm)"/>
    <n v="-0.71748351342146821"/>
  </r>
  <r>
    <x v="5"/>
    <x v="22"/>
    <n v="21855"/>
    <n v="5160"/>
    <s v="Passenger"/>
    <n v="9235"/>
    <n v="1"/>
    <n v="55"/>
    <n v="93.1"/>
    <n v="62.6"/>
    <n v="149.4"/>
    <n v="1.895"/>
    <n v="10.3"/>
    <n v="45"/>
    <d v="2012-04-13T00:00:00"/>
    <n v="23.276272330000001"/>
    <x v="1"/>
    <n v="-12620"/>
    <n v="16695"/>
    <s v="Chevrolet (Metro)"/>
    <n v="-0.7638984214138641"/>
  </r>
  <r>
    <x v="6"/>
    <x v="23"/>
    <n v="7854"/>
    <n v="12360"/>
    <s v="Passenger"/>
    <n v="19840"/>
    <n v="2.5"/>
    <n v="163"/>
    <n v="103.7"/>
    <n v="69.7"/>
    <n v="190.9"/>
    <n v="2.9670000000000001"/>
    <n v="15.9"/>
    <n v="24"/>
    <d v="2012-01-16T00:00:00"/>
    <n v="65.957183959999995"/>
    <x v="0"/>
    <n v="11986"/>
    <n v="-4506"/>
    <s v="Chrysler (Sebring Coupe)"/>
    <n v="0.57372039724980906"/>
  </r>
  <r>
    <x v="6"/>
    <x v="24"/>
    <n v="32775"/>
    <n v="14180"/>
    <s v="Passenger"/>
    <n v="24495"/>
    <n v="2.5"/>
    <n v="168"/>
    <n v="106"/>
    <n v="69.2"/>
    <n v="193"/>
    <n v="3.3319999999999999"/>
    <n v="16"/>
    <n v="24"/>
    <d v="2011-11-17T00:00:00"/>
    <n v="69.521355049999997"/>
    <x v="1"/>
    <n v="-8280"/>
    <n v="18595"/>
    <s v="Chrysler (Sebring Conv.)"/>
    <n v="-0.56735316552250192"/>
  </r>
  <r>
    <x v="6"/>
    <x v="25"/>
    <n v="31148"/>
    <n v="13725"/>
    <s v="Passenger"/>
    <n v="22245"/>
    <n v="2.7"/>
    <n v="200"/>
    <n v="113"/>
    <n v="74.400000000000006"/>
    <n v="209.1"/>
    <n v="3.452"/>
    <n v="17"/>
    <n v="26"/>
    <d v="2012-06-06T00:00:00"/>
    <n v="80.02378204"/>
    <x v="1"/>
    <n v="-8903"/>
    <n v="17423"/>
    <s v="Chrysler (Concorde)"/>
    <n v="-0.55936175677411071"/>
  </r>
  <r>
    <x v="6"/>
    <x v="26"/>
    <n v="32305.999999999996"/>
    <n v="12640"/>
    <s v="Passenger"/>
    <n v="16480"/>
    <n v="2"/>
    <n v="132"/>
    <n v="108"/>
    <n v="71"/>
    <n v="186"/>
    <n v="2.911"/>
    <n v="16"/>
    <n v="27"/>
    <d v="2011-10-06T00:00:00"/>
    <n v="53.566199869999998"/>
    <x v="1"/>
    <n v="-15825.999999999996"/>
    <n v="19665.999999999996"/>
    <s v="Chrysler (Cirrus)"/>
    <n v="-0.60874141026434714"/>
  </r>
  <r>
    <x v="6"/>
    <x v="27"/>
    <n v="13462"/>
    <n v="17325"/>
    <s v="Passenger"/>
    <n v="28340"/>
    <n v="3.5"/>
    <n v="253"/>
    <n v="113"/>
    <n v="74.400000000000006"/>
    <n v="207.7"/>
    <n v="3.5640000000000001"/>
    <n v="17"/>
    <n v="23"/>
    <d v="2012-05-08T00:00:00"/>
    <n v="101.3292807"/>
    <x v="0"/>
    <n v="14878"/>
    <n v="-3863"/>
    <s v="Chrysler (LHS)"/>
    <n v="0.28695587579854404"/>
  </r>
  <r>
    <x v="7"/>
    <x v="28"/>
    <n v="76034"/>
    <n v="7750"/>
    <s v="Passenger"/>
    <n v="12640"/>
    <n v="2"/>
    <n v="132"/>
    <n v="105"/>
    <n v="74.400000000000006"/>
    <n v="174.4"/>
    <n v="2.5670000000000002"/>
    <n v="12.5"/>
    <n v="29"/>
    <d v="2011-12-12T00:00:00"/>
    <n v="52.084898750000001"/>
    <x v="1"/>
    <n v="-63394"/>
    <n v="68284"/>
    <s v="Dodge (Neon)"/>
    <n v="-0.8980719151958334"/>
  </r>
  <r>
    <x v="7"/>
    <x v="29"/>
    <n v="4734"/>
    <n v="12545"/>
    <s v="Passenger"/>
    <n v="19045"/>
    <n v="2.5"/>
    <n v="163"/>
    <n v="103.7"/>
    <n v="69.099999999999994"/>
    <n v="190.2"/>
    <n v="2.879"/>
    <n v="15.9"/>
    <n v="24"/>
    <d v="2012-07-01T00:00:00"/>
    <n v="65.650508340000002"/>
    <x v="0"/>
    <n v="14311"/>
    <n v="-7811"/>
    <s v="Dodge (Avenger)"/>
    <n v="1.6499788762146177"/>
  </r>
  <r>
    <x v="7"/>
    <x v="30"/>
    <n v="71186"/>
    <n v="10185"/>
    <s v="Passenger"/>
    <n v="20230"/>
    <n v="2.5"/>
    <n v="168"/>
    <n v="108"/>
    <n v="71"/>
    <n v="186"/>
    <n v="3.0579999999999998"/>
    <n v="16"/>
    <n v="24"/>
    <d v="2011-10-31T00:00:00"/>
    <n v="67.876107840000003"/>
    <x v="1"/>
    <n v="-50956"/>
    <n v="61001"/>
    <s v="Dodge (Stratus)"/>
    <n v="-0.85692411429213611"/>
  </r>
  <r>
    <x v="7"/>
    <x v="31"/>
    <n v="916"/>
    <n v="58470"/>
    <s v="Passenger"/>
    <n v="69725"/>
    <n v="8"/>
    <n v="450"/>
    <n v="96.2"/>
    <n v="75.7"/>
    <n v="176.7"/>
    <n v="3.375"/>
    <n v="19"/>
    <n v="16"/>
    <d v="2011-08-07T00:00:00"/>
    <n v="188.14432300000001"/>
    <x v="0"/>
    <n v="68809"/>
    <n v="-57554"/>
    <s v="Dodge (Viper)"/>
    <n v="62.831877729257641"/>
  </r>
  <r>
    <x v="7"/>
    <x v="32"/>
    <n v="227061"/>
    <n v="15060"/>
    <s v="Car"/>
    <n v="19460"/>
    <n v="5.2"/>
    <n v="230"/>
    <n v="138.69999999999999"/>
    <n v="79.3"/>
    <n v="224.2"/>
    <n v="4.47"/>
    <n v="26"/>
    <n v="17"/>
    <d v="2012-03-06T00:00:00"/>
    <n v="90.211700050000005"/>
    <x v="1"/>
    <n v="-207601"/>
    <n v="212001"/>
    <s v="Dodge (Ram Pickup)"/>
    <n v="-0.93367421089486968"/>
  </r>
  <r>
    <x v="7"/>
    <x v="33"/>
    <n v="16767"/>
    <n v="15510"/>
    <s v="Car"/>
    <n v="21315"/>
    <n v="3.9"/>
    <n v="175"/>
    <n v="109.6"/>
    <n v="78.8"/>
    <n v="192.6"/>
    <n v="4.2450000000000001"/>
    <n v="32"/>
    <n v="15"/>
    <d v="2012-01-06T00:00:00"/>
    <n v="71.135291609999996"/>
    <x v="0"/>
    <n v="4548"/>
    <n v="1257"/>
    <s v="Dodge (Ram Wagon)"/>
    <n v="-7.4968688495258548E-2"/>
  </r>
  <r>
    <x v="7"/>
    <x v="34"/>
    <n v="31038"/>
    <n v="13425"/>
    <s v="Car"/>
    <n v="18575"/>
    <n v="3.9"/>
    <n v="175"/>
    <n v="127.2"/>
    <n v="78.8"/>
    <n v="208.5"/>
    <n v="4.298"/>
    <n v="32"/>
    <n v="16"/>
    <d v="2012-07-26T00:00:00"/>
    <n v="70.078321540000005"/>
    <x v="1"/>
    <n v="-12463"/>
    <n v="17613"/>
    <s v="Dodge (Ram Van)"/>
    <n v="-0.56746568722211488"/>
  </r>
  <r>
    <x v="7"/>
    <x v="35"/>
    <n v="111313"/>
    <n v="11260"/>
    <s v="Car"/>
    <n v="16980"/>
    <n v="2.5"/>
    <n v="120"/>
    <n v="131"/>
    <n v="71.5"/>
    <n v="215"/>
    <n v="3.5569999999999999"/>
    <n v="22"/>
    <n v="19"/>
    <d v="2011-11-25T00:00:00"/>
    <n v="49.64500177"/>
    <x v="1"/>
    <n v="-94333"/>
    <n v="100053"/>
    <s v="Dodge (Dakota)"/>
    <n v="-0.89884380081392112"/>
  </r>
  <r>
    <x v="7"/>
    <x v="36"/>
    <n v="181749"/>
    <n v="12025"/>
    <s v="Car"/>
    <n v="19565"/>
    <n v="2.4"/>
    <n v="150"/>
    <n v="113.3"/>
    <n v="76.8"/>
    <n v="186.3"/>
    <n v="3.5329999999999999"/>
    <n v="20"/>
    <n v="24"/>
    <d v="2011-09-01T00:00:00"/>
    <n v="61.227000310000001"/>
    <x v="1"/>
    <n v="-162184"/>
    <n v="169724"/>
    <s v="Dodge (Caravan)"/>
    <n v="-0.93383732510220141"/>
  </r>
  <r>
    <x v="8"/>
    <x v="37"/>
    <n v="70227"/>
    <n v="7425"/>
    <s v="Passenger"/>
    <n v="12070"/>
    <n v="2"/>
    <n v="110"/>
    <n v="98.4"/>
    <n v="67"/>
    <n v="174.7"/>
    <n v="2.468"/>
    <n v="12.7"/>
    <n v="30"/>
    <d v="2012-03-31T00:00:00"/>
    <n v="44.083709460000001"/>
    <x v="1"/>
    <n v="-58157"/>
    <n v="62802"/>
    <s v="Ford (Escort)"/>
    <n v="-0.89427143406382159"/>
  </r>
  <r>
    <x v="8"/>
    <x v="38"/>
    <n v="113369"/>
    <n v="12760"/>
    <s v="Passenger"/>
    <n v="21560"/>
    <n v="3.8"/>
    <n v="190"/>
    <n v="101.3"/>
    <n v="73.099999999999994"/>
    <n v="183.2"/>
    <n v="3.2029999999999998"/>
    <n v="15.7"/>
    <n v="24"/>
    <d v="2012-01-31T00:00:00"/>
    <n v="76.509184559999994"/>
    <x v="1"/>
    <n v="-91809"/>
    <n v="100609"/>
    <s v="Ford (Mustang)"/>
    <n v="-0.88744718573860581"/>
  </r>
  <r>
    <x v="8"/>
    <x v="39"/>
    <n v="35068"/>
    <n v="8835"/>
    <s v="Passenger"/>
    <n v="17035"/>
    <n v="2.5"/>
    <n v="170"/>
    <n v="106.5"/>
    <n v="69.099999999999994"/>
    <n v="184.6"/>
    <n v="2.7690000000000001"/>
    <n v="15"/>
    <n v="25"/>
    <d v="2012-08-20T00:00:00"/>
    <n v="67.351010720000005"/>
    <x v="1"/>
    <n v="-18033"/>
    <n v="26233"/>
    <s v="Ford (Contour)"/>
    <n v="-0.74806091023155008"/>
  </r>
  <r>
    <x v="8"/>
    <x v="40"/>
    <n v="245815"/>
    <n v="10055"/>
    <s v="Passenger"/>
    <n v="17885"/>
    <n v="3"/>
    <n v="155"/>
    <n v="108.5"/>
    <n v="73"/>
    <n v="197.6"/>
    <n v="3.3679999999999999"/>
    <n v="16"/>
    <n v="24"/>
    <d v="2011-12-20T00:00:00"/>
    <n v="62.503739500000002"/>
    <x v="1"/>
    <n v="-227930"/>
    <n v="235760"/>
    <s v="Ford (Taurus)"/>
    <n v="-0.95909525456135714"/>
  </r>
  <r>
    <x v="8"/>
    <x v="41"/>
    <n v="63403"/>
    <n v="14210"/>
    <s v="Passenger"/>
    <n v="22195"/>
    <n v="4.5999999999999996"/>
    <n v="200"/>
    <n v="114.7"/>
    <n v="78.2"/>
    <n v="212"/>
    <n v="3.9079999999999999"/>
    <n v="19"/>
    <n v="21"/>
    <d v="2011-09-26T00:00:00"/>
    <n v="80.499536710000001"/>
    <x v="1"/>
    <n v="-41208"/>
    <n v="49193"/>
    <s v="Ford (Crown Victoria)"/>
    <n v="-0.7758781130230431"/>
  </r>
  <r>
    <x v="8"/>
    <x v="42"/>
    <n v="276747"/>
    <n v="16640"/>
    <s v="Car"/>
    <n v="31930"/>
    <n v="4"/>
    <n v="210"/>
    <n v="111.6"/>
    <n v="70.2"/>
    <n v="190.7"/>
    <n v="3.8759999999999999"/>
    <n v="21"/>
    <n v="19"/>
    <d v="2012-04-25T00:00:00"/>
    <n v="87.635495779999999"/>
    <x v="1"/>
    <n v="-244817"/>
    <n v="260107"/>
    <s v="Ford (Explorer)"/>
    <n v="-0.9398728802841585"/>
  </r>
  <r>
    <x v="8"/>
    <x v="43"/>
    <n v="155787"/>
    <n v="13175"/>
    <s v="Car"/>
    <n v="21410"/>
    <n v="3"/>
    <n v="150"/>
    <n v="120.7"/>
    <n v="76.599999999999994"/>
    <n v="200.9"/>
    <n v="3.7610000000000001"/>
    <n v="26"/>
    <n v="21"/>
    <d v="2012-02-25T00:00:00"/>
    <n v="62.095048390000002"/>
    <x v="1"/>
    <n v="-134377"/>
    <n v="142612"/>
    <s v="Ford (Windstar)"/>
    <n v="-0.91542940039926313"/>
  </r>
  <r>
    <x v="8"/>
    <x v="44"/>
    <n v="125338"/>
    <n v="23575"/>
    <s v="Car"/>
    <n v="36135"/>
    <n v="4.5999999999999996"/>
    <n v="240"/>
    <n v="119"/>
    <n v="78.7"/>
    <n v="204.6"/>
    <n v="4.8079999999999998"/>
    <n v="26"/>
    <n v="16"/>
    <d v="2012-09-14T00:00:00"/>
    <n v="100.0248023"/>
    <x v="1"/>
    <n v="-89203"/>
    <n v="101763"/>
    <s v="Ford (Expedition)"/>
    <n v="-0.81190859914790403"/>
  </r>
  <r>
    <x v="8"/>
    <x v="45"/>
    <n v="220650"/>
    <n v="7850"/>
    <s v="Car"/>
    <n v="12050"/>
    <n v="2.5"/>
    <n v="119"/>
    <n v="117.5"/>
    <n v="69.400000000000006"/>
    <n v="200.7"/>
    <n v="3.0859999999999999"/>
    <n v="20"/>
    <n v="23"/>
    <d v="2012-01-14T00:00:00"/>
    <n v="47.389531310000002"/>
    <x v="1"/>
    <n v="-208600"/>
    <n v="212800"/>
    <s v="Ford (Ranger)"/>
    <n v="-0.96442329481078626"/>
  </r>
  <r>
    <x v="8"/>
    <x v="46"/>
    <n v="540561"/>
    <n v="15075"/>
    <s v="Car"/>
    <n v="26935"/>
    <n v="4.5999999999999996"/>
    <n v="220"/>
    <n v="138.5"/>
    <n v="79.099999999999994"/>
    <n v="224.5"/>
    <n v="4.2409999999999997"/>
    <n v="25.1"/>
    <n v="18"/>
    <d v="2012-08-16T00:00:00"/>
    <n v="89.401934729999994"/>
    <x v="1"/>
    <n v="-513626"/>
    <n v="525486"/>
    <s v="Ford (F-Series)"/>
    <n v="-0.972112305549235"/>
  </r>
  <r>
    <x v="9"/>
    <x v="47"/>
    <n v="199685"/>
    <n v="9850"/>
    <s v="Passenger"/>
    <n v="12885"/>
    <n v="1.6"/>
    <n v="106"/>
    <n v="103.2"/>
    <n v="67.099999999999994"/>
    <n v="175.1"/>
    <n v="2.339"/>
    <n v="11.9"/>
    <n v="32"/>
    <d v="2011-10-21T00:00:00"/>
    <n v="42.879097340000001"/>
    <x v="1"/>
    <n v="-186800"/>
    <n v="189835"/>
    <s v="Honda (Civic)"/>
    <n v="-0.95067230888649623"/>
  </r>
  <r>
    <x v="9"/>
    <x v="48"/>
    <n v="230902"/>
    <n v="13210"/>
    <s v="Passenger"/>
    <n v="15350"/>
    <n v="2.2999999999999998"/>
    <n v="135"/>
    <n v="106.9"/>
    <n v="70.3"/>
    <n v="188.8"/>
    <n v="2.9319999999999999"/>
    <n v="17.100000000000001"/>
    <n v="27"/>
    <d v="2012-05-20T00:00:00"/>
    <n v="54.269548290000003"/>
    <x v="1"/>
    <n v="-215552"/>
    <n v="217692"/>
    <s v="Honda (Accord)"/>
    <n v="-0.94278958172731286"/>
  </r>
  <r>
    <x v="9"/>
    <x v="49"/>
    <n v="73203"/>
    <n v="17710"/>
    <s v="Car"/>
    <n v="20550"/>
    <n v="2"/>
    <n v="146"/>
    <n v="103.2"/>
    <n v="68.900000000000006"/>
    <n v="177.6"/>
    <n v="3.2189999999999999"/>
    <n v="15.3"/>
    <n v="24"/>
    <d v="2012-03-21T00:00:00"/>
    <n v="60.087966620000003"/>
    <x v="1"/>
    <n v="-52653"/>
    <n v="55493"/>
    <s v="Honda (CR-V)"/>
    <n v="-0.75807002445254978"/>
  </r>
  <r>
    <x v="9"/>
    <x v="50"/>
    <n v="12855"/>
    <n v="17525"/>
    <s v="Car"/>
    <n v="26600"/>
    <n v="3.2"/>
    <n v="205"/>
    <n v="106.4"/>
    <n v="70.400000000000006"/>
    <n v="178.2"/>
    <n v="3.8570000000000002"/>
    <n v="21.1"/>
    <n v="19"/>
    <d v="2012-10-09T00:00:00"/>
    <n v="83.602500800000001"/>
    <x v="0"/>
    <n v="13745"/>
    <n v="-4670"/>
    <s v="Honda (Passport)"/>
    <n v="0.36328276935044729"/>
  </r>
  <r>
    <x v="9"/>
    <x v="51"/>
    <n v="76029"/>
    <n v="19490"/>
    <s v="Car"/>
    <n v="26000"/>
    <n v="3.5"/>
    <n v="210"/>
    <n v="118.1"/>
    <n v="75.599999999999994"/>
    <n v="201.2"/>
    <n v="4.2880000000000003"/>
    <n v="20"/>
    <n v="23"/>
    <d v="2012-02-08T00:00:00"/>
    <n v="85.217691340000002"/>
    <x v="1"/>
    <n v="-50029"/>
    <n v="56539"/>
    <s v="Honda (Odyssey)"/>
    <n v="-0.74365044917071121"/>
  </r>
  <r>
    <x v="10"/>
    <x v="52"/>
    <n v="41184"/>
    <n v="5860"/>
    <s v="Passenger"/>
    <n v="9699"/>
    <n v="1.5"/>
    <n v="92"/>
    <n v="96.1"/>
    <n v="65.7"/>
    <n v="166.7"/>
    <n v="2.2400000000000002"/>
    <n v="11.9"/>
    <n v="31"/>
    <d v="2012-09-10T00:00:00"/>
    <n v="36.672283579999998"/>
    <x v="1"/>
    <n v="-31485"/>
    <n v="35324"/>
    <s v="Hyundai (Accent)"/>
    <n v="-0.85771173271173273"/>
  </r>
  <r>
    <x v="10"/>
    <x v="53"/>
    <n v="66692"/>
    <n v="7825"/>
    <s v="Passenger"/>
    <n v="11799"/>
    <n v="2"/>
    <n v="140"/>
    <n v="100.4"/>
    <n v="66.900000000000006"/>
    <n v="174"/>
    <n v="2.6259999999999999"/>
    <n v="14.5"/>
    <n v="27"/>
    <d v="2011-11-15T00:00:00"/>
    <n v="54.590045160000003"/>
    <x v="1"/>
    <n v="-54893"/>
    <n v="58867"/>
    <s v="Hyundai (Elantra)"/>
    <n v="-0.8826695855574882"/>
  </r>
  <r>
    <x v="10"/>
    <x v="54"/>
    <n v="29450"/>
    <n v="8910"/>
    <s v="Passenger"/>
    <n v="14999"/>
    <n v="2.4"/>
    <n v="148"/>
    <n v="106.3"/>
    <n v="71.599999999999994"/>
    <n v="185.4"/>
    <n v="3.0720000000000001"/>
    <n v="17.2"/>
    <n v="25"/>
    <d v="2012-06-14T00:00:00"/>
    <n v="58.758248999999999"/>
    <x v="1"/>
    <n v="-14451"/>
    <n v="20540"/>
    <s v="Hyundai (Sonata)"/>
    <n v="-0.69745331069609506"/>
  </r>
  <r>
    <x v="11"/>
    <x v="55"/>
    <n v="23713"/>
    <n v="19690"/>
    <s v="Passenger"/>
    <n v="29465"/>
    <n v="3"/>
    <n v="227"/>
    <n v="108.3"/>
    <n v="70.2"/>
    <n v="193.7"/>
    <n v="3.3420000000000001"/>
    <n v="18.5"/>
    <n v="25"/>
    <d v="2012-04-15T00:00:00"/>
    <n v="92.436889230000006"/>
    <x v="0"/>
    <n v="5752"/>
    <n v="4023"/>
    <s v="Infiniti (I30)"/>
    <n v="-0.16965377640956436"/>
  </r>
  <r>
    <x v="12"/>
    <x v="56"/>
    <n v="55557"/>
    <n v="13475"/>
    <s v="Car"/>
    <n v="14460"/>
    <n v="2.5"/>
    <n v="120"/>
    <n v="93.4"/>
    <n v="66.7"/>
    <n v="152"/>
    <n v="3.0449999999999999"/>
    <n v="19"/>
    <n v="17"/>
    <d v="2012-03-04T00:00:00"/>
    <n v="48.672897910000003"/>
    <x v="1"/>
    <n v="-41097"/>
    <n v="42082"/>
    <s v="Jeep (Wrangler)"/>
    <n v="-0.75745630613604042"/>
  </r>
  <r>
    <x v="12"/>
    <x v="57"/>
    <n v="80556"/>
    <n v="13775"/>
    <s v="Car"/>
    <n v="21620"/>
    <n v="4"/>
    <n v="190"/>
    <n v="101.4"/>
    <n v="69.400000000000006"/>
    <n v="167.5"/>
    <n v="3.194"/>
    <n v="20"/>
    <n v="20"/>
    <d v="2012-10-05T00:00:00"/>
    <n v="76.584439619999998"/>
    <x v="1"/>
    <n v="-58936"/>
    <n v="66781"/>
    <s v="Jeep (Cherokee)"/>
    <n v="-0.82900094344307063"/>
  </r>
  <r>
    <x v="12"/>
    <x v="58"/>
    <n v="157040"/>
    <n v="18810"/>
    <s v="Car"/>
    <n v="26895"/>
    <n v="4"/>
    <n v="195"/>
    <n v="105.9"/>
    <n v="72.3"/>
    <n v="181.5"/>
    <n v="3.88"/>
    <n v="20.5"/>
    <n v="19"/>
    <d v="2011-12-10T00:00:00"/>
    <n v="80.387779120000005"/>
    <x v="1"/>
    <n v="-130145"/>
    <n v="138230"/>
    <s v="Jeep (Grand Cherokee)"/>
    <n v="-0.88022159959246049"/>
  </r>
  <r>
    <x v="13"/>
    <x v="59"/>
    <n v="24072"/>
    <n v="26975"/>
    <s v="Passenger"/>
    <n v="31505"/>
    <n v="3"/>
    <n v="210"/>
    <n v="105.1"/>
    <n v="70.5"/>
    <n v="190.2"/>
    <n v="3.3730000000000002"/>
    <n v="18.5"/>
    <n v="23"/>
    <d v="2012-07-09T00:00:00"/>
    <n v="87.211001039999999"/>
    <x v="0"/>
    <n v="7433"/>
    <n v="-2903"/>
    <s v="Lexus (ES300)"/>
    <n v="0.12059654370222665"/>
  </r>
  <r>
    <x v="13"/>
    <x v="60"/>
    <n v="12698"/>
    <n v="32075.000000000004"/>
    <s v="Passenger"/>
    <n v="37805"/>
    <n v="3"/>
    <n v="225"/>
    <n v="110.2"/>
    <n v="70.900000000000006"/>
    <n v="189.2"/>
    <n v="3.6379999999999999"/>
    <n v="19.8"/>
    <n v="23"/>
    <d v="2012-05-10T00:00:00"/>
    <n v="94.946698400000002"/>
    <x v="0"/>
    <n v="25107"/>
    <n v="-19377.000000000004"/>
    <s v="Lexus (GS300)"/>
    <n v="1.5259883446212004"/>
  </r>
  <r>
    <x v="13"/>
    <x v="61"/>
    <n v="6375"/>
    <n v="40375"/>
    <s v="Passenger"/>
    <n v="54005"/>
    <n v="4"/>
    <n v="290"/>
    <n v="112.2"/>
    <n v="72"/>
    <n v="196.7"/>
    <n v="3.89"/>
    <n v="22.5"/>
    <n v="22"/>
    <d v="2012-03-29T00:00:00"/>
    <n v="124.44671630000001"/>
    <x v="0"/>
    <n v="47630"/>
    <n v="-34000"/>
    <s v="Lexus (LS400)"/>
    <n v="5.333333333333333"/>
  </r>
  <r>
    <x v="14"/>
    <x v="62"/>
    <n v="13798"/>
    <n v="20525"/>
    <s v="Passenger"/>
    <n v="39080"/>
    <n v="4.5999999999999996"/>
    <n v="275"/>
    <n v="109"/>
    <n v="73.599999999999994"/>
    <n v="208.5"/>
    <n v="3.8679999999999999"/>
    <n v="20"/>
    <n v="22"/>
    <d v="2012-08-03T00:00:00"/>
    <n v="113.5402069"/>
    <x v="0"/>
    <n v="25282"/>
    <n v="-6727"/>
    <s v="Lincoln (Continental)"/>
    <n v="0.48753442527902596"/>
  </r>
  <r>
    <x v="14"/>
    <x v="63"/>
    <n v="48911"/>
    <n v="21725"/>
    <s v="Passenger"/>
    <n v="43330"/>
    <n v="4.5999999999999996"/>
    <n v="215"/>
    <n v="117.7"/>
    <n v="78.2"/>
    <n v="215.3"/>
    <n v="4.1210000000000004"/>
    <n v="19"/>
    <n v="21"/>
    <d v="2012-06-04T00:00:00"/>
    <n v="93.957916900000001"/>
    <x v="1"/>
    <n v="-5581"/>
    <n v="27186"/>
    <s v="Lincoln (Town car)"/>
    <n v="-0.55582588783709186"/>
  </r>
  <r>
    <x v="15"/>
    <x v="64"/>
    <n v="26232"/>
    <n v="8325"/>
    <s v="Passenger"/>
    <n v="13987"/>
    <n v="1.8"/>
    <n v="113"/>
    <n v="98.4"/>
    <n v="66.5"/>
    <n v="173.6"/>
    <n v="2.25"/>
    <n v="13.2"/>
    <n v="30"/>
    <d v="2012-04-23T00:00:00"/>
    <n v="45.832180559999998"/>
    <x v="1"/>
    <n v="-12245"/>
    <n v="17907"/>
    <s v="Mitsubishi (Mirage)"/>
    <n v="-0.68263952424519669"/>
  </r>
  <r>
    <x v="15"/>
    <x v="65"/>
    <n v="42541"/>
    <n v="10395"/>
    <s v="Passenger"/>
    <n v="19047"/>
    <n v="2.4"/>
    <n v="154"/>
    <n v="100.8"/>
    <n v="68.900000000000006"/>
    <n v="175.4"/>
    <n v="2.91"/>
    <n v="15.9"/>
    <n v="24"/>
    <d v="2012-11-24T00:00:00"/>
    <n v="62.441962349999997"/>
    <x v="1"/>
    <n v="-23494"/>
    <n v="32146"/>
    <s v="Mitsubishi (Eclipse)"/>
    <n v="-0.75564749300674638"/>
  </r>
  <r>
    <x v="15"/>
    <x v="66"/>
    <n v="55616"/>
    <n v="10595"/>
    <s v="Passenger"/>
    <n v="17357"/>
    <n v="2.4"/>
    <n v="145"/>
    <n v="103.7"/>
    <n v="68.5"/>
    <n v="187.8"/>
    <n v="2.9449999999999998"/>
    <n v="16.3"/>
    <n v="25"/>
    <d v="2012-01-29T00:00:00"/>
    <n v="58.606772919999997"/>
    <x v="1"/>
    <n v="-38259"/>
    <n v="45021"/>
    <s v="Mitsubishi (Galant)"/>
    <n v="-0.80949726697353275"/>
  </r>
  <r>
    <x v="15"/>
    <x v="67"/>
    <n v="5711"/>
    <n v="16575"/>
    <s v="Passenger"/>
    <n v="24997"/>
    <n v="3.5"/>
    <n v="210"/>
    <n v="107.1"/>
    <n v="70.3"/>
    <n v="194.1"/>
    <n v="3.4430000000000001"/>
    <n v="19"/>
    <n v="22"/>
    <d v="2012-08-28T00:00:00"/>
    <n v="84.83077858"/>
    <x v="0"/>
    <n v="19286"/>
    <n v="-10864"/>
    <s v="Mitsubishi (Diamante)"/>
    <n v="1.902293818945894"/>
  </r>
  <r>
    <x v="15"/>
    <x v="68"/>
    <n v="110"/>
    <n v="20940"/>
    <s v="Passenger"/>
    <n v="25450"/>
    <n v="3"/>
    <n v="161"/>
    <n v="97.2"/>
    <n v="72.400000000000006"/>
    <n v="180.3"/>
    <n v="3.1309999999999998"/>
    <n v="19.8"/>
    <n v="21"/>
    <d v="2012-06-29T00:00:00"/>
    <n v="67.544154939999999"/>
    <x v="0"/>
    <n v="25340"/>
    <n v="-20830"/>
    <s v="Mitsubishi (3000GT)"/>
    <n v="189.36363636363637"/>
  </r>
  <r>
    <x v="15"/>
    <x v="69"/>
    <n v="11337"/>
    <n v="19125"/>
    <s v="Car"/>
    <n v="31807"/>
    <n v="3.5"/>
    <n v="200"/>
    <n v="107.3"/>
    <n v="69.900000000000006"/>
    <n v="186.6"/>
    <n v="4.5199999999999996"/>
    <n v="24.3"/>
    <n v="18"/>
    <d v="2012-01-17T00:00:00"/>
    <n v="83.920815039999994"/>
    <x v="0"/>
    <n v="20470"/>
    <n v="-7788"/>
    <s v="Mitsubishi (Montero)"/>
    <n v="0.68695422069330514"/>
  </r>
  <r>
    <x v="15"/>
    <x v="70"/>
    <n v="39348"/>
    <n v="13880"/>
    <s v="Car"/>
    <n v="22527"/>
    <n v="3"/>
    <n v="173"/>
    <n v="107.3"/>
    <n v="66.7"/>
    <n v="178.3"/>
    <n v="3.51"/>
    <n v="19.5"/>
    <n v="20"/>
    <d v="2012-05-18T00:00:00"/>
    <n v="70.660941789999995"/>
    <x v="1"/>
    <n v="-16821"/>
    <n v="25468"/>
    <s v="Mitsubishi (Montero Sport)"/>
    <n v="-0.64725017789976624"/>
  </r>
  <r>
    <x v="16"/>
    <x v="71"/>
    <n v="14351"/>
    <n v="8800"/>
    <s v="Passenger"/>
    <n v="16239.999999999998"/>
    <n v="2"/>
    <n v="125"/>
    <n v="106.5"/>
    <n v="69.099999999999994"/>
    <n v="184.8"/>
    <n v="2.7690000000000001"/>
    <n v="15"/>
    <n v="28"/>
    <d v="2012-12-19T00:00:00"/>
    <n v="50.997747609999998"/>
    <x v="0"/>
    <n v="1888.9999999999982"/>
    <n v="5551"/>
    <s v="Mercury (Mystique)"/>
    <n v="-0.38680231342763571"/>
  </r>
  <r>
    <x v="16"/>
    <x v="72"/>
    <n v="26529"/>
    <n v="13890"/>
    <s v="Passenger"/>
    <n v="16540"/>
    <n v="2"/>
    <n v="125"/>
    <n v="106.4"/>
    <n v="69.599999999999994"/>
    <n v="185"/>
    <n v="2.8919999999999999"/>
    <n v="16"/>
    <n v="30"/>
    <d v="2012-02-23T00:00:00"/>
    <n v="51.113474259999997"/>
    <x v="1"/>
    <n v="-9989"/>
    <n v="12639"/>
    <s v="Mercury (Cougar)"/>
    <n v="-0.47642202872328393"/>
  </r>
  <r>
    <x v="16"/>
    <x v="73"/>
    <n v="67956"/>
    <n v="11030"/>
    <s v="Passenger"/>
    <n v="19035"/>
    <n v="3"/>
    <n v="153"/>
    <n v="108.5"/>
    <n v="73"/>
    <n v="199.7"/>
    <n v="3.379"/>
    <n v="16"/>
    <n v="24"/>
    <d v="2012-09-22T00:00:00"/>
    <n v="62.239966629999998"/>
    <x v="1"/>
    <n v="-48921"/>
    <n v="56926"/>
    <s v="Mercury (Sable)"/>
    <n v="-0.83768909294249216"/>
  </r>
  <r>
    <x v="16"/>
    <x v="74"/>
    <n v="81174"/>
    <n v="14875"/>
    <s v="Passenger"/>
    <n v="22605"/>
    <n v="4.5999999999999996"/>
    <n v="200"/>
    <n v="114.7"/>
    <n v="78.2"/>
    <n v="212"/>
    <n v="3.9580000000000002"/>
    <n v="19"/>
    <n v="21"/>
    <d v="2012-07-24T00:00:00"/>
    <n v="80.657696459999997"/>
    <x v="1"/>
    <n v="-58569"/>
    <n v="66299"/>
    <s v="Mercury (Grand Marquis)"/>
    <n v="-0.81675166925370191"/>
  </r>
  <r>
    <x v="16"/>
    <x v="75"/>
    <n v="27609"/>
    <n v="20430"/>
    <s v="Car"/>
    <n v="27560"/>
    <n v="4"/>
    <n v="210"/>
    <n v="111.6"/>
    <n v="70.2"/>
    <n v="190.1"/>
    <n v="3.8759999999999999"/>
    <n v="21"/>
    <n v="18"/>
    <d v="2008-02-13T00:00:00"/>
    <n v="85.949744249999995"/>
    <x v="1"/>
    <n v="-49"/>
    <n v="7179"/>
    <s v="Mercury (Mountaineer)"/>
    <n v="-0.26002390524828861"/>
  </r>
  <r>
    <x v="16"/>
    <x v="76"/>
    <n v="20380"/>
    <n v="14795"/>
    <s v="Car"/>
    <n v="22510"/>
    <n v="3.3"/>
    <n v="170"/>
    <n v="112.2"/>
    <n v="74.900000000000006"/>
    <n v="194.7"/>
    <n v="3.944"/>
    <n v="20"/>
    <n v="21"/>
    <d v="2009-10-20T00:00:00"/>
    <n v="69.671460999999994"/>
    <x v="0"/>
    <n v="2130"/>
    <n v="5585"/>
    <s v="Mercury (Villager)"/>
    <n v="-0.2740431795878312"/>
  </r>
  <r>
    <x v="17"/>
    <x v="77"/>
    <n v="18392"/>
    <n v="26050"/>
    <s v="Passenger"/>
    <n v="31750"/>
    <n v="2.2999999999999998"/>
    <n v="185"/>
    <n v="105.9"/>
    <n v="67.7"/>
    <n v="177.4"/>
    <n v="3.25"/>
    <n v="16.399999999999999"/>
    <n v="26"/>
    <d v="2011-04-24T00:00:00"/>
    <n v="78.280730879999993"/>
    <x v="0"/>
    <n v="13358"/>
    <n v="-7658"/>
    <s v="Mercedes-B (C-Class)"/>
    <n v="0.41637668551544149"/>
  </r>
  <r>
    <x v="17"/>
    <x v="78"/>
    <n v="27602"/>
    <n v="41450"/>
    <s v="Passenger"/>
    <n v="49900"/>
    <n v="3.2"/>
    <n v="221"/>
    <n v="111.5"/>
    <n v="70.8"/>
    <n v="189.4"/>
    <n v="3.823"/>
    <n v="21.1"/>
    <n v="25"/>
    <d v="2011-07-12T00:00:00"/>
    <n v="98.249737499999995"/>
    <x v="0"/>
    <n v="22298"/>
    <n v="-13848"/>
    <s v="Mercedes-B (E-Class)"/>
    <n v="0.50170277516122019"/>
  </r>
  <r>
    <x v="17"/>
    <x v="79"/>
    <n v="16774"/>
    <n v="50375"/>
    <s v="Passenger"/>
    <n v="69700"/>
    <n v="4.3"/>
    <n v="275"/>
    <n v="121.5"/>
    <n v="73.099999999999994"/>
    <n v="203.1"/>
    <n v="4.133"/>
    <n v="23.2"/>
    <n v="21"/>
    <d v="2011-06-13T00:00:00"/>
    <n v="125.2738757"/>
    <x v="0"/>
    <n v="52926"/>
    <n v="-33601"/>
    <s v="Mercedes-B (S-Class)"/>
    <n v="2.0031596518421368"/>
  </r>
  <r>
    <x v="17"/>
    <x v="80"/>
    <n v="3311"/>
    <n v="58600"/>
    <s v="Passenger"/>
    <n v="82600"/>
    <n v="5"/>
    <n v="302"/>
    <n v="99"/>
    <n v="71.3"/>
    <n v="177.1"/>
    <n v="4.125"/>
    <n v="21.1"/>
    <n v="20"/>
    <d v="2011-03-17T00:00:00"/>
    <n v="139.98229359999999"/>
    <x v="0"/>
    <n v="79289"/>
    <n v="-55289"/>
    <s v="Mercedes-B (SL-Class)"/>
    <n v="16.698580489278164"/>
  </r>
  <r>
    <x v="18"/>
    <x v="81"/>
    <n v="42643"/>
    <n v="8450"/>
    <s v="Passenger"/>
    <n v="13499"/>
    <n v="1.8"/>
    <n v="126"/>
    <n v="99.8"/>
    <n v="67.3"/>
    <n v="177.5"/>
    <n v="2.593"/>
    <n v="13.2"/>
    <n v="30"/>
    <d v="2011-08-31T00:00:00"/>
    <n v="50.241977910000003"/>
    <x v="1"/>
    <n v="-29144"/>
    <n v="34193"/>
    <s v="Nissan (Sentra)"/>
    <n v="-0.8018432099054944"/>
  </r>
  <r>
    <x v="18"/>
    <x v="82"/>
    <n v="88094"/>
    <n v="11295"/>
    <s v="Passenger"/>
    <n v="20390"/>
    <n v="2.4"/>
    <n v="155"/>
    <n v="103.1"/>
    <n v="69.099999999999994"/>
    <n v="183.5"/>
    <n v="3.012"/>
    <n v="15.9"/>
    <n v="25"/>
    <d v="2011-08-02T00:00:00"/>
    <n v="63.313727829999998"/>
    <x v="1"/>
    <n v="-67704"/>
    <n v="76799"/>
    <s v="Nissan (Altima)"/>
    <n v="-0.87178468454151248"/>
  </r>
  <r>
    <x v="18"/>
    <x v="83"/>
    <n v="79853"/>
    <n v="15125"/>
    <s v="Passenger"/>
    <n v="26249"/>
    <n v="3"/>
    <n v="222"/>
    <n v="108.3"/>
    <n v="70.3"/>
    <n v="190.5"/>
    <n v="3.294"/>
    <n v="18.5"/>
    <n v="25"/>
    <d v="2011-05-06T00:00:00"/>
    <n v="89.427820310000001"/>
    <x v="1"/>
    <n v="-53604"/>
    <n v="64728"/>
    <s v="Nissan (Maxima)"/>
    <n v="-0.8105894581293126"/>
  </r>
  <r>
    <x v="18"/>
    <x v="84"/>
    <n v="27308"/>
    <n v="15380"/>
    <s v="Car"/>
    <n v="26399"/>
    <n v="3.3"/>
    <n v="170"/>
    <n v="112.2"/>
    <n v="74.900000000000006"/>
    <n v="194.8"/>
    <n v="3.9910000000000001"/>
    <n v="20"/>
    <n v="21"/>
    <d v="2011-03-07T00:00:00"/>
    <n v="71.171664129999996"/>
    <x v="1"/>
    <n v="-909"/>
    <n v="11928"/>
    <s v="Nissan (Quest)"/>
    <n v="-0.43679507836531417"/>
  </r>
  <r>
    <x v="18"/>
    <x v="85"/>
    <n v="42574"/>
    <n v="17810"/>
    <s v="Car"/>
    <n v="29299"/>
    <n v="3.3"/>
    <n v="170"/>
    <n v="106.3"/>
    <n v="71.7"/>
    <n v="182.6"/>
    <n v="3.9470000000000001"/>
    <n v="21"/>
    <n v="19"/>
    <d v="2011-09-25T00:00:00"/>
    <n v="72.290355079999998"/>
    <x v="1"/>
    <n v="-13275"/>
    <n v="24764"/>
    <s v="Nissan (Pathfinder)"/>
    <n v="-0.58166956358340771"/>
  </r>
  <r>
    <x v="19"/>
    <x v="86"/>
    <n v="1112"/>
    <n v="11240"/>
    <s v="Passenger"/>
    <n v="18145"/>
    <n v="3.1"/>
    <n v="150"/>
    <n v="107"/>
    <n v="69.400000000000006"/>
    <n v="192"/>
    <n v="3.1019999999999999"/>
    <n v="15.2"/>
    <n v="25"/>
    <d v="2011-05-31T00:00:00"/>
    <n v="60.861611549999999"/>
    <x v="0"/>
    <n v="17033"/>
    <n v="-10128"/>
    <s v="Oldsmobile (Cutlass)"/>
    <n v="9.1079136690647484"/>
  </r>
  <r>
    <x v="19"/>
    <x v="87"/>
    <n v="14690"/>
    <n v="19890"/>
    <s v="Passenger"/>
    <n v="36229"/>
    <n v="4"/>
    <n v="250"/>
    <n v="113.8"/>
    <n v="74.400000000000006"/>
    <n v="205.4"/>
    <n v="3.9670000000000001"/>
    <n v="18.5"/>
    <n v="22"/>
    <d v="2011-02-18T00:00:00"/>
    <n v="103.4416926"/>
    <x v="0"/>
    <n v="21539"/>
    <n v="-5200"/>
    <s v="Oldsmobile (Aurora)"/>
    <n v="0.35398230088495575"/>
  </r>
  <r>
    <x v="19"/>
    <x v="88"/>
    <n v="20017"/>
    <n v="19925"/>
    <s v="Car"/>
    <n v="31598"/>
    <n v="4.3"/>
    <n v="190"/>
    <n v="107"/>
    <n v="67.8"/>
    <n v="181.2"/>
    <n v="4.0679999999999996"/>
    <n v="17.5"/>
    <n v="19"/>
    <d v="2011-09-21T00:00:00"/>
    <n v="80.511672590000003"/>
    <x v="0"/>
    <n v="11581"/>
    <n v="92"/>
    <s v="Oldsmobile (Bravada)"/>
    <n v="-4.5960933206774246E-3"/>
  </r>
  <r>
    <x v="19"/>
    <x v="89"/>
    <n v="24361"/>
    <n v="15240"/>
    <s v="Car"/>
    <n v="25345"/>
    <n v="3.4"/>
    <n v="185"/>
    <n v="120"/>
    <n v="72.2"/>
    <n v="201.4"/>
    <n v="3.948"/>
    <n v="25"/>
    <n v="22"/>
    <d v="2011-06-25T00:00:00"/>
    <n v="76.096570420000006"/>
    <x v="0"/>
    <n v="984"/>
    <n v="9121"/>
    <s v="Oldsmobile (Silhouette)"/>
    <n v="-0.37440991749107178"/>
  </r>
  <r>
    <x v="20"/>
    <x v="28"/>
    <n v="32734"/>
    <n v="7750"/>
    <s v="Passenger"/>
    <n v="12640"/>
    <n v="2"/>
    <n v="132"/>
    <n v="105"/>
    <n v="74.400000000000006"/>
    <n v="174.4"/>
    <n v="2.5590000000000002"/>
    <n v="12.5"/>
    <n v="29"/>
    <d v="2011-04-26T00:00:00"/>
    <n v="52.084898750000001"/>
    <x v="1"/>
    <n v="-20094"/>
    <n v="24984"/>
    <s v="Plymouth (Neon)"/>
    <n v="-0.76324311113826604"/>
  </r>
  <r>
    <x v="20"/>
    <x v="90"/>
    <n v="5240"/>
    <n v="9800"/>
    <s v="Passenger"/>
    <n v="16079.999999999998"/>
    <n v="2"/>
    <n v="132"/>
    <n v="108"/>
    <n v="71"/>
    <n v="186.3"/>
    <n v="2.9420000000000002"/>
    <n v="16"/>
    <n v="27"/>
    <d v="2011-11-14T00:00:00"/>
    <n v="53.411897670000002"/>
    <x v="0"/>
    <n v="10839.999999999998"/>
    <n v="-4560"/>
    <s v="Plymouth (Breeze)"/>
    <n v="0.87022900763358779"/>
  </r>
  <r>
    <x v="20"/>
    <x v="91"/>
    <n v="24155"/>
    <n v="12025"/>
    <s v="Car"/>
    <n v="18850"/>
    <n v="2.4"/>
    <n v="150"/>
    <n v="113.3"/>
    <n v="76.8"/>
    <n v="186.3"/>
    <n v="3.528"/>
    <n v="20"/>
    <n v="24"/>
    <d v="2011-04-24T00:00:00"/>
    <n v="60.951185119999998"/>
    <x v="1"/>
    <n v="-5305"/>
    <n v="12130"/>
    <s v="Plymouth (Voyager)"/>
    <n v="-0.50217346305112809"/>
  </r>
  <r>
    <x v="21"/>
    <x v="92"/>
    <n v="51645"/>
    <n v="13790"/>
    <s v="Passenger"/>
    <n v="21610"/>
    <n v="2.4"/>
    <n v="150"/>
    <n v="104.1"/>
    <n v="68.400000000000006"/>
    <n v="181.9"/>
    <n v="2.9060000000000001"/>
    <n v="15"/>
    <n v="27"/>
    <d v="2012-01-25T00:00:00"/>
    <n v="62.015870300000003"/>
    <x v="1"/>
    <n v="-30035"/>
    <n v="37855"/>
    <s v="Pontiac (Sunfire)"/>
    <n v="-0.73298480007745181"/>
  </r>
  <r>
    <x v="21"/>
    <x v="93"/>
    <n v="131097"/>
    <n v="10290"/>
    <s v="Passenger"/>
    <n v="19720"/>
    <n v="3.4"/>
    <n v="175"/>
    <n v="107"/>
    <n v="70.400000000000006"/>
    <n v="186.3"/>
    <n v="3.0910000000000002"/>
    <n v="15.2"/>
    <n v="25"/>
    <d v="2012-11-26T00:00:00"/>
    <n v="70.389737260000004"/>
    <x v="1"/>
    <n v="-111377"/>
    <n v="120807"/>
    <s v="Pontiac (Grand Am)"/>
    <n v="-0.92150850133870343"/>
  </r>
  <r>
    <x v="21"/>
    <x v="94"/>
    <n v="19911"/>
    <n v="17805"/>
    <s v="Passenger"/>
    <n v="25310"/>
    <n v="3.8"/>
    <n v="200"/>
    <n v="101.1"/>
    <n v="74.5"/>
    <n v="193.4"/>
    <n v="3.492"/>
    <n v="16.8"/>
    <n v="25"/>
    <d v="2012-06-16T00:00:00"/>
    <n v="81.492726160000004"/>
    <x v="0"/>
    <n v="5399"/>
    <n v="2106"/>
    <s v="Pontiac (Firebird)"/>
    <n v="-0.10577067952388128"/>
  </r>
  <r>
    <x v="21"/>
    <x v="95"/>
    <n v="92364"/>
    <n v="14010"/>
    <s v="Passenger"/>
    <n v="21665"/>
    <n v="3.8"/>
    <n v="195"/>
    <n v="110.5"/>
    <n v="72.7"/>
    <n v="196.5"/>
    <n v="3.3959999999999999"/>
    <n v="18"/>
    <n v="25"/>
    <d v="2012-10-15T00:00:00"/>
    <n v="78.318168130000004"/>
    <x v="1"/>
    <n v="-70699"/>
    <n v="78354"/>
    <s v="Pontiac (Grand Prix)"/>
    <n v="-0.84831752630895152"/>
  </r>
  <r>
    <x v="21"/>
    <x v="96"/>
    <n v="35945"/>
    <n v="13225"/>
    <s v="Passenger"/>
    <n v="23755"/>
    <n v="3.8"/>
    <n v="205"/>
    <n v="112.2"/>
    <n v="72.599999999999994"/>
    <n v="202.5"/>
    <n v="3.59"/>
    <n v="17.5"/>
    <n v="24"/>
    <d v="2011-05-18T00:00:00"/>
    <n v="82.661355599999993"/>
    <x v="1"/>
    <n v="-12190"/>
    <n v="22720"/>
    <s v="Pontiac (Bonneville)"/>
    <n v="-0.63207678397551814"/>
  </r>
  <r>
    <x v="22"/>
    <x v="97"/>
    <n v="8982"/>
    <n v="41250"/>
    <s v="Passenger"/>
    <n v="41430"/>
    <n v="2.7"/>
    <n v="217"/>
    <n v="95.2"/>
    <n v="70.099999999999994"/>
    <n v="171"/>
    <n v="2.778"/>
    <n v="17"/>
    <n v="22"/>
    <d v="2012-02-19T00:00:00"/>
    <n v="93.437330700000004"/>
    <x v="0"/>
    <n v="32448"/>
    <n v="-32268"/>
    <s v="Porsche (Boxter)"/>
    <n v="3.5925183700734804"/>
  </r>
  <r>
    <x v="22"/>
    <x v="98"/>
    <n v="1280"/>
    <n v="60625"/>
    <s v="Passenger"/>
    <n v="71020"/>
    <n v="3.4"/>
    <n v="300"/>
    <n v="92.6"/>
    <n v="69.5"/>
    <n v="174.5"/>
    <n v="3.032"/>
    <n v="17"/>
    <n v="21"/>
    <d v="2012-12-21T00:00:00"/>
    <n v="134.3909754"/>
    <x v="0"/>
    <n v="69740"/>
    <n v="-59345"/>
    <s v="Porsche (Carrera Coupe)"/>
    <n v="46.36328125"/>
  </r>
  <r>
    <x v="22"/>
    <x v="99"/>
    <n v="1866"/>
    <n v="67550"/>
    <s v="Passenger"/>
    <n v="74970"/>
    <n v="3.4"/>
    <n v="300"/>
    <n v="92.6"/>
    <n v="69.5"/>
    <n v="174.5"/>
    <n v="3.0750000000000002"/>
    <n v="17"/>
    <n v="23"/>
    <d v="2011-07-11T00:00:00"/>
    <n v="135.91470960000001"/>
    <x v="0"/>
    <n v="73104"/>
    <n v="-65684"/>
    <s v="Porsche (Carrera Cabrio)"/>
    <n v="35.20042872454448"/>
  </r>
  <r>
    <x v="23"/>
    <x v="100"/>
    <n v="80620"/>
    <n v="9200"/>
    <s v="Passenger"/>
    <n v="10685"/>
    <n v="1.9"/>
    <n v="100"/>
    <n v="102.4"/>
    <n v="66.400000000000006"/>
    <n v="176.9"/>
    <n v="2.3319999999999999"/>
    <n v="12.1"/>
    <n v="33"/>
    <d v="2012-08-16T00:00:00"/>
    <n v="39.986424749999998"/>
    <x v="1"/>
    <n v="-69935"/>
    <n v="71420"/>
    <s v="Saturn (SL)"/>
    <n v="-0.88588439593153068"/>
  </r>
  <r>
    <x v="23"/>
    <x v="101"/>
    <n v="24546"/>
    <n v="10590"/>
    <s v="Passenger"/>
    <n v="12535"/>
    <n v="1.9"/>
    <n v="100"/>
    <n v="102.4"/>
    <n v="66.400000000000006"/>
    <n v="180"/>
    <n v="2.367"/>
    <n v="12.1"/>
    <n v="33"/>
    <d v="2011-03-16T00:00:00"/>
    <n v="40.700072419999998"/>
    <x v="1"/>
    <n v="-12011"/>
    <n v="13956"/>
    <s v="Saturn (SC)"/>
    <n v="-0.56856514299682226"/>
  </r>
  <r>
    <x v="23"/>
    <x v="102"/>
    <n v="5223"/>
    <n v="10790"/>
    <s v="Passenger"/>
    <n v="14290"/>
    <n v="1.9"/>
    <n v="124"/>
    <n v="102.4"/>
    <n v="66.400000000000006"/>
    <n v="176.9"/>
    <n v="2.452"/>
    <n v="12.1"/>
    <n v="31"/>
    <d v="2011-01-15T00:00:00"/>
    <n v="49.865773670000003"/>
    <x v="0"/>
    <n v="9067"/>
    <n v="-5567"/>
    <s v="Saturn (SW)"/>
    <n v="1.0658625311123875"/>
  </r>
  <r>
    <x v="24"/>
    <x v="103"/>
    <n v="142535"/>
    <n v="10025"/>
    <s v="Passenger"/>
    <n v="13108"/>
    <n v="1.8"/>
    <n v="120"/>
    <n v="97"/>
    <n v="66.7"/>
    <n v="174"/>
    <n v="2.42"/>
    <n v="13.2"/>
    <n v="33"/>
    <d v="2011-04-11T00:00:00"/>
    <n v="47.96897242"/>
    <x v="1"/>
    <n v="-129427"/>
    <n v="132510"/>
    <s v="Toyota (Corolla)"/>
    <n v="-0.92966639772687409"/>
  </r>
  <r>
    <x v="24"/>
    <x v="104"/>
    <n v="247994"/>
    <n v="13245"/>
    <s v="Passenger"/>
    <n v="17518"/>
    <n v="2.2000000000000002"/>
    <n v="133"/>
    <n v="105.2"/>
    <n v="70.099999999999994"/>
    <n v="188.5"/>
    <n v="2.9980000000000002"/>
    <n v="18.5"/>
    <n v="27"/>
    <d v="2011-02-10T00:00:00"/>
    <n v="54.372419649999998"/>
    <x v="1"/>
    <n v="-230476"/>
    <n v="234749"/>
    <s v="Toyota (Camry)"/>
    <n v="-0.94659144979314014"/>
  </r>
  <r>
    <x v="24"/>
    <x v="105"/>
    <n v="63849"/>
    <n v="18140"/>
    <s v="Passenger"/>
    <n v="25545"/>
    <n v="3"/>
    <n v="210"/>
    <n v="107.1"/>
    <n v="71.7"/>
    <n v="191.9"/>
    <n v="3.4169999999999998"/>
    <n v="18.5"/>
    <n v="26"/>
    <d v="2011-08-31T00:00:00"/>
    <n v="84.911898260000001"/>
    <x v="1"/>
    <n v="-38304"/>
    <n v="45709"/>
    <s v="Toyota (Avalon)"/>
    <n v="-0.71589218311954772"/>
  </r>
  <r>
    <x v="24"/>
    <x v="106"/>
    <n v="33269"/>
    <n v="15445"/>
    <s v="Passenger"/>
    <n v="16875"/>
    <n v="1.8"/>
    <n v="140"/>
    <n v="102.4"/>
    <n v="68.3"/>
    <n v="170.5"/>
    <n v="2.4249999999999998"/>
    <n v="14.5"/>
    <n v="31"/>
    <d v="2012-12-29T00:00:00"/>
    <n v="56.496030339999997"/>
    <x v="1"/>
    <n v="-16394"/>
    <n v="17824"/>
    <s v="Toyota (Celica)"/>
    <n v="-0.53575400523009409"/>
  </r>
  <r>
    <x v="24"/>
    <x v="107"/>
    <n v="84087"/>
    <n v="9575"/>
    <s v="Car"/>
    <n v="11528"/>
    <n v="2.4"/>
    <n v="142"/>
    <n v="103.3"/>
    <n v="66.5"/>
    <n v="178.7"/>
    <n v="2.58"/>
    <n v="15.1"/>
    <n v="23"/>
    <d v="2011-08-01T00:00:00"/>
    <n v="55.297116580000001"/>
    <x v="1"/>
    <n v="-72559"/>
    <n v="74512"/>
    <s v="Toyota (Tacoma)"/>
    <n v="-0.88612984171156062"/>
  </r>
  <r>
    <x v="24"/>
    <x v="108"/>
    <n v="25106"/>
    <n v="13325"/>
    <s v="Car"/>
    <n v="16888"/>
    <n v="2"/>
    <n v="127"/>
    <n v="94.9"/>
    <n v="66.7"/>
    <n v="163.80000000000001"/>
    <n v="2.6680000000000001"/>
    <n v="15.3"/>
    <n v="27"/>
    <d v="2011-05-06T00:00:00"/>
    <n v="51.955108869999997"/>
    <x v="1"/>
    <n v="-8218"/>
    <n v="11781"/>
    <s v="Toyota (RAV4)"/>
    <n v="-0.46925037839560263"/>
  </r>
  <r>
    <x v="24"/>
    <x v="109"/>
    <n v="68411"/>
    <n v="19425"/>
    <s v="Car"/>
    <n v="22288"/>
    <n v="2.7"/>
    <n v="150"/>
    <n v="105.3"/>
    <n v="66.5"/>
    <n v="183.3"/>
    <n v="3.44"/>
    <n v="18.5"/>
    <n v="23"/>
    <d v="2011-03-07T00:00:00"/>
    <n v="62.35557713"/>
    <x v="1"/>
    <n v="-46123"/>
    <n v="48986"/>
    <s v="Toyota (4Runner)"/>
    <n v="-0.7160544356901668"/>
  </r>
  <r>
    <x v="24"/>
    <x v="110"/>
    <n v="9835"/>
    <n v="34080"/>
    <s v="Car"/>
    <n v="51728"/>
    <n v="4.7"/>
    <n v="230"/>
    <n v="112.2"/>
    <n v="76.400000000000006"/>
    <n v="192.5"/>
    <n v="5.1150000000000002"/>
    <n v="25.4"/>
    <n v="15"/>
    <d v="2011-09-25T00:00:00"/>
    <n v="102.5289842"/>
    <x v="0"/>
    <n v="41893"/>
    <n v="-24245"/>
    <s v="Toyota (Land Cruiser)"/>
    <n v="2.4651753940010166"/>
  </r>
  <r>
    <x v="25"/>
    <x v="111"/>
    <n v="9761"/>
    <n v="11425"/>
    <s v="Passenger"/>
    <n v="14900"/>
    <n v="2"/>
    <n v="115"/>
    <n v="98.9"/>
    <n v="68.3"/>
    <n v="163.30000000000001"/>
    <n v="2.7669999999999999"/>
    <n v="14.5"/>
    <n v="26"/>
    <d v="2011-01-24T00:00:00"/>
    <n v="46.943876760000002"/>
    <x v="0"/>
    <n v="5139"/>
    <n v="-1664"/>
    <s v="Volkswagen (Golf)"/>
    <n v="0.17047433664583547"/>
  </r>
  <r>
    <x v="25"/>
    <x v="112"/>
    <n v="83721"/>
    <n v="13240"/>
    <s v="Passenger"/>
    <n v="16700"/>
    <n v="2"/>
    <n v="115"/>
    <n v="98.9"/>
    <n v="68.3"/>
    <n v="172.3"/>
    <n v="2.8530000000000002"/>
    <n v="14.5"/>
    <n v="26"/>
    <d v="2011-08-27T00:00:00"/>
    <n v="47.638236659999997"/>
    <x v="1"/>
    <n v="-67021"/>
    <n v="70481"/>
    <s v="Volkswagen (Jetta)"/>
    <n v="-0.84185568734248273"/>
  </r>
  <r>
    <x v="25"/>
    <x v="113"/>
    <n v="51102"/>
    <n v="16725"/>
    <s v="Passenger"/>
    <n v="21200"/>
    <n v="1.8"/>
    <n v="150"/>
    <n v="106.4"/>
    <n v="68.5"/>
    <n v="184.1"/>
    <n v="3.0430000000000001"/>
    <n v="16.399999999999999"/>
    <n v="27"/>
    <d v="2012-10-30T00:00:00"/>
    <n v="61.701381359999999"/>
    <x v="1"/>
    <n v="-29902"/>
    <n v="34377"/>
    <s v="Volkswagen (Passat)"/>
    <n v="-0.67271339673593988"/>
  </r>
  <r>
    <x v="25"/>
    <x v="114"/>
    <n v="9569"/>
    <n v="16575"/>
    <s v="Passenger"/>
    <n v="19990"/>
    <n v="2"/>
    <n v="115"/>
    <n v="97.4"/>
    <n v="66.7"/>
    <n v="160.4"/>
    <n v="3.0790000000000002"/>
    <n v="13.7"/>
    <n v="26"/>
    <d v="2011-05-31T00:00:00"/>
    <n v="48.907372250000002"/>
    <x v="0"/>
    <n v="10421"/>
    <n v="-7006"/>
    <s v="Volkswagen (Cabrio)"/>
    <n v="0.73215592015884623"/>
  </r>
  <r>
    <x v="25"/>
    <x v="115"/>
    <n v="5596"/>
    <n v="13760"/>
    <s v="Passenger"/>
    <n v="17500"/>
    <n v="2"/>
    <n v="115"/>
    <n v="98.9"/>
    <n v="68.3"/>
    <n v="163.30000000000001"/>
    <n v="2.762"/>
    <n v="14.6"/>
    <n v="26"/>
    <d v="2011-04-01T00:00:00"/>
    <n v="47.946841059999997"/>
    <x v="0"/>
    <n v="11904"/>
    <n v="-8164"/>
    <s v="Volkswagen (GTI)"/>
    <n v="1.4588992137240886"/>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r>
    <x v="26"/>
    <x v="116"/>
    <m/>
    <m/>
    <m/>
    <m/>
    <m/>
    <m/>
    <m/>
    <m/>
    <m/>
    <m/>
    <m/>
    <m/>
    <m/>
    <m/>
    <x v="2"/>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D8B790-8383-43DE-A94F-134CFED3AD1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21">
    <pivotField axis="axisRow" dataField="1" showAll="0">
      <items count="28">
        <item x="0"/>
        <item x="1"/>
        <item x="2"/>
        <item x="3"/>
        <item x="4"/>
        <item x="5"/>
        <item x="6"/>
        <item x="7"/>
        <item x="8"/>
        <item x="9"/>
        <item x="10"/>
        <item x="11"/>
        <item x="12"/>
        <item x="13"/>
        <item x="14"/>
        <item x="17"/>
        <item x="16"/>
        <item x="15"/>
        <item x="18"/>
        <item x="19"/>
        <item x="20"/>
        <item x="21"/>
        <item x="22"/>
        <item x="23"/>
        <item x="24"/>
        <item x="25"/>
        <item x="2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Count of Manufactur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45BD1EEC-7AF4-4BED-A5F2-316C3A93618C}" sourceName="Manufacturer">
  <data>
    <tabular pivotCacheId="1695316261">
      <items count="27">
        <i x="0" s="1"/>
        <i x="1" s="1"/>
        <i x="2" s="1"/>
        <i x="3" s="1"/>
        <i x="4" s="1"/>
        <i x="5" s="1"/>
        <i x="6" s="1"/>
        <i x="7" s="1"/>
        <i x="8" s="1"/>
        <i x="9" s="1"/>
        <i x="10" s="1"/>
        <i x="11" s="1"/>
        <i x="12" s="1"/>
        <i x="13" s="1"/>
        <i x="14" s="1"/>
        <i x="17" s="1"/>
        <i x="16" s="1"/>
        <i x="15" s="1"/>
        <i x="18" s="1"/>
        <i x="19" s="1"/>
        <i x="20" s="1"/>
        <i x="21" s="1"/>
        <i x="22" s="1"/>
        <i x="23" s="1"/>
        <i x="24" s="1"/>
        <i x="25" s="1"/>
        <i x="2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018A5770-2A9C-445C-921E-F47525C3B9CC}" cache="Slicer_Manufacturer" caption="Car Numbers" startItem="9" style="SlicerStyleDark6"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8A2D-FC4C-4B00-B909-F2D4505E9C5E}">
  <dimension ref="A1:U118"/>
  <sheetViews>
    <sheetView zoomScale="91" zoomScaleNormal="91" workbookViewId="0">
      <selection activeCell="A3" sqref="A3"/>
    </sheetView>
  </sheetViews>
  <sheetFormatPr defaultRowHeight="14.4" x14ac:dyDescent="0.3"/>
  <cols>
    <col min="1" max="1" width="18.109375" bestFit="1" customWidth="1"/>
    <col min="2" max="2" width="8.88671875" bestFit="1" customWidth="1"/>
    <col min="3" max="3" width="26.109375" bestFit="1" customWidth="1"/>
    <col min="4" max="4" width="26.21875" bestFit="1" customWidth="1"/>
    <col min="5" max="5" width="17.44140625" bestFit="1" customWidth="1"/>
    <col min="6" max="6" width="25.77734375" bestFit="1" customWidth="1"/>
    <col min="7" max="7" width="15.77734375" bestFit="1" customWidth="1"/>
    <col min="8" max="8" width="16.44140625" bestFit="1" customWidth="1"/>
    <col min="9" max="9" width="15.21875" bestFit="1" customWidth="1"/>
    <col min="10" max="10" width="7.5546875" bestFit="1" customWidth="1"/>
    <col min="11" max="11" width="8.5546875" bestFit="1" customWidth="1"/>
    <col min="12" max="12" width="16.77734375" bestFit="1" customWidth="1"/>
    <col min="13" max="13" width="18.5546875" bestFit="1" customWidth="1"/>
    <col min="14" max="14" width="24.21875" bestFit="1" customWidth="1"/>
    <col min="15" max="15" width="19.33203125" style="3" bestFit="1" customWidth="1"/>
    <col min="16" max="16" width="24.109375" bestFit="1" customWidth="1"/>
    <col min="17" max="17" width="40.21875" bestFit="1" customWidth="1"/>
    <col min="18" max="18" width="17.44140625" style="4" bestFit="1" customWidth="1"/>
    <col min="19" max="19" width="45.77734375" bestFit="1" customWidth="1"/>
    <col min="20" max="20" width="29" customWidth="1"/>
    <col min="21" max="21" width="25.21875" bestFit="1" customWidth="1"/>
  </cols>
  <sheetData>
    <row r="1" spans="1:21" ht="18" x14ac:dyDescent="0.35">
      <c r="A1" s="7" t="s">
        <v>0</v>
      </c>
      <c r="B1" s="7" t="s">
        <v>1</v>
      </c>
      <c r="C1" s="7" t="s">
        <v>202</v>
      </c>
      <c r="D1" s="8" t="s">
        <v>203</v>
      </c>
      <c r="E1" s="7" t="s">
        <v>204</v>
      </c>
      <c r="F1" s="7" t="s">
        <v>205</v>
      </c>
      <c r="G1" s="7" t="s">
        <v>206</v>
      </c>
      <c r="H1" s="7" t="s">
        <v>7</v>
      </c>
      <c r="I1" s="7" t="s">
        <v>8</v>
      </c>
      <c r="J1" s="7" t="s">
        <v>9</v>
      </c>
      <c r="K1" s="7" t="s">
        <v>10</v>
      </c>
      <c r="L1" s="7" t="s">
        <v>207</v>
      </c>
      <c r="M1" s="7" t="s">
        <v>208</v>
      </c>
      <c r="N1" s="7" t="s">
        <v>219</v>
      </c>
      <c r="O1" s="9" t="s">
        <v>209</v>
      </c>
      <c r="P1" s="7" t="s">
        <v>15</v>
      </c>
      <c r="Q1" s="7" t="s">
        <v>210</v>
      </c>
      <c r="R1" s="10" t="s">
        <v>211</v>
      </c>
      <c r="S1" s="7" t="s">
        <v>212</v>
      </c>
      <c r="T1" s="7" t="s">
        <v>216</v>
      </c>
      <c r="U1" s="7" t="s">
        <v>217</v>
      </c>
    </row>
    <row r="2" spans="1:21" x14ac:dyDescent="0.3">
      <c r="A2" t="s">
        <v>16</v>
      </c>
      <c r="B2" t="s">
        <v>17</v>
      </c>
      <c r="C2" s="5">
        <v>16919</v>
      </c>
      <c r="D2" s="5">
        <v>16360</v>
      </c>
      <c r="E2" t="s">
        <v>18</v>
      </c>
      <c r="F2" s="5">
        <v>21500</v>
      </c>
      <c r="G2">
        <v>1.8</v>
      </c>
      <c r="H2">
        <v>140</v>
      </c>
      <c r="I2" s="6">
        <v>101.2</v>
      </c>
      <c r="J2" s="6">
        <v>67.3</v>
      </c>
      <c r="K2" s="6">
        <v>172.4</v>
      </c>
      <c r="L2">
        <v>2.6389999999999998</v>
      </c>
      <c r="M2">
        <v>13.2</v>
      </c>
      <c r="N2">
        <v>28</v>
      </c>
      <c r="O2" s="3">
        <v>40941</v>
      </c>
      <c r="P2">
        <v>58.280149520000002</v>
      </c>
      <c r="Q2" s="5" t="str">
        <f t="shared" ref="Q2:Q33" si="0">IF(F2&gt;C2,"Higher","Lower")</f>
        <v>Higher</v>
      </c>
      <c r="R2" s="4">
        <f t="shared" ref="R2:R33" si="1">F2-C2</f>
        <v>4581</v>
      </c>
      <c r="S2" s="5">
        <f t="shared" ref="S2:S33" si="2">C2-D2</f>
        <v>559</v>
      </c>
      <c r="T2" t="str">
        <f>_xlfn.CONCAT(A2," ","(",B2,")")</f>
        <v>Acura (Integra)</v>
      </c>
      <c r="U2" s="12">
        <f>(D2-C2)/C2</f>
        <v>-3.3039777764643299E-2</v>
      </c>
    </row>
    <row r="3" spans="1:21" x14ac:dyDescent="0.3">
      <c r="A3" t="s">
        <v>16</v>
      </c>
      <c r="B3" t="s">
        <v>19</v>
      </c>
      <c r="C3" s="5">
        <v>39384</v>
      </c>
      <c r="D3" s="5">
        <v>19875</v>
      </c>
      <c r="E3" t="s">
        <v>18</v>
      </c>
      <c r="F3" s="5">
        <v>28400</v>
      </c>
      <c r="G3">
        <v>3.2</v>
      </c>
      <c r="H3">
        <v>225</v>
      </c>
      <c r="I3" s="6">
        <v>108.1</v>
      </c>
      <c r="J3" s="6">
        <v>70.3</v>
      </c>
      <c r="K3" s="6">
        <v>192.9</v>
      </c>
      <c r="L3">
        <v>3.5169999999999999</v>
      </c>
      <c r="M3">
        <v>17.2</v>
      </c>
      <c r="N3">
        <v>25</v>
      </c>
      <c r="O3" s="3">
        <v>40697</v>
      </c>
      <c r="P3">
        <v>91.370777660000002</v>
      </c>
      <c r="Q3" s="5" t="str">
        <f t="shared" si="0"/>
        <v>Lower</v>
      </c>
      <c r="R3" s="4">
        <f t="shared" si="1"/>
        <v>-10984</v>
      </c>
      <c r="S3" s="5">
        <f t="shared" si="2"/>
        <v>19509</v>
      </c>
      <c r="T3" t="str">
        <f t="shared" ref="T3:T66" si="3">_xlfn.CONCAT(A3," ","(",B3,")")</f>
        <v>Acura (TL)</v>
      </c>
      <c r="U3" s="12">
        <f t="shared" ref="U3:U66" si="4">(D3-C3)/C3</f>
        <v>-0.49535344302254725</v>
      </c>
    </row>
    <row r="4" spans="1:21" x14ac:dyDescent="0.3">
      <c r="A4" t="s">
        <v>16</v>
      </c>
      <c r="B4" t="s">
        <v>21</v>
      </c>
      <c r="C4" s="5">
        <v>8588</v>
      </c>
      <c r="D4" s="5">
        <v>29725</v>
      </c>
      <c r="E4" t="s">
        <v>18</v>
      </c>
      <c r="F4" s="5">
        <v>42000</v>
      </c>
      <c r="G4">
        <v>3.5</v>
      </c>
      <c r="H4">
        <v>210</v>
      </c>
      <c r="I4" s="6">
        <v>114.6</v>
      </c>
      <c r="J4" s="6">
        <v>71.400000000000006</v>
      </c>
      <c r="K4" s="6">
        <v>196.6</v>
      </c>
      <c r="L4">
        <v>3.85</v>
      </c>
      <c r="M4">
        <v>18</v>
      </c>
      <c r="N4">
        <v>22</v>
      </c>
      <c r="O4" s="3">
        <v>40612</v>
      </c>
      <c r="P4">
        <v>91.389779329999996</v>
      </c>
      <c r="Q4" s="5" t="str">
        <f t="shared" si="0"/>
        <v>Higher</v>
      </c>
      <c r="R4" s="4">
        <f t="shared" si="1"/>
        <v>33412</v>
      </c>
      <c r="S4" s="5">
        <f t="shared" si="2"/>
        <v>-21137</v>
      </c>
      <c r="T4" t="str">
        <f t="shared" si="3"/>
        <v>Acura (RL)</v>
      </c>
      <c r="U4" s="12">
        <f t="shared" si="4"/>
        <v>2.4612249650675362</v>
      </c>
    </row>
    <row r="5" spans="1:21" x14ac:dyDescent="0.3">
      <c r="A5" t="s">
        <v>22</v>
      </c>
      <c r="B5" t="s">
        <v>23</v>
      </c>
      <c r="C5" s="5">
        <v>20397</v>
      </c>
      <c r="D5" s="5">
        <v>22255</v>
      </c>
      <c r="E5" t="s">
        <v>18</v>
      </c>
      <c r="F5" s="5">
        <v>23990</v>
      </c>
      <c r="G5">
        <v>1.8</v>
      </c>
      <c r="H5">
        <v>150</v>
      </c>
      <c r="I5" s="6">
        <v>102.6</v>
      </c>
      <c r="J5" s="6">
        <v>68.2</v>
      </c>
      <c r="K5" s="6">
        <v>178</v>
      </c>
      <c r="L5">
        <v>2.9980000000000002</v>
      </c>
      <c r="M5">
        <v>16.399999999999999</v>
      </c>
      <c r="N5">
        <v>27</v>
      </c>
      <c r="O5" s="3">
        <v>40824</v>
      </c>
      <c r="P5">
        <v>62.777639200000003</v>
      </c>
      <c r="Q5" s="5" t="str">
        <f t="shared" si="0"/>
        <v>Higher</v>
      </c>
      <c r="R5" s="4">
        <f t="shared" si="1"/>
        <v>3593</v>
      </c>
      <c r="S5" s="5">
        <f t="shared" si="2"/>
        <v>-1858</v>
      </c>
      <c r="T5" t="str">
        <f t="shared" si="3"/>
        <v>Audi (A4)</v>
      </c>
      <c r="U5" s="12">
        <f t="shared" si="4"/>
        <v>9.1091827229494535E-2</v>
      </c>
    </row>
    <row r="6" spans="1:21" x14ac:dyDescent="0.3">
      <c r="A6" t="s">
        <v>22</v>
      </c>
      <c r="B6" t="s">
        <v>24</v>
      </c>
      <c r="C6" s="5">
        <v>18780</v>
      </c>
      <c r="D6" s="5">
        <v>23555</v>
      </c>
      <c r="E6" t="s">
        <v>18</v>
      </c>
      <c r="F6" s="5">
        <v>33950</v>
      </c>
      <c r="G6">
        <v>2.8</v>
      </c>
      <c r="H6">
        <v>200</v>
      </c>
      <c r="I6" s="6">
        <v>108.7</v>
      </c>
      <c r="J6" s="6">
        <v>76.099999999999994</v>
      </c>
      <c r="K6" s="6">
        <v>192</v>
      </c>
      <c r="L6">
        <v>3.5609999999999999</v>
      </c>
      <c r="M6">
        <v>18.5</v>
      </c>
      <c r="N6">
        <v>22</v>
      </c>
      <c r="O6" s="3">
        <v>40764</v>
      </c>
      <c r="P6">
        <v>84.565105020000004</v>
      </c>
      <c r="Q6" s="5" t="str">
        <f t="shared" si="0"/>
        <v>Higher</v>
      </c>
      <c r="R6" s="4">
        <f t="shared" si="1"/>
        <v>15170</v>
      </c>
      <c r="S6" s="5">
        <f t="shared" si="2"/>
        <v>-4775</v>
      </c>
      <c r="T6" t="str">
        <f t="shared" si="3"/>
        <v>Audi (A6)</v>
      </c>
      <c r="U6" s="12">
        <f t="shared" si="4"/>
        <v>0.2542598509052183</v>
      </c>
    </row>
    <row r="7" spans="1:21" x14ac:dyDescent="0.3">
      <c r="A7" t="s">
        <v>22</v>
      </c>
      <c r="B7" t="s">
        <v>25</v>
      </c>
      <c r="C7" s="5">
        <v>1380</v>
      </c>
      <c r="D7" s="5">
        <v>39000</v>
      </c>
      <c r="E7" t="s">
        <v>18</v>
      </c>
      <c r="F7" s="5">
        <v>62000</v>
      </c>
      <c r="G7">
        <v>4.2</v>
      </c>
      <c r="H7">
        <v>310</v>
      </c>
      <c r="I7" s="6">
        <v>113</v>
      </c>
      <c r="J7" s="6">
        <v>74</v>
      </c>
      <c r="K7" s="6">
        <v>198.2</v>
      </c>
      <c r="L7">
        <v>3.9020000000000001</v>
      </c>
      <c r="M7">
        <v>23.7</v>
      </c>
      <c r="N7">
        <v>21</v>
      </c>
      <c r="O7" s="3">
        <v>40966</v>
      </c>
      <c r="P7">
        <v>134.65685819999999</v>
      </c>
      <c r="Q7" s="5" t="str">
        <f t="shared" si="0"/>
        <v>Higher</v>
      </c>
      <c r="R7" s="4">
        <f t="shared" si="1"/>
        <v>60620</v>
      </c>
      <c r="S7" s="5">
        <f t="shared" si="2"/>
        <v>-37620</v>
      </c>
      <c r="T7" t="str">
        <f t="shared" si="3"/>
        <v>Audi (A8)</v>
      </c>
      <c r="U7" s="12">
        <f t="shared" si="4"/>
        <v>27.260869565217391</v>
      </c>
    </row>
    <row r="8" spans="1:21" x14ac:dyDescent="0.3">
      <c r="A8" t="s">
        <v>26</v>
      </c>
      <c r="B8" t="s">
        <v>28</v>
      </c>
      <c r="C8" s="5">
        <v>9231</v>
      </c>
      <c r="D8" s="5">
        <v>28675</v>
      </c>
      <c r="E8" t="s">
        <v>18</v>
      </c>
      <c r="F8" s="5">
        <v>33400</v>
      </c>
      <c r="G8">
        <v>2.8</v>
      </c>
      <c r="H8">
        <v>193</v>
      </c>
      <c r="I8" s="6">
        <v>107.3</v>
      </c>
      <c r="J8" s="6">
        <v>68.5</v>
      </c>
      <c r="K8" s="6">
        <v>176</v>
      </c>
      <c r="L8">
        <v>3.1970000000000001</v>
      </c>
      <c r="M8">
        <v>16.600000000000001</v>
      </c>
      <c r="N8">
        <v>24</v>
      </c>
      <c r="O8" s="3">
        <v>40937</v>
      </c>
      <c r="P8">
        <v>81.877068559999998</v>
      </c>
      <c r="Q8" s="5" t="str">
        <f t="shared" si="0"/>
        <v>Higher</v>
      </c>
      <c r="R8" s="4">
        <f t="shared" si="1"/>
        <v>24169</v>
      </c>
      <c r="S8" s="5">
        <f t="shared" si="2"/>
        <v>-19444</v>
      </c>
      <c r="T8" t="str">
        <f t="shared" si="3"/>
        <v>BMW (328i)</v>
      </c>
      <c r="U8" s="12">
        <f t="shared" si="4"/>
        <v>2.1063806738164881</v>
      </c>
    </row>
    <row r="9" spans="1:21" x14ac:dyDescent="0.3">
      <c r="A9" t="s">
        <v>26</v>
      </c>
      <c r="B9" t="s">
        <v>29</v>
      </c>
      <c r="C9" s="5">
        <v>17527</v>
      </c>
      <c r="D9" s="5">
        <v>36125</v>
      </c>
      <c r="E9" t="s">
        <v>18</v>
      </c>
      <c r="F9" s="5">
        <v>38900</v>
      </c>
      <c r="G9">
        <v>2.8</v>
      </c>
      <c r="H9">
        <v>193</v>
      </c>
      <c r="I9" s="6">
        <v>111.4</v>
      </c>
      <c r="J9" s="6">
        <v>70.900000000000006</v>
      </c>
      <c r="K9" s="6">
        <v>188</v>
      </c>
      <c r="L9">
        <v>3.472</v>
      </c>
      <c r="M9">
        <v>18.5</v>
      </c>
      <c r="N9">
        <v>25</v>
      </c>
      <c r="O9" s="3">
        <v>40637</v>
      </c>
      <c r="P9">
        <v>83.998723799999993</v>
      </c>
      <c r="Q9" s="5" t="str">
        <f t="shared" si="0"/>
        <v>Higher</v>
      </c>
      <c r="R9" s="4">
        <f t="shared" si="1"/>
        <v>21373</v>
      </c>
      <c r="S9" s="5">
        <f t="shared" si="2"/>
        <v>-18598</v>
      </c>
      <c r="T9" t="str">
        <f t="shared" si="3"/>
        <v>BMW (528i)</v>
      </c>
      <c r="U9" s="12">
        <f t="shared" si="4"/>
        <v>1.061105722599418</v>
      </c>
    </row>
    <row r="10" spans="1:21" x14ac:dyDescent="0.3">
      <c r="A10" t="s">
        <v>30</v>
      </c>
      <c r="B10" t="s">
        <v>31</v>
      </c>
      <c r="C10" s="5">
        <v>91561</v>
      </c>
      <c r="D10" s="5">
        <v>12475</v>
      </c>
      <c r="E10" t="s">
        <v>18</v>
      </c>
      <c r="F10" s="5">
        <v>21975</v>
      </c>
      <c r="G10">
        <v>3.1</v>
      </c>
      <c r="H10">
        <v>175</v>
      </c>
      <c r="I10" s="6">
        <v>109</v>
      </c>
      <c r="J10" s="6">
        <v>72.7</v>
      </c>
      <c r="K10" s="6">
        <v>194.6</v>
      </c>
      <c r="L10">
        <v>3.3679999999999999</v>
      </c>
      <c r="M10">
        <v>17.5</v>
      </c>
      <c r="N10">
        <v>25</v>
      </c>
      <c r="O10" s="3">
        <v>40849</v>
      </c>
      <c r="P10">
        <v>71.181451319999994</v>
      </c>
      <c r="Q10" s="5" t="str">
        <f t="shared" si="0"/>
        <v>Lower</v>
      </c>
      <c r="R10" s="4">
        <f t="shared" si="1"/>
        <v>-69586</v>
      </c>
      <c r="S10" s="5">
        <f t="shared" si="2"/>
        <v>79086</v>
      </c>
      <c r="T10" t="str">
        <f t="shared" si="3"/>
        <v>Buick (Century)</v>
      </c>
      <c r="U10" s="12">
        <f t="shared" si="4"/>
        <v>-0.86375203416301705</v>
      </c>
    </row>
    <row r="11" spans="1:21" x14ac:dyDescent="0.3">
      <c r="A11" t="s">
        <v>30</v>
      </c>
      <c r="B11" t="s">
        <v>32</v>
      </c>
      <c r="C11" s="5">
        <v>39350</v>
      </c>
      <c r="D11" s="5">
        <v>13740</v>
      </c>
      <c r="E11" t="s">
        <v>18</v>
      </c>
      <c r="F11" s="5">
        <v>25300</v>
      </c>
      <c r="G11">
        <v>3.8</v>
      </c>
      <c r="H11">
        <v>240</v>
      </c>
      <c r="I11" s="6">
        <v>109</v>
      </c>
      <c r="J11" s="6">
        <v>72.7</v>
      </c>
      <c r="K11" s="6">
        <v>196.2</v>
      </c>
      <c r="L11">
        <v>3.5430000000000001</v>
      </c>
      <c r="M11">
        <v>17.5</v>
      </c>
      <c r="N11">
        <v>23</v>
      </c>
      <c r="O11" s="3">
        <v>40789</v>
      </c>
      <c r="P11">
        <v>95.636702529999994</v>
      </c>
      <c r="Q11" s="5" t="str">
        <f t="shared" si="0"/>
        <v>Lower</v>
      </c>
      <c r="R11" s="4">
        <f t="shared" si="1"/>
        <v>-14050</v>
      </c>
      <c r="S11" s="5">
        <f t="shared" si="2"/>
        <v>25610</v>
      </c>
      <c r="T11" t="str">
        <f t="shared" si="3"/>
        <v>Buick (Regal)</v>
      </c>
      <c r="U11" s="12">
        <f t="shared" si="4"/>
        <v>-0.65082592121982208</v>
      </c>
    </row>
    <row r="12" spans="1:21" x14ac:dyDescent="0.3">
      <c r="A12" t="s">
        <v>30</v>
      </c>
      <c r="B12" t="s">
        <v>33</v>
      </c>
      <c r="C12" s="5">
        <v>27851</v>
      </c>
      <c r="D12" s="5">
        <v>20190</v>
      </c>
      <c r="E12" t="s">
        <v>18</v>
      </c>
      <c r="F12" s="5">
        <v>31965</v>
      </c>
      <c r="G12">
        <v>3.8</v>
      </c>
      <c r="H12">
        <v>205</v>
      </c>
      <c r="I12" s="6">
        <v>113.8</v>
      </c>
      <c r="J12" s="6">
        <v>74.7</v>
      </c>
      <c r="K12" s="6">
        <v>206.8</v>
      </c>
      <c r="L12">
        <v>3.778</v>
      </c>
      <c r="M12">
        <v>18.5</v>
      </c>
      <c r="N12">
        <v>24</v>
      </c>
      <c r="O12" s="3">
        <v>40991</v>
      </c>
      <c r="P12">
        <v>85.828408249999995</v>
      </c>
      <c r="Q12" s="5" t="str">
        <f t="shared" si="0"/>
        <v>Higher</v>
      </c>
      <c r="R12" s="4">
        <f t="shared" si="1"/>
        <v>4114</v>
      </c>
      <c r="S12" s="5">
        <f t="shared" si="2"/>
        <v>7661</v>
      </c>
      <c r="T12" t="str">
        <f t="shared" si="3"/>
        <v>Buick (Park Avenue)</v>
      </c>
      <c r="U12" s="12">
        <f t="shared" si="4"/>
        <v>-0.27507091307313919</v>
      </c>
    </row>
    <row r="13" spans="1:21" x14ac:dyDescent="0.3">
      <c r="A13" t="s">
        <v>30</v>
      </c>
      <c r="B13" t="s">
        <v>34</v>
      </c>
      <c r="C13" s="5">
        <v>83257</v>
      </c>
      <c r="D13" s="5">
        <v>13360</v>
      </c>
      <c r="E13" t="s">
        <v>18</v>
      </c>
      <c r="F13" s="5">
        <v>27885</v>
      </c>
      <c r="G13">
        <v>3.8</v>
      </c>
      <c r="H13">
        <v>205</v>
      </c>
      <c r="I13" s="6">
        <v>112.2</v>
      </c>
      <c r="J13" s="6">
        <v>73.5</v>
      </c>
      <c r="K13" s="6">
        <v>200</v>
      </c>
      <c r="L13">
        <v>3.5910000000000002</v>
      </c>
      <c r="M13">
        <v>17.5</v>
      </c>
      <c r="N13">
        <v>25</v>
      </c>
      <c r="O13" s="3">
        <v>40747</v>
      </c>
      <c r="P13">
        <v>84.254525810000004</v>
      </c>
      <c r="Q13" s="5" t="str">
        <f t="shared" si="0"/>
        <v>Lower</v>
      </c>
      <c r="R13" s="4">
        <f t="shared" si="1"/>
        <v>-55372</v>
      </c>
      <c r="S13" s="5">
        <f t="shared" si="2"/>
        <v>69897</v>
      </c>
      <c r="T13" t="str">
        <f t="shared" si="3"/>
        <v>Buick (LeSabre)</v>
      </c>
      <c r="U13" s="12">
        <f t="shared" si="4"/>
        <v>-0.83953301223921106</v>
      </c>
    </row>
    <row r="14" spans="1:21" x14ac:dyDescent="0.3">
      <c r="A14" t="s">
        <v>35</v>
      </c>
      <c r="B14" t="s">
        <v>36</v>
      </c>
      <c r="C14" s="5">
        <v>63729</v>
      </c>
      <c r="D14" s="5">
        <v>22525</v>
      </c>
      <c r="E14" t="s">
        <v>18</v>
      </c>
      <c r="F14" s="5">
        <v>39895</v>
      </c>
      <c r="G14">
        <v>4.5999999999999996</v>
      </c>
      <c r="H14">
        <v>275</v>
      </c>
      <c r="I14" s="6">
        <v>115.3</v>
      </c>
      <c r="J14" s="6">
        <v>74.5</v>
      </c>
      <c r="K14" s="6">
        <v>207.2</v>
      </c>
      <c r="L14">
        <v>3.9780000000000002</v>
      </c>
      <c r="M14">
        <v>18.5</v>
      </c>
      <c r="N14">
        <v>22</v>
      </c>
      <c r="O14" s="3">
        <v>40962</v>
      </c>
      <c r="P14">
        <v>113.85459760000001</v>
      </c>
      <c r="Q14" s="5" t="str">
        <f t="shared" si="0"/>
        <v>Lower</v>
      </c>
      <c r="R14" s="4">
        <f t="shared" si="1"/>
        <v>-23834</v>
      </c>
      <c r="S14" s="5">
        <f t="shared" si="2"/>
        <v>41204</v>
      </c>
      <c r="T14" t="str">
        <f t="shared" si="3"/>
        <v>Cadillac (DeVille)</v>
      </c>
      <c r="U14" s="12">
        <f t="shared" si="4"/>
        <v>-0.64655023615622398</v>
      </c>
    </row>
    <row r="15" spans="1:21" x14ac:dyDescent="0.3">
      <c r="A15" t="s">
        <v>35</v>
      </c>
      <c r="B15" t="s">
        <v>38</v>
      </c>
      <c r="C15" s="5">
        <v>6536</v>
      </c>
      <c r="D15" s="5">
        <v>25725</v>
      </c>
      <c r="E15" t="s">
        <v>18</v>
      </c>
      <c r="F15" s="5">
        <v>39665</v>
      </c>
      <c r="G15">
        <v>4.5999999999999996</v>
      </c>
      <c r="H15">
        <v>275</v>
      </c>
      <c r="I15" s="6">
        <v>108</v>
      </c>
      <c r="J15" s="6">
        <v>75.5</v>
      </c>
      <c r="K15" s="6">
        <v>200.6</v>
      </c>
      <c r="L15">
        <v>3.843</v>
      </c>
      <c r="M15">
        <v>19</v>
      </c>
      <c r="N15">
        <v>22</v>
      </c>
      <c r="O15" s="3">
        <v>40874</v>
      </c>
      <c r="P15">
        <v>113.7658739</v>
      </c>
      <c r="Q15" s="5" t="str">
        <f t="shared" si="0"/>
        <v>Higher</v>
      </c>
      <c r="R15" s="4">
        <f t="shared" si="1"/>
        <v>33129</v>
      </c>
      <c r="S15" s="5">
        <f t="shared" si="2"/>
        <v>-19189</v>
      </c>
      <c r="T15" t="str">
        <f t="shared" si="3"/>
        <v>Cadillac (Eldorado)</v>
      </c>
      <c r="U15" s="12">
        <f t="shared" si="4"/>
        <v>2.935893512851897</v>
      </c>
    </row>
    <row r="16" spans="1:21" x14ac:dyDescent="0.3">
      <c r="A16" t="s">
        <v>35</v>
      </c>
      <c r="B16" t="s">
        <v>39</v>
      </c>
      <c r="C16" s="5">
        <v>11185</v>
      </c>
      <c r="D16" s="5">
        <v>18225</v>
      </c>
      <c r="E16" t="s">
        <v>18</v>
      </c>
      <c r="F16" s="5">
        <v>31010</v>
      </c>
      <c r="G16">
        <v>3</v>
      </c>
      <c r="H16">
        <v>200</v>
      </c>
      <c r="I16" s="6">
        <v>107.4</v>
      </c>
      <c r="J16" s="6">
        <v>70.3</v>
      </c>
      <c r="K16" s="6">
        <v>194.8</v>
      </c>
      <c r="L16">
        <v>3.77</v>
      </c>
      <c r="M16">
        <v>18</v>
      </c>
      <c r="N16">
        <v>22</v>
      </c>
      <c r="O16" s="3">
        <v>40814</v>
      </c>
      <c r="P16">
        <v>83.483093580000002</v>
      </c>
      <c r="Q16" s="5" t="str">
        <f t="shared" si="0"/>
        <v>Higher</v>
      </c>
      <c r="R16" s="4">
        <f t="shared" si="1"/>
        <v>19825</v>
      </c>
      <c r="S16" s="5">
        <f t="shared" si="2"/>
        <v>-7040</v>
      </c>
      <c r="T16" t="str">
        <f t="shared" si="3"/>
        <v>Cadillac (Catera)</v>
      </c>
      <c r="U16" s="12">
        <f t="shared" si="4"/>
        <v>0.62941439427805101</v>
      </c>
    </row>
    <row r="17" spans="1:21" x14ac:dyDescent="0.3">
      <c r="A17" t="s">
        <v>42</v>
      </c>
      <c r="B17" t="s">
        <v>43</v>
      </c>
      <c r="C17" s="5">
        <v>145519</v>
      </c>
      <c r="D17" s="5">
        <v>9250</v>
      </c>
      <c r="E17" t="s">
        <v>18</v>
      </c>
      <c r="F17" s="5">
        <v>13260</v>
      </c>
      <c r="G17">
        <v>2.2000000000000002</v>
      </c>
      <c r="H17">
        <v>115</v>
      </c>
      <c r="I17" s="6">
        <v>104.1</v>
      </c>
      <c r="J17" s="6">
        <v>67.900000000000006</v>
      </c>
      <c r="K17" s="6">
        <v>180.9</v>
      </c>
      <c r="L17">
        <v>2.6760000000000002</v>
      </c>
      <c r="M17">
        <v>14.3</v>
      </c>
      <c r="N17">
        <v>27</v>
      </c>
      <c r="O17" s="3">
        <v>40772</v>
      </c>
      <c r="P17">
        <v>46.363347470000001</v>
      </c>
      <c r="Q17" s="5" t="str">
        <f t="shared" si="0"/>
        <v>Lower</v>
      </c>
      <c r="R17" s="4">
        <f t="shared" si="1"/>
        <v>-132259</v>
      </c>
      <c r="S17" s="5">
        <f t="shared" si="2"/>
        <v>136269</v>
      </c>
      <c r="T17" t="str">
        <f t="shared" si="3"/>
        <v>Chevrolet (Cavalier)</v>
      </c>
      <c r="U17" s="12">
        <f t="shared" si="4"/>
        <v>-0.9364344174987459</v>
      </c>
    </row>
    <row r="18" spans="1:21" x14ac:dyDescent="0.3">
      <c r="A18" t="s">
        <v>42</v>
      </c>
      <c r="B18" t="s">
        <v>44</v>
      </c>
      <c r="C18" s="5">
        <v>135126</v>
      </c>
      <c r="D18" s="5">
        <v>11225</v>
      </c>
      <c r="E18" t="s">
        <v>18</v>
      </c>
      <c r="F18" s="5">
        <v>16535</v>
      </c>
      <c r="G18">
        <v>3.1</v>
      </c>
      <c r="H18">
        <v>170</v>
      </c>
      <c r="I18" s="6">
        <v>107</v>
      </c>
      <c r="J18" s="6">
        <v>69.400000000000006</v>
      </c>
      <c r="K18" s="6">
        <v>190.4</v>
      </c>
      <c r="L18">
        <v>3.0510000000000002</v>
      </c>
      <c r="M18">
        <v>15</v>
      </c>
      <c r="N18">
        <v>25</v>
      </c>
      <c r="O18" s="3">
        <v>40987</v>
      </c>
      <c r="P18">
        <v>67.314462160000005</v>
      </c>
      <c r="Q18" s="5" t="str">
        <f t="shared" si="0"/>
        <v>Lower</v>
      </c>
      <c r="R18" s="4">
        <f t="shared" si="1"/>
        <v>-118591</v>
      </c>
      <c r="S18" s="5">
        <f t="shared" si="2"/>
        <v>123901</v>
      </c>
      <c r="T18" t="str">
        <f t="shared" si="3"/>
        <v>Chevrolet (Malibu)</v>
      </c>
      <c r="U18" s="12">
        <f t="shared" si="4"/>
        <v>-0.91692938442638727</v>
      </c>
    </row>
    <row r="19" spans="1:21" x14ac:dyDescent="0.3">
      <c r="A19" t="s">
        <v>42</v>
      </c>
      <c r="B19" t="s">
        <v>45</v>
      </c>
      <c r="C19" s="5">
        <v>24629</v>
      </c>
      <c r="D19" s="5">
        <v>10310</v>
      </c>
      <c r="E19" t="s">
        <v>18</v>
      </c>
      <c r="F19" s="5">
        <v>18890</v>
      </c>
      <c r="G19">
        <v>3.1</v>
      </c>
      <c r="H19">
        <v>175</v>
      </c>
      <c r="I19" s="6">
        <v>107.5</v>
      </c>
      <c r="J19" s="6">
        <v>72.5</v>
      </c>
      <c r="K19" s="6">
        <v>200.9</v>
      </c>
      <c r="L19">
        <v>3.33</v>
      </c>
      <c r="M19">
        <v>16.600000000000001</v>
      </c>
      <c r="N19">
        <v>25</v>
      </c>
      <c r="O19" s="3">
        <v>40687</v>
      </c>
      <c r="P19">
        <v>69.991395600000004</v>
      </c>
      <c r="Q19" s="5" t="str">
        <f t="shared" si="0"/>
        <v>Lower</v>
      </c>
      <c r="R19" s="4">
        <f t="shared" si="1"/>
        <v>-5739</v>
      </c>
      <c r="S19" s="5">
        <f t="shared" si="2"/>
        <v>14319</v>
      </c>
      <c r="T19" t="str">
        <f t="shared" si="3"/>
        <v>Chevrolet (Lumina)</v>
      </c>
      <c r="U19" s="12">
        <f t="shared" si="4"/>
        <v>-0.58138779487595926</v>
      </c>
    </row>
    <row r="20" spans="1:21" x14ac:dyDescent="0.3">
      <c r="A20" t="s">
        <v>42</v>
      </c>
      <c r="B20" t="s">
        <v>46</v>
      </c>
      <c r="C20" s="5">
        <v>42593</v>
      </c>
      <c r="D20" s="5">
        <v>11525</v>
      </c>
      <c r="E20" t="s">
        <v>18</v>
      </c>
      <c r="F20" s="5">
        <v>19390</v>
      </c>
      <c r="G20">
        <v>3.4</v>
      </c>
      <c r="H20">
        <v>180</v>
      </c>
      <c r="I20" s="6">
        <v>110.5</v>
      </c>
      <c r="J20" s="6">
        <v>72.7</v>
      </c>
      <c r="K20" s="6">
        <v>197.9</v>
      </c>
      <c r="L20">
        <v>3.34</v>
      </c>
      <c r="M20">
        <v>17</v>
      </c>
      <c r="N20">
        <v>27</v>
      </c>
      <c r="O20" s="3">
        <v>40899</v>
      </c>
      <c r="P20">
        <v>72.030917189999997</v>
      </c>
      <c r="Q20" s="5" t="str">
        <f t="shared" si="0"/>
        <v>Lower</v>
      </c>
      <c r="R20" s="4">
        <f t="shared" si="1"/>
        <v>-23203</v>
      </c>
      <c r="S20" s="5">
        <f t="shared" si="2"/>
        <v>31068</v>
      </c>
      <c r="T20" t="str">
        <f t="shared" si="3"/>
        <v>Chevrolet (Monte Carlo)</v>
      </c>
      <c r="U20" s="12">
        <f t="shared" si="4"/>
        <v>-0.72941563167656653</v>
      </c>
    </row>
    <row r="21" spans="1:21" x14ac:dyDescent="0.3">
      <c r="A21" t="s">
        <v>42</v>
      </c>
      <c r="B21" t="s">
        <v>47</v>
      </c>
      <c r="C21" s="5">
        <v>26402</v>
      </c>
      <c r="D21" s="5">
        <v>13025</v>
      </c>
      <c r="E21" t="s">
        <v>18</v>
      </c>
      <c r="F21" s="5">
        <v>24340</v>
      </c>
      <c r="G21">
        <v>3.8</v>
      </c>
      <c r="H21">
        <v>200</v>
      </c>
      <c r="I21" s="6">
        <v>101.1</v>
      </c>
      <c r="J21" s="6">
        <v>74.099999999999994</v>
      </c>
      <c r="K21" s="6">
        <v>193.2</v>
      </c>
      <c r="L21">
        <v>3.5</v>
      </c>
      <c r="M21">
        <v>16.8</v>
      </c>
      <c r="N21">
        <v>25</v>
      </c>
      <c r="O21" s="3">
        <v>40839</v>
      </c>
      <c r="P21">
        <v>81.118543329999994</v>
      </c>
      <c r="Q21" s="5" t="str">
        <f t="shared" si="0"/>
        <v>Lower</v>
      </c>
      <c r="R21" s="4">
        <f t="shared" si="1"/>
        <v>-2062</v>
      </c>
      <c r="S21" s="5">
        <f t="shared" si="2"/>
        <v>13377</v>
      </c>
      <c r="T21" t="str">
        <f t="shared" si="3"/>
        <v>Chevrolet (Camaro)</v>
      </c>
      <c r="U21" s="12">
        <f t="shared" si="4"/>
        <v>-0.50666616165442013</v>
      </c>
    </row>
    <row r="22" spans="1:21" x14ac:dyDescent="0.3">
      <c r="A22" t="s">
        <v>42</v>
      </c>
      <c r="B22" t="s">
        <v>48</v>
      </c>
      <c r="C22" s="5">
        <v>17947</v>
      </c>
      <c r="D22" s="5">
        <v>36225</v>
      </c>
      <c r="E22" t="s">
        <v>18</v>
      </c>
      <c r="F22" s="5">
        <v>45705</v>
      </c>
      <c r="G22">
        <v>5.7</v>
      </c>
      <c r="H22">
        <v>345</v>
      </c>
      <c r="I22" s="6">
        <v>104.5</v>
      </c>
      <c r="J22" s="6">
        <v>73.599999999999994</v>
      </c>
      <c r="K22" s="6">
        <v>179.7</v>
      </c>
      <c r="L22">
        <v>3.21</v>
      </c>
      <c r="M22">
        <v>19.100000000000001</v>
      </c>
      <c r="N22">
        <v>22</v>
      </c>
      <c r="O22" s="3">
        <v>41041</v>
      </c>
      <c r="P22">
        <v>141.14115000000001</v>
      </c>
      <c r="Q22" s="5" t="str">
        <f t="shared" si="0"/>
        <v>Higher</v>
      </c>
      <c r="R22" s="4">
        <f t="shared" si="1"/>
        <v>27758</v>
      </c>
      <c r="S22" s="5">
        <f t="shared" si="2"/>
        <v>-18278</v>
      </c>
      <c r="T22" t="str">
        <f t="shared" si="3"/>
        <v>Chevrolet (Corvette)</v>
      </c>
      <c r="U22" s="12">
        <f t="shared" si="4"/>
        <v>1.0184431938485541</v>
      </c>
    </row>
    <row r="23" spans="1:21" x14ac:dyDescent="0.3">
      <c r="A23" t="s">
        <v>42</v>
      </c>
      <c r="B23" t="s">
        <v>49</v>
      </c>
      <c r="C23" s="5">
        <v>32299</v>
      </c>
      <c r="D23" s="5">
        <v>9125</v>
      </c>
      <c r="E23" t="s">
        <v>18</v>
      </c>
      <c r="F23" s="5">
        <v>13960</v>
      </c>
      <c r="G23">
        <v>1.8</v>
      </c>
      <c r="H23">
        <v>120</v>
      </c>
      <c r="I23" s="6">
        <v>97.1</v>
      </c>
      <c r="J23" s="6">
        <v>66.7</v>
      </c>
      <c r="K23" s="6">
        <v>174.3</v>
      </c>
      <c r="L23">
        <v>2.3980000000000001</v>
      </c>
      <c r="M23">
        <v>13.2</v>
      </c>
      <c r="N23">
        <v>33</v>
      </c>
      <c r="O23" s="3">
        <v>40797</v>
      </c>
      <c r="P23">
        <v>48.297636099999998</v>
      </c>
      <c r="Q23" s="5" t="str">
        <f t="shared" si="0"/>
        <v>Lower</v>
      </c>
      <c r="R23" s="4">
        <f t="shared" si="1"/>
        <v>-18339</v>
      </c>
      <c r="S23" s="5">
        <f t="shared" si="2"/>
        <v>23174</v>
      </c>
      <c r="T23" t="str">
        <f t="shared" si="3"/>
        <v>Chevrolet (Prizm)</v>
      </c>
      <c r="U23" s="12">
        <f t="shared" si="4"/>
        <v>-0.71748351342146821</v>
      </c>
    </row>
    <row r="24" spans="1:21" x14ac:dyDescent="0.3">
      <c r="A24" t="s">
        <v>42</v>
      </c>
      <c r="B24" t="s">
        <v>50</v>
      </c>
      <c r="C24" s="5">
        <v>21855</v>
      </c>
      <c r="D24" s="5">
        <v>5160</v>
      </c>
      <c r="E24" t="s">
        <v>18</v>
      </c>
      <c r="F24" s="5">
        <v>9235</v>
      </c>
      <c r="G24">
        <v>1</v>
      </c>
      <c r="H24">
        <v>55</v>
      </c>
      <c r="I24" s="6">
        <v>93.1</v>
      </c>
      <c r="J24" s="6">
        <v>62.6</v>
      </c>
      <c r="K24" s="6">
        <v>149.4</v>
      </c>
      <c r="L24">
        <v>1.895</v>
      </c>
      <c r="M24">
        <v>10.3</v>
      </c>
      <c r="N24">
        <v>45</v>
      </c>
      <c r="O24" s="3">
        <v>41012</v>
      </c>
      <c r="P24">
        <v>23.276272330000001</v>
      </c>
      <c r="Q24" s="5" t="str">
        <f t="shared" si="0"/>
        <v>Lower</v>
      </c>
      <c r="R24" s="4">
        <f t="shared" si="1"/>
        <v>-12620</v>
      </c>
      <c r="S24" s="5">
        <f t="shared" si="2"/>
        <v>16695</v>
      </c>
      <c r="T24" t="str">
        <f t="shared" si="3"/>
        <v>Chevrolet (Metro)</v>
      </c>
      <c r="U24" s="12">
        <f t="shared" si="4"/>
        <v>-0.7638984214138641</v>
      </c>
    </row>
    <row r="25" spans="1:21" x14ac:dyDescent="0.3">
      <c r="A25" t="s">
        <v>52</v>
      </c>
      <c r="B25" t="s">
        <v>53</v>
      </c>
      <c r="C25" s="5">
        <v>7854</v>
      </c>
      <c r="D25" s="5">
        <v>12360</v>
      </c>
      <c r="E25" t="s">
        <v>18</v>
      </c>
      <c r="F25" s="5">
        <v>19840</v>
      </c>
      <c r="G25">
        <v>2.5</v>
      </c>
      <c r="H25">
        <v>163</v>
      </c>
      <c r="I25" s="6">
        <v>103.7</v>
      </c>
      <c r="J25" s="6">
        <v>69.7</v>
      </c>
      <c r="K25" s="6">
        <v>190.9</v>
      </c>
      <c r="L25">
        <v>2.9670000000000001</v>
      </c>
      <c r="M25">
        <v>15.9</v>
      </c>
      <c r="N25">
        <v>24</v>
      </c>
      <c r="O25" s="3">
        <v>40924</v>
      </c>
      <c r="P25">
        <v>65.957183959999995</v>
      </c>
      <c r="Q25" s="5" t="str">
        <f t="shared" si="0"/>
        <v>Higher</v>
      </c>
      <c r="R25" s="4">
        <f t="shared" si="1"/>
        <v>11986</v>
      </c>
      <c r="S25" s="5">
        <f t="shared" si="2"/>
        <v>-4506</v>
      </c>
      <c r="T25" t="str">
        <f t="shared" si="3"/>
        <v>Chrysler (Sebring Coupe)</v>
      </c>
      <c r="U25" s="12">
        <f t="shared" si="4"/>
        <v>0.57372039724980906</v>
      </c>
    </row>
    <row r="26" spans="1:21" x14ac:dyDescent="0.3">
      <c r="A26" t="s">
        <v>52</v>
      </c>
      <c r="B26" t="s">
        <v>54</v>
      </c>
      <c r="C26" s="5">
        <v>32775</v>
      </c>
      <c r="D26" s="5">
        <v>14180</v>
      </c>
      <c r="E26" t="s">
        <v>18</v>
      </c>
      <c r="F26" s="5">
        <v>24495</v>
      </c>
      <c r="G26">
        <v>2.5</v>
      </c>
      <c r="H26">
        <v>168</v>
      </c>
      <c r="I26" s="6">
        <v>106</v>
      </c>
      <c r="J26" s="6">
        <v>69.2</v>
      </c>
      <c r="K26" s="6">
        <v>193</v>
      </c>
      <c r="L26">
        <v>3.3319999999999999</v>
      </c>
      <c r="M26">
        <v>16</v>
      </c>
      <c r="N26">
        <v>24</v>
      </c>
      <c r="O26" s="3">
        <v>40864</v>
      </c>
      <c r="P26">
        <v>69.521355049999997</v>
      </c>
      <c r="Q26" s="5" t="str">
        <f t="shared" si="0"/>
        <v>Lower</v>
      </c>
      <c r="R26" s="4">
        <f t="shared" si="1"/>
        <v>-8280</v>
      </c>
      <c r="S26" s="5">
        <f t="shared" si="2"/>
        <v>18595</v>
      </c>
      <c r="T26" t="str">
        <f t="shared" si="3"/>
        <v>Chrysler (Sebring Conv.)</v>
      </c>
      <c r="U26" s="12">
        <f t="shared" si="4"/>
        <v>-0.56735316552250192</v>
      </c>
    </row>
    <row r="27" spans="1:21" x14ac:dyDescent="0.3">
      <c r="A27" t="s">
        <v>52</v>
      </c>
      <c r="B27" t="s">
        <v>55</v>
      </c>
      <c r="C27" s="5">
        <v>31148</v>
      </c>
      <c r="D27" s="5">
        <v>13725</v>
      </c>
      <c r="E27" t="s">
        <v>18</v>
      </c>
      <c r="F27" s="5">
        <v>22245</v>
      </c>
      <c r="G27">
        <v>2.7</v>
      </c>
      <c r="H27">
        <v>200</v>
      </c>
      <c r="I27" s="6">
        <v>113</v>
      </c>
      <c r="J27" s="6">
        <v>74.400000000000006</v>
      </c>
      <c r="K27" s="6">
        <v>209.1</v>
      </c>
      <c r="L27">
        <v>3.452</v>
      </c>
      <c r="M27">
        <v>17</v>
      </c>
      <c r="N27">
        <v>26</v>
      </c>
      <c r="O27" s="3">
        <v>41066</v>
      </c>
      <c r="P27">
        <v>80.02378204</v>
      </c>
      <c r="Q27" s="5" t="str">
        <f t="shared" si="0"/>
        <v>Lower</v>
      </c>
      <c r="R27" s="4">
        <f t="shared" si="1"/>
        <v>-8903</v>
      </c>
      <c r="S27" s="5">
        <f t="shared" si="2"/>
        <v>17423</v>
      </c>
      <c r="T27" t="str">
        <f t="shared" si="3"/>
        <v>Chrysler (Concorde)</v>
      </c>
      <c r="U27" s="12">
        <f t="shared" si="4"/>
        <v>-0.55936175677411071</v>
      </c>
    </row>
    <row r="28" spans="1:21" x14ac:dyDescent="0.3">
      <c r="A28" t="s">
        <v>52</v>
      </c>
      <c r="B28" t="s">
        <v>56</v>
      </c>
      <c r="C28" s="5">
        <v>32305.999999999996</v>
      </c>
      <c r="D28" s="5">
        <v>12640</v>
      </c>
      <c r="E28" t="s">
        <v>18</v>
      </c>
      <c r="F28" s="5">
        <v>16480</v>
      </c>
      <c r="G28">
        <v>2</v>
      </c>
      <c r="H28">
        <v>132</v>
      </c>
      <c r="I28" s="6">
        <v>108</v>
      </c>
      <c r="J28" s="6">
        <v>71</v>
      </c>
      <c r="K28" s="6">
        <v>186</v>
      </c>
      <c r="L28">
        <v>2.911</v>
      </c>
      <c r="M28">
        <v>16</v>
      </c>
      <c r="N28">
        <v>27</v>
      </c>
      <c r="O28" s="3">
        <v>40822</v>
      </c>
      <c r="P28">
        <v>53.566199869999998</v>
      </c>
      <c r="Q28" s="5" t="str">
        <f t="shared" si="0"/>
        <v>Lower</v>
      </c>
      <c r="R28" s="4">
        <f t="shared" si="1"/>
        <v>-15825.999999999996</v>
      </c>
      <c r="S28" s="5">
        <f t="shared" si="2"/>
        <v>19665.999999999996</v>
      </c>
      <c r="T28" t="str">
        <f t="shared" si="3"/>
        <v>Chrysler (Cirrus)</v>
      </c>
      <c r="U28" s="12">
        <f t="shared" si="4"/>
        <v>-0.60874141026434714</v>
      </c>
    </row>
    <row r="29" spans="1:21" x14ac:dyDescent="0.3">
      <c r="A29" t="s">
        <v>52</v>
      </c>
      <c r="B29" t="s">
        <v>57</v>
      </c>
      <c r="C29" s="5">
        <v>13462</v>
      </c>
      <c r="D29" s="5">
        <v>17325</v>
      </c>
      <c r="E29" t="s">
        <v>18</v>
      </c>
      <c r="F29" s="5">
        <v>28340</v>
      </c>
      <c r="G29">
        <v>3.5</v>
      </c>
      <c r="H29">
        <v>253</v>
      </c>
      <c r="I29" s="6">
        <v>113</v>
      </c>
      <c r="J29" s="6">
        <v>74.400000000000006</v>
      </c>
      <c r="K29" s="6">
        <v>207.7</v>
      </c>
      <c r="L29">
        <v>3.5640000000000001</v>
      </c>
      <c r="M29">
        <v>17</v>
      </c>
      <c r="N29">
        <v>23</v>
      </c>
      <c r="O29" s="3">
        <v>41037</v>
      </c>
      <c r="P29">
        <v>101.3292807</v>
      </c>
      <c r="Q29" s="5" t="str">
        <f t="shared" si="0"/>
        <v>Higher</v>
      </c>
      <c r="R29" s="4">
        <f t="shared" si="1"/>
        <v>14878</v>
      </c>
      <c r="S29" s="5">
        <f t="shared" si="2"/>
        <v>-3863</v>
      </c>
      <c r="T29" t="str">
        <f t="shared" si="3"/>
        <v>Chrysler (LHS)</v>
      </c>
      <c r="U29" s="12">
        <f t="shared" si="4"/>
        <v>0.28695587579854404</v>
      </c>
    </row>
    <row r="30" spans="1:21" x14ac:dyDescent="0.3">
      <c r="A30" t="s">
        <v>60</v>
      </c>
      <c r="B30" t="s">
        <v>61</v>
      </c>
      <c r="C30" s="5">
        <v>76034</v>
      </c>
      <c r="D30" s="5">
        <v>7750</v>
      </c>
      <c r="E30" t="s">
        <v>18</v>
      </c>
      <c r="F30" s="5">
        <v>12640</v>
      </c>
      <c r="G30">
        <v>2</v>
      </c>
      <c r="H30">
        <v>132</v>
      </c>
      <c r="I30" s="6">
        <v>105</v>
      </c>
      <c r="J30" s="6">
        <v>74.400000000000006</v>
      </c>
      <c r="K30" s="6">
        <v>174.4</v>
      </c>
      <c r="L30">
        <v>2.5670000000000002</v>
      </c>
      <c r="M30">
        <v>12.5</v>
      </c>
      <c r="N30">
        <v>29</v>
      </c>
      <c r="O30" s="3">
        <v>40889</v>
      </c>
      <c r="P30">
        <v>52.084898750000001</v>
      </c>
      <c r="Q30" s="5" t="str">
        <f t="shared" si="0"/>
        <v>Lower</v>
      </c>
      <c r="R30" s="4">
        <f t="shared" si="1"/>
        <v>-63394</v>
      </c>
      <c r="S30" s="5">
        <f t="shared" si="2"/>
        <v>68284</v>
      </c>
      <c r="T30" t="str">
        <f t="shared" si="3"/>
        <v>Dodge (Neon)</v>
      </c>
      <c r="U30" s="12">
        <f t="shared" si="4"/>
        <v>-0.8980719151958334</v>
      </c>
    </row>
    <row r="31" spans="1:21" x14ac:dyDescent="0.3">
      <c r="A31" t="s">
        <v>60</v>
      </c>
      <c r="B31" t="s">
        <v>62</v>
      </c>
      <c r="C31" s="5">
        <v>4734</v>
      </c>
      <c r="D31" s="5">
        <v>12545</v>
      </c>
      <c r="E31" t="s">
        <v>18</v>
      </c>
      <c r="F31" s="5">
        <v>19045</v>
      </c>
      <c r="G31">
        <v>2.5</v>
      </c>
      <c r="H31">
        <v>163</v>
      </c>
      <c r="I31" s="6">
        <v>103.7</v>
      </c>
      <c r="J31" s="6">
        <v>69.099999999999994</v>
      </c>
      <c r="K31" s="6">
        <v>190.2</v>
      </c>
      <c r="L31">
        <v>2.879</v>
      </c>
      <c r="M31">
        <v>15.9</v>
      </c>
      <c r="N31">
        <v>24</v>
      </c>
      <c r="O31" s="3">
        <v>41091</v>
      </c>
      <c r="P31">
        <v>65.650508340000002</v>
      </c>
      <c r="Q31" s="5" t="str">
        <f t="shared" si="0"/>
        <v>Higher</v>
      </c>
      <c r="R31" s="4">
        <f t="shared" si="1"/>
        <v>14311</v>
      </c>
      <c r="S31" s="5">
        <f t="shared" si="2"/>
        <v>-7811</v>
      </c>
      <c r="T31" t="str">
        <f t="shared" si="3"/>
        <v>Dodge (Avenger)</v>
      </c>
      <c r="U31" s="12">
        <f t="shared" si="4"/>
        <v>1.6499788762146177</v>
      </c>
    </row>
    <row r="32" spans="1:21" x14ac:dyDescent="0.3">
      <c r="A32" t="s">
        <v>60</v>
      </c>
      <c r="B32" t="s">
        <v>63</v>
      </c>
      <c r="C32" s="5">
        <v>71186</v>
      </c>
      <c r="D32" s="5">
        <v>10185</v>
      </c>
      <c r="E32" t="s">
        <v>18</v>
      </c>
      <c r="F32" s="5">
        <v>20230</v>
      </c>
      <c r="G32">
        <v>2.5</v>
      </c>
      <c r="H32">
        <v>168</v>
      </c>
      <c r="I32" s="6">
        <v>108</v>
      </c>
      <c r="J32" s="6">
        <v>71</v>
      </c>
      <c r="K32" s="6">
        <v>186</v>
      </c>
      <c r="L32">
        <v>3.0579999999999998</v>
      </c>
      <c r="M32">
        <v>16</v>
      </c>
      <c r="N32">
        <v>24</v>
      </c>
      <c r="O32" s="3">
        <v>40847</v>
      </c>
      <c r="P32">
        <v>67.876107840000003</v>
      </c>
      <c r="Q32" s="5" t="str">
        <f t="shared" si="0"/>
        <v>Lower</v>
      </c>
      <c r="R32" s="4">
        <f t="shared" si="1"/>
        <v>-50956</v>
      </c>
      <c r="S32" s="5">
        <f t="shared" si="2"/>
        <v>61001</v>
      </c>
      <c r="T32" t="str">
        <f t="shared" si="3"/>
        <v>Dodge (Stratus)</v>
      </c>
      <c r="U32" s="12">
        <f t="shared" si="4"/>
        <v>-0.85692411429213611</v>
      </c>
    </row>
    <row r="33" spans="1:21" x14ac:dyDescent="0.3">
      <c r="A33" t="s">
        <v>60</v>
      </c>
      <c r="B33" t="s">
        <v>65</v>
      </c>
      <c r="C33" s="5">
        <v>916</v>
      </c>
      <c r="D33" s="5">
        <v>58470</v>
      </c>
      <c r="E33" t="s">
        <v>18</v>
      </c>
      <c r="F33" s="5">
        <v>69725</v>
      </c>
      <c r="G33">
        <v>8</v>
      </c>
      <c r="H33">
        <v>450</v>
      </c>
      <c r="I33" s="6">
        <v>96.2</v>
      </c>
      <c r="J33" s="6">
        <v>75.7</v>
      </c>
      <c r="K33" s="6">
        <v>176.7</v>
      </c>
      <c r="L33">
        <v>3.375</v>
      </c>
      <c r="M33">
        <v>19</v>
      </c>
      <c r="N33">
        <v>16</v>
      </c>
      <c r="O33" s="3">
        <v>40762</v>
      </c>
      <c r="P33">
        <v>188.14432300000001</v>
      </c>
      <c r="Q33" s="5" t="str">
        <f t="shared" si="0"/>
        <v>Higher</v>
      </c>
      <c r="R33" s="4">
        <f t="shared" si="1"/>
        <v>68809</v>
      </c>
      <c r="S33" s="5">
        <f t="shared" si="2"/>
        <v>-57554</v>
      </c>
      <c r="T33" t="str">
        <f t="shared" si="3"/>
        <v>Dodge (Viper)</v>
      </c>
      <c r="U33" s="12">
        <f t="shared" si="4"/>
        <v>62.831877729257641</v>
      </c>
    </row>
    <row r="34" spans="1:21" x14ac:dyDescent="0.3">
      <c r="A34" t="s">
        <v>60</v>
      </c>
      <c r="B34" t="s">
        <v>66</v>
      </c>
      <c r="C34" s="5">
        <v>227061</v>
      </c>
      <c r="D34" s="5">
        <v>15060</v>
      </c>
      <c r="E34" t="s">
        <v>41</v>
      </c>
      <c r="F34" s="5">
        <v>19460</v>
      </c>
      <c r="G34">
        <v>5.2</v>
      </c>
      <c r="H34">
        <v>230</v>
      </c>
      <c r="I34" s="6">
        <v>138.69999999999999</v>
      </c>
      <c r="J34" s="6">
        <v>79.3</v>
      </c>
      <c r="K34" s="6">
        <v>224.2</v>
      </c>
      <c r="L34">
        <v>4.47</v>
      </c>
      <c r="M34">
        <v>26</v>
      </c>
      <c r="N34">
        <v>17</v>
      </c>
      <c r="O34" s="3">
        <v>40974</v>
      </c>
      <c r="P34">
        <v>90.211700050000005</v>
      </c>
      <c r="Q34" s="5" t="str">
        <f t="shared" ref="Q34:Q65" si="5">IF(F34&gt;C34,"Higher","Lower")</f>
        <v>Lower</v>
      </c>
      <c r="R34" s="4">
        <f t="shared" ref="R34:R65" si="6">F34-C34</f>
        <v>-207601</v>
      </c>
      <c r="S34" s="5">
        <f t="shared" ref="S34:S65" si="7">C34-D34</f>
        <v>212001</v>
      </c>
      <c r="T34" t="str">
        <f t="shared" si="3"/>
        <v>Dodge (Ram Pickup)</v>
      </c>
      <c r="U34" s="12">
        <f t="shared" si="4"/>
        <v>-0.93367421089486968</v>
      </c>
    </row>
    <row r="35" spans="1:21" x14ac:dyDescent="0.3">
      <c r="A35" t="s">
        <v>60</v>
      </c>
      <c r="B35" t="s">
        <v>67</v>
      </c>
      <c r="C35" s="5">
        <v>16767</v>
      </c>
      <c r="D35" s="5">
        <v>15510</v>
      </c>
      <c r="E35" t="s">
        <v>41</v>
      </c>
      <c r="F35" s="5">
        <v>21315</v>
      </c>
      <c r="G35">
        <v>3.9</v>
      </c>
      <c r="H35">
        <v>175</v>
      </c>
      <c r="I35" s="6">
        <v>109.6</v>
      </c>
      <c r="J35" s="6">
        <v>78.8</v>
      </c>
      <c r="K35" s="6">
        <v>192.6</v>
      </c>
      <c r="L35">
        <v>4.2450000000000001</v>
      </c>
      <c r="M35">
        <v>32</v>
      </c>
      <c r="N35">
        <v>15</v>
      </c>
      <c r="O35" s="3">
        <v>40914</v>
      </c>
      <c r="P35">
        <v>71.135291609999996</v>
      </c>
      <c r="Q35" s="5" t="str">
        <f t="shared" si="5"/>
        <v>Higher</v>
      </c>
      <c r="R35" s="4">
        <f t="shared" si="6"/>
        <v>4548</v>
      </c>
      <c r="S35" s="5">
        <f t="shared" si="7"/>
        <v>1257</v>
      </c>
      <c r="T35" t="str">
        <f t="shared" si="3"/>
        <v>Dodge (Ram Wagon)</v>
      </c>
      <c r="U35" s="12">
        <f t="shared" si="4"/>
        <v>-7.4968688495258548E-2</v>
      </c>
    </row>
    <row r="36" spans="1:21" x14ac:dyDescent="0.3">
      <c r="A36" t="s">
        <v>60</v>
      </c>
      <c r="B36" t="s">
        <v>68</v>
      </c>
      <c r="C36" s="5">
        <v>31038</v>
      </c>
      <c r="D36" s="5">
        <v>13425</v>
      </c>
      <c r="E36" t="s">
        <v>41</v>
      </c>
      <c r="F36" s="5">
        <v>18575</v>
      </c>
      <c r="G36">
        <v>3.9</v>
      </c>
      <c r="H36">
        <v>175</v>
      </c>
      <c r="I36" s="6">
        <v>127.2</v>
      </c>
      <c r="J36" s="6">
        <v>78.8</v>
      </c>
      <c r="K36" s="6">
        <v>208.5</v>
      </c>
      <c r="L36">
        <v>4.298</v>
      </c>
      <c r="M36">
        <v>32</v>
      </c>
      <c r="N36">
        <v>16</v>
      </c>
      <c r="O36" s="3">
        <v>41116</v>
      </c>
      <c r="P36">
        <v>70.078321540000005</v>
      </c>
      <c r="Q36" s="5" t="str">
        <f t="shared" si="5"/>
        <v>Lower</v>
      </c>
      <c r="R36" s="4">
        <f t="shared" si="6"/>
        <v>-12463</v>
      </c>
      <c r="S36" s="5">
        <f t="shared" si="7"/>
        <v>17613</v>
      </c>
      <c r="T36" t="str">
        <f t="shared" si="3"/>
        <v>Dodge (Ram Van)</v>
      </c>
      <c r="U36" s="12">
        <f t="shared" si="4"/>
        <v>-0.56746568722211488</v>
      </c>
    </row>
    <row r="37" spans="1:21" x14ac:dyDescent="0.3">
      <c r="A37" t="s">
        <v>60</v>
      </c>
      <c r="B37" t="s">
        <v>69</v>
      </c>
      <c r="C37" s="5">
        <v>111313</v>
      </c>
      <c r="D37" s="5">
        <v>11260</v>
      </c>
      <c r="E37" t="s">
        <v>41</v>
      </c>
      <c r="F37" s="5">
        <v>16980</v>
      </c>
      <c r="G37">
        <v>2.5</v>
      </c>
      <c r="H37">
        <v>120</v>
      </c>
      <c r="I37" s="6">
        <v>131</v>
      </c>
      <c r="J37" s="6">
        <v>71.5</v>
      </c>
      <c r="K37" s="6">
        <v>215</v>
      </c>
      <c r="L37">
        <v>3.5569999999999999</v>
      </c>
      <c r="M37">
        <v>22</v>
      </c>
      <c r="N37">
        <v>19</v>
      </c>
      <c r="O37" s="3">
        <v>40872</v>
      </c>
      <c r="P37">
        <v>49.64500177</v>
      </c>
      <c r="Q37" s="5" t="str">
        <f t="shared" si="5"/>
        <v>Lower</v>
      </c>
      <c r="R37" s="4">
        <f t="shared" si="6"/>
        <v>-94333</v>
      </c>
      <c r="S37" s="5">
        <f t="shared" si="7"/>
        <v>100053</v>
      </c>
      <c r="T37" t="str">
        <f t="shared" si="3"/>
        <v>Dodge (Dakota)</v>
      </c>
      <c r="U37" s="12">
        <f t="shared" si="4"/>
        <v>-0.89884380081392112</v>
      </c>
    </row>
    <row r="38" spans="1:21" x14ac:dyDescent="0.3">
      <c r="A38" t="s">
        <v>60</v>
      </c>
      <c r="B38" t="s">
        <v>71</v>
      </c>
      <c r="C38" s="5">
        <v>181749</v>
      </c>
      <c r="D38" s="5">
        <v>12025</v>
      </c>
      <c r="E38" t="s">
        <v>41</v>
      </c>
      <c r="F38" s="5">
        <v>19565</v>
      </c>
      <c r="G38">
        <v>2.4</v>
      </c>
      <c r="H38">
        <v>150</v>
      </c>
      <c r="I38" s="6">
        <v>113.3</v>
      </c>
      <c r="J38" s="6">
        <v>76.8</v>
      </c>
      <c r="K38" s="6">
        <v>186.3</v>
      </c>
      <c r="L38">
        <v>3.5329999999999999</v>
      </c>
      <c r="M38">
        <v>20</v>
      </c>
      <c r="N38">
        <v>24</v>
      </c>
      <c r="O38" s="3">
        <v>40787</v>
      </c>
      <c r="P38">
        <v>61.227000310000001</v>
      </c>
      <c r="Q38" s="5" t="str">
        <f t="shared" si="5"/>
        <v>Lower</v>
      </c>
      <c r="R38" s="4">
        <f t="shared" si="6"/>
        <v>-162184</v>
      </c>
      <c r="S38" s="5">
        <f t="shared" si="7"/>
        <v>169724</v>
      </c>
      <c r="T38" t="str">
        <f t="shared" si="3"/>
        <v>Dodge (Caravan)</v>
      </c>
      <c r="U38" s="12">
        <f t="shared" si="4"/>
        <v>-0.93383732510220141</v>
      </c>
    </row>
    <row r="39" spans="1:21" x14ac:dyDescent="0.3">
      <c r="A39" t="s">
        <v>72</v>
      </c>
      <c r="B39" t="s">
        <v>73</v>
      </c>
      <c r="C39" s="5">
        <v>70227</v>
      </c>
      <c r="D39" s="5">
        <v>7425</v>
      </c>
      <c r="E39" t="s">
        <v>18</v>
      </c>
      <c r="F39" s="5">
        <v>12070</v>
      </c>
      <c r="G39">
        <v>2</v>
      </c>
      <c r="H39">
        <v>110</v>
      </c>
      <c r="I39" s="6">
        <v>98.4</v>
      </c>
      <c r="J39" s="6">
        <v>67</v>
      </c>
      <c r="K39" s="6">
        <v>174.7</v>
      </c>
      <c r="L39">
        <v>2.468</v>
      </c>
      <c r="M39">
        <v>12.7</v>
      </c>
      <c r="N39">
        <v>30</v>
      </c>
      <c r="O39" s="3">
        <v>40999</v>
      </c>
      <c r="P39">
        <v>44.083709460000001</v>
      </c>
      <c r="Q39" s="5" t="str">
        <f t="shared" si="5"/>
        <v>Lower</v>
      </c>
      <c r="R39" s="4">
        <f t="shared" si="6"/>
        <v>-58157</v>
      </c>
      <c r="S39" s="5">
        <f t="shared" si="7"/>
        <v>62802</v>
      </c>
      <c r="T39" t="str">
        <f t="shared" si="3"/>
        <v>Ford (Escort)</v>
      </c>
      <c r="U39" s="12">
        <f t="shared" si="4"/>
        <v>-0.89427143406382159</v>
      </c>
    </row>
    <row r="40" spans="1:21" x14ac:dyDescent="0.3">
      <c r="A40" t="s">
        <v>72</v>
      </c>
      <c r="B40" t="s">
        <v>74</v>
      </c>
      <c r="C40" s="5">
        <v>113369</v>
      </c>
      <c r="D40" s="5">
        <v>12760</v>
      </c>
      <c r="E40" t="s">
        <v>18</v>
      </c>
      <c r="F40" s="5">
        <v>21560</v>
      </c>
      <c r="G40">
        <v>3.8</v>
      </c>
      <c r="H40">
        <v>190</v>
      </c>
      <c r="I40" s="6">
        <v>101.3</v>
      </c>
      <c r="J40" s="6">
        <v>73.099999999999994</v>
      </c>
      <c r="K40" s="6">
        <v>183.2</v>
      </c>
      <c r="L40">
        <v>3.2029999999999998</v>
      </c>
      <c r="M40">
        <v>15.7</v>
      </c>
      <c r="N40">
        <v>24</v>
      </c>
      <c r="O40" s="3">
        <v>40939</v>
      </c>
      <c r="P40">
        <v>76.509184559999994</v>
      </c>
      <c r="Q40" s="5" t="str">
        <f t="shared" si="5"/>
        <v>Lower</v>
      </c>
      <c r="R40" s="4">
        <f t="shared" si="6"/>
        <v>-91809</v>
      </c>
      <c r="S40" s="5">
        <f t="shared" si="7"/>
        <v>100609</v>
      </c>
      <c r="T40" t="str">
        <f t="shared" si="3"/>
        <v>Ford (Mustang)</v>
      </c>
      <c r="U40" s="12">
        <f t="shared" si="4"/>
        <v>-0.88744718573860581</v>
      </c>
    </row>
    <row r="41" spans="1:21" x14ac:dyDescent="0.3">
      <c r="A41" t="s">
        <v>72</v>
      </c>
      <c r="B41" t="s">
        <v>75</v>
      </c>
      <c r="C41" s="5">
        <v>35068</v>
      </c>
      <c r="D41" s="5">
        <v>8835</v>
      </c>
      <c r="E41" t="s">
        <v>18</v>
      </c>
      <c r="F41" s="5">
        <v>17035</v>
      </c>
      <c r="G41">
        <v>2.5</v>
      </c>
      <c r="H41">
        <v>170</v>
      </c>
      <c r="I41" s="6">
        <v>106.5</v>
      </c>
      <c r="J41" s="6">
        <v>69.099999999999994</v>
      </c>
      <c r="K41" s="6">
        <v>184.6</v>
      </c>
      <c r="L41">
        <v>2.7690000000000001</v>
      </c>
      <c r="M41">
        <v>15</v>
      </c>
      <c r="N41">
        <v>25</v>
      </c>
      <c r="O41" s="3">
        <v>41141</v>
      </c>
      <c r="P41">
        <v>67.351010720000005</v>
      </c>
      <c r="Q41" s="5" t="str">
        <f t="shared" si="5"/>
        <v>Lower</v>
      </c>
      <c r="R41" s="4">
        <f t="shared" si="6"/>
        <v>-18033</v>
      </c>
      <c r="S41" s="5">
        <f t="shared" si="7"/>
        <v>26233</v>
      </c>
      <c r="T41" t="str">
        <f t="shared" si="3"/>
        <v>Ford (Contour)</v>
      </c>
      <c r="U41" s="12">
        <f t="shared" si="4"/>
        <v>-0.74806091023155008</v>
      </c>
    </row>
    <row r="42" spans="1:21" x14ac:dyDescent="0.3">
      <c r="A42" t="s">
        <v>72</v>
      </c>
      <c r="B42" t="s">
        <v>76</v>
      </c>
      <c r="C42" s="5">
        <v>245815</v>
      </c>
      <c r="D42" s="5">
        <v>10055</v>
      </c>
      <c r="E42" t="s">
        <v>18</v>
      </c>
      <c r="F42" s="5">
        <v>17885</v>
      </c>
      <c r="G42">
        <v>3</v>
      </c>
      <c r="H42">
        <v>155</v>
      </c>
      <c r="I42" s="6">
        <v>108.5</v>
      </c>
      <c r="J42" s="6">
        <v>73</v>
      </c>
      <c r="K42" s="6">
        <v>197.6</v>
      </c>
      <c r="L42">
        <v>3.3679999999999999</v>
      </c>
      <c r="M42">
        <v>16</v>
      </c>
      <c r="N42">
        <v>24</v>
      </c>
      <c r="O42" s="3">
        <v>40897</v>
      </c>
      <c r="P42">
        <v>62.503739500000002</v>
      </c>
      <c r="Q42" s="5" t="str">
        <f t="shared" si="5"/>
        <v>Lower</v>
      </c>
      <c r="R42" s="4">
        <f t="shared" si="6"/>
        <v>-227930</v>
      </c>
      <c r="S42" s="5">
        <f t="shared" si="7"/>
        <v>235760</v>
      </c>
      <c r="T42" t="str">
        <f t="shared" si="3"/>
        <v>Ford (Taurus)</v>
      </c>
      <c r="U42" s="12">
        <f t="shared" si="4"/>
        <v>-0.95909525456135714</v>
      </c>
    </row>
    <row r="43" spans="1:21" x14ac:dyDescent="0.3">
      <c r="A43" t="s">
        <v>72</v>
      </c>
      <c r="B43" t="s">
        <v>78</v>
      </c>
      <c r="C43" s="5">
        <v>63403</v>
      </c>
      <c r="D43" s="5">
        <v>14210</v>
      </c>
      <c r="E43" t="s">
        <v>18</v>
      </c>
      <c r="F43" s="5">
        <v>22195</v>
      </c>
      <c r="G43">
        <v>4.5999999999999996</v>
      </c>
      <c r="H43">
        <v>200</v>
      </c>
      <c r="I43" s="6">
        <v>114.7</v>
      </c>
      <c r="J43" s="6">
        <v>78.2</v>
      </c>
      <c r="K43" s="6">
        <v>212</v>
      </c>
      <c r="L43">
        <v>3.9079999999999999</v>
      </c>
      <c r="M43">
        <v>19</v>
      </c>
      <c r="N43">
        <v>21</v>
      </c>
      <c r="O43" s="3">
        <v>40812</v>
      </c>
      <c r="P43">
        <v>80.499536710000001</v>
      </c>
      <c r="Q43" s="5" t="str">
        <f t="shared" si="5"/>
        <v>Lower</v>
      </c>
      <c r="R43" s="4">
        <f t="shared" si="6"/>
        <v>-41208</v>
      </c>
      <c r="S43" s="5">
        <f t="shared" si="7"/>
        <v>49193</v>
      </c>
      <c r="T43" t="str">
        <f t="shared" si="3"/>
        <v>Ford (Crown Victoria)</v>
      </c>
      <c r="U43" s="12">
        <f t="shared" si="4"/>
        <v>-0.7758781130230431</v>
      </c>
    </row>
    <row r="44" spans="1:21" x14ac:dyDescent="0.3">
      <c r="A44" t="s">
        <v>72</v>
      </c>
      <c r="B44" t="s">
        <v>79</v>
      </c>
      <c r="C44" s="5">
        <v>276747</v>
      </c>
      <c r="D44" s="5">
        <v>16640</v>
      </c>
      <c r="E44" t="s">
        <v>41</v>
      </c>
      <c r="F44" s="5">
        <v>31930</v>
      </c>
      <c r="G44">
        <v>4</v>
      </c>
      <c r="H44">
        <v>210</v>
      </c>
      <c r="I44" s="6">
        <v>111.6</v>
      </c>
      <c r="J44" s="6">
        <v>70.2</v>
      </c>
      <c r="K44" s="6">
        <v>190.7</v>
      </c>
      <c r="L44">
        <v>3.8759999999999999</v>
      </c>
      <c r="M44">
        <v>21</v>
      </c>
      <c r="N44">
        <v>19</v>
      </c>
      <c r="O44" s="3">
        <v>41024</v>
      </c>
      <c r="P44">
        <v>87.635495779999999</v>
      </c>
      <c r="Q44" s="5" t="str">
        <f t="shared" si="5"/>
        <v>Lower</v>
      </c>
      <c r="R44" s="4">
        <f t="shared" si="6"/>
        <v>-244817</v>
      </c>
      <c r="S44" s="5">
        <f t="shared" si="7"/>
        <v>260107</v>
      </c>
      <c r="T44" t="str">
        <f t="shared" si="3"/>
        <v>Ford (Explorer)</v>
      </c>
      <c r="U44" s="12">
        <f t="shared" si="4"/>
        <v>-0.9398728802841585</v>
      </c>
    </row>
    <row r="45" spans="1:21" x14ac:dyDescent="0.3">
      <c r="A45" t="s">
        <v>72</v>
      </c>
      <c r="B45" t="s">
        <v>80</v>
      </c>
      <c r="C45" s="5">
        <v>155787</v>
      </c>
      <c r="D45" s="5">
        <v>13175</v>
      </c>
      <c r="E45" t="s">
        <v>41</v>
      </c>
      <c r="F45" s="5">
        <v>21410</v>
      </c>
      <c r="G45">
        <v>3</v>
      </c>
      <c r="H45">
        <v>150</v>
      </c>
      <c r="I45" s="6">
        <v>120.7</v>
      </c>
      <c r="J45" s="6">
        <v>76.599999999999994</v>
      </c>
      <c r="K45" s="6">
        <v>200.9</v>
      </c>
      <c r="L45">
        <v>3.7610000000000001</v>
      </c>
      <c r="M45">
        <v>26</v>
      </c>
      <c r="N45">
        <v>21</v>
      </c>
      <c r="O45" s="3">
        <v>40964</v>
      </c>
      <c r="P45">
        <v>62.095048390000002</v>
      </c>
      <c r="Q45" s="5" t="str">
        <f t="shared" si="5"/>
        <v>Lower</v>
      </c>
      <c r="R45" s="4">
        <f t="shared" si="6"/>
        <v>-134377</v>
      </c>
      <c r="S45" s="5">
        <f t="shared" si="7"/>
        <v>142612</v>
      </c>
      <c r="T45" t="str">
        <f t="shared" si="3"/>
        <v>Ford (Windstar)</v>
      </c>
      <c r="U45" s="12">
        <f t="shared" si="4"/>
        <v>-0.91542940039926313</v>
      </c>
    </row>
    <row r="46" spans="1:21" x14ac:dyDescent="0.3">
      <c r="A46" t="s">
        <v>72</v>
      </c>
      <c r="B46" t="s">
        <v>81</v>
      </c>
      <c r="C46" s="5">
        <v>125338</v>
      </c>
      <c r="D46" s="5">
        <v>23575</v>
      </c>
      <c r="E46" t="s">
        <v>41</v>
      </c>
      <c r="F46" s="5">
        <v>36135</v>
      </c>
      <c r="G46">
        <v>4.5999999999999996</v>
      </c>
      <c r="H46">
        <v>240</v>
      </c>
      <c r="I46" s="6">
        <v>119</v>
      </c>
      <c r="J46" s="6">
        <v>78.7</v>
      </c>
      <c r="K46" s="6">
        <v>204.6</v>
      </c>
      <c r="L46">
        <v>4.8079999999999998</v>
      </c>
      <c r="M46">
        <v>26</v>
      </c>
      <c r="N46">
        <v>16</v>
      </c>
      <c r="O46" s="3">
        <v>41166</v>
      </c>
      <c r="P46">
        <v>100.0248023</v>
      </c>
      <c r="Q46" s="5" t="str">
        <f t="shared" si="5"/>
        <v>Lower</v>
      </c>
      <c r="R46" s="4">
        <f t="shared" si="6"/>
        <v>-89203</v>
      </c>
      <c r="S46" s="5">
        <f t="shared" si="7"/>
        <v>101763</v>
      </c>
      <c r="T46" t="str">
        <f t="shared" si="3"/>
        <v>Ford (Expedition)</v>
      </c>
      <c r="U46" s="12">
        <f t="shared" si="4"/>
        <v>-0.81190859914790403</v>
      </c>
    </row>
    <row r="47" spans="1:21" x14ac:dyDescent="0.3">
      <c r="A47" t="s">
        <v>72</v>
      </c>
      <c r="B47" t="s">
        <v>82</v>
      </c>
      <c r="C47" s="5">
        <v>220650</v>
      </c>
      <c r="D47" s="5">
        <v>7850</v>
      </c>
      <c r="E47" t="s">
        <v>41</v>
      </c>
      <c r="F47" s="5">
        <v>12050</v>
      </c>
      <c r="G47">
        <v>2.5</v>
      </c>
      <c r="H47">
        <v>119</v>
      </c>
      <c r="I47" s="6">
        <v>117.5</v>
      </c>
      <c r="J47" s="6">
        <v>69.400000000000006</v>
      </c>
      <c r="K47" s="6">
        <v>200.7</v>
      </c>
      <c r="L47">
        <v>3.0859999999999999</v>
      </c>
      <c r="M47">
        <v>20</v>
      </c>
      <c r="N47">
        <v>23</v>
      </c>
      <c r="O47" s="3">
        <v>40922</v>
      </c>
      <c r="P47">
        <v>47.389531310000002</v>
      </c>
      <c r="Q47" s="5" t="str">
        <f t="shared" si="5"/>
        <v>Lower</v>
      </c>
      <c r="R47" s="4">
        <f t="shared" si="6"/>
        <v>-208600</v>
      </c>
      <c r="S47" s="5">
        <f t="shared" si="7"/>
        <v>212800</v>
      </c>
      <c r="T47" t="str">
        <f t="shared" si="3"/>
        <v>Ford (Ranger)</v>
      </c>
      <c r="U47" s="12">
        <f t="shared" si="4"/>
        <v>-0.96442329481078626</v>
      </c>
    </row>
    <row r="48" spans="1:21" x14ac:dyDescent="0.3">
      <c r="A48" t="s">
        <v>72</v>
      </c>
      <c r="B48" t="s">
        <v>83</v>
      </c>
      <c r="C48" s="5">
        <v>540561</v>
      </c>
      <c r="D48" s="5">
        <v>15075</v>
      </c>
      <c r="E48" t="s">
        <v>41</v>
      </c>
      <c r="F48" s="5">
        <v>26935</v>
      </c>
      <c r="G48">
        <v>4.5999999999999996</v>
      </c>
      <c r="H48">
        <v>220</v>
      </c>
      <c r="I48" s="6">
        <v>138.5</v>
      </c>
      <c r="J48" s="6">
        <v>79.099999999999994</v>
      </c>
      <c r="K48" s="6">
        <v>224.5</v>
      </c>
      <c r="L48">
        <v>4.2409999999999997</v>
      </c>
      <c r="M48">
        <v>25.1</v>
      </c>
      <c r="N48">
        <v>18</v>
      </c>
      <c r="O48" s="3">
        <v>41137</v>
      </c>
      <c r="P48">
        <v>89.401934729999994</v>
      </c>
      <c r="Q48" s="5" t="str">
        <f t="shared" si="5"/>
        <v>Lower</v>
      </c>
      <c r="R48" s="4">
        <f t="shared" si="6"/>
        <v>-513626</v>
      </c>
      <c r="S48" s="5">
        <f t="shared" si="7"/>
        <v>525486</v>
      </c>
      <c r="T48" t="str">
        <f t="shared" si="3"/>
        <v>Ford (F-Series)</v>
      </c>
      <c r="U48" s="12">
        <f t="shared" si="4"/>
        <v>-0.972112305549235</v>
      </c>
    </row>
    <row r="49" spans="1:21" x14ac:dyDescent="0.3">
      <c r="A49" t="s">
        <v>84</v>
      </c>
      <c r="B49" t="s">
        <v>85</v>
      </c>
      <c r="C49" s="5">
        <v>199685</v>
      </c>
      <c r="D49" s="5">
        <v>9850</v>
      </c>
      <c r="E49" t="s">
        <v>18</v>
      </c>
      <c r="F49" s="5">
        <v>12885</v>
      </c>
      <c r="G49">
        <v>1.6</v>
      </c>
      <c r="H49">
        <v>106</v>
      </c>
      <c r="I49" s="6">
        <v>103.2</v>
      </c>
      <c r="J49" s="6">
        <v>67.099999999999994</v>
      </c>
      <c r="K49" s="6">
        <v>175.1</v>
      </c>
      <c r="L49">
        <v>2.339</v>
      </c>
      <c r="M49">
        <v>11.9</v>
      </c>
      <c r="N49">
        <v>32</v>
      </c>
      <c r="O49" s="3">
        <v>40837</v>
      </c>
      <c r="P49">
        <v>42.879097340000001</v>
      </c>
      <c r="Q49" s="5" t="str">
        <f t="shared" si="5"/>
        <v>Lower</v>
      </c>
      <c r="R49" s="4">
        <f t="shared" si="6"/>
        <v>-186800</v>
      </c>
      <c r="S49" s="5">
        <f t="shared" si="7"/>
        <v>189835</v>
      </c>
      <c r="T49" t="str">
        <f t="shared" si="3"/>
        <v>Honda (Civic)</v>
      </c>
      <c r="U49" s="12">
        <f t="shared" si="4"/>
        <v>-0.95067230888649623</v>
      </c>
    </row>
    <row r="50" spans="1:21" x14ac:dyDescent="0.3">
      <c r="A50" t="s">
        <v>84</v>
      </c>
      <c r="B50" t="s">
        <v>86</v>
      </c>
      <c r="C50" s="5">
        <v>230902</v>
      </c>
      <c r="D50" s="5">
        <v>13210</v>
      </c>
      <c r="E50" t="s">
        <v>18</v>
      </c>
      <c r="F50" s="5">
        <v>15350</v>
      </c>
      <c r="G50">
        <v>2.2999999999999998</v>
      </c>
      <c r="H50">
        <v>135</v>
      </c>
      <c r="I50" s="6">
        <v>106.9</v>
      </c>
      <c r="J50" s="6">
        <v>70.3</v>
      </c>
      <c r="K50" s="6">
        <v>188.8</v>
      </c>
      <c r="L50">
        <v>2.9319999999999999</v>
      </c>
      <c r="M50">
        <v>17.100000000000001</v>
      </c>
      <c r="N50">
        <v>27</v>
      </c>
      <c r="O50" s="3">
        <v>41049</v>
      </c>
      <c r="P50">
        <v>54.269548290000003</v>
      </c>
      <c r="Q50" s="5" t="str">
        <f t="shared" si="5"/>
        <v>Lower</v>
      </c>
      <c r="R50" s="4">
        <f t="shared" si="6"/>
        <v>-215552</v>
      </c>
      <c r="S50" s="5">
        <f t="shared" si="7"/>
        <v>217692</v>
      </c>
      <c r="T50" t="str">
        <f t="shared" si="3"/>
        <v>Honda (Accord)</v>
      </c>
      <c r="U50" s="12">
        <f t="shared" si="4"/>
        <v>-0.94278958172731286</v>
      </c>
    </row>
    <row r="51" spans="1:21" x14ac:dyDescent="0.3">
      <c r="A51" t="s">
        <v>84</v>
      </c>
      <c r="B51" t="s">
        <v>87</v>
      </c>
      <c r="C51" s="5">
        <v>73203</v>
      </c>
      <c r="D51" s="5">
        <v>17710</v>
      </c>
      <c r="E51" t="s">
        <v>41</v>
      </c>
      <c r="F51" s="5">
        <v>20550</v>
      </c>
      <c r="G51">
        <v>2</v>
      </c>
      <c r="H51">
        <v>146</v>
      </c>
      <c r="I51" s="6">
        <v>103.2</v>
      </c>
      <c r="J51" s="6">
        <v>68.900000000000006</v>
      </c>
      <c r="K51" s="6">
        <v>177.6</v>
      </c>
      <c r="L51">
        <v>3.2189999999999999</v>
      </c>
      <c r="M51">
        <v>15.3</v>
      </c>
      <c r="N51">
        <v>24</v>
      </c>
      <c r="O51" s="3">
        <v>40989</v>
      </c>
      <c r="P51">
        <v>60.087966620000003</v>
      </c>
      <c r="Q51" s="5" t="str">
        <f t="shared" si="5"/>
        <v>Lower</v>
      </c>
      <c r="R51" s="4">
        <f t="shared" si="6"/>
        <v>-52653</v>
      </c>
      <c r="S51" s="5">
        <f t="shared" si="7"/>
        <v>55493</v>
      </c>
      <c r="T51" t="str">
        <f t="shared" si="3"/>
        <v>Honda (CR-V)</v>
      </c>
      <c r="U51" s="12">
        <f t="shared" si="4"/>
        <v>-0.75807002445254978</v>
      </c>
    </row>
    <row r="52" spans="1:21" x14ac:dyDescent="0.3">
      <c r="A52" t="s">
        <v>84</v>
      </c>
      <c r="B52" t="s">
        <v>88</v>
      </c>
      <c r="C52" s="5">
        <v>12855</v>
      </c>
      <c r="D52" s="5">
        <v>17525</v>
      </c>
      <c r="E52" t="s">
        <v>41</v>
      </c>
      <c r="F52" s="5">
        <v>26600</v>
      </c>
      <c r="G52">
        <v>3.2</v>
      </c>
      <c r="H52">
        <v>205</v>
      </c>
      <c r="I52" s="6">
        <v>106.4</v>
      </c>
      <c r="J52" s="6">
        <v>70.400000000000006</v>
      </c>
      <c r="K52" s="6">
        <v>178.2</v>
      </c>
      <c r="L52">
        <v>3.8570000000000002</v>
      </c>
      <c r="M52">
        <v>21.1</v>
      </c>
      <c r="N52">
        <v>19</v>
      </c>
      <c r="O52" s="3">
        <v>41191</v>
      </c>
      <c r="P52">
        <v>83.602500800000001</v>
      </c>
      <c r="Q52" s="5" t="str">
        <f t="shared" si="5"/>
        <v>Higher</v>
      </c>
      <c r="R52" s="4">
        <f t="shared" si="6"/>
        <v>13745</v>
      </c>
      <c r="S52" s="5">
        <f t="shared" si="7"/>
        <v>-4670</v>
      </c>
      <c r="T52" t="str">
        <f t="shared" si="3"/>
        <v>Honda (Passport)</v>
      </c>
      <c r="U52" s="12">
        <f t="shared" si="4"/>
        <v>0.36328276935044729</v>
      </c>
    </row>
    <row r="53" spans="1:21" x14ac:dyDescent="0.3">
      <c r="A53" t="s">
        <v>84</v>
      </c>
      <c r="B53" t="s">
        <v>89</v>
      </c>
      <c r="C53" s="5">
        <v>76029</v>
      </c>
      <c r="D53" s="5">
        <v>19490</v>
      </c>
      <c r="E53" t="s">
        <v>41</v>
      </c>
      <c r="F53" s="5">
        <v>26000</v>
      </c>
      <c r="G53">
        <v>3.5</v>
      </c>
      <c r="H53">
        <v>210</v>
      </c>
      <c r="I53" s="6">
        <v>118.1</v>
      </c>
      <c r="J53" s="6">
        <v>75.599999999999994</v>
      </c>
      <c r="K53" s="6">
        <v>201.2</v>
      </c>
      <c r="L53">
        <v>4.2880000000000003</v>
      </c>
      <c r="M53">
        <v>20</v>
      </c>
      <c r="N53">
        <v>23</v>
      </c>
      <c r="O53" s="3">
        <v>40947</v>
      </c>
      <c r="P53">
        <v>85.217691340000002</v>
      </c>
      <c r="Q53" s="5" t="str">
        <f t="shared" si="5"/>
        <v>Lower</v>
      </c>
      <c r="R53" s="4">
        <f t="shared" si="6"/>
        <v>-50029</v>
      </c>
      <c r="S53" s="5">
        <f t="shared" si="7"/>
        <v>56539</v>
      </c>
      <c r="T53" t="str">
        <f t="shared" si="3"/>
        <v>Honda (Odyssey)</v>
      </c>
      <c r="U53" s="12">
        <f t="shared" si="4"/>
        <v>-0.74365044917071121</v>
      </c>
    </row>
    <row r="54" spans="1:21" x14ac:dyDescent="0.3">
      <c r="A54" t="s">
        <v>90</v>
      </c>
      <c r="B54" t="s">
        <v>91</v>
      </c>
      <c r="C54" s="5">
        <v>41184</v>
      </c>
      <c r="D54" s="5">
        <v>5860</v>
      </c>
      <c r="E54" t="s">
        <v>18</v>
      </c>
      <c r="F54" s="5">
        <v>9699</v>
      </c>
      <c r="G54">
        <v>1.5</v>
      </c>
      <c r="H54">
        <v>92</v>
      </c>
      <c r="I54" s="6">
        <v>96.1</v>
      </c>
      <c r="J54" s="6">
        <v>65.7</v>
      </c>
      <c r="K54" s="6">
        <v>166.7</v>
      </c>
      <c r="L54">
        <v>2.2400000000000002</v>
      </c>
      <c r="M54">
        <v>11.9</v>
      </c>
      <c r="N54">
        <v>31</v>
      </c>
      <c r="O54" s="3">
        <v>41162</v>
      </c>
      <c r="P54">
        <v>36.672283579999998</v>
      </c>
      <c r="Q54" s="5" t="str">
        <f t="shared" si="5"/>
        <v>Lower</v>
      </c>
      <c r="R54" s="4">
        <f t="shared" si="6"/>
        <v>-31485</v>
      </c>
      <c r="S54" s="5">
        <f t="shared" si="7"/>
        <v>35324</v>
      </c>
      <c r="T54" t="str">
        <f t="shared" si="3"/>
        <v>Hyundai (Accent)</v>
      </c>
      <c r="U54" s="12">
        <f t="shared" si="4"/>
        <v>-0.85771173271173273</v>
      </c>
    </row>
    <row r="55" spans="1:21" x14ac:dyDescent="0.3">
      <c r="A55" t="s">
        <v>90</v>
      </c>
      <c r="B55" t="s">
        <v>92</v>
      </c>
      <c r="C55" s="5">
        <v>66692</v>
      </c>
      <c r="D55" s="5">
        <v>7825</v>
      </c>
      <c r="E55" t="s">
        <v>18</v>
      </c>
      <c r="F55" s="5">
        <v>11799</v>
      </c>
      <c r="G55">
        <v>2</v>
      </c>
      <c r="H55">
        <v>140</v>
      </c>
      <c r="I55" s="6">
        <v>100.4</v>
      </c>
      <c r="J55" s="6">
        <v>66.900000000000006</v>
      </c>
      <c r="K55" s="6">
        <v>174</v>
      </c>
      <c r="L55">
        <v>2.6259999999999999</v>
      </c>
      <c r="M55">
        <v>14.5</v>
      </c>
      <c r="N55">
        <v>27</v>
      </c>
      <c r="O55" s="3">
        <v>40862</v>
      </c>
      <c r="P55">
        <v>54.590045160000003</v>
      </c>
      <c r="Q55" s="5" t="str">
        <f t="shared" si="5"/>
        <v>Lower</v>
      </c>
      <c r="R55" s="4">
        <f t="shared" si="6"/>
        <v>-54893</v>
      </c>
      <c r="S55" s="5">
        <f t="shared" si="7"/>
        <v>58867</v>
      </c>
      <c r="T55" t="str">
        <f t="shared" si="3"/>
        <v>Hyundai (Elantra)</v>
      </c>
      <c r="U55" s="12">
        <f t="shared" si="4"/>
        <v>-0.8826695855574882</v>
      </c>
    </row>
    <row r="56" spans="1:21" x14ac:dyDescent="0.3">
      <c r="A56" t="s">
        <v>90</v>
      </c>
      <c r="B56" t="s">
        <v>93</v>
      </c>
      <c r="C56" s="5">
        <v>29450</v>
      </c>
      <c r="D56" s="5">
        <v>8910</v>
      </c>
      <c r="E56" t="s">
        <v>18</v>
      </c>
      <c r="F56" s="5">
        <v>14999</v>
      </c>
      <c r="G56">
        <v>2.4</v>
      </c>
      <c r="H56">
        <v>148</v>
      </c>
      <c r="I56" s="6">
        <v>106.3</v>
      </c>
      <c r="J56" s="6">
        <v>71.599999999999994</v>
      </c>
      <c r="K56" s="6">
        <v>185.4</v>
      </c>
      <c r="L56">
        <v>3.0720000000000001</v>
      </c>
      <c r="M56">
        <v>17.2</v>
      </c>
      <c r="N56">
        <v>25</v>
      </c>
      <c r="O56" s="3">
        <v>41074</v>
      </c>
      <c r="P56">
        <v>58.758248999999999</v>
      </c>
      <c r="Q56" s="5" t="str">
        <f t="shared" si="5"/>
        <v>Lower</v>
      </c>
      <c r="R56" s="4">
        <f t="shared" si="6"/>
        <v>-14451</v>
      </c>
      <c r="S56" s="5">
        <f t="shared" si="7"/>
        <v>20540</v>
      </c>
      <c r="T56" t="str">
        <f t="shared" si="3"/>
        <v>Hyundai (Sonata)</v>
      </c>
      <c r="U56" s="12">
        <f t="shared" si="4"/>
        <v>-0.69745331069609506</v>
      </c>
    </row>
    <row r="57" spans="1:21" x14ac:dyDescent="0.3">
      <c r="A57" t="s">
        <v>94</v>
      </c>
      <c r="B57" t="s">
        <v>95</v>
      </c>
      <c r="C57" s="5">
        <v>23713</v>
      </c>
      <c r="D57" s="5">
        <v>19690</v>
      </c>
      <c r="E57" t="s">
        <v>18</v>
      </c>
      <c r="F57" s="5">
        <v>29465</v>
      </c>
      <c r="G57">
        <v>3</v>
      </c>
      <c r="H57">
        <v>227</v>
      </c>
      <c r="I57" s="6">
        <v>108.3</v>
      </c>
      <c r="J57" s="6">
        <v>70.2</v>
      </c>
      <c r="K57" s="6">
        <v>193.7</v>
      </c>
      <c r="L57">
        <v>3.3420000000000001</v>
      </c>
      <c r="M57">
        <v>18.5</v>
      </c>
      <c r="N57">
        <v>25</v>
      </c>
      <c r="O57" s="3">
        <v>41014</v>
      </c>
      <c r="P57">
        <v>92.436889230000006</v>
      </c>
      <c r="Q57" s="5" t="str">
        <f t="shared" si="5"/>
        <v>Higher</v>
      </c>
      <c r="R57" s="4">
        <f t="shared" si="6"/>
        <v>5752</v>
      </c>
      <c r="S57" s="5">
        <f t="shared" si="7"/>
        <v>4023</v>
      </c>
      <c r="T57" t="str">
        <f t="shared" si="3"/>
        <v>Infiniti (I30)</v>
      </c>
      <c r="U57" s="12">
        <f t="shared" si="4"/>
        <v>-0.16965377640956436</v>
      </c>
    </row>
    <row r="58" spans="1:21" x14ac:dyDescent="0.3">
      <c r="A58" t="s">
        <v>98</v>
      </c>
      <c r="B58" t="s">
        <v>99</v>
      </c>
      <c r="C58" s="5">
        <v>55557</v>
      </c>
      <c r="D58" s="5">
        <v>13475</v>
      </c>
      <c r="E58" t="s">
        <v>41</v>
      </c>
      <c r="F58" s="5">
        <v>14460</v>
      </c>
      <c r="G58">
        <v>2.5</v>
      </c>
      <c r="H58">
        <v>120</v>
      </c>
      <c r="I58" s="6">
        <v>93.4</v>
      </c>
      <c r="J58" s="6">
        <v>66.7</v>
      </c>
      <c r="K58" s="6">
        <v>152</v>
      </c>
      <c r="L58">
        <v>3.0449999999999999</v>
      </c>
      <c r="M58">
        <v>19</v>
      </c>
      <c r="N58">
        <v>17</v>
      </c>
      <c r="O58" s="3">
        <v>40972</v>
      </c>
      <c r="P58">
        <v>48.672897910000003</v>
      </c>
      <c r="Q58" s="5" t="str">
        <f t="shared" si="5"/>
        <v>Lower</v>
      </c>
      <c r="R58" s="4">
        <f t="shared" si="6"/>
        <v>-41097</v>
      </c>
      <c r="S58" s="5">
        <f t="shared" si="7"/>
        <v>42082</v>
      </c>
      <c r="T58" t="str">
        <f t="shared" si="3"/>
        <v>Jeep (Wrangler)</v>
      </c>
      <c r="U58" s="12">
        <f t="shared" si="4"/>
        <v>-0.75745630613604042</v>
      </c>
    </row>
    <row r="59" spans="1:21" x14ac:dyDescent="0.3">
      <c r="A59" t="s">
        <v>98</v>
      </c>
      <c r="B59" t="s">
        <v>100</v>
      </c>
      <c r="C59" s="5">
        <v>80556</v>
      </c>
      <c r="D59" s="5">
        <v>13775</v>
      </c>
      <c r="E59" t="s">
        <v>41</v>
      </c>
      <c r="F59" s="5">
        <v>21620</v>
      </c>
      <c r="G59">
        <v>4</v>
      </c>
      <c r="H59">
        <v>190</v>
      </c>
      <c r="I59" s="6">
        <v>101.4</v>
      </c>
      <c r="J59" s="6">
        <v>69.400000000000006</v>
      </c>
      <c r="K59" s="6">
        <v>167.5</v>
      </c>
      <c r="L59">
        <v>3.194</v>
      </c>
      <c r="M59">
        <v>20</v>
      </c>
      <c r="N59">
        <v>20</v>
      </c>
      <c r="O59" s="3">
        <v>41187</v>
      </c>
      <c r="P59">
        <v>76.584439619999998</v>
      </c>
      <c r="Q59" s="5" t="str">
        <f t="shared" si="5"/>
        <v>Lower</v>
      </c>
      <c r="R59" s="4">
        <f t="shared" si="6"/>
        <v>-58936</v>
      </c>
      <c r="S59" s="5">
        <f t="shared" si="7"/>
        <v>66781</v>
      </c>
      <c r="T59" t="str">
        <f t="shared" si="3"/>
        <v>Jeep (Cherokee)</v>
      </c>
      <c r="U59" s="12">
        <f t="shared" si="4"/>
        <v>-0.82900094344307063</v>
      </c>
    </row>
    <row r="60" spans="1:21" x14ac:dyDescent="0.3">
      <c r="A60" t="s">
        <v>98</v>
      </c>
      <c r="B60" t="s">
        <v>101</v>
      </c>
      <c r="C60" s="5">
        <v>157040</v>
      </c>
      <c r="D60" s="5">
        <v>18810</v>
      </c>
      <c r="E60" t="s">
        <v>41</v>
      </c>
      <c r="F60" s="5">
        <v>26895</v>
      </c>
      <c r="G60">
        <v>4</v>
      </c>
      <c r="H60">
        <v>195</v>
      </c>
      <c r="I60" s="6">
        <v>105.9</v>
      </c>
      <c r="J60" s="6">
        <v>72.3</v>
      </c>
      <c r="K60" s="6">
        <v>181.5</v>
      </c>
      <c r="L60">
        <v>3.88</v>
      </c>
      <c r="M60">
        <v>20.5</v>
      </c>
      <c r="N60">
        <v>19</v>
      </c>
      <c r="O60" s="3">
        <v>40887</v>
      </c>
      <c r="P60">
        <v>80.387779120000005</v>
      </c>
      <c r="Q60" s="5" t="str">
        <f t="shared" si="5"/>
        <v>Lower</v>
      </c>
      <c r="R60" s="4">
        <f t="shared" si="6"/>
        <v>-130145</v>
      </c>
      <c r="S60" s="5">
        <f t="shared" si="7"/>
        <v>138230</v>
      </c>
      <c r="T60" t="str">
        <f t="shared" si="3"/>
        <v>Jeep (Grand Cherokee)</v>
      </c>
      <c r="U60" s="12">
        <f t="shared" si="4"/>
        <v>-0.88022159959246049</v>
      </c>
    </row>
    <row r="61" spans="1:21" x14ac:dyDescent="0.3">
      <c r="A61" t="s">
        <v>102</v>
      </c>
      <c r="B61" t="s">
        <v>103</v>
      </c>
      <c r="C61" s="5">
        <v>24072</v>
      </c>
      <c r="D61" s="5">
        <v>26975</v>
      </c>
      <c r="E61" t="s">
        <v>18</v>
      </c>
      <c r="F61" s="5">
        <v>31505</v>
      </c>
      <c r="G61">
        <v>3</v>
      </c>
      <c r="H61">
        <v>210</v>
      </c>
      <c r="I61" s="6">
        <v>105.1</v>
      </c>
      <c r="J61" s="6">
        <v>70.5</v>
      </c>
      <c r="K61" s="6">
        <v>190.2</v>
      </c>
      <c r="L61">
        <v>3.3730000000000002</v>
      </c>
      <c r="M61">
        <v>18.5</v>
      </c>
      <c r="N61">
        <v>23</v>
      </c>
      <c r="O61" s="3">
        <v>41099</v>
      </c>
      <c r="P61">
        <v>87.211001039999999</v>
      </c>
      <c r="Q61" s="5" t="str">
        <f t="shared" si="5"/>
        <v>Higher</v>
      </c>
      <c r="R61" s="4">
        <f t="shared" si="6"/>
        <v>7433</v>
      </c>
      <c r="S61" s="5">
        <f t="shared" si="7"/>
        <v>-2903</v>
      </c>
      <c r="T61" t="str">
        <f t="shared" si="3"/>
        <v>Lexus (ES300)</v>
      </c>
      <c r="U61" s="12">
        <f t="shared" si="4"/>
        <v>0.12059654370222665</v>
      </c>
    </row>
    <row r="62" spans="1:21" x14ac:dyDescent="0.3">
      <c r="A62" t="s">
        <v>102</v>
      </c>
      <c r="B62" t="s">
        <v>104</v>
      </c>
      <c r="C62" s="5">
        <v>12698</v>
      </c>
      <c r="D62" s="5">
        <v>32075.000000000004</v>
      </c>
      <c r="E62" t="s">
        <v>18</v>
      </c>
      <c r="F62" s="5">
        <v>37805</v>
      </c>
      <c r="G62">
        <v>3</v>
      </c>
      <c r="H62">
        <v>225</v>
      </c>
      <c r="I62" s="6">
        <v>110.2</v>
      </c>
      <c r="J62" s="6">
        <v>70.900000000000006</v>
      </c>
      <c r="K62" s="6">
        <v>189.2</v>
      </c>
      <c r="L62">
        <v>3.6379999999999999</v>
      </c>
      <c r="M62">
        <v>19.8</v>
      </c>
      <c r="N62">
        <v>23</v>
      </c>
      <c r="O62" s="3">
        <v>41039</v>
      </c>
      <c r="P62">
        <v>94.946698400000002</v>
      </c>
      <c r="Q62" s="5" t="str">
        <f t="shared" si="5"/>
        <v>Higher</v>
      </c>
      <c r="R62" s="4">
        <f t="shared" si="6"/>
        <v>25107</v>
      </c>
      <c r="S62" s="5">
        <f t="shared" si="7"/>
        <v>-19377.000000000004</v>
      </c>
      <c r="T62" t="str">
        <f t="shared" si="3"/>
        <v>Lexus (GS300)</v>
      </c>
      <c r="U62" s="12">
        <f t="shared" si="4"/>
        <v>1.5259883446212004</v>
      </c>
    </row>
    <row r="63" spans="1:21" x14ac:dyDescent="0.3">
      <c r="A63" t="s">
        <v>102</v>
      </c>
      <c r="B63" t="s">
        <v>106</v>
      </c>
      <c r="C63" s="5">
        <v>6375</v>
      </c>
      <c r="D63" s="5">
        <v>40375</v>
      </c>
      <c r="E63" t="s">
        <v>18</v>
      </c>
      <c r="F63" s="5">
        <v>54005</v>
      </c>
      <c r="G63">
        <v>4</v>
      </c>
      <c r="H63">
        <v>290</v>
      </c>
      <c r="I63" s="6">
        <v>112.2</v>
      </c>
      <c r="J63" s="6">
        <v>72</v>
      </c>
      <c r="K63" s="6">
        <v>196.7</v>
      </c>
      <c r="L63">
        <v>3.89</v>
      </c>
      <c r="M63">
        <v>22.5</v>
      </c>
      <c r="N63">
        <v>22</v>
      </c>
      <c r="O63" s="3">
        <v>40997</v>
      </c>
      <c r="P63">
        <v>124.44671630000001</v>
      </c>
      <c r="Q63" s="5" t="str">
        <f t="shared" si="5"/>
        <v>Higher</v>
      </c>
      <c r="R63" s="4">
        <f t="shared" si="6"/>
        <v>47630</v>
      </c>
      <c r="S63" s="5">
        <f t="shared" si="7"/>
        <v>-34000</v>
      </c>
      <c r="T63" t="str">
        <f t="shared" si="3"/>
        <v>Lexus (LS400)</v>
      </c>
      <c r="U63" s="12">
        <f t="shared" si="4"/>
        <v>5.333333333333333</v>
      </c>
    </row>
    <row r="64" spans="1:21" x14ac:dyDescent="0.3">
      <c r="A64" t="s">
        <v>109</v>
      </c>
      <c r="B64" t="s">
        <v>110</v>
      </c>
      <c r="C64" s="5">
        <v>13798</v>
      </c>
      <c r="D64" s="5">
        <v>20525</v>
      </c>
      <c r="E64" t="s">
        <v>18</v>
      </c>
      <c r="F64" s="5">
        <v>39080</v>
      </c>
      <c r="G64">
        <v>4.5999999999999996</v>
      </c>
      <c r="H64">
        <v>275</v>
      </c>
      <c r="I64" s="6">
        <v>109</v>
      </c>
      <c r="J64" s="6">
        <v>73.599999999999994</v>
      </c>
      <c r="K64" s="6">
        <v>208.5</v>
      </c>
      <c r="L64">
        <v>3.8679999999999999</v>
      </c>
      <c r="M64">
        <v>20</v>
      </c>
      <c r="N64">
        <v>22</v>
      </c>
      <c r="O64" s="3">
        <v>41124</v>
      </c>
      <c r="P64">
        <v>113.5402069</v>
      </c>
      <c r="Q64" s="5" t="str">
        <f t="shared" si="5"/>
        <v>Higher</v>
      </c>
      <c r="R64" s="4">
        <f t="shared" si="6"/>
        <v>25282</v>
      </c>
      <c r="S64" s="5">
        <f t="shared" si="7"/>
        <v>-6727</v>
      </c>
      <c r="T64" t="str">
        <f t="shared" si="3"/>
        <v>Lincoln (Continental)</v>
      </c>
      <c r="U64" s="12">
        <f t="shared" si="4"/>
        <v>0.48753442527902596</v>
      </c>
    </row>
    <row r="65" spans="1:21" x14ac:dyDescent="0.3">
      <c r="A65" t="s">
        <v>109</v>
      </c>
      <c r="B65" t="s">
        <v>111</v>
      </c>
      <c r="C65" s="5">
        <v>48911</v>
      </c>
      <c r="D65" s="5">
        <v>21725</v>
      </c>
      <c r="E65" t="s">
        <v>18</v>
      </c>
      <c r="F65" s="5">
        <v>43330</v>
      </c>
      <c r="G65">
        <v>4.5999999999999996</v>
      </c>
      <c r="H65">
        <v>215</v>
      </c>
      <c r="I65" s="6">
        <v>117.7</v>
      </c>
      <c r="J65" s="6">
        <v>78.2</v>
      </c>
      <c r="K65" s="6">
        <v>215.3</v>
      </c>
      <c r="L65">
        <v>4.1210000000000004</v>
      </c>
      <c r="M65">
        <v>19</v>
      </c>
      <c r="N65">
        <v>21</v>
      </c>
      <c r="O65" s="3">
        <v>41064</v>
      </c>
      <c r="P65">
        <v>93.957916900000001</v>
      </c>
      <c r="Q65" s="5" t="str">
        <f t="shared" si="5"/>
        <v>Lower</v>
      </c>
      <c r="R65" s="4">
        <f t="shared" si="6"/>
        <v>-5581</v>
      </c>
      <c r="S65" s="5">
        <f t="shared" si="7"/>
        <v>27186</v>
      </c>
      <c r="T65" t="str">
        <f t="shared" si="3"/>
        <v>Lincoln (Town car)</v>
      </c>
      <c r="U65" s="12">
        <f t="shared" si="4"/>
        <v>-0.55582588783709186</v>
      </c>
    </row>
    <row r="66" spans="1:21" x14ac:dyDescent="0.3">
      <c r="A66" t="s">
        <v>113</v>
      </c>
      <c r="B66" t="s">
        <v>114</v>
      </c>
      <c r="C66" s="5">
        <v>26232</v>
      </c>
      <c r="D66" s="5">
        <v>8325</v>
      </c>
      <c r="E66" t="s">
        <v>18</v>
      </c>
      <c r="F66" s="5">
        <v>13987</v>
      </c>
      <c r="G66">
        <v>1.8</v>
      </c>
      <c r="H66">
        <v>113</v>
      </c>
      <c r="I66" s="6">
        <v>98.4</v>
      </c>
      <c r="J66" s="6">
        <v>66.5</v>
      </c>
      <c r="K66" s="6">
        <v>173.6</v>
      </c>
      <c r="L66">
        <v>2.25</v>
      </c>
      <c r="M66">
        <v>13.2</v>
      </c>
      <c r="N66">
        <v>30</v>
      </c>
      <c r="O66" s="3">
        <v>41022</v>
      </c>
      <c r="P66">
        <v>45.832180559999998</v>
      </c>
      <c r="Q66" s="5" t="str">
        <f t="shared" ref="Q66:Q97" si="8">IF(F66&gt;C66,"Higher","Lower")</f>
        <v>Lower</v>
      </c>
      <c r="R66" s="4">
        <f t="shared" ref="R66:R97" si="9">F66-C66</f>
        <v>-12245</v>
      </c>
      <c r="S66" s="5">
        <f t="shared" ref="S66:S97" si="10">C66-D66</f>
        <v>17907</v>
      </c>
      <c r="T66" t="str">
        <f t="shared" si="3"/>
        <v>Mitsubishi (Mirage)</v>
      </c>
      <c r="U66" s="12">
        <f t="shared" si="4"/>
        <v>-0.68263952424519669</v>
      </c>
    </row>
    <row r="67" spans="1:21" x14ac:dyDescent="0.3">
      <c r="A67" t="s">
        <v>113</v>
      </c>
      <c r="B67" t="s">
        <v>115</v>
      </c>
      <c r="C67" s="5">
        <v>42541</v>
      </c>
      <c r="D67" s="5">
        <v>10395</v>
      </c>
      <c r="E67" t="s">
        <v>18</v>
      </c>
      <c r="F67" s="5">
        <v>19047</v>
      </c>
      <c r="G67">
        <v>2.4</v>
      </c>
      <c r="H67">
        <v>154</v>
      </c>
      <c r="I67" s="6">
        <v>100.8</v>
      </c>
      <c r="J67" s="6">
        <v>68.900000000000006</v>
      </c>
      <c r="K67" s="6">
        <v>175.4</v>
      </c>
      <c r="L67">
        <v>2.91</v>
      </c>
      <c r="M67">
        <v>15.9</v>
      </c>
      <c r="N67">
        <v>24</v>
      </c>
      <c r="O67" s="3">
        <v>41237</v>
      </c>
      <c r="P67">
        <v>62.441962349999997</v>
      </c>
      <c r="Q67" s="5" t="str">
        <f t="shared" si="8"/>
        <v>Lower</v>
      </c>
      <c r="R67" s="4">
        <f t="shared" si="9"/>
        <v>-23494</v>
      </c>
      <c r="S67" s="5">
        <f t="shared" si="10"/>
        <v>32146</v>
      </c>
      <c r="T67" t="str">
        <f t="shared" ref="T67:T118" si="11">_xlfn.CONCAT(A67," ","(",B67,")")</f>
        <v>Mitsubishi (Eclipse)</v>
      </c>
      <c r="U67" s="12">
        <f t="shared" ref="U67:U118" si="12">(D67-C67)/C67</f>
        <v>-0.75564749300674638</v>
      </c>
    </row>
    <row r="68" spans="1:21" x14ac:dyDescent="0.3">
      <c r="A68" t="s">
        <v>113</v>
      </c>
      <c r="B68" t="s">
        <v>116</v>
      </c>
      <c r="C68" s="5">
        <v>55616</v>
      </c>
      <c r="D68" s="5">
        <v>10595</v>
      </c>
      <c r="E68" t="s">
        <v>18</v>
      </c>
      <c r="F68" s="5">
        <v>17357</v>
      </c>
      <c r="G68">
        <v>2.4</v>
      </c>
      <c r="H68">
        <v>145</v>
      </c>
      <c r="I68" s="6">
        <v>103.7</v>
      </c>
      <c r="J68" s="6">
        <v>68.5</v>
      </c>
      <c r="K68" s="6">
        <v>187.8</v>
      </c>
      <c r="L68">
        <v>2.9449999999999998</v>
      </c>
      <c r="M68">
        <v>16.3</v>
      </c>
      <c r="N68">
        <v>25</v>
      </c>
      <c r="O68" s="3">
        <v>40937</v>
      </c>
      <c r="P68">
        <v>58.606772919999997</v>
      </c>
      <c r="Q68" s="5" t="str">
        <f t="shared" si="8"/>
        <v>Lower</v>
      </c>
      <c r="R68" s="4">
        <f t="shared" si="9"/>
        <v>-38259</v>
      </c>
      <c r="S68" s="5">
        <f t="shared" si="10"/>
        <v>45021</v>
      </c>
      <c r="T68" t="str">
        <f t="shared" si="11"/>
        <v>Mitsubishi (Galant)</v>
      </c>
      <c r="U68" s="12">
        <f t="shared" si="12"/>
        <v>-0.80949726697353275</v>
      </c>
    </row>
    <row r="69" spans="1:21" x14ac:dyDescent="0.3">
      <c r="A69" t="s">
        <v>113</v>
      </c>
      <c r="B69" t="s">
        <v>117</v>
      </c>
      <c r="C69" s="5">
        <v>5711</v>
      </c>
      <c r="D69" s="5">
        <v>16575</v>
      </c>
      <c r="E69" t="s">
        <v>18</v>
      </c>
      <c r="F69" s="5">
        <v>24997</v>
      </c>
      <c r="G69">
        <v>3.5</v>
      </c>
      <c r="H69">
        <v>210</v>
      </c>
      <c r="I69" s="6">
        <v>107.1</v>
      </c>
      <c r="J69" s="6">
        <v>70.3</v>
      </c>
      <c r="K69" s="6">
        <v>194.1</v>
      </c>
      <c r="L69">
        <v>3.4430000000000001</v>
      </c>
      <c r="M69">
        <v>19</v>
      </c>
      <c r="N69">
        <v>22</v>
      </c>
      <c r="O69" s="3">
        <v>41149</v>
      </c>
      <c r="P69">
        <v>84.83077858</v>
      </c>
      <c r="Q69" s="5" t="str">
        <f t="shared" si="8"/>
        <v>Higher</v>
      </c>
      <c r="R69" s="4">
        <f t="shared" si="9"/>
        <v>19286</v>
      </c>
      <c r="S69" s="5">
        <f t="shared" si="10"/>
        <v>-10864</v>
      </c>
      <c r="T69" t="str">
        <f t="shared" si="11"/>
        <v>Mitsubishi (Diamante)</v>
      </c>
      <c r="U69" s="12">
        <f t="shared" si="12"/>
        <v>1.902293818945894</v>
      </c>
    </row>
    <row r="70" spans="1:21" x14ac:dyDescent="0.3">
      <c r="A70" t="s">
        <v>113</v>
      </c>
      <c r="B70" t="s">
        <v>118</v>
      </c>
      <c r="C70" s="5">
        <v>110</v>
      </c>
      <c r="D70" s="5">
        <v>20940</v>
      </c>
      <c r="E70" t="s">
        <v>18</v>
      </c>
      <c r="F70" s="5">
        <v>25450</v>
      </c>
      <c r="G70">
        <v>3</v>
      </c>
      <c r="H70">
        <v>161</v>
      </c>
      <c r="I70" s="6">
        <v>97.2</v>
      </c>
      <c r="J70" s="6">
        <v>72.400000000000006</v>
      </c>
      <c r="K70" s="6">
        <v>180.3</v>
      </c>
      <c r="L70">
        <v>3.1309999999999998</v>
      </c>
      <c r="M70">
        <v>19.8</v>
      </c>
      <c r="N70">
        <v>21</v>
      </c>
      <c r="O70" s="3">
        <v>41089</v>
      </c>
      <c r="P70">
        <v>67.544154939999999</v>
      </c>
      <c r="Q70" s="5" t="str">
        <f t="shared" si="8"/>
        <v>Higher</v>
      </c>
      <c r="R70" s="4">
        <f t="shared" si="9"/>
        <v>25340</v>
      </c>
      <c r="S70" s="5">
        <f t="shared" si="10"/>
        <v>-20830</v>
      </c>
      <c r="T70" t="str">
        <f t="shared" si="11"/>
        <v>Mitsubishi (3000GT)</v>
      </c>
      <c r="U70" s="12">
        <f t="shared" si="12"/>
        <v>189.36363636363637</v>
      </c>
    </row>
    <row r="71" spans="1:21" x14ac:dyDescent="0.3">
      <c r="A71" t="s">
        <v>113</v>
      </c>
      <c r="B71" t="s">
        <v>119</v>
      </c>
      <c r="C71" s="5">
        <v>11337</v>
      </c>
      <c r="D71" s="5">
        <v>19125</v>
      </c>
      <c r="E71" t="s">
        <v>41</v>
      </c>
      <c r="F71" s="5">
        <v>31807</v>
      </c>
      <c r="G71">
        <v>3.5</v>
      </c>
      <c r="H71">
        <v>200</v>
      </c>
      <c r="I71" s="6">
        <v>107.3</v>
      </c>
      <c r="J71" s="6">
        <v>69.900000000000006</v>
      </c>
      <c r="K71" s="6">
        <v>186.6</v>
      </c>
      <c r="L71">
        <v>4.5199999999999996</v>
      </c>
      <c r="M71">
        <v>24.3</v>
      </c>
      <c r="N71">
        <v>18</v>
      </c>
      <c r="O71" s="3">
        <v>40925</v>
      </c>
      <c r="P71">
        <v>83.920815039999994</v>
      </c>
      <c r="Q71" s="5" t="str">
        <f t="shared" si="8"/>
        <v>Higher</v>
      </c>
      <c r="R71" s="4">
        <f t="shared" si="9"/>
        <v>20470</v>
      </c>
      <c r="S71" s="5">
        <f t="shared" si="10"/>
        <v>-7788</v>
      </c>
      <c r="T71" t="str">
        <f t="shared" si="11"/>
        <v>Mitsubishi (Montero)</v>
      </c>
      <c r="U71" s="12">
        <f t="shared" si="12"/>
        <v>0.68695422069330514</v>
      </c>
    </row>
    <row r="72" spans="1:21" x14ac:dyDescent="0.3">
      <c r="A72" t="s">
        <v>113</v>
      </c>
      <c r="B72" t="s">
        <v>120</v>
      </c>
      <c r="C72" s="5">
        <v>39348</v>
      </c>
      <c r="D72" s="5">
        <v>13880</v>
      </c>
      <c r="E72" t="s">
        <v>41</v>
      </c>
      <c r="F72" s="5">
        <v>22527</v>
      </c>
      <c r="G72">
        <v>3</v>
      </c>
      <c r="H72">
        <v>173</v>
      </c>
      <c r="I72" s="6">
        <v>107.3</v>
      </c>
      <c r="J72" s="6">
        <v>66.7</v>
      </c>
      <c r="K72" s="6">
        <v>178.3</v>
      </c>
      <c r="L72">
        <v>3.51</v>
      </c>
      <c r="M72">
        <v>19.5</v>
      </c>
      <c r="N72">
        <v>20</v>
      </c>
      <c r="O72" s="3">
        <v>41047</v>
      </c>
      <c r="P72">
        <v>70.660941789999995</v>
      </c>
      <c r="Q72" s="5" t="str">
        <f t="shared" si="8"/>
        <v>Lower</v>
      </c>
      <c r="R72" s="4">
        <f t="shared" si="9"/>
        <v>-16821</v>
      </c>
      <c r="S72" s="5">
        <f t="shared" si="10"/>
        <v>25468</v>
      </c>
      <c r="T72" t="str">
        <f t="shared" si="11"/>
        <v>Mitsubishi (Montero Sport)</v>
      </c>
      <c r="U72" s="12">
        <f t="shared" si="12"/>
        <v>-0.64725017789976624</v>
      </c>
    </row>
    <row r="73" spans="1:21" x14ac:dyDescent="0.3">
      <c r="A73" t="s">
        <v>121</v>
      </c>
      <c r="B73" t="s">
        <v>122</v>
      </c>
      <c r="C73" s="5">
        <v>14351</v>
      </c>
      <c r="D73" s="5">
        <v>8800</v>
      </c>
      <c r="E73" t="s">
        <v>18</v>
      </c>
      <c r="F73" s="5">
        <v>16239.999999999998</v>
      </c>
      <c r="G73">
        <v>2</v>
      </c>
      <c r="H73">
        <v>125</v>
      </c>
      <c r="I73" s="6">
        <v>106.5</v>
      </c>
      <c r="J73" s="6">
        <v>69.099999999999994</v>
      </c>
      <c r="K73" s="6">
        <v>184.8</v>
      </c>
      <c r="L73">
        <v>2.7690000000000001</v>
      </c>
      <c r="M73">
        <v>15</v>
      </c>
      <c r="N73">
        <v>28</v>
      </c>
      <c r="O73" s="3">
        <v>41262</v>
      </c>
      <c r="P73">
        <v>50.997747609999998</v>
      </c>
      <c r="Q73" s="5" t="str">
        <f t="shared" si="8"/>
        <v>Higher</v>
      </c>
      <c r="R73" s="4">
        <f t="shared" si="9"/>
        <v>1888.9999999999982</v>
      </c>
      <c r="S73" s="5">
        <f t="shared" si="10"/>
        <v>5551</v>
      </c>
      <c r="T73" t="str">
        <f t="shared" si="11"/>
        <v>Mercury (Mystique)</v>
      </c>
      <c r="U73" s="12">
        <f t="shared" si="12"/>
        <v>-0.38680231342763571</v>
      </c>
    </row>
    <row r="74" spans="1:21" x14ac:dyDescent="0.3">
      <c r="A74" t="s">
        <v>121</v>
      </c>
      <c r="B74" t="s">
        <v>123</v>
      </c>
      <c r="C74" s="5">
        <v>26529</v>
      </c>
      <c r="D74" s="5">
        <v>13890</v>
      </c>
      <c r="E74" t="s">
        <v>18</v>
      </c>
      <c r="F74" s="5">
        <v>16540</v>
      </c>
      <c r="G74">
        <v>2</v>
      </c>
      <c r="H74">
        <v>125</v>
      </c>
      <c r="I74" s="6">
        <v>106.4</v>
      </c>
      <c r="J74" s="6">
        <v>69.599999999999994</v>
      </c>
      <c r="K74" s="6">
        <v>185</v>
      </c>
      <c r="L74">
        <v>2.8919999999999999</v>
      </c>
      <c r="M74">
        <v>16</v>
      </c>
      <c r="N74">
        <v>30</v>
      </c>
      <c r="O74" s="3">
        <v>40962</v>
      </c>
      <c r="P74">
        <v>51.113474259999997</v>
      </c>
      <c r="Q74" s="5" t="str">
        <f t="shared" si="8"/>
        <v>Lower</v>
      </c>
      <c r="R74" s="4">
        <f t="shared" si="9"/>
        <v>-9989</v>
      </c>
      <c r="S74" s="5">
        <f t="shared" si="10"/>
        <v>12639</v>
      </c>
      <c r="T74" t="str">
        <f t="shared" si="11"/>
        <v>Mercury (Cougar)</v>
      </c>
      <c r="U74" s="12">
        <f t="shared" si="12"/>
        <v>-0.47642202872328393</v>
      </c>
    </row>
    <row r="75" spans="1:21" x14ac:dyDescent="0.3">
      <c r="A75" t="s">
        <v>121</v>
      </c>
      <c r="B75" t="s">
        <v>124</v>
      </c>
      <c r="C75" s="5">
        <v>67956</v>
      </c>
      <c r="D75" s="5">
        <v>11030</v>
      </c>
      <c r="E75" t="s">
        <v>18</v>
      </c>
      <c r="F75" s="5">
        <v>19035</v>
      </c>
      <c r="G75">
        <v>3</v>
      </c>
      <c r="H75">
        <v>153</v>
      </c>
      <c r="I75" s="6">
        <v>108.5</v>
      </c>
      <c r="J75" s="6">
        <v>73</v>
      </c>
      <c r="K75" s="6">
        <v>199.7</v>
      </c>
      <c r="L75">
        <v>3.379</v>
      </c>
      <c r="M75">
        <v>16</v>
      </c>
      <c r="N75">
        <v>24</v>
      </c>
      <c r="O75" s="3">
        <v>41174</v>
      </c>
      <c r="P75">
        <v>62.239966629999998</v>
      </c>
      <c r="Q75" s="5" t="str">
        <f t="shared" si="8"/>
        <v>Lower</v>
      </c>
      <c r="R75" s="4">
        <f t="shared" si="9"/>
        <v>-48921</v>
      </c>
      <c r="S75" s="5">
        <f t="shared" si="10"/>
        <v>56926</v>
      </c>
      <c r="T75" t="str">
        <f t="shared" si="11"/>
        <v>Mercury (Sable)</v>
      </c>
      <c r="U75" s="12">
        <f t="shared" si="12"/>
        <v>-0.83768909294249216</v>
      </c>
    </row>
    <row r="76" spans="1:21" x14ac:dyDescent="0.3">
      <c r="A76" t="s">
        <v>121</v>
      </c>
      <c r="B76" t="s">
        <v>125</v>
      </c>
      <c r="C76" s="5">
        <v>81174</v>
      </c>
      <c r="D76" s="5">
        <v>14875</v>
      </c>
      <c r="E76" t="s">
        <v>18</v>
      </c>
      <c r="F76" s="5">
        <v>22605</v>
      </c>
      <c r="G76">
        <v>4.5999999999999996</v>
      </c>
      <c r="H76">
        <v>200</v>
      </c>
      <c r="I76" s="6">
        <v>114.7</v>
      </c>
      <c r="J76" s="6">
        <v>78.2</v>
      </c>
      <c r="K76" s="6">
        <v>212</v>
      </c>
      <c r="L76">
        <v>3.9580000000000002</v>
      </c>
      <c r="M76">
        <v>19</v>
      </c>
      <c r="N76">
        <v>21</v>
      </c>
      <c r="O76" s="3">
        <v>41114</v>
      </c>
      <c r="P76">
        <v>80.657696459999997</v>
      </c>
      <c r="Q76" s="5" t="str">
        <f t="shared" si="8"/>
        <v>Lower</v>
      </c>
      <c r="R76" s="4">
        <f t="shared" si="9"/>
        <v>-58569</v>
      </c>
      <c r="S76" s="5">
        <f t="shared" si="10"/>
        <v>66299</v>
      </c>
      <c r="T76" t="str">
        <f t="shared" si="11"/>
        <v>Mercury (Grand Marquis)</v>
      </c>
      <c r="U76" s="12">
        <f t="shared" si="12"/>
        <v>-0.81675166925370191</v>
      </c>
    </row>
    <row r="77" spans="1:21" x14ac:dyDescent="0.3">
      <c r="A77" t="s">
        <v>121</v>
      </c>
      <c r="B77" t="s">
        <v>126</v>
      </c>
      <c r="C77" s="5">
        <v>27609</v>
      </c>
      <c r="D77" s="5">
        <v>20430</v>
      </c>
      <c r="E77" t="s">
        <v>41</v>
      </c>
      <c r="F77" s="5">
        <v>27560</v>
      </c>
      <c r="G77">
        <v>4</v>
      </c>
      <c r="H77">
        <v>210</v>
      </c>
      <c r="I77" s="6">
        <v>111.6</v>
      </c>
      <c r="J77" s="6">
        <v>70.2</v>
      </c>
      <c r="K77" s="6">
        <v>190.1</v>
      </c>
      <c r="L77">
        <v>3.8759999999999999</v>
      </c>
      <c r="M77">
        <v>21</v>
      </c>
      <c r="N77">
        <v>18</v>
      </c>
      <c r="O77" s="3">
        <v>39491</v>
      </c>
      <c r="P77">
        <v>85.949744249999995</v>
      </c>
      <c r="Q77" s="5" t="str">
        <f t="shared" si="8"/>
        <v>Lower</v>
      </c>
      <c r="R77" s="4">
        <f t="shared" si="9"/>
        <v>-49</v>
      </c>
      <c r="S77" s="5">
        <f t="shared" si="10"/>
        <v>7179</v>
      </c>
      <c r="T77" t="str">
        <f t="shared" si="11"/>
        <v>Mercury (Mountaineer)</v>
      </c>
      <c r="U77" s="12">
        <f t="shared" si="12"/>
        <v>-0.26002390524828861</v>
      </c>
    </row>
    <row r="78" spans="1:21" x14ac:dyDescent="0.3">
      <c r="A78" t="s">
        <v>121</v>
      </c>
      <c r="B78" t="s">
        <v>127</v>
      </c>
      <c r="C78" s="5">
        <v>20380</v>
      </c>
      <c r="D78" s="5">
        <v>14795</v>
      </c>
      <c r="E78" t="s">
        <v>41</v>
      </c>
      <c r="F78" s="5">
        <v>22510</v>
      </c>
      <c r="G78">
        <v>3.3</v>
      </c>
      <c r="H78">
        <v>170</v>
      </c>
      <c r="I78" s="6">
        <v>112.2</v>
      </c>
      <c r="J78" s="6">
        <v>74.900000000000006</v>
      </c>
      <c r="K78" s="6">
        <v>194.7</v>
      </c>
      <c r="L78">
        <v>3.944</v>
      </c>
      <c r="M78">
        <v>20</v>
      </c>
      <c r="N78">
        <v>21</v>
      </c>
      <c r="O78" s="3">
        <v>40106</v>
      </c>
      <c r="P78">
        <v>69.671460999999994</v>
      </c>
      <c r="Q78" s="5" t="str">
        <f t="shared" si="8"/>
        <v>Higher</v>
      </c>
      <c r="R78" s="4">
        <f t="shared" si="9"/>
        <v>2130</v>
      </c>
      <c r="S78" s="5">
        <f t="shared" si="10"/>
        <v>5585</v>
      </c>
      <c r="T78" t="str">
        <f t="shared" si="11"/>
        <v>Mercury (Villager)</v>
      </c>
      <c r="U78" s="12">
        <f t="shared" si="12"/>
        <v>-0.2740431795878312</v>
      </c>
    </row>
    <row r="79" spans="1:21" x14ac:dyDescent="0.3">
      <c r="A79" t="s">
        <v>128</v>
      </c>
      <c r="B79" t="s">
        <v>129</v>
      </c>
      <c r="C79" s="5">
        <v>18392</v>
      </c>
      <c r="D79" s="5">
        <v>26050</v>
      </c>
      <c r="E79" t="s">
        <v>18</v>
      </c>
      <c r="F79" s="5">
        <v>31750</v>
      </c>
      <c r="G79">
        <v>2.2999999999999998</v>
      </c>
      <c r="H79">
        <v>185</v>
      </c>
      <c r="I79" s="6">
        <v>105.9</v>
      </c>
      <c r="J79" s="6">
        <v>67.7</v>
      </c>
      <c r="K79" s="6">
        <v>177.4</v>
      </c>
      <c r="L79">
        <v>3.25</v>
      </c>
      <c r="M79">
        <v>16.399999999999999</v>
      </c>
      <c r="N79">
        <v>26</v>
      </c>
      <c r="O79" s="3">
        <v>40657</v>
      </c>
      <c r="P79">
        <v>78.280730879999993</v>
      </c>
      <c r="Q79" s="5" t="str">
        <f t="shared" si="8"/>
        <v>Higher</v>
      </c>
      <c r="R79" s="4">
        <f t="shared" si="9"/>
        <v>13358</v>
      </c>
      <c r="S79" s="5">
        <f t="shared" si="10"/>
        <v>-7658</v>
      </c>
      <c r="T79" t="str">
        <f t="shared" si="11"/>
        <v>Mercedes-B (C-Class)</v>
      </c>
      <c r="U79" s="12">
        <f t="shared" si="12"/>
        <v>0.41637668551544149</v>
      </c>
    </row>
    <row r="80" spans="1:21" x14ac:dyDescent="0.3">
      <c r="A80" t="s">
        <v>128</v>
      </c>
      <c r="B80" t="s">
        <v>130</v>
      </c>
      <c r="C80" s="5">
        <v>27602</v>
      </c>
      <c r="D80" s="5">
        <v>41450</v>
      </c>
      <c r="E80" t="s">
        <v>18</v>
      </c>
      <c r="F80" s="5">
        <v>49900</v>
      </c>
      <c r="G80">
        <v>3.2</v>
      </c>
      <c r="H80">
        <v>221</v>
      </c>
      <c r="I80" s="6">
        <v>111.5</v>
      </c>
      <c r="J80" s="6">
        <v>70.8</v>
      </c>
      <c r="K80" s="6">
        <v>189.4</v>
      </c>
      <c r="L80">
        <v>3.823</v>
      </c>
      <c r="M80">
        <v>21.1</v>
      </c>
      <c r="N80">
        <v>25</v>
      </c>
      <c r="O80" s="3">
        <v>40736</v>
      </c>
      <c r="P80">
        <v>98.249737499999995</v>
      </c>
      <c r="Q80" s="5" t="str">
        <f t="shared" si="8"/>
        <v>Higher</v>
      </c>
      <c r="R80" s="4">
        <f t="shared" si="9"/>
        <v>22298</v>
      </c>
      <c r="S80" s="5">
        <f t="shared" si="10"/>
        <v>-13848</v>
      </c>
      <c r="T80" t="str">
        <f t="shared" si="11"/>
        <v>Mercedes-B (E-Class)</v>
      </c>
      <c r="U80" s="12">
        <f t="shared" si="12"/>
        <v>0.50170277516122019</v>
      </c>
    </row>
    <row r="81" spans="1:21" x14ac:dyDescent="0.3">
      <c r="A81" t="s">
        <v>128</v>
      </c>
      <c r="B81" t="s">
        <v>131</v>
      </c>
      <c r="C81" s="5">
        <v>16774</v>
      </c>
      <c r="D81" s="5">
        <v>50375</v>
      </c>
      <c r="E81" t="s">
        <v>18</v>
      </c>
      <c r="F81" s="5">
        <v>69700</v>
      </c>
      <c r="G81">
        <v>4.3</v>
      </c>
      <c r="H81">
        <v>275</v>
      </c>
      <c r="I81" s="6">
        <v>121.5</v>
      </c>
      <c r="J81" s="6">
        <v>73.099999999999994</v>
      </c>
      <c r="K81" s="6">
        <v>203.1</v>
      </c>
      <c r="L81">
        <v>4.133</v>
      </c>
      <c r="M81">
        <v>23.2</v>
      </c>
      <c r="N81">
        <v>21</v>
      </c>
      <c r="O81" s="3">
        <v>40707</v>
      </c>
      <c r="P81">
        <v>125.2738757</v>
      </c>
      <c r="Q81" s="5" t="str">
        <f t="shared" si="8"/>
        <v>Higher</v>
      </c>
      <c r="R81" s="4">
        <f t="shared" si="9"/>
        <v>52926</v>
      </c>
      <c r="S81" s="5">
        <f t="shared" si="10"/>
        <v>-33601</v>
      </c>
      <c r="T81" t="str">
        <f t="shared" si="11"/>
        <v>Mercedes-B (S-Class)</v>
      </c>
      <c r="U81" s="12">
        <f t="shared" si="12"/>
        <v>2.0031596518421368</v>
      </c>
    </row>
    <row r="82" spans="1:21" x14ac:dyDescent="0.3">
      <c r="A82" t="s">
        <v>128</v>
      </c>
      <c r="B82" t="s">
        <v>132</v>
      </c>
      <c r="C82" s="5">
        <v>3311</v>
      </c>
      <c r="D82" s="5">
        <v>58600</v>
      </c>
      <c r="E82" t="s">
        <v>18</v>
      </c>
      <c r="F82" s="5">
        <v>82600</v>
      </c>
      <c r="G82">
        <v>5</v>
      </c>
      <c r="H82">
        <v>302</v>
      </c>
      <c r="I82" s="6">
        <v>99</v>
      </c>
      <c r="J82" s="6">
        <v>71.3</v>
      </c>
      <c r="K82" s="6">
        <v>177.1</v>
      </c>
      <c r="L82">
        <v>4.125</v>
      </c>
      <c r="M82">
        <v>21.1</v>
      </c>
      <c r="N82">
        <v>20</v>
      </c>
      <c r="O82" s="3">
        <v>40619</v>
      </c>
      <c r="P82">
        <v>139.98229359999999</v>
      </c>
      <c r="Q82" s="5" t="str">
        <f t="shared" si="8"/>
        <v>Higher</v>
      </c>
      <c r="R82" s="4">
        <f t="shared" si="9"/>
        <v>79289</v>
      </c>
      <c r="S82" s="5">
        <f t="shared" si="10"/>
        <v>-55289</v>
      </c>
      <c r="T82" t="str">
        <f t="shared" si="11"/>
        <v>Mercedes-B (SL-Class)</v>
      </c>
      <c r="U82" s="12">
        <f t="shared" si="12"/>
        <v>16.698580489278164</v>
      </c>
    </row>
    <row r="83" spans="1:21" x14ac:dyDescent="0.3">
      <c r="A83" t="s">
        <v>138</v>
      </c>
      <c r="B83" t="s">
        <v>139</v>
      </c>
      <c r="C83" s="5">
        <v>42643</v>
      </c>
      <c r="D83" s="5">
        <v>8450</v>
      </c>
      <c r="E83" t="s">
        <v>18</v>
      </c>
      <c r="F83" s="5">
        <v>13499</v>
      </c>
      <c r="G83">
        <v>1.8</v>
      </c>
      <c r="H83">
        <v>126</v>
      </c>
      <c r="I83" s="6">
        <v>99.8</v>
      </c>
      <c r="J83" s="6">
        <v>67.3</v>
      </c>
      <c r="K83" s="6">
        <v>177.5</v>
      </c>
      <c r="L83">
        <v>2.593</v>
      </c>
      <c r="M83">
        <v>13.2</v>
      </c>
      <c r="N83">
        <v>30</v>
      </c>
      <c r="O83" s="3">
        <v>40786</v>
      </c>
      <c r="P83">
        <v>50.241977910000003</v>
      </c>
      <c r="Q83" s="5" t="str">
        <f t="shared" si="8"/>
        <v>Lower</v>
      </c>
      <c r="R83" s="4">
        <f t="shared" si="9"/>
        <v>-29144</v>
      </c>
      <c r="S83" s="5">
        <f t="shared" si="10"/>
        <v>34193</v>
      </c>
      <c r="T83" t="str">
        <f t="shared" si="11"/>
        <v>Nissan (Sentra)</v>
      </c>
      <c r="U83" s="12">
        <f t="shared" si="12"/>
        <v>-0.8018432099054944</v>
      </c>
    </row>
    <row r="84" spans="1:21" x14ac:dyDescent="0.3">
      <c r="A84" t="s">
        <v>138</v>
      </c>
      <c r="B84" t="s">
        <v>140</v>
      </c>
      <c r="C84" s="5">
        <v>88094</v>
      </c>
      <c r="D84" s="5">
        <v>11295</v>
      </c>
      <c r="E84" t="s">
        <v>18</v>
      </c>
      <c r="F84" s="5">
        <v>20390</v>
      </c>
      <c r="G84">
        <v>2.4</v>
      </c>
      <c r="H84">
        <v>155</v>
      </c>
      <c r="I84" s="6">
        <v>103.1</v>
      </c>
      <c r="J84" s="6">
        <v>69.099999999999994</v>
      </c>
      <c r="K84" s="6">
        <v>183.5</v>
      </c>
      <c r="L84">
        <v>3.012</v>
      </c>
      <c r="M84">
        <v>15.9</v>
      </c>
      <c r="N84">
        <v>25</v>
      </c>
      <c r="O84" s="3">
        <v>40757</v>
      </c>
      <c r="P84">
        <v>63.313727829999998</v>
      </c>
      <c r="Q84" s="5" t="str">
        <f t="shared" si="8"/>
        <v>Lower</v>
      </c>
      <c r="R84" s="4">
        <f t="shared" si="9"/>
        <v>-67704</v>
      </c>
      <c r="S84" s="5">
        <f t="shared" si="10"/>
        <v>76799</v>
      </c>
      <c r="T84" t="str">
        <f t="shared" si="11"/>
        <v>Nissan (Altima)</v>
      </c>
      <c r="U84" s="12">
        <f t="shared" si="12"/>
        <v>-0.87178468454151248</v>
      </c>
    </row>
    <row r="85" spans="1:21" x14ac:dyDescent="0.3">
      <c r="A85" t="s">
        <v>138</v>
      </c>
      <c r="B85" t="s">
        <v>141</v>
      </c>
      <c r="C85" s="5">
        <v>79853</v>
      </c>
      <c r="D85" s="5">
        <v>15125</v>
      </c>
      <c r="E85" t="s">
        <v>18</v>
      </c>
      <c r="F85" s="5">
        <v>26249</v>
      </c>
      <c r="G85">
        <v>3</v>
      </c>
      <c r="H85">
        <v>222</v>
      </c>
      <c r="I85" s="6">
        <v>108.3</v>
      </c>
      <c r="J85" s="6">
        <v>70.3</v>
      </c>
      <c r="K85" s="6">
        <v>190.5</v>
      </c>
      <c r="L85">
        <v>3.294</v>
      </c>
      <c r="M85">
        <v>18.5</v>
      </c>
      <c r="N85">
        <v>25</v>
      </c>
      <c r="O85" s="3">
        <v>40669</v>
      </c>
      <c r="P85">
        <v>89.427820310000001</v>
      </c>
      <c r="Q85" s="5" t="str">
        <f t="shared" si="8"/>
        <v>Lower</v>
      </c>
      <c r="R85" s="4">
        <f t="shared" si="9"/>
        <v>-53604</v>
      </c>
      <c r="S85" s="5">
        <f t="shared" si="10"/>
        <v>64728</v>
      </c>
      <c r="T85" t="str">
        <f t="shared" si="11"/>
        <v>Nissan (Maxima)</v>
      </c>
      <c r="U85" s="12">
        <f t="shared" si="12"/>
        <v>-0.8105894581293126</v>
      </c>
    </row>
    <row r="86" spans="1:21" x14ac:dyDescent="0.3">
      <c r="A86" t="s">
        <v>138</v>
      </c>
      <c r="B86" t="s">
        <v>142</v>
      </c>
      <c r="C86" s="5">
        <v>27308</v>
      </c>
      <c r="D86" s="5">
        <v>15380</v>
      </c>
      <c r="E86" t="s">
        <v>41</v>
      </c>
      <c r="F86" s="5">
        <v>26399</v>
      </c>
      <c r="G86">
        <v>3.3</v>
      </c>
      <c r="H86">
        <v>170</v>
      </c>
      <c r="I86" s="6">
        <v>112.2</v>
      </c>
      <c r="J86" s="6">
        <v>74.900000000000006</v>
      </c>
      <c r="K86" s="6">
        <v>194.8</v>
      </c>
      <c r="L86">
        <v>3.9910000000000001</v>
      </c>
      <c r="M86">
        <v>20</v>
      </c>
      <c r="N86">
        <v>21</v>
      </c>
      <c r="O86" s="3">
        <v>40609</v>
      </c>
      <c r="P86">
        <v>71.171664129999996</v>
      </c>
      <c r="Q86" s="5" t="str">
        <f t="shared" si="8"/>
        <v>Lower</v>
      </c>
      <c r="R86" s="4">
        <f t="shared" si="9"/>
        <v>-909</v>
      </c>
      <c r="S86" s="5">
        <f t="shared" si="10"/>
        <v>11928</v>
      </c>
      <c r="T86" t="str">
        <f t="shared" si="11"/>
        <v>Nissan (Quest)</v>
      </c>
      <c r="U86" s="12">
        <f t="shared" si="12"/>
        <v>-0.43679507836531417</v>
      </c>
    </row>
    <row r="87" spans="1:21" x14ac:dyDescent="0.3">
      <c r="A87" t="s">
        <v>138</v>
      </c>
      <c r="B87" t="s">
        <v>143</v>
      </c>
      <c r="C87" s="5">
        <v>42574</v>
      </c>
      <c r="D87" s="5">
        <v>17810</v>
      </c>
      <c r="E87" t="s">
        <v>41</v>
      </c>
      <c r="F87" s="5">
        <v>29299</v>
      </c>
      <c r="G87">
        <v>3.3</v>
      </c>
      <c r="H87">
        <v>170</v>
      </c>
      <c r="I87" s="6">
        <v>106.3</v>
      </c>
      <c r="J87" s="6">
        <v>71.7</v>
      </c>
      <c r="K87" s="6">
        <v>182.6</v>
      </c>
      <c r="L87">
        <v>3.9470000000000001</v>
      </c>
      <c r="M87">
        <v>21</v>
      </c>
      <c r="N87">
        <v>19</v>
      </c>
      <c r="O87" s="3">
        <v>40811</v>
      </c>
      <c r="P87">
        <v>72.290355079999998</v>
      </c>
      <c r="Q87" s="5" t="str">
        <f t="shared" si="8"/>
        <v>Lower</v>
      </c>
      <c r="R87" s="4">
        <f t="shared" si="9"/>
        <v>-13275</v>
      </c>
      <c r="S87" s="5">
        <f t="shared" si="10"/>
        <v>24764</v>
      </c>
      <c r="T87" t="str">
        <f t="shared" si="11"/>
        <v>Nissan (Pathfinder)</v>
      </c>
      <c r="U87" s="12">
        <f t="shared" si="12"/>
        <v>-0.58166956358340771</v>
      </c>
    </row>
    <row r="88" spans="1:21" x14ac:dyDescent="0.3">
      <c r="A88" t="s">
        <v>146</v>
      </c>
      <c r="B88" t="s">
        <v>147</v>
      </c>
      <c r="C88" s="5">
        <v>1112</v>
      </c>
      <c r="D88" s="5">
        <v>11240</v>
      </c>
      <c r="E88" t="s">
        <v>18</v>
      </c>
      <c r="F88" s="5">
        <v>18145</v>
      </c>
      <c r="G88">
        <v>3.1</v>
      </c>
      <c r="H88">
        <v>150</v>
      </c>
      <c r="I88" s="6">
        <v>107</v>
      </c>
      <c r="J88" s="6">
        <v>69.400000000000006</v>
      </c>
      <c r="K88" s="6">
        <v>192</v>
      </c>
      <c r="L88">
        <v>3.1019999999999999</v>
      </c>
      <c r="M88">
        <v>15.2</v>
      </c>
      <c r="N88">
        <v>25</v>
      </c>
      <c r="O88" s="3">
        <v>40694</v>
      </c>
      <c r="P88">
        <v>60.861611549999999</v>
      </c>
      <c r="Q88" s="5" t="str">
        <f t="shared" si="8"/>
        <v>Higher</v>
      </c>
      <c r="R88" s="4">
        <f t="shared" si="9"/>
        <v>17033</v>
      </c>
      <c r="S88" s="5">
        <f t="shared" si="10"/>
        <v>-10128</v>
      </c>
      <c r="T88" t="str">
        <f t="shared" si="11"/>
        <v>Oldsmobile (Cutlass)</v>
      </c>
      <c r="U88" s="12">
        <f t="shared" si="12"/>
        <v>9.1079136690647484</v>
      </c>
    </row>
    <row r="89" spans="1:21" x14ac:dyDescent="0.3">
      <c r="A89" t="s">
        <v>146</v>
      </c>
      <c r="B89" t="s">
        <v>150</v>
      </c>
      <c r="C89" s="5">
        <v>14690</v>
      </c>
      <c r="D89" s="5">
        <v>19890</v>
      </c>
      <c r="E89" t="s">
        <v>18</v>
      </c>
      <c r="F89" s="5">
        <v>36229</v>
      </c>
      <c r="G89">
        <v>4</v>
      </c>
      <c r="H89">
        <v>250</v>
      </c>
      <c r="I89" s="6">
        <v>113.8</v>
      </c>
      <c r="J89" s="6">
        <v>74.400000000000006</v>
      </c>
      <c r="K89" s="6">
        <v>205.4</v>
      </c>
      <c r="L89">
        <v>3.9670000000000001</v>
      </c>
      <c r="M89">
        <v>18.5</v>
      </c>
      <c r="N89">
        <v>22</v>
      </c>
      <c r="O89" s="3">
        <v>40592</v>
      </c>
      <c r="P89">
        <v>103.4416926</v>
      </c>
      <c r="Q89" s="5" t="str">
        <f t="shared" si="8"/>
        <v>Higher</v>
      </c>
      <c r="R89" s="4">
        <f t="shared" si="9"/>
        <v>21539</v>
      </c>
      <c r="S89" s="5">
        <f t="shared" si="10"/>
        <v>-5200</v>
      </c>
      <c r="T89" t="str">
        <f t="shared" si="11"/>
        <v>Oldsmobile (Aurora)</v>
      </c>
      <c r="U89" s="12">
        <f t="shared" si="12"/>
        <v>0.35398230088495575</v>
      </c>
    </row>
    <row r="90" spans="1:21" x14ac:dyDescent="0.3">
      <c r="A90" t="s">
        <v>146</v>
      </c>
      <c r="B90" t="s">
        <v>151</v>
      </c>
      <c r="C90" s="5">
        <v>20017</v>
      </c>
      <c r="D90" s="5">
        <v>19925</v>
      </c>
      <c r="E90" t="s">
        <v>41</v>
      </c>
      <c r="F90" s="5">
        <v>31598</v>
      </c>
      <c r="G90">
        <v>4.3</v>
      </c>
      <c r="H90">
        <v>190</v>
      </c>
      <c r="I90" s="6">
        <v>107</v>
      </c>
      <c r="J90" s="6">
        <v>67.8</v>
      </c>
      <c r="K90" s="6">
        <v>181.2</v>
      </c>
      <c r="L90">
        <v>4.0679999999999996</v>
      </c>
      <c r="M90">
        <v>17.5</v>
      </c>
      <c r="N90">
        <v>19</v>
      </c>
      <c r="O90" s="3">
        <v>40807</v>
      </c>
      <c r="P90">
        <v>80.511672590000003</v>
      </c>
      <c r="Q90" s="5" t="str">
        <f t="shared" si="8"/>
        <v>Higher</v>
      </c>
      <c r="R90" s="4">
        <f t="shared" si="9"/>
        <v>11581</v>
      </c>
      <c r="S90" s="5">
        <f t="shared" si="10"/>
        <v>92</v>
      </c>
      <c r="T90" t="str">
        <f t="shared" si="11"/>
        <v>Oldsmobile (Bravada)</v>
      </c>
      <c r="U90" s="12">
        <f t="shared" si="12"/>
        <v>-4.5960933206774246E-3</v>
      </c>
    </row>
    <row r="91" spans="1:21" x14ac:dyDescent="0.3">
      <c r="A91" t="s">
        <v>146</v>
      </c>
      <c r="B91" t="s">
        <v>152</v>
      </c>
      <c r="C91" s="5">
        <v>24361</v>
      </c>
      <c r="D91" s="5">
        <v>15240</v>
      </c>
      <c r="E91" t="s">
        <v>41</v>
      </c>
      <c r="F91" s="5">
        <v>25345</v>
      </c>
      <c r="G91">
        <v>3.4</v>
      </c>
      <c r="H91">
        <v>185</v>
      </c>
      <c r="I91" s="6">
        <v>120</v>
      </c>
      <c r="J91" s="6">
        <v>72.2</v>
      </c>
      <c r="K91" s="6">
        <v>201.4</v>
      </c>
      <c r="L91">
        <v>3.948</v>
      </c>
      <c r="M91">
        <v>25</v>
      </c>
      <c r="N91">
        <v>22</v>
      </c>
      <c r="O91" s="3">
        <v>40719</v>
      </c>
      <c r="P91">
        <v>76.096570420000006</v>
      </c>
      <c r="Q91" s="5" t="str">
        <f t="shared" si="8"/>
        <v>Higher</v>
      </c>
      <c r="R91" s="4">
        <f t="shared" si="9"/>
        <v>984</v>
      </c>
      <c r="S91" s="5">
        <f t="shared" si="10"/>
        <v>9121</v>
      </c>
      <c r="T91" t="str">
        <f t="shared" si="11"/>
        <v>Oldsmobile (Silhouette)</v>
      </c>
      <c r="U91" s="12">
        <f t="shared" si="12"/>
        <v>-0.37440991749107178</v>
      </c>
    </row>
    <row r="92" spans="1:21" x14ac:dyDescent="0.3">
      <c r="A92" t="s">
        <v>153</v>
      </c>
      <c r="B92" t="s">
        <v>61</v>
      </c>
      <c r="C92" s="5">
        <v>32734</v>
      </c>
      <c r="D92" s="5">
        <v>7750</v>
      </c>
      <c r="E92" t="s">
        <v>18</v>
      </c>
      <c r="F92" s="5">
        <v>12640</v>
      </c>
      <c r="G92">
        <v>2</v>
      </c>
      <c r="H92">
        <v>132</v>
      </c>
      <c r="I92" s="6">
        <v>105</v>
      </c>
      <c r="J92" s="6">
        <v>74.400000000000006</v>
      </c>
      <c r="K92" s="6">
        <v>174.4</v>
      </c>
      <c r="L92">
        <v>2.5590000000000002</v>
      </c>
      <c r="M92">
        <v>12.5</v>
      </c>
      <c r="N92">
        <v>29</v>
      </c>
      <c r="O92" s="3">
        <v>40659</v>
      </c>
      <c r="P92">
        <v>52.084898750000001</v>
      </c>
      <c r="Q92" s="5" t="str">
        <f t="shared" si="8"/>
        <v>Lower</v>
      </c>
      <c r="R92" s="4">
        <f t="shared" si="9"/>
        <v>-20094</v>
      </c>
      <c r="S92" s="5">
        <f t="shared" si="10"/>
        <v>24984</v>
      </c>
      <c r="T92" t="str">
        <f t="shared" si="11"/>
        <v>Plymouth (Neon)</v>
      </c>
      <c r="U92" s="12">
        <f t="shared" si="12"/>
        <v>-0.76324311113826604</v>
      </c>
    </row>
    <row r="93" spans="1:21" x14ac:dyDescent="0.3">
      <c r="A93" t="s">
        <v>153</v>
      </c>
      <c r="B93" t="s">
        <v>154</v>
      </c>
      <c r="C93" s="5">
        <v>5240</v>
      </c>
      <c r="D93" s="5">
        <v>9800</v>
      </c>
      <c r="E93" t="s">
        <v>18</v>
      </c>
      <c r="F93" s="5">
        <v>16079.999999999998</v>
      </c>
      <c r="G93">
        <v>2</v>
      </c>
      <c r="H93">
        <v>132</v>
      </c>
      <c r="I93" s="6">
        <v>108</v>
      </c>
      <c r="J93" s="6">
        <v>71</v>
      </c>
      <c r="K93" s="6">
        <v>186.3</v>
      </c>
      <c r="L93">
        <v>2.9420000000000002</v>
      </c>
      <c r="M93">
        <v>16</v>
      </c>
      <c r="N93">
        <v>27</v>
      </c>
      <c r="O93" s="3">
        <v>40861</v>
      </c>
      <c r="P93">
        <v>53.411897670000002</v>
      </c>
      <c r="Q93" s="5" t="str">
        <f t="shared" si="8"/>
        <v>Higher</v>
      </c>
      <c r="R93" s="4">
        <f t="shared" si="9"/>
        <v>10839.999999999998</v>
      </c>
      <c r="S93" s="5">
        <f t="shared" si="10"/>
        <v>-4560</v>
      </c>
      <c r="T93" t="str">
        <f t="shared" si="11"/>
        <v>Plymouth (Breeze)</v>
      </c>
      <c r="U93" s="12">
        <f t="shared" si="12"/>
        <v>0.87022900763358779</v>
      </c>
    </row>
    <row r="94" spans="1:21" x14ac:dyDescent="0.3">
      <c r="A94" t="s">
        <v>153</v>
      </c>
      <c r="B94" t="s">
        <v>155</v>
      </c>
      <c r="C94" s="5">
        <v>24155</v>
      </c>
      <c r="D94" s="5">
        <v>12025</v>
      </c>
      <c r="E94" t="s">
        <v>41</v>
      </c>
      <c r="F94" s="5">
        <v>18850</v>
      </c>
      <c r="G94">
        <v>2.4</v>
      </c>
      <c r="H94">
        <v>150</v>
      </c>
      <c r="I94" s="6">
        <v>113.3</v>
      </c>
      <c r="J94" s="6">
        <v>76.8</v>
      </c>
      <c r="K94" s="6">
        <v>186.3</v>
      </c>
      <c r="L94">
        <v>3.528</v>
      </c>
      <c r="M94">
        <v>20</v>
      </c>
      <c r="N94">
        <v>24</v>
      </c>
      <c r="O94" s="3">
        <v>40657</v>
      </c>
      <c r="P94">
        <v>60.951185119999998</v>
      </c>
      <c r="Q94" s="5" t="str">
        <f t="shared" si="8"/>
        <v>Lower</v>
      </c>
      <c r="R94" s="4">
        <f t="shared" si="9"/>
        <v>-5305</v>
      </c>
      <c r="S94" s="5">
        <f t="shared" si="10"/>
        <v>12130</v>
      </c>
      <c r="T94" t="str">
        <f t="shared" si="11"/>
        <v>Plymouth (Voyager)</v>
      </c>
      <c r="U94" s="12">
        <f t="shared" si="12"/>
        <v>-0.50217346305112809</v>
      </c>
    </row>
    <row r="95" spans="1:21" x14ac:dyDescent="0.3">
      <c r="A95" t="s">
        <v>157</v>
      </c>
      <c r="B95" t="s">
        <v>158</v>
      </c>
      <c r="C95" s="5">
        <v>51645</v>
      </c>
      <c r="D95" s="5">
        <v>13790</v>
      </c>
      <c r="E95" t="s">
        <v>18</v>
      </c>
      <c r="F95" s="5">
        <v>21610</v>
      </c>
      <c r="G95">
        <v>2.4</v>
      </c>
      <c r="H95">
        <v>150</v>
      </c>
      <c r="I95" s="6">
        <v>104.1</v>
      </c>
      <c r="J95" s="6">
        <v>68.400000000000006</v>
      </c>
      <c r="K95" s="6">
        <v>181.9</v>
      </c>
      <c r="L95">
        <v>2.9060000000000001</v>
      </c>
      <c r="M95">
        <v>15</v>
      </c>
      <c r="N95">
        <v>27</v>
      </c>
      <c r="O95" s="3">
        <v>40933</v>
      </c>
      <c r="P95">
        <v>62.015870300000003</v>
      </c>
      <c r="Q95" s="5" t="str">
        <f t="shared" si="8"/>
        <v>Lower</v>
      </c>
      <c r="R95" s="4">
        <f t="shared" si="9"/>
        <v>-30035</v>
      </c>
      <c r="S95" s="5">
        <f t="shared" si="10"/>
        <v>37855</v>
      </c>
      <c r="T95" t="str">
        <f t="shared" si="11"/>
        <v>Pontiac (Sunfire)</v>
      </c>
      <c r="U95" s="12">
        <f t="shared" si="12"/>
        <v>-0.73298480007745181</v>
      </c>
    </row>
    <row r="96" spans="1:21" x14ac:dyDescent="0.3">
      <c r="A96" t="s">
        <v>157</v>
      </c>
      <c r="B96" t="s">
        <v>159</v>
      </c>
      <c r="C96" s="5">
        <v>131097</v>
      </c>
      <c r="D96" s="5">
        <v>10290</v>
      </c>
      <c r="E96" t="s">
        <v>18</v>
      </c>
      <c r="F96" s="5">
        <v>19720</v>
      </c>
      <c r="G96">
        <v>3.4</v>
      </c>
      <c r="H96">
        <v>175</v>
      </c>
      <c r="I96" s="6">
        <v>107</v>
      </c>
      <c r="J96" s="6">
        <v>70.400000000000006</v>
      </c>
      <c r="K96" s="6">
        <v>186.3</v>
      </c>
      <c r="L96">
        <v>3.0910000000000002</v>
      </c>
      <c r="M96">
        <v>15.2</v>
      </c>
      <c r="N96">
        <v>25</v>
      </c>
      <c r="O96" s="3">
        <v>41239</v>
      </c>
      <c r="P96">
        <v>70.389737260000004</v>
      </c>
      <c r="Q96" s="5" t="str">
        <f t="shared" si="8"/>
        <v>Lower</v>
      </c>
      <c r="R96" s="4">
        <f t="shared" si="9"/>
        <v>-111377</v>
      </c>
      <c r="S96" s="5">
        <f t="shared" si="10"/>
        <v>120807</v>
      </c>
      <c r="T96" t="str">
        <f t="shared" si="11"/>
        <v>Pontiac (Grand Am)</v>
      </c>
      <c r="U96" s="12">
        <f t="shared" si="12"/>
        <v>-0.92150850133870343</v>
      </c>
    </row>
    <row r="97" spans="1:21" x14ac:dyDescent="0.3">
      <c r="A97" t="s">
        <v>157</v>
      </c>
      <c r="B97" t="s">
        <v>160</v>
      </c>
      <c r="C97" s="5">
        <v>19911</v>
      </c>
      <c r="D97" s="5">
        <v>17805</v>
      </c>
      <c r="E97" t="s">
        <v>18</v>
      </c>
      <c r="F97" s="5">
        <v>25310</v>
      </c>
      <c r="G97">
        <v>3.8</v>
      </c>
      <c r="H97">
        <v>200</v>
      </c>
      <c r="I97" s="6">
        <v>101.1</v>
      </c>
      <c r="J97" s="6">
        <v>74.5</v>
      </c>
      <c r="K97" s="6">
        <v>193.4</v>
      </c>
      <c r="L97">
        <v>3.492</v>
      </c>
      <c r="M97">
        <v>16.8</v>
      </c>
      <c r="N97">
        <v>25</v>
      </c>
      <c r="O97" s="3">
        <v>41076</v>
      </c>
      <c r="P97">
        <v>81.492726160000004</v>
      </c>
      <c r="Q97" s="5" t="str">
        <f t="shared" si="8"/>
        <v>Higher</v>
      </c>
      <c r="R97" s="4">
        <f t="shared" si="9"/>
        <v>5399</v>
      </c>
      <c r="S97" s="5">
        <f t="shared" si="10"/>
        <v>2106</v>
      </c>
      <c r="T97" t="str">
        <f t="shared" si="11"/>
        <v>Pontiac (Firebird)</v>
      </c>
      <c r="U97" s="12">
        <f t="shared" si="12"/>
        <v>-0.10577067952388128</v>
      </c>
    </row>
    <row r="98" spans="1:21" x14ac:dyDescent="0.3">
      <c r="A98" t="s">
        <v>157</v>
      </c>
      <c r="B98" t="s">
        <v>161</v>
      </c>
      <c r="C98" s="5">
        <v>92364</v>
      </c>
      <c r="D98" s="5">
        <v>14010</v>
      </c>
      <c r="E98" t="s">
        <v>18</v>
      </c>
      <c r="F98" s="5">
        <v>21665</v>
      </c>
      <c r="G98">
        <v>3.8</v>
      </c>
      <c r="H98">
        <v>195</v>
      </c>
      <c r="I98" s="6">
        <v>110.5</v>
      </c>
      <c r="J98" s="6">
        <v>72.7</v>
      </c>
      <c r="K98" s="6">
        <v>196.5</v>
      </c>
      <c r="L98">
        <v>3.3959999999999999</v>
      </c>
      <c r="M98">
        <v>18</v>
      </c>
      <c r="N98">
        <v>25</v>
      </c>
      <c r="O98" s="3">
        <v>41197</v>
      </c>
      <c r="P98">
        <v>78.318168130000004</v>
      </c>
      <c r="Q98" s="5" t="str">
        <f t="shared" ref="Q98:Q118" si="13">IF(F98&gt;C98,"Higher","Lower")</f>
        <v>Lower</v>
      </c>
      <c r="R98" s="4">
        <f t="shared" ref="R98:R118" si="14">F98-C98</f>
        <v>-70699</v>
      </c>
      <c r="S98" s="5">
        <f t="shared" ref="S98:S118" si="15">C98-D98</f>
        <v>78354</v>
      </c>
      <c r="T98" t="str">
        <f t="shared" si="11"/>
        <v>Pontiac (Grand Prix)</v>
      </c>
      <c r="U98" s="12">
        <f t="shared" si="12"/>
        <v>-0.84831752630895152</v>
      </c>
    </row>
    <row r="99" spans="1:21" x14ac:dyDescent="0.3">
      <c r="A99" t="s">
        <v>157</v>
      </c>
      <c r="B99" t="s">
        <v>162</v>
      </c>
      <c r="C99" s="5">
        <v>35945</v>
      </c>
      <c r="D99" s="5">
        <v>13225</v>
      </c>
      <c r="E99" t="s">
        <v>18</v>
      </c>
      <c r="F99" s="5">
        <v>23755</v>
      </c>
      <c r="G99">
        <v>3.8</v>
      </c>
      <c r="H99">
        <v>205</v>
      </c>
      <c r="I99" s="6">
        <v>112.2</v>
      </c>
      <c r="J99" s="6">
        <v>72.599999999999994</v>
      </c>
      <c r="K99" s="6">
        <v>202.5</v>
      </c>
      <c r="L99">
        <v>3.59</v>
      </c>
      <c r="M99">
        <v>17.5</v>
      </c>
      <c r="N99">
        <v>24</v>
      </c>
      <c r="O99" s="3">
        <v>40681</v>
      </c>
      <c r="P99">
        <v>82.661355599999993</v>
      </c>
      <c r="Q99" s="5" t="str">
        <f t="shared" si="13"/>
        <v>Lower</v>
      </c>
      <c r="R99" s="4">
        <f t="shared" si="14"/>
        <v>-12190</v>
      </c>
      <c r="S99" s="5">
        <f t="shared" si="15"/>
        <v>22720</v>
      </c>
      <c r="T99" t="str">
        <f t="shared" si="11"/>
        <v>Pontiac (Bonneville)</v>
      </c>
      <c r="U99" s="12">
        <f t="shared" si="12"/>
        <v>-0.63207678397551814</v>
      </c>
    </row>
    <row r="100" spans="1:21" x14ac:dyDescent="0.3">
      <c r="A100" t="s">
        <v>164</v>
      </c>
      <c r="B100" t="s">
        <v>165</v>
      </c>
      <c r="C100" s="5">
        <v>8982</v>
      </c>
      <c r="D100" s="5">
        <v>41250</v>
      </c>
      <c r="E100" t="s">
        <v>18</v>
      </c>
      <c r="F100" s="5">
        <v>41430</v>
      </c>
      <c r="G100">
        <v>2.7</v>
      </c>
      <c r="H100">
        <v>217</v>
      </c>
      <c r="I100" s="6">
        <v>95.2</v>
      </c>
      <c r="J100" s="6">
        <v>70.099999999999994</v>
      </c>
      <c r="K100" s="6">
        <v>171</v>
      </c>
      <c r="L100">
        <v>2.778</v>
      </c>
      <c r="M100">
        <v>17</v>
      </c>
      <c r="N100">
        <v>22</v>
      </c>
      <c r="O100" s="3">
        <v>40958</v>
      </c>
      <c r="P100">
        <v>93.437330700000004</v>
      </c>
      <c r="Q100" s="5" t="str">
        <f t="shared" si="13"/>
        <v>Higher</v>
      </c>
      <c r="R100" s="4">
        <f t="shared" si="14"/>
        <v>32448</v>
      </c>
      <c r="S100" s="5">
        <f t="shared" si="15"/>
        <v>-32268</v>
      </c>
      <c r="T100" t="str">
        <f t="shared" si="11"/>
        <v>Porsche (Boxter)</v>
      </c>
      <c r="U100" s="12">
        <f t="shared" si="12"/>
        <v>3.5925183700734804</v>
      </c>
    </row>
    <row r="101" spans="1:21" x14ac:dyDescent="0.3">
      <c r="A101" t="s">
        <v>164</v>
      </c>
      <c r="B101" t="s">
        <v>166</v>
      </c>
      <c r="C101" s="5">
        <v>1280</v>
      </c>
      <c r="D101" s="5">
        <v>60625</v>
      </c>
      <c r="E101" t="s">
        <v>18</v>
      </c>
      <c r="F101" s="5">
        <v>71020</v>
      </c>
      <c r="G101">
        <v>3.4</v>
      </c>
      <c r="H101">
        <v>300</v>
      </c>
      <c r="I101" s="6">
        <v>92.6</v>
      </c>
      <c r="J101" s="6">
        <v>69.5</v>
      </c>
      <c r="K101" s="6">
        <v>174.5</v>
      </c>
      <c r="L101">
        <v>3.032</v>
      </c>
      <c r="M101">
        <v>17</v>
      </c>
      <c r="N101">
        <v>21</v>
      </c>
      <c r="O101" s="3">
        <v>41264</v>
      </c>
      <c r="P101">
        <v>134.3909754</v>
      </c>
      <c r="Q101" s="5" t="str">
        <f t="shared" si="13"/>
        <v>Higher</v>
      </c>
      <c r="R101" s="4">
        <f t="shared" si="14"/>
        <v>69740</v>
      </c>
      <c r="S101" s="5">
        <f t="shared" si="15"/>
        <v>-59345</v>
      </c>
      <c r="T101" t="str">
        <f t="shared" si="11"/>
        <v>Porsche (Carrera Coupe)</v>
      </c>
      <c r="U101" s="12">
        <f t="shared" si="12"/>
        <v>46.36328125</v>
      </c>
    </row>
    <row r="102" spans="1:21" x14ac:dyDescent="0.3">
      <c r="A102" t="s">
        <v>164</v>
      </c>
      <c r="B102" t="s">
        <v>167</v>
      </c>
      <c r="C102" s="5">
        <v>1866</v>
      </c>
      <c r="D102" s="5">
        <v>67550</v>
      </c>
      <c r="E102" t="s">
        <v>18</v>
      </c>
      <c r="F102" s="5">
        <v>74970</v>
      </c>
      <c r="G102">
        <v>3.4</v>
      </c>
      <c r="H102">
        <v>300</v>
      </c>
      <c r="I102" s="6">
        <v>92.6</v>
      </c>
      <c r="J102" s="6">
        <v>69.5</v>
      </c>
      <c r="K102" s="6">
        <v>174.5</v>
      </c>
      <c r="L102">
        <v>3.0750000000000002</v>
      </c>
      <c r="M102">
        <v>17</v>
      </c>
      <c r="N102">
        <v>23</v>
      </c>
      <c r="O102" s="3">
        <v>40735</v>
      </c>
      <c r="P102">
        <v>135.91470960000001</v>
      </c>
      <c r="Q102" s="5" t="str">
        <f t="shared" si="13"/>
        <v>Higher</v>
      </c>
      <c r="R102" s="4">
        <f t="shared" si="14"/>
        <v>73104</v>
      </c>
      <c r="S102" s="5">
        <f t="shared" si="15"/>
        <v>-65684</v>
      </c>
      <c r="T102" t="str">
        <f t="shared" si="11"/>
        <v>Porsche (Carrera Cabrio)</v>
      </c>
      <c r="U102" s="12">
        <f t="shared" si="12"/>
        <v>35.20042872454448</v>
      </c>
    </row>
    <row r="103" spans="1:21" x14ac:dyDescent="0.3">
      <c r="A103" t="s">
        <v>169</v>
      </c>
      <c r="B103" t="s">
        <v>170</v>
      </c>
      <c r="C103" s="5">
        <v>80620</v>
      </c>
      <c r="D103" s="5">
        <v>9200</v>
      </c>
      <c r="E103" t="s">
        <v>18</v>
      </c>
      <c r="F103" s="5">
        <v>10685</v>
      </c>
      <c r="G103">
        <v>1.9</v>
      </c>
      <c r="H103">
        <v>100</v>
      </c>
      <c r="I103" s="6">
        <v>102.4</v>
      </c>
      <c r="J103" s="6">
        <v>66.400000000000006</v>
      </c>
      <c r="K103" s="6">
        <v>176.9</v>
      </c>
      <c r="L103">
        <v>2.3319999999999999</v>
      </c>
      <c r="M103">
        <v>12.1</v>
      </c>
      <c r="N103">
        <v>33</v>
      </c>
      <c r="O103" s="3">
        <v>41137</v>
      </c>
      <c r="P103">
        <v>39.986424749999998</v>
      </c>
      <c r="Q103" s="5" t="str">
        <f t="shared" si="13"/>
        <v>Lower</v>
      </c>
      <c r="R103" s="4">
        <f t="shared" si="14"/>
        <v>-69935</v>
      </c>
      <c r="S103" s="5">
        <f t="shared" si="15"/>
        <v>71420</v>
      </c>
      <c r="T103" t="str">
        <f t="shared" si="11"/>
        <v>Saturn (SL)</v>
      </c>
      <c r="U103" s="12">
        <f t="shared" si="12"/>
        <v>-0.88588439593153068</v>
      </c>
    </row>
    <row r="104" spans="1:21" x14ac:dyDescent="0.3">
      <c r="A104" t="s">
        <v>169</v>
      </c>
      <c r="B104" t="s">
        <v>171</v>
      </c>
      <c r="C104" s="5">
        <v>24546</v>
      </c>
      <c r="D104" s="5">
        <v>10590</v>
      </c>
      <c r="E104" t="s">
        <v>18</v>
      </c>
      <c r="F104" s="5">
        <v>12535</v>
      </c>
      <c r="G104">
        <v>1.9</v>
      </c>
      <c r="H104">
        <v>100</v>
      </c>
      <c r="I104" s="6">
        <v>102.4</v>
      </c>
      <c r="J104" s="6">
        <v>66.400000000000006</v>
      </c>
      <c r="K104" s="6">
        <v>180</v>
      </c>
      <c r="L104">
        <v>2.367</v>
      </c>
      <c r="M104">
        <v>12.1</v>
      </c>
      <c r="N104">
        <v>33</v>
      </c>
      <c r="O104" s="3">
        <v>40618</v>
      </c>
      <c r="P104">
        <v>40.700072419999998</v>
      </c>
      <c r="Q104" s="5" t="str">
        <f t="shared" si="13"/>
        <v>Lower</v>
      </c>
      <c r="R104" s="4">
        <f t="shared" si="14"/>
        <v>-12011</v>
      </c>
      <c r="S104" s="5">
        <f t="shared" si="15"/>
        <v>13956</v>
      </c>
      <c r="T104" t="str">
        <f t="shared" si="11"/>
        <v>Saturn (SC)</v>
      </c>
      <c r="U104" s="12">
        <f t="shared" si="12"/>
        <v>-0.56856514299682226</v>
      </c>
    </row>
    <row r="105" spans="1:21" x14ac:dyDescent="0.3">
      <c r="A105" t="s">
        <v>169</v>
      </c>
      <c r="B105" t="s">
        <v>172</v>
      </c>
      <c r="C105" s="5">
        <v>5223</v>
      </c>
      <c r="D105" s="5">
        <v>10790</v>
      </c>
      <c r="E105" t="s">
        <v>18</v>
      </c>
      <c r="F105" s="5">
        <v>14290</v>
      </c>
      <c r="G105">
        <v>1.9</v>
      </c>
      <c r="H105">
        <v>124</v>
      </c>
      <c r="I105" s="6">
        <v>102.4</v>
      </c>
      <c r="J105" s="6">
        <v>66.400000000000006</v>
      </c>
      <c r="K105" s="6">
        <v>176.9</v>
      </c>
      <c r="L105">
        <v>2.452</v>
      </c>
      <c r="M105">
        <v>12.1</v>
      </c>
      <c r="N105">
        <v>31</v>
      </c>
      <c r="O105" s="3">
        <v>40558</v>
      </c>
      <c r="P105">
        <v>49.865773670000003</v>
      </c>
      <c r="Q105" s="5" t="str">
        <f t="shared" si="13"/>
        <v>Higher</v>
      </c>
      <c r="R105" s="4">
        <f t="shared" si="14"/>
        <v>9067</v>
      </c>
      <c r="S105" s="5">
        <f t="shared" si="15"/>
        <v>-5567</v>
      </c>
      <c r="T105" t="str">
        <f t="shared" si="11"/>
        <v>Saturn (SW)</v>
      </c>
      <c r="U105" s="12">
        <f t="shared" si="12"/>
        <v>1.0658625311123875</v>
      </c>
    </row>
    <row r="106" spans="1:21" x14ac:dyDescent="0.3">
      <c r="A106" t="s">
        <v>178</v>
      </c>
      <c r="B106" t="s">
        <v>179</v>
      </c>
      <c r="C106" s="5">
        <v>142535</v>
      </c>
      <c r="D106" s="5">
        <v>10025</v>
      </c>
      <c r="E106" t="s">
        <v>18</v>
      </c>
      <c r="F106" s="5">
        <v>13108</v>
      </c>
      <c r="G106">
        <v>1.8</v>
      </c>
      <c r="H106">
        <v>120</v>
      </c>
      <c r="I106" s="6">
        <v>97</v>
      </c>
      <c r="J106" s="6">
        <v>66.7</v>
      </c>
      <c r="K106" s="6">
        <v>174</v>
      </c>
      <c r="L106">
        <v>2.42</v>
      </c>
      <c r="M106">
        <v>13.2</v>
      </c>
      <c r="N106">
        <v>33</v>
      </c>
      <c r="O106" s="3">
        <v>40644</v>
      </c>
      <c r="P106">
        <v>47.96897242</v>
      </c>
      <c r="Q106" s="5" t="str">
        <f t="shared" si="13"/>
        <v>Lower</v>
      </c>
      <c r="R106" s="4">
        <f t="shared" si="14"/>
        <v>-129427</v>
      </c>
      <c r="S106" s="5">
        <f t="shared" si="15"/>
        <v>132510</v>
      </c>
      <c r="T106" t="str">
        <f t="shared" si="11"/>
        <v>Toyota (Corolla)</v>
      </c>
      <c r="U106" s="12">
        <f t="shared" si="12"/>
        <v>-0.92966639772687409</v>
      </c>
    </row>
    <row r="107" spans="1:21" x14ac:dyDescent="0.3">
      <c r="A107" t="s">
        <v>178</v>
      </c>
      <c r="B107" t="s">
        <v>180</v>
      </c>
      <c r="C107" s="5">
        <v>247994</v>
      </c>
      <c r="D107" s="5">
        <v>13245</v>
      </c>
      <c r="E107" t="s">
        <v>18</v>
      </c>
      <c r="F107" s="5">
        <v>17518</v>
      </c>
      <c r="G107">
        <v>2.2000000000000002</v>
      </c>
      <c r="H107">
        <v>133</v>
      </c>
      <c r="I107" s="6">
        <v>105.2</v>
      </c>
      <c r="J107" s="6">
        <v>70.099999999999994</v>
      </c>
      <c r="K107" s="6">
        <v>188.5</v>
      </c>
      <c r="L107">
        <v>2.9980000000000002</v>
      </c>
      <c r="M107">
        <v>18.5</v>
      </c>
      <c r="N107">
        <v>27</v>
      </c>
      <c r="O107" s="3">
        <v>40584</v>
      </c>
      <c r="P107">
        <v>54.372419649999998</v>
      </c>
      <c r="Q107" s="5" t="str">
        <f t="shared" si="13"/>
        <v>Lower</v>
      </c>
      <c r="R107" s="4">
        <f t="shared" si="14"/>
        <v>-230476</v>
      </c>
      <c r="S107" s="5">
        <f t="shared" si="15"/>
        <v>234749</v>
      </c>
      <c r="T107" t="str">
        <f t="shared" si="11"/>
        <v>Toyota (Camry)</v>
      </c>
      <c r="U107" s="12">
        <f t="shared" si="12"/>
        <v>-0.94659144979314014</v>
      </c>
    </row>
    <row r="108" spans="1:21" x14ac:dyDescent="0.3">
      <c r="A108" t="s">
        <v>178</v>
      </c>
      <c r="B108" t="s">
        <v>181</v>
      </c>
      <c r="C108" s="5">
        <v>63849</v>
      </c>
      <c r="D108" s="5">
        <v>18140</v>
      </c>
      <c r="E108" t="s">
        <v>18</v>
      </c>
      <c r="F108" s="5">
        <v>25545</v>
      </c>
      <c r="G108">
        <v>3</v>
      </c>
      <c r="H108">
        <v>210</v>
      </c>
      <c r="I108" s="6">
        <v>107.1</v>
      </c>
      <c r="J108" s="6">
        <v>71.7</v>
      </c>
      <c r="K108" s="6">
        <v>191.9</v>
      </c>
      <c r="L108">
        <v>3.4169999999999998</v>
      </c>
      <c r="M108">
        <v>18.5</v>
      </c>
      <c r="N108">
        <v>26</v>
      </c>
      <c r="O108" s="3">
        <v>40786</v>
      </c>
      <c r="P108">
        <v>84.911898260000001</v>
      </c>
      <c r="Q108" s="5" t="str">
        <f t="shared" si="13"/>
        <v>Lower</v>
      </c>
      <c r="R108" s="4">
        <f t="shared" si="14"/>
        <v>-38304</v>
      </c>
      <c r="S108" s="5">
        <f t="shared" si="15"/>
        <v>45709</v>
      </c>
      <c r="T108" t="str">
        <f t="shared" si="11"/>
        <v>Toyota (Avalon)</v>
      </c>
      <c r="U108" s="12">
        <f t="shared" si="12"/>
        <v>-0.71589218311954772</v>
      </c>
    </row>
    <row r="109" spans="1:21" x14ac:dyDescent="0.3">
      <c r="A109" t="s">
        <v>178</v>
      </c>
      <c r="B109" t="s">
        <v>182</v>
      </c>
      <c r="C109" s="5">
        <v>33269</v>
      </c>
      <c r="D109" s="5">
        <v>15445</v>
      </c>
      <c r="E109" t="s">
        <v>18</v>
      </c>
      <c r="F109" s="5">
        <v>16875</v>
      </c>
      <c r="G109">
        <v>1.8</v>
      </c>
      <c r="H109">
        <v>140</v>
      </c>
      <c r="I109" s="6">
        <v>102.4</v>
      </c>
      <c r="J109" s="6">
        <v>68.3</v>
      </c>
      <c r="K109" s="6">
        <v>170.5</v>
      </c>
      <c r="L109">
        <v>2.4249999999999998</v>
      </c>
      <c r="M109">
        <v>14.5</v>
      </c>
      <c r="N109">
        <v>31</v>
      </c>
      <c r="O109" s="3">
        <v>41272</v>
      </c>
      <c r="P109">
        <v>56.496030339999997</v>
      </c>
      <c r="Q109" s="5" t="str">
        <f t="shared" si="13"/>
        <v>Lower</v>
      </c>
      <c r="R109" s="4">
        <f t="shared" si="14"/>
        <v>-16394</v>
      </c>
      <c r="S109" s="5">
        <f t="shared" si="15"/>
        <v>17824</v>
      </c>
      <c r="T109" t="str">
        <f t="shared" si="11"/>
        <v>Toyota (Celica)</v>
      </c>
      <c r="U109" s="12">
        <f t="shared" si="12"/>
        <v>-0.53575400523009409</v>
      </c>
    </row>
    <row r="110" spans="1:21" x14ac:dyDescent="0.3">
      <c r="A110" t="s">
        <v>178</v>
      </c>
      <c r="B110" t="s">
        <v>183</v>
      </c>
      <c r="C110" s="5">
        <v>84087</v>
      </c>
      <c r="D110" s="5">
        <v>9575</v>
      </c>
      <c r="E110" t="s">
        <v>41</v>
      </c>
      <c r="F110" s="5">
        <v>11528</v>
      </c>
      <c r="G110">
        <v>2.4</v>
      </c>
      <c r="H110">
        <v>142</v>
      </c>
      <c r="I110" s="6">
        <v>103.3</v>
      </c>
      <c r="J110" s="6">
        <v>66.5</v>
      </c>
      <c r="K110" s="6">
        <v>178.7</v>
      </c>
      <c r="L110">
        <v>2.58</v>
      </c>
      <c r="M110">
        <v>15.1</v>
      </c>
      <c r="N110">
        <v>23</v>
      </c>
      <c r="O110" s="3">
        <v>40756</v>
      </c>
      <c r="P110">
        <v>55.297116580000001</v>
      </c>
      <c r="Q110" s="5" t="str">
        <f t="shared" si="13"/>
        <v>Lower</v>
      </c>
      <c r="R110" s="4">
        <f t="shared" si="14"/>
        <v>-72559</v>
      </c>
      <c r="S110" s="5">
        <f t="shared" si="15"/>
        <v>74512</v>
      </c>
      <c r="T110" t="str">
        <f t="shared" si="11"/>
        <v>Toyota (Tacoma)</v>
      </c>
      <c r="U110" s="12">
        <f t="shared" si="12"/>
        <v>-0.88612984171156062</v>
      </c>
    </row>
    <row r="111" spans="1:21" x14ac:dyDescent="0.3">
      <c r="A111" t="s">
        <v>178</v>
      </c>
      <c r="B111" t="s">
        <v>185</v>
      </c>
      <c r="C111" s="5">
        <v>25106</v>
      </c>
      <c r="D111" s="5">
        <v>13325</v>
      </c>
      <c r="E111" t="s">
        <v>41</v>
      </c>
      <c r="F111" s="5">
        <v>16888</v>
      </c>
      <c r="G111">
        <v>2</v>
      </c>
      <c r="H111">
        <v>127</v>
      </c>
      <c r="I111" s="6">
        <v>94.9</v>
      </c>
      <c r="J111" s="6">
        <v>66.7</v>
      </c>
      <c r="K111" s="6">
        <v>163.80000000000001</v>
      </c>
      <c r="L111">
        <v>2.6680000000000001</v>
      </c>
      <c r="M111">
        <v>15.3</v>
      </c>
      <c r="N111">
        <v>27</v>
      </c>
      <c r="O111" s="3">
        <v>40669</v>
      </c>
      <c r="P111">
        <v>51.955108869999997</v>
      </c>
      <c r="Q111" s="5" t="str">
        <f t="shared" si="13"/>
        <v>Lower</v>
      </c>
      <c r="R111" s="4">
        <f t="shared" si="14"/>
        <v>-8218</v>
      </c>
      <c r="S111" s="5">
        <f t="shared" si="15"/>
        <v>11781</v>
      </c>
      <c r="T111" t="str">
        <f t="shared" si="11"/>
        <v>Toyota (RAV4)</v>
      </c>
      <c r="U111" s="12">
        <f t="shared" si="12"/>
        <v>-0.46925037839560263</v>
      </c>
    </row>
    <row r="112" spans="1:21" x14ac:dyDescent="0.3">
      <c r="A112" t="s">
        <v>178</v>
      </c>
      <c r="B112" t="s">
        <v>186</v>
      </c>
      <c r="C112" s="5">
        <v>68411</v>
      </c>
      <c r="D112" s="5">
        <v>19425</v>
      </c>
      <c r="E112" t="s">
        <v>41</v>
      </c>
      <c r="F112" s="5">
        <v>22288</v>
      </c>
      <c r="G112">
        <v>2.7</v>
      </c>
      <c r="H112">
        <v>150</v>
      </c>
      <c r="I112" s="6">
        <v>105.3</v>
      </c>
      <c r="J112" s="6">
        <v>66.5</v>
      </c>
      <c r="K112" s="6">
        <v>183.3</v>
      </c>
      <c r="L112">
        <v>3.44</v>
      </c>
      <c r="M112">
        <v>18.5</v>
      </c>
      <c r="N112">
        <v>23</v>
      </c>
      <c r="O112" s="3">
        <v>40609</v>
      </c>
      <c r="P112">
        <v>62.35557713</v>
      </c>
      <c r="Q112" s="5" t="str">
        <f t="shared" si="13"/>
        <v>Lower</v>
      </c>
      <c r="R112" s="4">
        <f t="shared" si="14"/>
        <v>-46123</v>
      </c>
      <c r="S112" s="5">
        <f t="shared" si="15"/>
        <v>48986</v>
      </c>
      <c r="T112" t="str">
        <f t="shared" si="11"/>
        <v>Toyota (4Runner)</v>
      </c>
      <c r="U112" s="12">
        <f t="shared" si="12"/>
        <v>-0.7160544356901668</v>
      </c>
    </row>
    <row r="113" spans="1:21" x14ac:dyDescent="0.3">
      <c r="A113" t="s">
        <v>178</v>
      </c>
      <c r="B113" t="s">
        <v>187</v>
      </c>
      <c r="C113" s="5">
        <v>9835</v>
      </c>
      <c r="D113" s="5">
        <v>34080</v>
      </c>
      <c r="E113" t="s">
        <v>41</v>
      </c>
      <c r="F113" s="5">
        <v>51728</v>
      </c>
      <c r="G113">
        <v>4.7</v>
      </c>
      <c r="H113">
        <v>230</v>
      </c>
      <c r="I113" s="6">
        <v>112.2</v>
      </c>
      <c r="J113" s="6">
        <v>76.400000000000006</v>
      </c>
      <c r="K113" s="6">
        <v>192.5</v>
      </c>
      <c r="L113">
        <v>5.1150000000000002</v>
      </c>
      <c r="M113">
        <v>25.4</v>
      </c>
      <c r="N113">
        <v>15</v>
      </c>
      <c r="O113" s="3">
        <v>40811</v>
      </c>
      <c r="P113">
        <v>102.5289842</v>
      </c>
      <c r="Q113" s="5" t="str">
        <f t="shared" si="13"/>
        <v>Higher</v>
      </c>
      <c r="R113" s="4">
        <f t="shared" si="14"/>
        <v>41893</v>
      </c>
      <c r="S113" s="5">
        <f t="shared" si="15"/>
        <v>-24245</v>
      </c>
      <c r="T113" t="str">
        <f t="shared" si="11"/>
        <v>Toyota (Land Cruiser)</v>
      </c>
      <c r="U113" s="12">
        <f t="shared" si="12"/>
        <v>2.4651753940010166</v>
      </c>
    </row>
    <row r="114" spans="1:21" x14ac:dyDescent="0.3">
      <c r="A114" t="s">
        <v>188</v>
      </c>
      <c r="B114" t="s">
        <v>189</v>
      </c>
      <c r="C114" s="5">
        <v>9761</v>
      </c>
      <c r="D114" s="5">
        <v>11425</v>
      </c>
      <c r="E114" t="s">
        <v>18</v>
      </c>
      <c r="F114" s="5">
        <v>14900</v>
      </c>
      <c r="G114">
        <v>2</v>
      </c>
      <c r="H114">
        <v>115</v>
      </c>
      <c r="I114" s="6">
        <v>98.9</v>
      </c>
      <c r="J114" s="6">
        <v>68.3</v>
      </c>
      <c r="K114" s="6">
        <v>163.30000000000001</v>
      </c>
      <c r="L114">
        <v>2.7669999999999999</v>
      </c>
      <c r="M114">
        <v>14.5</v>
      </c>
      <c r="N114">
        <v>26</v>
      </c>
      <c r="O114" s="3">
        <v>40567</v>
      </c>
      <c r="P114">
        <v>46.943876760000002</v>
      </c>
      <c r="Q114" s="5" t="str">
        <f t="shared" si="13"/>
        <v>Higher</v>
      </c>
      <c r="R114" s="4">
        <f t="shared" si="14"/>
        <v>5139</v>
      </c>
      <c r="S114" s="5">
        <f t="shared" si="15"/>
        <v>-1664</v>
      </c>
      <c r="T114" t="str">
        <f t="shared" si="11"/>
        <v>Volkswagen (Golf)</v>
      </c>
      <c r="U114" s="12">
        <f t="shared" si="12"/>
        <v>0.17047433664583547</v>
      </c>
    </row>
    <row r="115" spans="1:21" x14ac:dyDescent="0.3">
      <c r="A115" t="s">
        <v>188</v>
      </c>
      <c r="B115" t="s">
        <v>190</v>
      </c>
      <c r="C115" s="5">
        <v>83721</v>
      </c>
      <c r="D115" s="5">
        <v>13240</v>
      </c>
      <c r="E115" t="s">
        <v>18</v>
      </c>
      <c r="F115" s="5">
        <v>16700</v>
      </c>
      <c r="G115">
        <v>2</v>
      </c>
      <c r="H115">
        <v>115</v>
      </c>
      <c r="I115" s="6">
        <v>98.9</v>
      </c>
      <c r="J115" s="6">
        <v>68.3</v>
      </c>
      <c r="K115" s="6">
        <v>172.3</v>
      </c>
      <c r="L115">
        <v>2.8530000000000002</v>
      </c>
      <c r="M115">
        <v>14.5</v>
      </c>
      <c r="N115">
        <v>26</v>
      </c>
      <c r="O115" s="3">
        <v>40782</v>
      </c>
      <c r="P115">
        <v>47.638236659999997</v>
      </c>
      <c r="Q115" s="5" t="str">
        <f t="shared" si="13"/>
        <v>Lower</v>
      </c>
      <c r="R115" s="4">
        <f t="shared" si="14"/>
        <v>-67021</v>
      </c>
      <c r="S115" s="5">
        <f t="shared" si="15"/>
        <v>70481</v>
      </c>
      <c r="T115" t="str">
        <f t="shared" si="11"/>
        <v>Volkswagen (Jetta)</v>
      </c>
      <c r="U115" s="12">
        <f t="shared" si="12"/>
        <v>-0.84185568734248273</v>
      </c>
    </row>
    <row r="116" spans="1:21" x14ac:dyDescent="0.3">
      <c r="A116" t="s">
        <v>188</v>
      </c>
      <c r="B116" t="s">
        <v>191</v>
      </c>
      <c r="C116" s="5">
        <v>51102</v>
      </c>
      <c r="D116" s="5">
        <v>16725</v>
      </c>
      <c r="E116" t="s">
        <v>18</v>
      </c>
      <c r="F116" s="5">
        <v>21200</v>
      </c>
      <c r="G116">
        <v>1.8</v>
      </c>
      <c r="H116">
        <v>150</v>
      </c>
      <c r="I116" s="6">
        <v>106.4</v>
      </c>
      <c r="J116" s="6">
        <v>68.5</v>
      </c>
      <c r="K116" s="6">
        <v>184.1</v>
      </c>
      <c r="L116">
        <v>3.0430000000000001</v>
      </c>
      <c r="M116">
        <v>16.399999999999999</v>
      </c>
      <c r="N116">
        <v>27</v>
      </c>
      <c r="O116" s="3">
        <v>41212</v>
      </c>
      <c r="P116">
        <v>61.701381359999999</v>
      </c>
      <c r="Q116" s="5" t="str">
        <f t="shared" si="13"/>
        <v>Lower</v>
      </c>
      <c r="R116" s="4">
        <f t="shared" si="14"/>
        <v>-29902</v>
      </c>
      <c r="S116" s="5">
        <f t="shared" si="15"/>
        <v>34377</v>
      </c>
      <c r="T116" t="str">
        <f t="shared" si="11"/>
        <v>Volkswagen (Passat)</v>
      </c>
      <c r="U116" s="12">
        <f t="shared" si="12"/>
        <v>-0.67271339673593988</v>
      </c>
    </row>
    <row r="117" spans="1:21" x14ac:dyDescent="0.3">
      <c r="A117" t="s">
        <v>188</v>
      </c>
      <c r="B117" t="s">
        <v>192</v>
      </c>
      <c r="C117" s="5">
        <v>9569</v>
      </c>
      <c r="D117" s="5">
        <v>16575</v>
      </c>
      <c r="E117" t="s">
        <v>18</v>
      </c>
      <c r="F117" s="5">
        <v>19990</v>
      </c>
      <c r="G117">
        <v>2</v>
      </c>
      <c r="H117">
        <v>115</v>
      </c>
      <c r="I117" s="6">
        <v>97.4</v>
      </c>
      <c r="J117" s="6">
        <v>66.7</v>
      </c>
      <c r="K117" s="6">
        <v>160.4</v>
      </c>
      <c r="L117">
        <v>3.0790000000000002</v>
      </c>
      <c r="M117">
        <v>13.7</v>
      </c>
      <c r="N117">
        <v>26</v>
      </c>
      <c r="O117" s="3">
        <v>40694</v>
      </c>
      <c r="P117">
        <v>48.907372250000002</v>
      </c>
      <c r="Q117" s="5" t="str">
        <f t="shared" si="13"/>
        <v>Higher</v>
      </c>
      <c r="R117" s="4">
        <f t="shared" si="14"/>
        <v>10421</v>
      </c>
      <c r="S117" s="5">
        <f t="shared" si="15"/>
        <v>-7006</v>
      </c>
      <c r="T117" t="str">
        <f t="shared" si="11"/>
        <v>Volkswagen (Cabrio)</v>
      </c>
      <c r="U117" s="12">
        <f t="shared" si="12"/>
        <v>0.73215592015884623</v>
      </c>
    </row>
    <row r="118" spans="1:21" x14ac:dyDescent="0.3">
      <c r="A118" t="s">
        <v>188</v>
      </c>
      <c r="B118" t="s">
        <v>193</v>
      </c>
      <c r="C118" s="5">
        <v>5596</v>
      </c>
      <c r="D118" s="5">
        <v>13760</v>
      </c>
      <c r="E118" t="s">
        <v>18</v>
      </c>
      <c r="F118" s="5">
        <v>17500</v>
      </c>
      <c r="G118">
        <v>2</v>
      </c>
      <c r="H118">
        <v>115</v>
      </c>
      <c r="I118" s="6">
        <v>98.9</v>
      </c>
      <c r="J118" s="6">
        <v>68.3</v>
      </c>
      <c r="K118" s="6">
        <v>163.30000000000001</v>
      </c>
      <c r="L118">
        <v>2.762</v>
      </c>
      <c r="M118">
        <v>14.6</v>
      </c>
      <c r="N118">
        <v>26</v>
      </c>
      <c r="O118" s="3">
        <v>40634</v>
      </c>
      <c r="P118">
        <v>47.946841059999997</v>
      </c>
      <c r="Q118" s="5" t="str">
        <f t="shared" si="13"/>
        <v>Higher</v>
      </c>
      <c r="R118" s="4">
        <f t="shared" si="14"/>
        <v>11904</v>
      </c>
      <c r="S118" s="5">
        <f t="shared" si="15"/>
        <v>-8164</v>
      </c>
      <c r="T118" t="str">
        <f t="shared" si="11"/>
        <v>Volkswagen (GTI)</v>
      </c>
      <c r="U118" s="12">
        <f t="shared" si="12"/>
        <v>1.4588992137240886</v>
      </c>
    </row>
  </sheetData>
  <autoFilter ref="A1:V158" xr:uid="{C7ED8A2D-FC4C-4B00-B909-F2D4505E9C5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79D9-4766-46D8-9F2C-9A76EF854646}">
  <dimension ref="A1:P158"/>
  <sheetViews>
    <sheetView tabSelected="1" workbookViewId="0">
      <selection activeCell="R11" sqref="R11:R12"/>
    </sheetView>
  </sheetViews>
  <sheetFormatPr defaultRowHeight="14.4" x14ac:dyDescent="0.3"/>
  <cols>
    <col min="3" max="3" width="16.77734375" bestFit="1" customWidth="1"/>
    <col min="6" max="6" width="16.66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16.919</v>
      </c>
      <c r="D2">
        <v>16.36</v>
      </c>
      <c r="E2" t="s">
        <v>18</v>
      </c>
      <c r="F2">
        <v>21.5</v>
      </c>
      <c r="G2">
        <v>1.8</v>
      </c>
      <c r="H2">
        <v>140</v>
      </c>
      <c r="I2">
        <v>101.2</v>
      </c>
      <c r="J2">
        <v>67.3</v>
      </c>
      <c r="K2">
        <v>172.4</v>
      </c>
      <c r="L2">
        <v>2.6389999999999998</v>
      </c>
      <c r="M2">
        <v>13.2</v>
      </c>
      <c r="N2">
        <v>28</v>
      </c>
      <c r="O2" s="1">
        <v>40941</v>
      </c>
      <c r="P2">
        <v>58.280149520000002</v>
      </c>
    </row>
    <row r="3" spans="1:16" x14ac:dyDescent="0.3">
      <c r="A3" t="s">
        <v>16</v>
      </c>
      <c r="B3" t="s">
        <v>19</v>
      </c>
      <c r="C3">
        <v>39.384</v>
      </c>
      <c r="D3">
        <v>19.875</v>
      </c>
      <c r="E3" t="s">
        <v>18</v>
      </c>
      <c r="F3">
        <v>28.4</v>
      </c>
      <c r="G3">
        <v>3.2</v>
      </c>
      <c r="H3">
        <v>225</v>
      </c>
      <c r="I3">
        <v>108.1</v>
      </c>
      <c r="J3">
        <v>70.3</v>
      </c>
      <c r="K3">
        <v>192.9</v>
      </c>
      <c r="L3">
        <v>3.5169999999999999</v>
      </c>
      <c r="M3">
        <v>17.2</v>
      </c>
      <c r="N3">
        <v>25</v>
      </c>
      <c r="O3" s="1">
        <v>40697</v>
      </c>
      <c r="P3">
        <v>91.370777660000002</v>
      </c>
    </row>
    <row r="4" spans="1:16" x14ac:dyDescent="0.3">
      <c r="A4" t="s">
        <v>16</v>
      </c>
      <c r="B4" t="s">
        <v>20</v>
      </c>
      <c r="C4">
        <v>14.114000000000001</v>
      </c>
      <c r="D4">
        <v>18.225000000000001</v>
      </c>
      <c r="E4" t="s">
        <v>18</v>
      </c>
      <c r="G4">
        <v>3.2</v>
      </c>
      <c r="H4">
        <v>225</v>
      </c>
      <c r="I4">
        <v>106.9</v>
      </c>
      <c r="J4">
        <v>70.599999999999994</v>
      </c>
      <c r="K4">
        <v>192</v>
      </c>
      <c r="L4">
        <v>3.47</v>
      </c>
      <c r="M4">
        <v>17.2</v>
      </c>
      <c r="N4">
        <v>26</v>
      </c>
      <c r="O4" s="1">
        <v>40912</v>
      </c>
    </row>
    <row r="5" spans="1:16" x14ac:dyDescent="0.3">
      <c r="A5" t="s">
        <v>16</v>
      </c>
      <c r="B5" t="s">
        <v>21</v>
      </c>
      <c r="C5">
        <v>8.5879999999999992</v>
      </c>
      <c r="D5">
        <v>29.725000000000001</v>
      </c>
      <c r="E5" t="s">
        <v>18</v>
      </c>
      <c r="F5">
        <v>42</v>
      </c>
      <c r="G5">
        <v>3.5</v>
      </c>
      <c r="H5">
        <v>210</v>
      </c>
      <c r="I5">
        <v>114.6</v>
      </c>
      <c r="J5">
        <v>71.400000000000006</v>
      </c>
      <c r="K5">
        <v>196.6</v>
      </c>
      <c r="L5">
        <v>3.85</v>
      </c>
      <c r="M5">
        <v>18</v>
      </c>
      <c r="N5">
        <v>22</v>
      </c>
      <c r="O5" s="1">
        <v>40612</v>
      </c>
      <c r="P5">
        <v>91.389779329999996</v>
      </c>
    </row>
    <row r="6" spans="1:16" x14ac:dyDescent="0.3">
      <c r="A6" t="s">
        <v>22</v>
      </c>
      <c r="B6" t="s">
        <v>23</v>
      </c>
      <c r="C6">
        <v>20.396999999999998</v>
      </c>
      <c r="D6">
        <v>22.254999999999999</v>
      </c>
      <c r="E6" t="s">
        <v>18</v>
      </c>
      <c r="F6">
        <v>23.99</v>
      </c>
      <c r="G6">
        <v>1.8</v>
      </c>
      <c r="H6">
        <v>150</v>
      </c>
      <c r="I6">
        <v>102.6</v>
      </c>
      <c r="J6">
        <v>68.2</v>
      </c>
      <c r="K6">
        <v>178</v>
      </c>
      <c r="L6">
        <v>2.9980000000000002</v>
      </c>
      <c r="M6">
        <v>16.399999999999999</v>
      </c>
      <c r="N6">
        <v>27</v>
      </c>
      <c r="O6" s="1">
        <v>40824</v>
      </c>
      <c r="P6">
        <v>62.777639200000003</v>
      </c>
    </row>
    <row r="7" spans="1:16" x14ac:dyDescent="0.3">
      <c r="A7" t="s">
        <v>22</v>
      </c>
      <c r="B7" t="s">
        <v>24</v>
      </c>
      <c r="C7">
        <v>18.78</v>
      </c>
      <c r="D7">
        <v>23.555</v>
      </c>
      <c r="E7" t="s">
        <v>18</v>
      </c>
      <c r="F7">
        <v>33.950000000000003</v>
      </c>
      <c r="G7">
        <v>2.8</v>
      </c>
      <c r="H7">
        <v>200</v>
      </c>
      <c r="I7">
        <v>108.7</v>
      </c>
      <c r="J7">
        <v>76.099999999999994</v>
      </c>
      <c r="K7">
        <v>192</v>
      </c>
      <c r="L7">
        <v>3.5609999999999999</v>
      </c>
      <c r="M7">
        <v>18.5</v>
      </c>
      <c r="N7">
        <v>22</v>
      </c>
      <c r="O7" s="1">
        <v>40764</v>
      </c>
      <c r="P7">
        <v>84.565105020000004</v>
      </c>
    </row>
    <row r="8" spans="1:16" x14ac:dyDescent="0.3">
      <c r="A8" t="s">
        <v>22</v>
      </c>
      <c r="B8" t="s">
        <v>25</v>
      </c>
      <c r="C8">
        <v>1.38</v>
      </c>
      <c r="D8">
        <v>39</v>
      </c>
      <c r="E8" t="s">
        <v>18</v>
      </c>
      <c r="F8">
        <v>62</v>
      </c>
      <c r="G8">
        <v>4.2</v>
      </c>
      <c r="H8">
        <v>310</v>
      </c>
      <c r="I8">
        <v>113</v>
      </c>
      <c r="J8">
        <v>74</v>
      </c>
      <c r="K8">
        <v>198.2</v>
      </c>
      <c r="L8">
        <v>3.9020000000000001</v>
      </c>
      <c r="M8">
        <v>23.7</v>
      </c>
      <c r="N8">
        <v>21</v>
      </c>
      <c r="O8" s="1">
        <v>40966</v>
      </c>
      <c r="P8">
        <v>134.65685819999999</v>
      </c>
    </row>
    <row r="9" spans="1:16" x14ac:dyDescent="0.3">
      <c r="A9" t="s">
        <v>26</v>
      </c>
      <c r="B9" t="s">
        <v>27</v>
      </c>
      <c r="C9">
        <v>19.747</v>
      </c>
      <c r="E9" t="s">
        <v>18</v>
      </c>
      <c r="F9">
        <v>26.99</v>
      </c>
      <c r="G9">
        <v>2.5</v>
      </c>
      <c r="H9">
        <v>170</v>
      </c>
      <c r="I9">
        <v>107.3</v>
      </c>
      <c r="J9">
        <v>68.400000000000006</v>
      </c>
      <c r="K9">
        <v>176</v>
      </c>
      <c r="L9">
        <v>3.1789999999999998</v>
      </c>
      <c r="M9">
        <v>16.600000000000001</v>
      </c>
      <c r="N9">
        <v>26</v>
      </c>
      <c r="O9" s="1">
        <v>40722</v>
      </c>
      <c r="P9">
        <v>71.191206710000003</v>
      </c>
    </row>
    <row r="10" spans="1:16" x14ac:dyDescent="0.3">
      <c r="A10" t="s">
        <v>26</v>
      </c>
      <c r="B10" t="s">
        <v>28</v>
      </c>
      <c r="C10">
        <v>9.2309999999999999</v>
      </c>
      <c r="D10">
        <v>28.675000000000001</v>
      </c>
      <c r="E10" t="s">
        <v>18</v>
      </c>
      <c r="F10">
        <v>33.4</v>
      </c>
      <c r="G10">
        <v>2.8</v>
      </c>
      <c r="H10">
        <v>193</v>
      </c>
      <c r="I10">
        <v>107.3</v>
      </c>
      <c r="J10">
        <v>68.5</v>
      </c>
      <c r="K10">
        <v>176</v>
      </c>
      <c r="L10">
        <v>3.1970000000000001</v>
      </c>
      <c r="M10">
        <v>16.600000000000001</v>
      </c>
      <c r="N10">
        <v>24</v>
      </c>
      <c r="O10" s="1">
        <v>40937</v>
      </c>
      <c r="P10">
        <v>81.877068559999998</v>
      </c>
    </row>
    <row r="11" spans="1:16" x14ac:dyDescent="0.3">
      <c r="A11" t="s">
        <v>26</v>
      </c>
      <c r="B11" t="s">
        <v>29</v>
      </c>
      <c r="C11">
        <v>17.527000000000001</v>
      </c>
      <c r="D11">
        <v>36.125</v>
      </c>
      <c r="E11" t="s">
        <v>18</v>
      </c>
      <c r="F11">
        <v>38.9</v>
      </c>
      <c r="G11">
        <v>2.8</v>
      </c>
      <c r="H11">
        <v>193</v>
      </c>
      <c r="I11">
        <v>111.4</v>
      </c>
      <c r="J11">
        <v>70.900000000000006</v>
      </c>
      <c r="K11">
        <v>188</v>
      </c>
      <c r="L11">
        <v>3.472</v>
      </c>
      <c r="M11">
        <v>18.5</v>
      </c>
      <c r="N11">
        <v>25</v>
      </c>
      <c r="O11" s="1">
        <v>40637</v>
      </c>
      <c r="P11">
        <v>83.998723799999993</v>
      </c>
    </row>
    <row r="12" spans="1:16" x14ac:dyDescent="0.3">
      <c r="A12" t="s">
        <v>30</v>
      </c>
      <c r="B12" t="s">
        <v>31</v>
      </c>
      <c r="C12">
        <v>91.561000000000007</v>
      </c>
      <c r="D12">
        <v>12.475</v>
      </c>
      <c r="E12" t="s">
        <v>18</v>
      </c>
      <c r="F12">
        <v>21.975000000000001</v>
      </c>
      <c r="G12">
        <v>3.1</v>
      </c>
      <c r="H12">
        <v>175</v>
      </c>
      <c r="I12">
        <v>109</v>
      </c>
      <c r="J12">
        <v>72.7</v>
      </c>
      <c r="K12">
        <v>194.6</v>
      </c>
      <c r="L12">
        <v>3.3679999999999999</v>
      </c>
      <c r="M12">
        <v>17.5</v>
      </c>
      <c r="N12">
        <v>25</v>
      </c>
      <c r="O12" s="1">
        <v>40849</v>
      </c>
      <c r="P12">
        <v>71.181451319999994</v>
      </c>
    </row>
    <row r="13" spans="1:16" x14ac:dyDescent="0.3">
      <c r="A13" t="s">
        <v>30</v>
      </c>
      <c r="B13" t="s">
        <v>32</v>
      </c>
      <c r="C13">
        <v>39.35</v>
      </c>
      <c r="D13">
        <v>13.74</v>
      </c>
      <c r="E13" t="s">
        <v>18</v>
      </c>
      <c r="F13">
        <v>25.3</v>
      </c>
      <c r="G13">
        <v>3.8</v>
      </c>
      <c r="H13">
        <v>240</v>
      </c>
      <c r="I13">
        <v>109</v>
      </c>
      <c r="J13">
        <v>72.7</v>
      </c>
      <c r="K13">
        <v>196.2</v>
      </c>
      <c r="L13">
        <v>3.5430000000000001</v>
      </c>
      <c r="M13">
        <v>17.5</v>
      </c>
      <c r="N13">
        <v>23</v>
      </c>
      <c r="O13" s="1">
        <v>40789</v>
      </c>
      <c r="P13">
        <v>95.636702529999994</v>
      </c>
    </row>
    <row r="14" spans="1:16" x14ac:dyDescent="0.3">
      <c r="A14" t="s">
        <v>30</v>
      </c>
      <c r="B14" t="s">
        <v>33</v>
      </c>
      <c r="C14">
        <v>27.850999999999999</v>
      </c>
      <c r="D14">
        <v>20.190000000000001</v>
      </c>
      <c r="E14" t="s">
        <v>18</v>
      </c>
      <c r="F14">
        <v>31.965</v>
      </c>
      <c r="G14">
        <v>3.8</v>
      </c>
      <c r="H14">
        <v>205</v>
      </c>
      <c r="I14">
        <v>113.8</v>
      </c>
      <c r="J14">
        <v>74.7</v>
      </c>
      <c r="K14">
        <v>206.8</v>
      </c>
      <c r="L14">
        <v>3.778</v>
      </c>
      <c r="M14">
        <v>18.5</v>
      </c>
      <c r="N14">
        <v>24</v>
      </c>
      <c r="O14" s="1">
        <v>40991</v>
      </c>
      <c r="P14">
        <v>85.828408249999995</v>
      </c>
    </row>
    <row r="15" spans="1:16" x14ac:dyDescent="0.3">
      <c r="A15" t="s">
        <v>30</v>
      </c>
      <c r="B15" t="s">
        <v>34</v>
      </c>
      <c r="C15">
        <v>83.257000000000005</v>
      </c>
      <c r="D15">
        <v>13.36</v>
      </c>
      <c r="E15" t="s">
        <v>18</v>
      </c>
      <c r="F15">
        <v>27.885000000000002</v>
      </c>
      <c r="G15">
        <v>3.8</v>
      </c>
      <c r="H15">
        <v>205</v>
      </c>
      <c r="I15">
        <v>112.2</v>
      </c>
      <c r="J15">
        <v>73.5</v>
      </c>
      <c r="K15">
        <v>200</v>
      </c>
      <c r="L15">
        <v>3.5910000000000002</v>
      </c>
      <c r="M15">
        <v>17.5</v>
      </c>
      <c r="N15">
        <v>25</v>
      </c>
      <c r="O15" s="1">
        <v>40747</v>
      </c>
      <c r="P15">
        <v>84.254525810000004</v>
      </c>
    </row>
    <row r="16" spans="1:16" x14ac:dyDescent="0.3">
      <c r="A16" t="s">
        <v>35</v>
      </c>
      <c r="B16" t="s">
        <v>36</v>
      </c>
      <c r="C16">
        <v>63.728999999999999</v>
      </c>
      <c r="D16">
        <v>22.524999999999999</v>
      </c>
      <c r="E16" t="s">
        <v>18</v>
      </c>
      <c r="F16">
        <v>39.895000000000003</v>
      </c>
      <c r="G16">
        <v>4.5999999999999996</v>
      </c>
      <c r="H16">
        <v>275</v>
      </c>
      <c r="I16">
        <v>115.3</v>
      </c>
      <c r="J16">
        <v>74.5</v>
      </c>
      <c r="K16">
        <v>207.2</v>
      </c>
      <c r="L16">
        <v>3.9780000000000002</v>
      </c>
      <c r="M16">
        <v>18.5</v>
      </c>
      <c r="N16">
        <v>22</v>
      </c>
      <c r="O16" s="1">
        <v>40962</v>
      </c>
      <c r="P16">
        <v>113.85459760000001</v>
      </c>
    </row>
    <row r="17" spans="1:16" x14ac:dyDescent="0.3">
      <c r="A17" t="s">
        <v>35</v>
      </c>
      <c r="B17" t="s">
        <v>37</v>
      </c>
      <c r="C17">
        <v>15.943</v>
      </c>
      <c r="D17">
        <v>27.1</v>
      </c>
      <c r="E17" t="s">
        <v>18</v>
      </c>
      <c r="F17">
        <v>44.475000000000001</v>
      </c>
      <c r="G17">
        <v>4.5999999999999996</v>
      </c>
      <c r="H17">
        <v>275</v>
      </c>
      <c r="I17">
        <v>112.2</v>
      </c>
      <c r="J17">
        <v>75</v>
      </c>
      <c r="K17">
        <v>201</v>
      </c>
      <c r="M17">
        <v>18.5</v>
      </c>
      <c r="N17">
        <v>22</v>
      </c>
      <c r="O17" s="1">
        <v>40662</v>
      </c>
      <c r="P17">
        <v>115.6213578</v>
      </c>
    </row>
    <row r="18" spans="1:16" x14ac:dyDescent="0.3">
      <c r="A18" t="s">
        <v>35</v>
      </c>
      <c r="B18" t="s">
        <v>38</v>
      </c>
      <c r="C18">
        <v>6.5359999999999996</v>
      </c>
      <c r="D18">
        <v>25.725000000000001</v>
      </c>
      <c r="E18" t="s">
        <v>18</v>
      </c>
      <c r="F18">
        <v>39.664999999999999</v>
      </c>
      <c r="G18">
        <v>4.5999999999999996</v>
      </c>
      <c r="H18">
        <v>275</v>
      </c>
      <c r="I18">
        <v>108</v>
      </c>
      <c r="J18">
        <v>75.5</v>
      </c>
      <c r="K18">
        <v>200.6</v>
      </c>
      <c r="L18">
        <v>3.843</v>
      </c>
      <c r="M18">
        <v>19</v>
      </c>
      <c r="N18">
        <v>22</v>
      </c>
      <c r="O18" s="1">
        <v>40874</v>
      </c>
      <c r="P18">
        <v>113.7658739</v>
      </c>
    </row>
    <row r="19" spans="1:16" x14ac:dyDescent="0.3">
      <c r="A19" t="s">
        <v>35</v>
      </c>
      <c r="B19" t="s">
        <v>39</v>
      </c>
      <c r="C19">
        <v>11.185</v>
      </c>
      <c r="D19">
        <v>18.225000000000001</v>
      </c>
      <c r="E19" t="s">
        <v>18</v>
      </c>
      <c r="F19">
        <v>31.01</v>
      </c>
      <c r="G19">
        <v>3</v>
      </c>
      <c r="H19">
        <v>200</v>
      </c>
      <c r="I19">
        <v>107.4</v>
      </c>
      <c r="J19">
        <v>70.3</v>
      </c>
      <c r="K19">
        <v>194.8</v>
      </c>
      <c r="L19">
        <v>3.77</v>
      </c>
      <c r="M19">
        <v>18</v>
      </c>
      <c r="N19">
        <v>22</v>
      </c>
      <c r="O19" s="1">
        <v>40814</v>
      </c>
      <c r="P19">
        <v>83.483093580000002</v>
      </c>
    </row>
    <row r="20" spans="1:16" x14ac:dyDescent="0.3">
      <c r="A20" t="s">
        <v>35</v>
      </c>
      <c r="B20" t="s">
        <v>40</v>
      </c>
      <c r="C20">
        <v>14.785</v>
      </c>
      <c r="E20" t="s">
        <v>41</v>
      </c>
      <c r="F20">
        <v>46.225000000000001</v>
      </c>
      <c r="G20">
        <v>5.7</v>
      </c>
      <c r="H20">
        <v>255</v>
      </c>
      <c r="I20">
        <v>117.5</v>
      </c>
      <c r="J20">
        <v>77</v>
      </c>
      <c r="K20">
        <v>201.2</v>
      </c>
      <c r="L20">
        <v>5.5720000000000001</v>
      </c>
      <c r="M20">
        <v>30</v>
      </c>
      <c r="N20">
        <v>15</v>
      </c>
      <c r="O20" s="1">
        <v>41016</v>
      </c>
      <c r="P20">
        <v>109.5091165</v>
      </c>
    </row>
    <row r="21" spans="1:16" x14ac:dyDescent="0.3">
      <c r="A21" t="s">
        <v>42</v>
      </c>
      <c r="B21" t="s">
        <v>43</v>
      </c>
      <c r="C21">
        <v>145.51900000000001</v>
      </c>
      <c r="D21">
        <v>9.25</v>
      </c>
      <c r="E21" t="s">
        <v>18</v>
      </c>
      <c r="F21">
        <v>13.26</v>
      </c>
      <c r="G21">
        <v>2.2000000000000002</v>
      </c>
      <c r="H21">
        <v>115</v>
      </c>
      <c r="I21">
        <v>104.1</v>
      </c>
      <c r="J21">
        <v>67.900000000000006</v>
      </c>
      <c r="K21">
        <v>180.9</v>
      </c>
      <c r="L21">
        <v>2.6760000000000002</v>
      </c>
      <c r="M21">
        <v>14.3</v>
      </c>
      <c r="N21">
        <v>27</v>
      </c>
      <c r="O21" s="1">
        <v>40772</v>
      </c>
      <c r="P21">
        <v>46.363347470000001</v>
      </c>
    </row>
    <row r="22" spans="1:16" x14ac:dyDescent="0.3">
      <c r="A22" t="s">
        <v>42</v>
      </c>
      <c r="B22" t="s">
        <v>44</v>
      </c>
      <c r="C22">
        <v>135.126</v>
      </c>
      <c r="D22">
        <v>11.225</v>
      </c>
      <c r="E22" t="s">
        <v>18</v>
      </c>
      <c r="F22">
        <v>16.535</v>
      </c>
      <c r="G22">
        <v>3.1</v>
      </c>
      <c r="H22">
        <v>170</v>
      </c>
      <c r="I22">
        <v>107</v>
      </c>
      <c r="J22">
        <v>69.400000000000006</v>
      </c>
      <c r="K22">
        <v>190.4</v>
      </c>
      <c r="L22">
        <v>3.0510000000000002</v>
      </c>
      <c r="M22">
        <v>15</v>
      </c>
      <c r="N22">
        <v>25</v>
      </c>
      <c r="O22" s="1">
        <v>40987</v>
      </c>
      <c r="P22">
        <v>67.314462160000005</v>
      </c>
    </row>
    <row r="23" spans="1:16" x14ac:dyDescent="0.3">
      <c r="A23" t="s">
        <v>42</v>
      </c>
      <c r="B23" t="s">
        <v>45</v>
      </c>
      <c r="C23">
        <v>24.629000000000001</v>
      </c>
      <c r="D23">
        <v>10.31</v>
      </c>
      <c r="E23" t="s">
        <v>18</v>
      </c>
      <c r="F23">
        <v>18.89</v>
      </c>
      <c r="G23">
        <v>3.1</v>
      </c>
      <c r="H23">
        <v>175</v>
      </c>
      <c r="I23">
        <v>107.5</v>
      </c>
      <c r="J23">
        <v>72.5</v>
      </c>
      <c r="K23">
        <v>200.9</v>
      </c>
      <c r="L23">
        <v>3.33</v>
      </c>
      <c r="M23">
        <v>16.600000000000001</v>
      </c>
      <c r="N23">
        <v>25</v>
      </c>
      <c r="O23" s="1">
        <v>40687</v>
      </c>
      <c r="P23">
        <v>69.991395600000004</v>
      </c>
    </row>
    <row r="24" spans="1:16" x14ac:dyDescent="0.3">
      <c r="A24" t="s">
        <v>42</v>
      </c>
      <c r="B24" t="s">
        <v>46</v>
      </c>
      <c r="C24">
        <v>42.593000000000004</v>
      </c>
      <c r="D24">
        <v>11.525</v>
      </c>
      <c r="E24" t="s">
        <v>18</v>
      </c>
      <c r="F24">
        <v>19.39</v>
      </c>
      <c r="G24">
        <v>3.4</v>
      </c>
      <c r="H24">
        <v>180</v>
      </c>
      <c r="I24">
        <v>110.5</v>
      </c>
      <c r="J24">
        <v>72.7</v>
      </c>
      <c r="K24">
        <v>197.9</v>
      </c>
      <c r="L24">
        <v>3.34</v>
      </c>
      <c r="M24">
        <v>17</v>
      </c>
      <c r="N24">
        <v>27</v>
      </c>
      <c r="O24" s="1">
        <v>40899</v>
      </c>
      <c r="P24">
        <v>72.030917189999997</v>
      </c>
    </row>
    <row r="25" spans="1:16" x14ac:dyDescent="0.3">
      <c r="A25" t="s">
        <v>42</v>
      </c>
      <c r="B25" t="s">
        <v>47</v>
      </c>
      <c r="C25">
        <v>26.402000000000001</v>
      </c>
      <c r="D25">
        <v>13.025</v>
      </c>
      <c r="E25" t="s">
        <v>18</v>
      </c>
      <c r="F25">
        <v>24.34</v>
      </c>
      <c r="G25">
        <v>3.8</v>
      </c>
      <c r="H25">
        <v>200</v>
      </c>
      <c r="I25">
        <v>101.1</v>
      </c>
      <c r="J25">
        <v>74.099999999999994</v>
      </c>
      <c r="K25">
        <v>193.2</v>
      </c>
      <c r="L25">
        <v>3.5</v>
      </c>
      <c r="M25">
        <v>16.8</v>
      </c>
      <c r="N25">
        <v>25</v>
      </c>
      <c r="O25" s="1">
        <v>40839</v>
      </c>
      <c r="P25">
        <v>81.118543329999994</v>
      </c>
    </row>
    <row r="26" spans="1:16" x14ac:dyDescent="0.3">
      <c r="A26" t="s">
        <v>42</v>
      </c>
      <c r="B26" t="s">
        <v>48</v>
      </c>
      <c r="C26">
        <v>17.946999999999999</v>
      </c>
      <c r="D26">
        <v>36.225000000000001</v>
      </c>
      <c r="E26" t="s">
        <v>18</v>
      </c>
      <c r="F26">
        <v>45.704999999999998</v>
      </c>
      <c r="G26">
        <v>5.7</v>
      </c>
      <c r="H26">
        <v>345</v>
      </c>
      <c r="I26">
        <v>104.5</v>
      </c>
      <c r="J26">
        <v>73.599999999999994</v>
      </c>
      <c r="K26">
        <v>179.7</v>
      </c>
      <c r="L26">
        <v>3.21</v>
      </c>
      <c r="M26">
        <v>19.100000000000001</v>
      </c>
      <c r="N26">
        <v>22</v>
      </c>
      <c r="O26" s="1">
        <v>41041</v>
      </c>
      <c r="P26">
        <v>141.14115000000001</v>
      </c>
    </row>
    <row r="27" spans="1:16" x14ac:dyDescent="0.3">
      <c r="A27" t="s">
        <v>42</v>
      </c>
      <c r="B27" t="s">
        <v>49</v>
      </c>
      <c r="C27">
        <v>32.298999999999999</v>
      </c>
      <c r="D27">
        <v>9.125</v>
      </c>
      <c r="E27" t="s">
        <v>18</v>
      </c>
      <c r="F27">
        <v>13.96</v>
      </c>
      <c r="G27">
        <v>1.8</v>
      </c>
      <c r="H27">
        <v>120</v>
      </c>
      <c r="I27">
        <v>97.1</v>
      </c>
      <c r="J27">
        <v>66.7</v>
      </c>
      <c r="K27">
        <v>174.3</v>
      </c>
      <c r="L27">
        <v>2.3980000000000001</v>
      </c>
      <c r="M27">
        <v>13.2</v>
      </c>
      <c r="N27">
        <v>33</v>
      </c>
      <c r="O27" s="1">
        <v>40797</v>
      </c>
      <c r="P27">
        <v>48.297636099999998</v>
      </c>
    </row>
    <row r="28" spans="1:16" x14ac:dyDescent="0.3">
      <c r="A28" t="s">
        <v>42</v>
      </c>
      <c r="B28" t="s">
        <v>50</v>
      </c>
      <c r="C28">
        <v>21.855</v>
      </c>
      <c r="D28">
        <v>5.16</v>
      </c>
      <c r="E28" t="s">
        <v>18</v>
      </c>
      <c r="F28">
        <v>9.2349999999999994</v>
      </c>
      <c r="G28">
        <v>1</v>
      </c>
      <c r="H28">
        <v>55</v>
      </c>
      <c r="I28">
        <v>93.1</v>
      </c>
      <c r="J28">
        <v>62.6</v>
      </c>
      <c r="K28">
        <v>149.4</v>
      </c>
      <c r="L28">
        <v>1.895</v>
      </c>
      <c r="M28">
        <v>10.3</v>
      </c>
      <c r="N28">
        <v>45</v>
      </c>
      <c r="O28" s="1">
        <v>41012</v>
      </c>
      <c r="P28">
        <v>23.276272330000001</v>
      </c>
    </row>
    <row r="29" spans="1:16" x14ac:dyDescent="0.3">
      <c r="A29" t="s">
        <v>42</v>
      </c>
      <c r="B29" t="s">
        <v>51</v>
      </c>
      <c r="C29">
        <v>107.995</v>
      </c>
      <c r="E29" t="s">
        <v>18</v>
      </c>
      <c r="F29">
        <v>18.89</v>
      </c>
      <c r="G29">
        <v>3.4</v>
      </c>
      <c r="H29">
        <v>180</v>
      </c>
      <c r="I29">
        <v>110.5</v>
      </c>
      <c r="J29">
        <v>73</v>
      </c>
      <c r="K29">
        <v>200</v>
      </c>
      <c r="L29">
        <v>3.3889999999999998</v>
      </c>
      <c r="M29">
        <v>17</v>
      </c>
      <c r="N29">
        <v>27</v>
      </c>
      <c r="O29" s="1">
        <v>40712</v>
      </c>
      <c r="P29">
        <v>71.838039440000003</v>
      </c>
    </row>
    <row r="30" spans="1:16" x14ac:dyDescent="0.3">
      <c r="A30" t="s">
        <v>52</v>
      </c>
      <c r="B30" t="s">
        <v>53</v>
      </c>
      <c r="C30">
        <v>7.8540000000000001</v>
      </c>
      <c r="D30">
        <v>12.36</v>
      </c>
      <c r="E30" t="s">
        <v>18</v>
      </c>
      <c r="F30">
        <v>19.84</v>
      </c>
      <c r="G30">
        <v>2.5</v>
      </c>
      <c r="H30">
        <v>163</v>
      </c>
      <c r="I30">
        <v>103.7</v>
      </c>
      <c r="J30">
        <v>69.7</v>
      </c>
      <c r="K30">
        <v>190.9</v>
      </c>
      <c r="L30">
        <v>2.9670000000000001</v>
      </c>
      <c r="M30">
        <v>15.9</v>
      </c>
      <c r="N30">
        <v>24</v>
      </c>
      <c r="O30" s="1">
        <v>40924</v>
      </c>
      <c r="P30">
        <v>65.957183959999995</v>
      </c>
    </row>
    <row r="31" spans="1:16" x14ac:dyDescent="0.3">
      <c r="A31" t="s">
        <v>52</v>
      </c>
      <c r="B31" t="s">
        <v>54</v>
      </c>
      <c r="C31">
        <v>32.774999999999999</v>
      </c>
      <c r="D31">
        <v>14.18</v>
      </c>
      <c r="E31" t="s">
        <v>18</v>
      </c>
      <c r="F31">
        <v>24.495000000000001</v>
      </c>
      <c r="G31">
        <v>2.5</v>
      </c>
      <c r="H31">
        <v>168</v>
      </c>
      <c r="I31">
        <v>106</v>
      </c>
      <c r="J31">
        <v>69.2</v>
      </c>
      <c r="K31">
        <v>193</v>
      </c>
      <c r="L31">
        <v>3.3319999999999999</v>
      </c>
      <c r="M31">
        <v>16</v>
      </c>
      <c r="N31">
        <v>24</v>
      </c>
      <c r="O31" s="1">
        <v>40864</v>
      </c>
      <c r="P31">
        <v>69.521355049999997</v>
      </c>
    </row>
    <row r="32" spans="1:16" x14ac:dyDescent="0.3">
      <c r="A32" t="s">
        <v>52</v>
      </c>
      <c r="B32" t="s">
        <v>55</v>
      </c>
      <c r="C32">
        <v>31.148</v>
      </c>
      <c r="D32">
        <v>13.725</v>
      </c>
      <c r="E32" t="s">
        <v>18</v>
      </c>
      <c r="F32">
        <v>22.245000000000001</v>
      </c>
      <c r="G32">
        <v>2.7</v>
      </c>
      <c r="H32">
        <v>200</v>
      </c>
      <c r="I32">
        <v>113</v>
      </c>
      <c r="J32">
        <v>74.400000000000006</v>
      </c>
      <c r="K32">
        <v>209.1</v>
      </c>
      <c r="L32">
        <v>3.452</v>
      </c>
      <c r="M32">
        <v>17</v>
      </c>
      <c r="N32">
        <v>26</v>
      </c>
      <c r="O32" s="1">
        <v>41066</v>
      </c>
      <c r="P32">
        <v>80.02378204</v>
      </c>
    </row>
    <row r="33" spans="1:16" x14ac:dyDescent="0.3">
      <c r="A33" t="s">
        <v>52</v>
      </c>
      <c r="B33" t="s">
        <v>56</v>
      </c>
      <c r="C33">
        <v>32.305999999999997</v>
      </c>
      <c r="D33">
        <v>12.64</v>
      </c>
      <c r="E33" t="s">
        <v>18</v>
      </c>
      <c r="F33">
        <v>16.48</v>
      </c>
      <c r="G33">
        <v>2</v>
      </c>
      <c r="H33">
        <v>132</v>
      </c>
      <c r="I33">
        <v>108</v>
      </c>
      <c r="J33">
        <v>71</v>
      </c>
      <c r="K33">
        <v>186</v>
      </c>
      <c r="L33">
        <v>2.911</v>
      </c>
      <c r="M33">
        <v>16</v>
      </c>
      <c r="N33">
        <v>27</v>
      </c>
      <c r="O33" s="1">
        <v>40822</v>
      </c>
      <c r="P33">
        <v>53.566199869999998</v>
      </c>
    </row>
    <row r="34" spans="1:16" x14ac:dyDescent="0.3">
      <c r="A34" t="s">
        <v>52</v>
      </c>
      <c r="B34" t="s">
        <v>57</v>
      </c>
      <c r="C34">
        <v>13.462</v>
      </c>
      <c r="D34">
        <v>17.324999999999999</v>
      </c>
      <c r="E34" t="s">
        <v>18</v>
      </c>
      <c r="F34">
        <v>28.34</v>
      </c>
      <c r="G34">
        <v>3.5</v>
      </c>
      <c r="H34">
        <v>253</v>
      </c>
      <c r="I34">
        <v>113</v>
      </c>
      <c r="J34">
        <v>74.400000000000006</v>
      </c>
      <c r="K34">
        <v>207.7</v>
      </c>
      <c r="L34">
        <v>3.5640000000000001</v>
      </c>
      <c r="M34">
        <v>17</v>
      </c>
      <c r="N34">
        <v>23</v>
      </c>
      <c r="O34" s="1">
        <v>41037</v>
      </c>
      <c r="P34">
        <v>101.3292807</v>
      </c>
    </row>
    <row r="35" spans="1:16" x14ac:dyDescent="0.3">
      <c r="A35" t="s">
        <v>52</v>
      </c>
      <c r="B35" t="s">
        <v>58</v>
      </c>
      <c r="C35">
        <v>53.48</v>
      </c>
      <c r="D35">
        <v>19.54</v>
      </c>
      <c r="E35" t="s">
        <v>41</v>
      </c>
      <c r="O35" s="1">
        <v>40737</v>
      </c>
    </row>
    <row r="36" spans="1:16" x14ac:dyDescent="0.3">
      <c r="A36" t="s">
        <v>52</v>
      </c>
      <c r="B36" t="s">
        <v>59</v>
      </c>
      <c r="C36">
        <v>30.696000000000002</v>
      </c>
      <c r="E36" t="s">
        <v>18</v>
      </c>
      <c r="F36">
        <v>29.184999999999999</v>
      </c>
      <c r="G36">
        <v>3.5</v>
      </c>
      <c r="H36">
        <v>253</v>
      </c>
      <c r="I36">
        <v>113</v>
      </c>
      <c r="J36">
        <v>74.400000000000006</v>
      </c>
      <c r="K36">
        <v>197.8</v>
      </c>
      <c r="L36">
        <v>3.5670000000000002</v>
      </c>
      <c r="M36">
        <v>17</v>
      </c>
      <c r="N36">
        <v>23</v>
      </c>
      <c r="O36" s="1">
        <v>40949</v>
      </c>
      <c r="P36">
        <v>101.6552441</v>
      </c>
    </row>
    <row r="37" spans="1:16" x14ac:dyDescent="0.3">
      <c r="A37" t="s">
        <v>60</v>
      </c>
      <c r="B37" t="s">
        <v>61</v>
      </c>
      <c r="C37">
        <v>76.034000000000006</v>
      </c>
      <c r="D37">
        <v>7.75</v>
      </c>
      <c r="E37" t="s">
        <v>18</v>
      </c>
      <c r="F37">
        <v>12.64</v>
      </c>
      <c r="G37">
        <v>2</v>
      </c>
      <c r="H37">
        <v>132</v>
      </c>
      <c r="I37">
        <v>105</v>
      </c>
      <c r="J37">
        <v>74.400000000000006</v>
      </c>
      <c r="K37">
        <v>174.4</v>
      </c>
      <c r="L37">
        <v>2.5670000000000002</v>
      </c>
      <c r="M37">
        <v>12.5</v>
      </c>
      <c r="N37">
        <v>29</v>
      </c>
      <c r="O37" s="1">
        <v>40889</v>
      </c>
      <c r="P37">
        <v>52.084898750000001</v>
      </c>
    </row>
    <row r="38" spans="1:16" x14ac:dyDescent="0.3">
      <c r="A38" t="s">
        <v>60</v>
      </c>
      <c r="B38" t="s">
        <v>62</v>
      </c>
      <c r="C38">
        <v>4.734</v>
      </c>
      <c r="D38">
        <v>12.545</v>
      </c>
      <c r="E38" t="s">
        <v>18</v>
      </c>
      <c r="F38">
        <v>19.045000000000002</v>
      </c>
      <c r="G38">
        <v>2.5</v>
      </c>
      <c r="H38">
        <v>163</v>
      </c>
      <c r="I38">
        <v>103.7</v>
      </c>
      <c r="J38">
        <v>69.099999999999994</v>
      </c>
      <c r="K38">
        <v>190.2</v>
      </c>
      <c r="L38">
        <v>2.879</v>
      </c>
      <c r="M38">
        <v>15.9</v>
      </c>
      <c r="N38">
        <v>24</v>
      </c>
      <c r="O38" s="1">
        <v>41091</v>
      </c>
      <c r="P38">
        <v>65.650508340000002</v>
      </c>
    </row>
    <row r="39" spans="1:16" x14ac:dyDescent="0.3">
      <c r="A39" t="s">
        <v>60</v>
      </c>
      <c r="B39" t="s">
        <v>63</v>
      </c>
      <c r="C39">
        <v>71.186000000000007</v>
      </c>
      <c r="D39">
        <v>10.185</v>
      </c>
      <c r="E39" t="s">
        <v>18</v>
      </c>
      <c r="F39">
        <v>20.23</v>
      </c>
      <c r="G39">
        <v>2.5</v>
      </c>
      <c r="H39">
        <v>168</v>
      </c>
      <c r="I39">
        <v>108</v>
      </c>
      <c r="J39">
        <v>71</v>
      </c>
      <c r="K39">
        <v>186</v>
      </c>
      <c r="L39">
        <v>3.0579999999999998</v>
      </c>
      <c r="M39">
        <v>16</v>
      </c>
      <c r="N39">
        <v>24</v>
      </c>
      <c r="O39" s="1">
        <v>40847</v>
      </c>
      <c r="P39">
        <v>67.876107840000003</v>
      </c>
    </row>
    <row r="40" spans="1:16" x14ac:dyDescent="0.3">
      <c r="A40" t="s">
        <v>60</v>
      </c>
      <c r="B40" t="s">
        <v>64</v>
      </c>
      <c r="C40">
        <v>88.028000000000006</v>
      </c>
      <c r="D40">
        <v>12.275</v>
      </c>
      <c r="E40" t="s">
        <v>18</v>
      </c>
      <c r="F40">
        <v>22.504999999999999</v>
      </c>
      <c r="G40">
        <v>2.7</v>
      </c>
      <c r="H40">
        <v>202</v>
      </c>
      <c r="I40">
        <v>113</v>
      </c>
      <c r="J40">
        <v>74.7</v>
      </c>
      <c r="K40">
        <v>203.7</v>
      </c>
      <c r="L40">
        <v>3.4889999999999999</v>
      </c>
      <c r="M40">
        <v>17</v>
      </c>
      <c r="O40" s="1">
        <v>41062</v>
      </c>
      <c r="P40">
        <v>80.831470170000003</v>
      </c>
    </row>
    <row r="41" spans="1:16" x14ac:dyDescent="0.3">
      <c r="A41" t="s">
        <v>60</v>
      </c>
      <c r="B41" t="s">
        <v>65</v>
      </c>
      <c r="C41">
        <v>0.91600000000000004</v>
      </c>
      <c r="D41">
        <v>58.47</v>
      </c>
      <c r="E41" t="s">
        <v>18</v>
      </c>
      <c r="F41">
        <v>69.724999999999994</v>
      </c>
      <c r="G41">
        <v>8</v>
      </c>
      <c r="H41">
        <v>450</v>
      </c>
      <c r="I41">
        <v>96.2</v>
      </c>
      <c r="J41">
        <v>75.7</v>
      </c>
      <c r="K41">
        <v>176.7</v>
      </c>
      <c r="L41">
        <v>3.375</v>
      </c>
      <c r="M41">
        <v>19</v>
      </c>
      <c r="N41">
        <v>16</v>
      </c>
      <c r="O41" s="1">
        <v>40762</v>
      </c>
      <c r="P41">
        <v>188.14432300000001</v>
      </c>
    </row>
    <row r="42" spans="1:16" x14ac:dyDescent="0.3">
      <c r="A42" t="s">
        <v>60</v>
      </c>
      <c r="B42" t="s">
        <v>66</v>
      </c>
      <c r="C42">
        <v>227.06100000000001</v>
      </c>
      <c r="D42">
        <v>15.06</v>
      </c>
      <c r="E42" t="s">
        <v>41</v>
      </c>
      <c r="F42">
        <v>19.46</v>
      </c>
      <c r="G42">
        <v>5.2</v>
      </c>
      <c r="H42">
        <v>230</v>
      </c>
      <c r="I42">
        <v>138.69999999999999</v>
      </c>
      <c r="J42">
        <v>79.3</v>
      </c>
      <c r="K42">
        <v>224.2</v>
      </c>
      <c r="L42">
        <v>4.47</v>
      </c>
      <c r="M42">
        <v>26</v>
      </c>
      <c r="N42">
        <v>17</v>
      </c>
      <c r="O42" s="1">
        <v>40974</v>
      </c>
      <c r="P42">
        <v>90.211700050000005</v>
      </c>
    </row>
    <row r="43" spans="1:16" x14ac:dyDescent="0.3">
      <c r="A43" t="s">
        <v>60</v>
      </c>
      <c r="B43" t="s">
        <v>67</v>
      </c>
      <c r="C43">
        <v>16.766999999999999</v>
      </c>
      <c r="D43">
        <v>15.51</v>
      </c>
      <c r="E43" t="s">
        <v>41</v>
      </c>
      <c r="F43">
        <v>21.315000000000001</v>
      </c>
      <c r="G43">
        <v>3.9</v>
      </c>
      <c r="H43">
        <v>175</v>
      </c>
      <c r="I43">
        <v>109.6</v>
      </c>
      <c r="J43">
        <v>78.8</v>
      </c>
      <c r="K43">
        <v>192.6</v>
      </c>
      <c r="L43">
        <v>4.2450000000000001</v>
      </c>
      <c r="M43">
        <v>32</v>
      </c>
      <c r="N43">
        <v>15</v>
      </c>
      <c r="O43" s="1">
        <v>40914</v>
      </c>
      <c r="P43">
        <v>71.135291609999996</v>
      </c>
    </row>
    <row r="44" spans="1:16" x14ac:dyDescent="0.3">
      <c r="A44" t="s">
        <v>60</v>
      </c>
      <c r="B44" t="s">
        <v>68</v>
      </c>
      <c r="C44">
        <v>31.038</v>
      </c>
      <c r="D44">
        <v>13.425000000000001</v>
      </c>
      <c r="E44" t="s">
        <v>41</v>
      </c>
      <c r="F44">
        <v>18.574999999999999</v>
      </c>
      <c r="G44">
        <v>3.9</v>
      </c>
      <c r="H44">
        <v>175</v>
      </c>
      <c r="I44">
        <v>127.2</v>
      </c>
      <c r="J44">
        <v>78.8</v>
      </c>
      <c r="K44">
        <v>208.5</v>
      </c>
      <c r="L44">
        <v>4.298</v>
      </c>
      <c r="M44">
        <v>32</v>
      </c>
      <c r="N44">
        <v>16</v>
      </c>
      <c r="O44" s="1">
        <v>41116</v>
      </c>
      <c r="P44">
        <v>70.078321540000005</v>
      </c>
    </row>
    <row r="45" spans="1:16" x14ac:dyDescent="0.3">
      <c r="A45" t="s">
        <v>60</v>
      </c>
      <c r="B45" t="s">
        <v>69</v>
      </c>
      <c r="C45">
        <v>111.313</v>
      </c>
      <c r="D45">
        <v>11.26</v>
      </c>
      <c r="E45" t="s">
        <v>41</v>
      </c>
      <c r="F45">
        <v>16.98</v>
      </c>
      <c r="G45">
        <v>2.5</v>
      </c>
      <c r="H45">
        <v>120</v>
      </c>
      <c r="I45">
        <v>131</v>
      </c>
      <c r="J45">
        <v>71.5</v>
      </c>
      <c r="K45">
        <v>215</v>
      </c>
      <c r="L45">
        <v>3.5569999999999999</v>
      </c>
      <c r="M45">
        <v>22</v>
      </c>
      <c r="N45">
        <v>19</v>
      </c>
      <c r="O45" s="1">
        <v>40872</v>
      </c>
      <c r="P45">
        <v>49.64500177</v>
      </c>
    </row>
    <row r="46" spans="1:16" x14ac:dyDescent="0.3">
      <c r="A46" t="s">
        <v>60</v>
      </c>
      <c r="B46" t="s">
        <v>70</v>
      </c>
      <c r="C46">
        <v>101.32299999999999</v>
      </c>
      <c r="E46" t="s">
        <v>41</v>
      </c>
      <c r="F46">
        <v>26.31</v>
      </c>
      <c r="G46">
        <v>5.2</v>
      </c>
      <c r="H46">
        <v>230</v>
      </c>
      <c r="I46">
        <v>115.7</v>
      </c>
      <c r="J46">
        <v>71.7</v>
      </c>
      <c r="K46">
        <v>193.5</v>
      </c>
      <c r="L46">
        <v>4.3940000000000001</v>
      </c>
      <c r="M46">
        <v>25</v>
      </c>
      <c r="N46">
        <v>17</v>
      </c>
      <c r="O46" s="1">
        <v>41087</v>
      </c>
      <c r="P46">
        <v>92.85412522</v>
      </c>
    </row>
    <row r="47" spans="1:16" x14ac:dyDescent="0.3">
      <c r="A47" t="s">
        <v>60</v>
      </c>
      <c r="B47" t="s">
        <v>71</v>
      </c>
      <c r="C47">
        <v>181.749</v>
      </c>
      <c r="D47">
        <v>12.025</v>
      </c>
      <c r="E47" t="s">
        <v>41</v>
      </c>
      <c r="F47">
        <v>19.565000000000001</v>
      </c>
      <c r="G47">
        <v>2.4</v>
      </c>
      <c r="H47">
        <v>150</v>
      </c>
      <c r="I47">
        <v>113.3</v>
      </c>
      <c r="J47">
        <v>76.8</v>
      </c>
      <c r="K47">
        <v>186.3</v>
      </c>
      <c r="L47">
        <v>3.5329999999999999</v>
      </c>
      <c r="M47">
        <v>20</v>
      </c>
      <c r="N47">
        <v>24</v>
      </c>
      <c r="O47" s="1">
        <v>40787</v>
      </c>
      <c r="P47">
        <v>61.227000310000001</v>
      </c>
    </row>
    <row r="48" spans="1:16" x14ac:dyDescent="0.3">
      <c r="A48" t="s">
        <v>72</v>
      </c>
      <c r="B48" t="s">
        <v>73</v>
      </c>
      <c r="C48">
        <v>70.227000000000004</v>
      </c>
      <c r="D48">
        <v>7.4249999999999998</v>
      </c>
      <c r="E48" t="s">
        <v>18</v>
      </c>
      <c r="F48">
        <v>12.07</v>
      </c>
      <c r="G48">
        <v>2</v>
      </c>
      <c r="H48">
        <v>110</v>
      </c>
      <c r="I48">
        <v>98.4</v>
      </c>
      <c r="J48">
        <v>67</v>
      </c>
      <c r="K48">
        <v>174.7</v>
      </c>
      <c r="L48">
        <v>2.468</v>
      </c>
      <c r="M48">
        <v>12.7</v>
      </c>
      <c r="N48">
        <v>30</v>
      </c>
      <c r="O48" s="1">
        <v>40999</v>
      </c>
      <c r="P48">
        <v>44.083709460000001</v>
      </c>
    </row>
    <row r="49" spans="1:16" x14ac:dyDescent="0.3">
      <c r="A49" t="s">
        <v>72</v>
      </c>
      <c r="B49" t="s">
        <v>74</v>
      </c>
      <c r="C49">
        <v>113.369</v>
      </c>
      <c r="D49">
        <v>12.76</v>
      </c>
      <c r="E49" t="s">
        <v>18</v>
      </c>
      <c r="F49">
        <v>21.56</v>
      </c>
      <c r="G49">
        <v>3.8</v>
      </c>
      <c r="H49">
        <v>190</v>
      </c>
      <c r="I49">
        <v>101.3</v>
      </c>
      <c r="J49">
        <v>73.099999999999994</v>
      </c>
      <c r="K49">
        <v>183.2</v>
      </c>
      <c r="L49">
        <v>3.2029999999999998</v>
      </c>
      <c r="M49">
        <v>15.7</v>
      </c>
      <c r="N49">
        <v>24</v>
      </c>
      <c r="O49" s="1">
        <v>40939</v>
      </c>
      <c r="P49">
        <v>76.509184559999994</v>
      </c>
    </row>
    <row r="50" spans="1:16" x14ac:dyDescent="0.3">
      <c r="A50" t="s">
        <v>72</v>
      </c>
      <c r="B50" t="s">
        <v>75</v>
      </c>
      <c r="C50">
        <v>35.067999999999998</v>
      </c>
      <c r="D50">
        <v>8.8350000000000009</v>
      </c>
      <c r="E50" t="s">
        <v>18</v>
      </c>
      <c r="F50">
        <v>17.035</v>
      </c>
      <c r="G50">
        <v>2.5</v>
      </c>
      <c r="H50">
        <v>170</v>
      </c>
      <c r="I50">
        <v>106.5</v>
      </c>
      <c r="J50">
        <v>69.099999999999994</v>
      </c>
      <c r="K50">
        <v>184.6</v>
      </c>
      <c r="L50">
        <v>2.7690000000000001</v>
      </c>
      <c r="M50">
        <v>15</v>
      </c>
      <c r="N50">
        <v>25</v>
      </c>
      <c r="O50" s="1">
        <v>41141</v>
      </c>
      <c r="P50">
        <v>67.351010720000005</v>
      </c>
    </row>
    <row r="51" spans="1:16" x14ac:dyDescent="0.3">
      <c r="A51" t="s">
        <v>72</v>
      </c>
      <c r="B51" t="s">
        <v>76</v>
      </c>
      <c r="C51">
        <v>245.815</v>
      </c>
      <c r="D51">
        <v>10.055</v>
      </c>
      <c r="E51" t="s">
        <v>18</v>
      </c>
      <c r="F51">
        <v>17.885000000000002</v>
      </c>
      <c r="G51">
        <v>3</v>
      </c>
      <c r="H51">
        <v>155</v>
      </c>
      <c r="I51">
        <v>108.5</v>
      </c>
      <c r="J51">
        <v>73</v>
      </c>
      <c r="K51">
        <v>197.6</v>
      </c>
      <c r="L51">
        <v>3.3679999999999999</v>
      </c>
      <c r="M51">
        <v>16</v>
      </c>
      <c r="N51">
        <v>24</v>
      </c>
      <c r="O51" s="1">
        <v>40897</v>
      </c>
      <c r="P51">
        <v>62.503739500000002</v>
      </c>
    </row>
    <row r="52" spans="1:16" x14ac:dyDescent="0.3">
      <c r="A52" t="s">
        <v>72</v>
      </c>
      <c r="B52" t="s">
        <v>77</v>
      </c>
      <c r="C52">
        <v>175.67</v>
      </c>
      <c r="E52" t="s">
        <v>18</v>
      </c>
      <c r="F52">
        <v>12.315</v>
      </c>
      <c r="G52">
        <v>2</v>
      </c>
      <c r="H52">
        <v>107</v>
      </c>
      <c r="I52">
        <v>103</v>
      </c>
      <c r="J52">
        <v>66.900000000000006</v>
      </c>
      <c r="K52">
        <v>174.8</v>
      </c>
      <c r="L52">
        <v>2.5640000000000001</v>
      </c>
      <c r="M52">
        <v>13.2</v>
      </c>
      <c r="N52">
        <v>30</v>
      </c>
      <c r="O52" s="1">
        <v>41112</v>
      </c>
      <c r="P52">
        <v>43.117132009999999</v>
      </c>
    </row>
    <row r="53" spans="1:16" x14ac:dyDescent="0.3">
      <c r="A53" t="s">
        <v>72</v>
      </c>
      <c r="B53" t="s">
        <v>78</v>
      </c>
      <c r="C53">
        <v>63.402999999999999</v>
      </c>
      <c r="D53">
        <v>14.21</v>
      </c>
      <c r="E53" t="s">
        <v>18</v>
      </c>
      <c r="F53">
        <v>22.195</v>
      </c>
      <c r="G53">
        <v>4.5999999999999996</v>
      </c>
      <c r="H53">
        <v>200</v>
      </c>
      <c r="I53">
        <v>114.7</v>
      </c>
      <c r="J53">
        <v>78.2</v>
      </c>
      <c r="K53">
        <v>212</v>
      </c>
      <c r="L53">
        <v>3.9079999999999999</v>
      </c>
      <c r="M53">
        <v>19</v>
      </c>
      <c r="N53">
        <v>21</v>
      </c>
      <c r="O53" s="1">
        <v>40812</v>
      </c>
      <c r="P53">
        <v>80.499536710000001</v>
      </c>
    </row>
    <row r="54" spans="1:16" x14ac:dyDescent="0.3">
      <c r="A54" t="s">
        <v>72</v>
      </c>
      <c r="B54" t="s">
        <v>79</v>
      </c>
      <c r="C54">
        <v>276.74700000000001</v>
      </c>
      <c r="D54">
        <v>16.64</v>
      </c>
      <c r="E54" t="s">
        <v>41</v>
      </c>
      <c r="F54">
        <v>31.93</v>
      </c>
      <c r="G54">
        <v>4</v>
      </c>
      <c r="H54">
        <v>210</v>
      </c>
      <c r="I54">
        <v>111.6</v>
      </c>
      <c r="J54">
        <v>70.2</v>
      </c>
      <c r="K54">
        <v>190.7</v>
      </c>
      <c r="L54">
        <v>3.8759999999999999</v>
      </c>
      <c r="M54">
        <v>21</v>
      </c>
      <c r="N54">
        <v>19</v>
      </c>
      <c r="O54" s="1">
        <v>41024</v>
      </c>
      <c r="P54">
        <v>87.635495779999999</v>
      </c>
    </row>
    <row r="55" spans="1:16" x14ac:dyDescent="0.3">
      <c r="A55" t="s">
        <v>72</v>
      </c>
      <c r="B55" t="s">
        <v>80</v>
      </c>
      <c r="C55">
        <v>155.78700000000001</v>
      </c>
      <c r="D55">
        <v>13.175000000000001</v>
      </c>
      <c r="E55" t="s">
        <v>41</v>
      </c>
      <c r="F55">
        <v>21.41</v>
      </c>
      <c r="G55">
        <v>3</v>
      </c>
      <c r="H55">
        <v>150</v>
      </c>
      <c r="I55">
        <v>120.7</v>
      </c>
      <c r="J55">
        <v>76.599999999999994</v>
      </c>
      <c r="K55">
        <v>200.9</v>
      </c>
      <c r="L55">
        <v>3.7610000000000001</v>
      </c>
      <c r="M55">
        <v>26</v>
      </c>
      <c r="N55">
        <v>21</v>
      </c>
      <c r="O55" s="1">
        <v>40964</v>
      </c>
      <c r="P55">
        <v>62.095048390000002</v>
      </c>
    </row>
    <row r="56" spans="1:16" x14ac:dyDescent="0.3">
      <c r="A56" t="s">
        <v>72</v>
      </c>
      <c r="B56" t="s">
        <v>81</v>
      </c>
      <c r="C56">
        <v>125.33799999999999</v>
      </c>
      <c r="D56">
        <v>23.574999999999999</v>
      </c>
      <c r="E56" t="s">
        <v>41</v>
      </c>
      <c r="F56">
        <v>36.134999999999998</v>
      </c>
      <c r="G56">
        <v>4.5999999999999996</v>
      </c>
      <c r="H56">
        <v>240</v>
      </c>
      <c r="I56">
        <v>119</v>
      </c>
      <c r="J56">
        <v>78.7</v>
      </c>
      <c r="K56">
        <v>204.6</v>
      </c>
      <c r="L56">
        <v>4.8079999999999998</v>
      </c>
      <c r="M56">
        <v>26</v>
      </c>
      <c r="N56">
        <v>16</v>
      </c>
      <c r="O56" s="1">
        <v>41166</v>
      </c>
      <c r="P56">
        <v>100.0248023</v>
      </c>
    </row>
    <row r="57" spans="1:16" x14ac:dyDescent="0.3">
      <c r="A57" t="s">
        <v>72</v>
      </c>
      <c r="B57" t="s">
        <v>82</v>
      </c>
      <c r="C57">
        <v>220.65</v>
      </c>
      <c r="D57">
        <v>7.85</v>
      </c>
      <c r="E57" t="s">
        <v>41</v>
      </c>
      <c r="F57">
        <v>12.05</v>
      </c>
      <c r="G57">
        <v>2.5</v>
      </c>
      <c r="H57">
        <v>119</v>
      </c>
      <c r="I57">
        <v>117.5</v>
      </c>
      <c r="J57">
        <v>69.400000000000006</v>
      </c>
      <c r="K57">
        <v>200.7</v>
      </c>
      <c r="L57">
        <v>3.0859999999999999</v>
      </c>
      <c r="M57">
        <v>20</v>
      </c>
      <c r="N57">
        <v>23</v>
      </c>
      <c r="O57" s="1">
        <v>40922</v>
      </c>
      <c r="P57">
        <v>47.389531310000002</v>
      </c>
    </row>
    <row r="58" spans="1:16" x14ac:dyDescent="0.3">
      <c r="A58" t="s">
        <v>72</v>
      </c>
      <c r="B58" t="s">
        <v>83</v>
      </c>
      <c r="C58">
        <v>540.56100000000004</v>
      </c>
      <c r="D58">
        <v>15.074999999999999</v>
      </c>
      <c r="E58" t="s">
        <v>41</v>
      </c>
      <c r="F58">
        <v>26.934999999999999</v>
      </c>
      <c r="G58">
        <v>4.5999999999999996</v>
      </c>
      <c r="H58">
        <v>220</v>
      </c>
      <c r="I58">
        <v>138.5</v>
      </c>
      <c r="J58">
        <v>79.099999999999994</v>
      </c>
      <c r="K58">
        <v>224.5</v>
      </c>
      <c r="L58">
        <v>4.2409999999999997</v>
      </c>
      <c r="M58">
        <v>25.1</v>
      </c>
      <c r="N58">
        <v>18</v>
      </c>
      <c r="O58" s="1">
        <v>41137</v>
      </c>
      <c r="P58">
        <v>89.401934729999994</v>
      </c>
    </row>
    <row r="59" spans="1:16" x14ac:dyDescent="0.3">
      <c r="A59" t="s">
        <v>84</v>
      </c>
      <c r="B59" t="s">
        <v>85</v>
      </c>
      <c r="C59">
        <v>199.685</v>
      </c>
      <c r="D59">
        <v>9.85</v>
      </c>
      <c r="E59" t="s">
        <v>18</v>
      </c>
      <c r="F59">
        <v>12.885</v>
      </c>
      <c r="G59">
        <v>1.6</v>
      </c>
      <c r="H59">
        <v>106</v>
      </c>
      <c r="I59">
        <v>103.2</v>
      </c>
      <c r="J59">
        <v>67.099999999999994</v>
      </c>
      <c r="K59">
        <v>175.1</v>
      </c>
      <c r="L59">
        <v>2.339</v>
      </c>
      <c r="M59">
        <v>11.9</v>
      </c>
      <c r="N59">
        <v>32</v>
      </c>
      <c r="O59" s="1">
        <v>40837</v>
      </c>
      <c r="P59">
        <v>42.879097340000001</v>
      </c>
    </row>
    <row r="60" spans="1:16" x14ac:dyDescent="0.3">
      <c r="A60" t="s">
        <v>84</v>
      </c>
      <c r="B60" t="s">
        <v>86</v>
      </c>
      <c r="C60">
        <v>230.90199999999999</v>
      </c>
      <c r="D60">
        <v>13.21</v>
      </c>
      <c r="E60" t="s">
        <v>18</v>
      </c>
      <c r="F60">
        <v>15.35</v>
      </c>
      <c r="G60">
        <v>2.2999999999999998</v>
      </c>
      <c r="H60">
        <v>135</v>
      </c>
      <c r="I60">
        <v>106.9</v>
      </c>
      <c r="J60">
        <v>70.3</v>
      </c>
      <c r="K60">
        <v>188.8</v>
      </c>
      <c r="L60">
        <v>2.9319999999999999</v>
      </c>
      <c r="M60">
        <v>17.100000000000001</v>
      </c>
      <c r="N60">
        <v>27</v>
      </c>
      <c r="O60" s="1">
        <v>41049</v>
      </c>
      <c r="P60">
        <v>54.269548290000003</v>
      </c>
    </row>
    <row r="61" spans="1:16" x14ac:dyDescent="0.3">
      <c r="A61" t="s">
        <v>84</v>
      </c>
      <c r="B61" t="s">
        <v>87</v>
      </c>
      <c r="C61">
        <v>73.203000000000003</v>
      </c>
      <c r="D61">
        <v>17.71</v>
      </c>
      <c r="E61" t="s">
        <v>41</v>
      </c>
      <c r="F61">
        <v>20.55</v>
      </c>
      <c r="G61">
        <v>2</v>
      </c>
      <c r="H61">
        <v>146</v>
      </c>
      <c r="I61">
        <v>103.2</v>
      </c>
      <c r="J61">
        <v>68.900000000000006</v>
      </c>
      <c r="K61">
        <v>177.6</v>
      </c>
      <c r="L61">
        <v>3.2189999999999999</v>
      </c>
      <c r="M61">
        <v>15.3</v>
      </c>
      <c r="N61">
        <v>24</v>
      </c>
      <c r="O61" s="1">
        <v>40989</v>
      </c>
      <c r="P61">
        <v>60.087966620000003</v>
      </c>
    </row>
    <row r="62" spans="1:16" x14ac:dyDescent="0.3">
      <c r="A62" t="s">
        <v>84</v>
      </c>
      <c r="B62" t="s">
        <v>88</v>
      </c>
      <c r="C62">
        <v>12.855</v>
      </c>
      <c r="D62">
        <v>17.524999999999999</v>
      </c>
      <c r="E62" t="s">
        <v>41</v>
      </c>
      <c r="F62">
        <v>26.6</v>
      </c>
      <c r="G62">
        <v>3.2</v>
      </c>
      <c r="H62">
        <v>205</v>
      </c>
      <c r="I62">
        <v>106.4</v>
      </c>
      <c r="J62">
        <v>70.400000000000006</v>
      </c>
      <c r="K62">
        <v>178.2</v>
      </c>
      <c r="L62">
        <v>3.8570000000000002</v>
      </c>
      <c r="M62">
        <v>21.1</v>
      </c>
      <c r="N62">
        <v>19</v>
      </c>
      <c r="O62" s="1">
        <v>41191</v>
      </c>
      <c r="P62">
        <v>83.602500800000001</v>
      </c>
    </row>
    <row r="63" spans="1:16" x14ac:dyDescent="0.3">
      <c r="A63" t="s">
        <v>84</v>
      </c>
      <c r="B63" t="s">
        <v>89</v>
      </c>
      <c r="C63">
        <v>76.028999999999996</v>
      </c>
      <c r="D63">
        <v>19.489999999999998</v>
      </c>
      <c r="E63" t="s">
        <v>41</v>
      </c>
      <c r="F63">
        <v>26</v>
      </c>
      <c r="G63">
        <v>3.5</v>
      </c>
      <c r="H63">
        <v>210</v>
      </c>
      <c r="I63">
        <v>118.1</v>
      </c>
      <c r="J63">
        <v>75.599999999999994</v>
      </c>
      <c r="K63">
        <v>201.2</v>
      </c>
      <c r="L63">
        <v>4.2880000000000003</v>
      </c>
      <c r="M63">
        <v>20</v>
      </c>
      <c r="N63">
        <v>23</v>
      </c>
      <c r="O63" s="1">
        <v>40947</v>
      </c>
      <c r="P63">
        <v>85.217691340000002</v>
      </c>
    </row>
    <row r="64" spans="1:16" x14ac:dyDescent="0.3">
      <c r="A64" t="s">
        <v>90</v>
      </c>
      <c r="B64" t="s">
        <v>91</v>
      </c>
      <c r="C64">
        <v>41.183999999999997</v>
      </c>
      <c r="D64">
        <v>5.86</v>
      </c>
      <c r="E64" t="s">
        <v>18</v>
      </c>
      <c r="F64">
        <v>9.6989999999999998</v>
      </c>
      <c r="G64">
        <v>1.5</v>
      </c>
      <c r="H64">
        <v>92</v>
      </c>
      <c r="I64">
        <v>96.1</v>
      </c>
      <c r="J64">
        <v>65.7</v>
      </c>
      <c r="K64">
        <v>166.7</v>
      </c>
      <c r="L64">
        <v>2.2400000000000002</v>
      </c>
      <c r="M64">
        <v>11.9</v>
      </c>
      <c r="N64">
        <v>31</v>
      </c>
      <c r="O64" s="1">
        <v>41162</v>
      </c>
      <c r="P64">
        <v>36.672283579999998</v>
      </c>
    </row>
    <row r="65" spans="1:16" x14ac:dyDescent="0.3">
      <c r="A65" t="s">
        <v>90</v>
      </c>
      <c r="B65" t="s">
        <v>92</v>
      </c>
      <c r="C65">
        <v>66.691999999999993</v>
      </c>
      <c r="D65">
        <v>7.8250000000000002</v>
      </c>
      <c r="E65" t="s">
        <v>18</v>
      </c>
      <c r="F65">
        <v>11.798999999999999</v>
      </c>
      <c r="G65">
        <v>2</v>
      </c>
      <c r="H65">
        <v>140</v>
      </c>
      <c r="I65">
        <v>100.4</v>
      </c>
      <c r="J65">
        <v>66.900000000000006</v>
      </c>
      <c r="K65">
        <v>174</v>
      </c>
      <c r="L65">
        <v>2.6259999999999999</v>
      </c>
      <c r="M65">
        <v>14.5</v>
      </c>
      <c r="N65">
        <v>27</v>
      </c>
      <c r="O65" s="1">
        <v>40862</v>
      </c>
      <c r="P65">
        <v>54.590045160000003</v>
      </c>
    </row>
    <row r="66" spans="1:16" x14ac:dyDescent="0.3">
      <c r="A66" t="s">
        <v>90</v>
      </c>
      <c r="B66" t="s">
        <v>93</v>
      </c>
      <c r="C66">
        <v>29.45</v>
      </c>
      <c r="D66">
        <v>8.91</v>
      </c>
      <c r="E66" t="s">
        <v>18</v>
      </c>
      <c r="F66">
        <v>14.999000000000001</v>
      </c>
      <c r="G66">
        <v>2.4</v>
      </c>
      <c r="H66">
        <v>148</v>
      </c>
      <c r="I66">
        <v>106.3</v>
      </c>
      <c r="J66">
        <v>71.599999999999994</v>
      </c>
      <c r="K66">
        <v>185.4</v>
      </c>
      <c r="L66">
        <v>3.0720000000000001</v>
      </c>
      <c r="M66">
        <v>17.2</v>
      </c>
      <c r="N66">
        <v>25</v>
      </c>
      <c r="O66" s="1">
        <v>41074</v>
      </c>
      <c r="P66">
        <v>58.758248999999999</v>
      </c>
    </row>
    <row r="67" spans="1:16" x14ac:dyDescent="0.3">
      <c r="A67" t="s">
        <v>94</v>
      </c>
      <c r="B67" t="s">
        <v>95</v>
      </c>
      <c r="C67">
        <v>23.713000000000001</v>
      </c>
      <c r="D67">
        <v>19.690000000000001</v>
      </c>
      <c r="E67" t="s">
        <v>18</v>
      </c>
      <c r="F67">
        <v>29.465</v>
      </c>
      <c r="G67">
        <v>3</v>
      </c>
      <c r="H67">
        <v>227</v>
      </c>
      <c r="I67">
        <v>108.3</v>
      </c>
      <c r="J67">
        <v>70.2</v>
      </c>
      <c r="K67">
        <v>193.7</v>
      </c>
      <c r="L67">
        <v>3.3420000000000001</v>
      </c>
      <c r="M67">
        <v>18.5</v>
      </c>
      <c r="N67">
        <v>25</v>
      </c>
      <c r="O67" s="1">
        <v>41014</v>
      </c>
      <c r="P67">
        <v>92.436889230000006</v>
      </c>
    </row>
    <row r="68" spans="1:16" x14ac:dyDescent="0.3">
      <c r="A68" t="s">
        <v>96</v>
      </c>
      <c r="B68" t="s">
        <v>97</v>
      </c>
      <c r="C68">
        <v>15.467000000000001</v>
      </c>
      <c r="E68" t="s">
        <v>18</v>
      </c>
      <c r="F68">
        <v>42.8</v>
      </c>
      <c r="G68">
        <v>3</v>
      </c>
      <c r="H68">
        <v>240</v>
      </c>
      <c r="I68">
        <v>114.5</v>
      </c>
      <c r="J68">
        <v>71.599999999999994</v>
      </c>
      <c r="K68">
        <v>191.3</v>
      </c>
      <c r="L68">
        <v>3.65</v>
      </c>
      <c r="M68">
        <v>18.399999999999999</v>
      </c>
      <c r="N68">
        <v>21</v>
      </c>
      <c r="O68" s="1">
        <v>41216</v>
      </c>
      <c r="P68">
        <v>102.17898479999999</v>
      </c>
    </row>
    <row r="69" spans="1:16" x14ac:dyDescent="0.3">
      <c r="A69" t="s">
        <v>98</v>
      </c>
      <c r="B69" t="s">
        <v>99</v>
      </c>
      <c r="C69">
        <v>55.557000000000002</v>
      </c>
      <c r="D69">
        <v>13.475</v>
      </c>
      <c r="E69" t="s">
        <v>41</v>
      </c>
      <c r="F69">
        <v>14.46</v>
      </c>
      <c r="G69">
        <v>2.5</v>
      </c>
      <c r="H69">
        <v>120</v>
      </c>
      <c r="I69">
        <v>93.4</v>
      </c>
      <c r="J69">
        <v>66.7</v>
      </c>
      <c r="K69">
        <v>152</v>
      </c>
      <c r="L69">
        <v>3.0449999999999999</v>
      </c>
      <c r="M69">
        <v>19</v>
      </c>
      <c r="N69">
        <v>17</v>
      </c>
      <c r="O69" s="1">
        <v>40972</v>
      </c>
      <c r="P69">
        <v>48.672897910000003</v>
      </c>
    </row>
    <row r="70" spans="1:16" x14ac:dyDescent="0.3">
      <c r="A70" t="s">
        <v>98</v>
      </c>
      <c r="B70" t="s">
        <v>100</v>
      </c>
      <c r="C70">
        <v>80.555999999999997</v>
      </c>
      <c r="D70">
        <v>13.775</v>
      </c>
      <c r="E70" t="s">
        <v>41</v>
      </c>
      <c r="F70">
        <v>21.62</v>
      </c>
      <c r="G70">
        <v>4</v>
      </c>
      <c r="H70">
        <v>190</v>
      </c>
      <c r="I70">
        <v>101.4</v>
      </c>
      <c r="J70">
        <v>69.400000000000006</v>
      </c>
      <c r="K70">
        <v>167.5</v>
      </c>
      <c r="L70">
        <v>3.194</v>
      </c>
      <c r="M70">
        <v>20</v>
      </c>
      <c r="N70">
        <v>20</v>
      </c>
      <c r="O70" s="1">
        <v>41187</v>
      </c>
      <c r="P70">
        <v>76.584439619999998</v>
      </c>
    </row>
    <row r="71" spans="1:16" x14ac:dyDescent="0.3">
      <c r="A71" t="s">
        <v>98</v>
      </c>
      <c r="B71" t="s">
        <v>101</v>
      </c>
      <c r="C71">
        <v>157.04</v>
      </c>
      <c r="D71">
        <v>18.809999999999999</v>
      </c>
      <c r="E71" t="s">
        <v>41</v>
      </c>
      <c r="F71">
        <v>26.895</v>
      </c>
      <c r="G71">
        <v>4</v>
      </c>
      <c r="H71">
        <v>195</v>
      </c>
      <c r="I71">
        <v>105.9</v>
      </c>
      <c r="J71">
        <v>72.3</v>
      </c>
      <c r="K71">
        <v>181.5</v>
      </c>
      <c r="L71">
        <v>3.88</v>
      </c>
      <c r="M71">
        <v>20.5</v>
      </c>
      <c r="N71">
        <v>19</v>
      </c>
      <c r="O71" s="1">
        <v>40887</v>
      </c>
      <c r="P71">
        <v>80.387779120000005</v>
      </c>
    </row>
    <row r="72" spans="1:16" x14ac:dyDescent="0.3">
      <c r="A72" t="s">
        <v>102</v>
      </c>
      <c r="B72" t="s">
        <v>103</v>
      </c>
      <c r="C72">
        <v>24.071999999999999</v>
      </c>
      <c r="D72">
        <v>26.975000000000001</v>
      </c>
      <c r="E72" t="s">
        <v>18</v>
      </c>
      <c r="F72">
        <v>31.504999999999999</v>
      </c>
      <c r="G72">
        <v>3</v>
      </c>
      <c r="H72">
        <v>210</v>
      </c>
      <c r="I72">
        <v>105.1</v>
      </c>
      <c r="J72">
        <v>70.5</v>
      </c>
      <c r="K72">
        <v>190.2</v>
      </c>
      <c r="L72">
        <v>3.3730000000000002</v>
      </c>
      <c r="M72">
        <v>18.5</v>
      </c>
      <c r="N72">
        <v>23</v>
      </c>
      <c r="O72" s="1">
        <v>41099</v>
      </c>
      <c r="P72">
        <v>87.211001039999999</v>
      </c>
    </row>
    <row r="73" spans="1:16" x14ac:dyDescent="0.3">
      <c r="A73" t="s">
        <v>102</v>
      </c>
      <c r="B73" t="s">
        <v>104</v>
      </c>
      <c r="C73">
        <v>12.698</v>
      </c>
      <c r="D73">
        <v>32.075000000000003</v>
      </c>
      <c r="E73" t="s">
        <v>18</v>
      </c>
      <c r="F73">
        <v>37.805</v>
      </c>
      <c r="G73">
        <v>3</v>
      </c>
      <c r="H73">
        <v>225</v>
      </c>
      <c r="I73">
        <v>110.2</v>
      </c>
      <c r="J73">
        <v>70.900000000000006</v>
      </c>
      <c r="K73">
        <v>189.2</v>
      </c>
      <c r="L73">
        <v>3.6379999999999999</v>
      </c>
      <c r="M73">
        <v>19.8</v>
      </c>
      <c r="N73">
        <v>23</v>
      </c>
      <c r="O73" s="1">
        <v>41039</v>
      </c>
      <c r="P73">
        <v>94.946698400000002</v>
      </c>
    </row>
    <row r="74" spans="1:16" x14ac:dyDescent="0.3">
      <c r="A74" t="s">
        <v>102</v>
      </c>
      <c r="B74" t="s">
        <v>105</v>
      </c>
      <c r="C74">
        <v>3.3340000000000001</v>
      </c>
      <c r="E74" t="s">
        <v>18</v>
      </c>
      <c r="F74">
        <v>46.305</v>
      </c>
      <c r="G74">
        <v>4</v>
      </c>
      <c r="H74">
        <v>300</v>
      </c>
      <c r="I74">
        <v>110.2</v>
      </c>
      <c r="J74">
        <v>70.900000000000006</v>
      </c>
      <c r="K74">
        <v>189.2</v>
      </c>
      <c r="L74">
        <v>3.6930000000000001</v>
      </c>
      <c r="M74">
        <v>19.8</v>
      </c>
      <c r="N74">
        <v>21</v>
      </c>
      <c r="O74" s="1">
        <v>41241</v>
      </c>
      <c r="P74">
        <v>125.0133574</v>
      </c>
    </row>
    <row r="75" spans="1:16" x14ac:dyDescent="0.3">
      <c r="A75" t="s">
        <v>102</v>
      </c>
      <c r="B75" t="s">
        <v>106</v>
      </c>
      <c r="C75">
        <v>6.375</v>
      </c>
      <c r="D75">
        <v>40.375</v>
      </c>
      <c r="E75" t="s">
        <v>18</v>
      </c>
      <c r="F75">
        <v>54.005000000000003</v>
      </c>
      <c r="G75">
        <v>4</v>
      </c>
      <c r="H75">
        <v>290</v>
      </c>
      <c r="I75">
        <v>112.2</v>
      </c>
      <c r="J75">
        <v>72</v>
      </c>
      <c r="K75">
        <v>196.7</v>
      </c>
      <c r="L75">
        <v>3.89</v>
      </c>
      <c r="M75">
        <v>22.5</v>
      </c>
      <c r="N75">
        <v>22</v>
      </c>
      <c r="O75" s="1">
        <v>40997</v>
      </c>
      <c r="P75">
        <v>124.44671630000001</v>
      </c>
    </row>
    <row r="76" spans="1:16" x14ac:dyDescent="0.3">
      <c r="A76" t="s">
        <v>102</v>
      </c>
      <c r="B76" t="s">
        <v>107</v>
      </c>
      <c r="C76">
        <v>9.1259999999999994</v>
      </c>
      <c r="E76" t="s">
        <v>41</v>
      </c>
      <c r="F76">
        <v>60.104999999999997</v>
      </c>
      <c r="G76">
        <v>4.7</v>
      </c>
      <c r="H76">
        <v>230</v>
      </c>
      <c r="I76">
        <v>112.2</v>
      </c>
      <c r="J76">
        <v>76.400000000000006</v>
      </c>
      <c r="K76">
        <v>192.5</v>
      </c>
      <c r="L76">
        <v>5.4009999999999998</v>
      </c>
      <c r="M76">
        <v>25.4</v>
      </c>
      <c r="N76">
        <v>15</v>
      </c>
      <c r="O76" s="1">
        <v>41212</v>
      </c>
      <c r="P76">
        <v>105.760458</v>
      </c>
    </row>
    <row r="77" spans="1:16" x14ac:dyDescent="0.3">
      <c r="A77" t="s">
        <v>102</v>
      </c>
      <c r="B77" t="s">
        <v>108</v>
      </c>
      <c r="C77">
        <v>51.238</v>
      </c>
      <c r="E77" t="s">
        <v>41</v>
      </c>
      <c r="F77">
        <v>34.604999999999997</v>
      </c>
      <c r="G77">
        <v>3</v>
      </c>
      <c r="H77">
        <v>220</v>
      </c>
      <c r="I77">
        <v>103</v>
      </c>
      <c r="J77">
        <v>71.5</v>
      </c>
      <c r="K77">
        <v>180.1</v>
      </c>
      <c r="L77">
        <v>3.9</v>
      </c>
      <c r="M77">
        <v>17.2</v>
      </c>
      <c r="N77">
        <v>21</v>
      </c>
      <c r="O77" s="1">
        <v>40912</v>
      </c>
      <c r="P77">
        <v>91.943801559999997</v>
      </c>
    </row>
    <row r="78" spans="1:16" x14ac:dyDescent="0.3">
      <c r="A78" t="s">
        <v>109</v>
      </c>
      <c r="B78" t="s">
        <v>110</v>
      </c>
      <c r="C78">
        <v>13.798</v>
      </c>
      <c r="D78">
        <v>20.524999999999999</v>
      </c>
      <c r="E78" t="s">
        <v>18</v>
      </c>
      <c r="F78">
        <v>39.08</v>
      </c>
      <c r="G78">
        <v>4.5999999999999996</v>
      </c>
      <c r="H78">
        <v>275</v>
      </c>
      <c r="I78">
        <v>109</v>
      </c>
      <c r="J78">
        <v>73.599999999999994</v>
      </c>
      <c r="K78">
        <v>208.5</v>
      </c>
      <c r="L78">
        <v>3.8679999999999999</v>
      </c>
      <c r="M78">
        <v>20</v>
      </c>
      <c r="N78">
        <v>22</v>
      </c>
      <c r="O78" s="1">
        <v>41124</v>
      </c>
      <c r="P78">
        <v>113.5402069</v>
      </c>
    </row>
    <row r="79" spans="1:16" x14ac:dyDescent="0.3">
      <c r="A79" t="s">
        <v>109</v>
      </c>
      <c r="B79" t="s">
        <v>111</v>
      </c>
      <c r="C79">
        <v>48.911000000000001</v>
      </c>
      <c r="D79">
        <v>21.725000000000001</v>
      </c>
      <c r="E79" t="s">
        <v>18</v>
      </c>
      <c r="F79">
        <v>43.33</v>
      </c>
      <c r="G79">
        <v>4.5999999999999996</v>
      </c>
      <c r="H79">
        <v>215</v>
      </c>
      <c r="I79">
        <v>117.7</v>
      </c>
      <c r="J79">
        <v>78.2</v>
      </c>
      <c r="K79">
        <v>215.3</v>
      </c>
      <c r="L79">
        <v>4.1210000000000004</v>
      </c>
      <c r="M79">
        <v>19</v>
      </c>
      <c r="N79">
        <v>21</v>
      </c>
      <c r="O79" s="1">
        <v>41064</v>
      </c>
      <c r="P79">
        <v>93.957916900000001</v>
      </c>
    </row>
    <row r="80" spans="1:16" x14ac:dyDescent="0.3">
      <c r="A80" t="s">
        <v>109</v>
      </c>
      <c r="B80" t="s">
        <v>112</v>
      </c>
      <c r="C80">
        <v>22.925000000000001</v>
      </c>
      <c r="E80" t="s">
        <v>41</v>
      </c>
      <c r="F80">
        <v>42.66</v>
      </c>
      <c r="G80">
        <v>5.4</v>
      </c>
      <c r="H80">
        <v>300</v>
      </c>
      <c r="I80">
        <v>119</v>
      </c>
      <c r="J80">
        <v>79.900000000000006</v>
      </c>
      <c r="K80">
        <v>204.8</v>
      </c>
      <c r="L80">
        <v>5.3929999999999998</v>
      </c>
      <c r="M80">
        <v>30</v>
      </c>
      <c r="N80">
        <v>15</v>
      </c>
      <c r="O80" s="1">
        <v>41266</v>
      </c>
      <c r="P80">
        <v>123.97204670000001</v>
      </c>
    </row>
    <row r="81" spans="1:16" x14ac:dyDescent="0.3">
      <c r="A81" t="s">
        <v>113</v>
      </c>
      <c r="B81" t="s">
        <v>114</v>
      </c>
      <c r="C81">
        <v>26.231999999999999</v>
      </c>
      <c r="D81">
        <v>8.3249999999999993</v>
      </c>
      <c r="E81" t="s">
        <v>18</v>
      </c>
      <c r="F81">
        <v>13.987</v>
      </c>
      <c r="G81">
        <v>1.8</v>
      </c>
      <c r="H81">
        <v>113</v>
      </c>
      <c r="I81">
        <v>98.4</v>
      </c>
      <c r="J81">
        <v>66.5</v>
      </c>
      <c r="K81">
        <v>173.6</v>
      </c>
      <c r="L81">
        <v>2.25</v>
      </c>
      <c r="M81">
        <v>13.2</v>
      </c>
      <c r="N81">
        <v>30</v>
      </c>
      <c r="O81" s="1">
        <v>41022</v>
      </c>
      <c r="P81">
        <v>45.832180559999998</v>
      </c>
    </row>
    <row r="82" spans="1:16" x14ac:dyDescent="0.3">
      <c r="A82" t="s">
        <v>113</v>
      </c>
      <c r="B82" t="s">
        <v>115</v>
      </c>
      <c r="C82">
        <v>42.540999999999997</v>
      </c>
      <c r="D82">
        <v>10.395</v>
      </c>
      <c r="E82" t="s">
        <v>18</v>
      </c>
      <c r="F82">
        <v>19.047000000000001</v>
      </c>
      <c r="G82">
        <v>2.4</v>
      </c>
      <c r="H82">
        <v>154</v>
      </c>
      <c r="I82">
        <v>100.8</v>
      </c>
      <c r="J82">
        <v>68.900000000000006</v>
      </c>
      <c r="K82">
        <v>175.4</v>
      </c>
      <c r="L82">
        <v>2.91</v>
      </c>
      <c r="M82">
        <v>15.9</v>
      </c>
      <c r="N82">
        <v>24</v>
      </c>
      <c r="O82" s="1">
        <v>41237</v>
      </c>
      <c r="P82">
        <v>62.441962349999997</v>
      </c>
    </row>
    <row r="83" spans="1:16" x14ac:dyDescent="0.3">
      <c r="A83" t="s">
        <v>113</v>
      </c>
      <c r="B83" t="s">
        <v>116</v>
      </c>
      <c r="C83">
        <v>55.616</v>
      </c>
      <c r="D83">
        <v>10.595000000000001</v>
      </c>
      <c r="E83" t="s">
        <v>18</v>
      </c>
      <c r="F83">
        <v>17.356999999999999</v>
      </c>
      <c r="G83">
        <v>2.4</v>
      </c>
      <c r="H83">
        <v>145</v>
      </c>
      <c r="I83">
        <v>103.7</v>
      </c>
      <c r="J83">
        <v>68.5</v>
      </c>
      <c r="K83">
        <v>187.8</v>
      </c>
      <c r="L83">
        <v>2.9449999999999998</v>
      </c>
      <c r="M83">
        <v>16.3</v>
      </c>
      <c r="N83">
        <v>25</v>
      </c>
      <c r="O83" s="1">
        <v>40937</v>
      </c>
      <c r="P83">
        <v>58.606772919999997</v>
      </c>
    </row>
    <row r="84" spans="1:16" x14ac:dyDescent="0.3">
      <c r="A84" t="s">
        <v>113</v>
      </c>
      <c r="B84" t="s">
        <v>117</v>
      </c>
      <c r="C84">
        <v>5.7110000000000003</v>
      </c>
      <c r="D84">
        <v>16.574999999999999</v>
      </c>
      <c r="E84" t="s">
        <v>18</v>
      </c>
      <c r="F84">
        <v>24.997</v>
      </c>
      <c r="G84">
        <v>3.5</v>
      </c>
      <c r="H84">
        <v>210</v>
      </c>
      <c r="I84">
        <v>107.1</v>
      </c>
      <c r="J84">
        <v>70.3</v>
      </c>
      <c r="K84">
        <v>194.1</v>
      </c>
      <c r="L84">
        <v>3.4430000000000001</v>
      </c>
      <c r="M84">
        <v>19</v>
      </c>
      <c r="N84">
        <v>22</v>
      </c>
      <c r="O84" s="1">
        <v>41149</v>
      </c>
      <c r="P84">
        <v>84.83077858</v>
      </c>
    </row>
    <row r="85" spans="1:16" x14ac:dyDescent="0.3">
      <c r="A85" t="s">
        <v>113</v>
      </c>
      <c r="B85" t="s">
        <v>118</v>
      </c>
      <c r="C85">
        <v>0.11</v>
      </c>
      <c r="D85">
        <v>20.94</v>
      </c>
      <c r="E85" t="s">
        <v>18</v>
      </c>
      <c r="F85">
        <v>25.45</v>
      </c>
      <c r="G85">
        <v>3</v>
      </c>
      <c r="H85">
        <v>161</v>
      </c>
      <c r="I85">
        <v>97.2</v>
      </c>
      <c r="J85">
        <v>72.400000000000006</v>
      </c>
      <c r="K85">
        <v>180.3</v>
      </c>
      <c r="L85">
        <v>3.1309999999999998</v>
      </c>
      <c r="M85">
        <v>19.8</v>
      </c>
      <c r="N85">
        <v>21</v>
      </c>
      <c r="O85" s="1">
        <v>41089</v>
      </c>
      <c r="P85">
        <v>67.544154939999999</v>
      </c>
    </row>
    <row r="86" spans="1:16" x14ac:dyDescent="0.3">
      <c r="A86" t="s">
        <v>113</v>
      </c>
      <c r="B86" t="s">
        <v>119</v>
      </c>
      <c r="C86">
        <v>11.337</v>
      </c>
      <c r="D86">
        <v>19.125</v>
      </c>
      <c r="E86" t="s">
        <v>41</v>
      </c>
      <c r="F86">
        <v>31.806999999999999</v>
      </c>
      <c r="G86">
        <v>3.5</v>
      </c>
      <c r="H86">
        <v>200</v>
      </c>
      <c r="I86">
        <v>107.3</v>
      </c>
      <c r="J86">
        <v>69.900000000000006</v>
      </c>
      <c r="K86">
        <v>186.6</v>
      </c>
      <c r="L86">
        <v>4.5199999999999996</v>
      </c>
      <c r="M86">
        <v>24.3</v>
      </c>
      <c r="N86">
        <v>18</v>
      </c>
      <c r="O86" s="1">
        <v>40925</v>
      </c>
      <c r="P86">
        <v>83.920815039999994</v>
      </c>
    </row>
    <row r="87" spans="1:16" x14ac:dyDescent="0.3">
      <c r="A87" t="s">
        <v>113</v>
      </c>
      <c r="B87" t="s">
        <v>120</v>
      </c>
      <c r="C87">
        <v>39.347999999999999</v>
      </c>
      <c r="D87">
        <v>13.88</v>
      </c>
      <c r="E87" t="s">
        <v>41</v>
      </c>
      <c r="F87">
        <v>22.527000000000001</v>
      </c>
      <c r="G87">
        <v>3</v>
      </c>
      <c r="H87">
        <v>173</v>
      </c>
      <c r="I87">
        <v>107.3</v>
      </c>
      <c r="J87">
        <v>66.7</v>
      </c>
      <c r="K87">
        <v>178.3</v>
      </c>
      <c r="L87">
        <v>3.51</v>
      </c>
      <c r="M87">
        <v>19.5</v>
      </c>
      <c r="N87">
        <v>20</v>
      </c>
      <c r="O87" s="1">
        <v>41047</v>
      </c>
      <c r="P87">
        <v>70.660941789999995</v>
      </c>
    </row>
    <row r="88" spans="1:16" x14ac:dyDescent="0.3">
      <c r="A88" t="s">
        <v>121</v>
      </c>
      <c r="B88" t="s">
        <v>122</v>
      </c>
      <c r="C88">
        <v>14.351000000000001</v>
      </c>
      <c r="D88">
        <v>8.8000000000000007</v>
      </c>
      <c r="E88" t="s">
        <v>18</v>
      </c>
      <c r="F88">
        <v>16.239999999999998</v>
      </c>
      <c r="G88">
        <v>2</v>
      </c>
      <c r="H88">
        <v>125</v>
      </c>
      <c r="I88">
        <v>106.5</v>
      </c>
      <c r="J88">
        <v>69.099999999999994</v>
      </c>
      <c r="K88">
        <v>184.8</v>
      </c>
      <c r="L88">
        <v>2.7690000000000001</v>
      </c>
      <c r="M88">
        <v>15</v>
      </c>
      <c r="N88">
        <v>28</v>
      </c>
      <c r="O88" s="1">
        <v>41262</v>
      </c>
      <c r="P88">
        <v>50.997747609999998</v>
      </c>
    </row>
    <row r="89" spans="1:16" x14ac:dyDescent="0.3">
      <c r="A89" t="s">
        <v>121</v>
      </c>
      <c r="B89" t="s">
        <v>123</v>
      </c>
      <c r="C89">
        <v>26.529</v>
      </c>
      <c r="D89">
        <v>13.89</v>
      </c>
      <c r="E89" t="s">
        <v>18</v>
      </c>
      <c r="F89">
        <v>16.54</v>
      </c>
      <c r="G89">
        <v>2</v>
      </c>
      <c r="H89">
        <v>125</v>
      </c>
      <c r="I89">
        <v>106.4</v>
      </c>
      <c r="J89">
        <v>69.599999999999994</v>
      </c>
      <c r="K89">
        <v>185</v>
      </c>
      <c r="L89">
        <v>2.8919999999999999</v>
      </c>
      <c r="M89">
        <v>16</v>
      </c>
      <c r="N89">
        <v>30</v>
      </c>
      <c r="O89" s="1">
        <v>40962</v>
      </c>
      <c r="P89">
        <v>51.113474259999997</v>
      </c>
    </row>
    <row r="90" spans="1:16" x14ac:dyDescent="0.3">
      <c r="A90" t="s">
        <v>121</v>
      </c>
      <c r="B90" t="s">
        <v>124</v>
      </c>
      <c r="C90">
        <v>67.956000000000003</v>
      </c>
      <c r="D90">
        <v>11.03</v>
      </c>
      <c r="E90" t="s">
        <v>18</v>
      </c>
      <c r="F90">
        <v>19.035</v>
      </c>
      <c r="G90">
        <v>3</v>
      </c>
      <c r="H90">
        <v>153</v>
      </c>
      <c r="I90">
        <v>108.5</v>
      </c>
      <c r="J90">
        <v>73</v>
      </c>
      <c r="K90">
        <v>199.7</v>
      </c>
      <c r="L90">
        <v>3.379</v>
      </c>
      <c r="M90">
        <v>16</v>
      </c>
      <c r="N90">
        <v>24</v>
      </c>
      <c r="O90" s="1">
        <v>41174</v>
      </c>
      <c r="P90">
        <v>62.239966629999998</v>
      </c>
    </row>
    <row r="91" spans="1:16" x14ac:dyDescent="0.3">
      <c r="A91" t="s">
        <v>121</v>
      </c>
      <c r="B91" t="s">
        <v>125</v>
      </c>
      <c r="C91">
        <v>81.174000000000007</v>
      </c>
      <c r="D91">
        <v>14.875</v>
      </c>
      <c r="E91" t="s">
        <v>18</v>
      </c>
      <c r="F91">
        <v>22.605</v>
      </c>
      <c r="G91">
        <v>4.5999999999999996</v>
      </c>
      <c r="H91">
        <v>200</v>
      </c>
      <c r="I91">
        <v>114.7</v>
      </c>
      <c r="J91">
        <v>78.2</v>
      </c>
      <c r="K91">
        <v>212</v>
      </c>
      <c r="L91">
        <v>3.9580000000000002</v>
      </c>
      <c r="M91">
        <v>19</v>
      </c>
      <c r="N91">
        <v>21</v>
      </c>
      <c r="O91" s="1">
        <v>41114</v>
      </c>
      <c r="P91">
        <v>80.657696459999997</v>
      </c>
    </row>
    <row r="92" spans="1:16" x14ac:dyDescent="0.3">
      <c r="A92" t="s">
        <v>121</v>
      </c>
      <c r="B92" t="s">
        <v>126</v>
      </c>
      <c r="C92">
        <v>27.609000000000002</v>
      </c>
      <c r="D92">
        <v>20.43</v>
      </c>
      <c r="E92" t="s">
        <v>41</v>
      </c>
      <c r="F92">
        <v>27.56</v>
      </c>
      <c r="G92">
        <v>4</v>
      </c>
      <c r="H92">
        <v>210</v>
      </c>
      <c r="I92">
        <v>111.6</v>
      </c>
      <c r="J92">
        <v>70.2</v>
      </c>
      <c r="K92">
        <v>190.1</v>
      </c>
      <c r="L92">
        <v>3.8759999999999999</v>
      </c>
      <c r="M92">
        <v>21</v>
      </c>
      <c r="N92">
        <v>18</v>
      </c>
      <c r="O92" s="1">
        <v>39491</v>
      </c>
      <c r="P92">
        <v>85.949744249999995</v>
      </c>
    </row>
    <row r="93" spans="1:16" x14ac:dyDescent="0.3">
      <c r="A93" t="s">
        <v>121</v>
      </c>
      <c r="B93" t="s">
        <v>127</v>
      </c>
      <c r="C93">
        <v>20.38</v>
      </c>
      <c r="D93">
        <v>14.795</v>
      </c>
      <c r="E93" t="s">
        <v>41</v>
      </c>
      <c r="F93">
        <v>22.51</v>
      </c>
      <c r="G93">
        <v>3.3</v>
      </c>
      <c r="H93">
        <v>170</v>
      </c>
      <c r="I93">
        <v>112.2</v>
      </c>
      <c r="J93">
        <v>74.900000000000006</v>
      </c>
      <c r="K93">
        <v>194.7</v>
      </c>
      <c r="L93">
        <v>3.944</v>
      </c>
      <c r="M93">
        <v>20</v>
      </c>
      <c r="N93">
        <v>21</v>
      </c>
      <c r="O93" s="1">
        <v>40106</v>
      </c>
      <c r="P93">
        <v>69.671460999999994</v>
      </c>
    </row>
    <row r="94" spans="1:16" x14ac:dyDescent="0.3">
      <c r="A94" t="s">
        <v>128</v>
      </c>
      <c r="B94" t="s">
        <v>129</v>
      </c>
      <c r="C94">
        <v>18.391999999999999</v>
      </c>
      <c r="D94">
        <v>26.05</v>
      </c>
      <c r="E94" t="s">
        <v>18</v>
      </c>
      <c r="F94">
        <v>31.75</v>
      </c>
      <c r="G94">
        <v>2.2999999999999998</v>
      </c>
      <c r="H94">
        <v>185</v>
      </c>
      <c r="I94">
        <v>105.9</v>
      </c>
      <c r="J94">
        <v>67.7</v>
      </c>
      <c r="K94">
        <v>177.4</v>
      </c>
      <c r="L94">
        <v>3.25</v>
      </c>
      <c r="M94">
        <v>16.399999999999999</v>
      </c>
      <c r="N94">
        <v>26</v>
      </c>
      <c r="O94" s="1">
        <v>40657</v>
      </c>
      <c r="P94">
        <v>78.280730879999993</v>
      </c>
    </row>
    <row r="95" spans="1:16" x14ac:dyDescent="0.3">
      <c r="A95" t="s">
        <v>128</v>
      </c>
      <c r="B95" t="s">
        <v>130</v>
      </c>
      <c r="C95">
        <v>27.602</v>
      </c>
      <c r="D95">
        <v>41.45</v>
      </c>
      <c r="E95" t="s">
        <v>18</v>
      </c>
      <c r="F95">
        <v>49.9</v>
      </c>
      <c r="G95">
        <v>3.2</v>
      </c>
      <c r="H95">
        <v>221</v>
      </c>
      <c r="I95">
        <v>111.5</v>
      </c>
      <c r="J95">
        <v>70.8</v>
      </c>
      <c r="K95">
        <v>189.4</v>
      </c>
      <c r="L95">
        <v>3.823</v>
      </c>
      <c r="M95">
        <v>21.1</v>
      </c>
      <c r="N95">
        <v>25</v>
      </c>
      <c r="O95" s="1">
        <v>40736</v>
      </c>
      <c r="P95">
        <v>98.249737499999995</v>
      </c>
    </row>
    <row r="96" spans="1:16" x14ac:dyDescent="0.3">
      <c r="A96" t="s">
        <v>128</v>
      </c>
      <c r="B96" t="s">
        <v>131</v>
      </c>
      <c r="C96">
        <v>16.774000000000001</v>
      </c>
      <c r="D96">
        <v>50.375</v>
      </c>
      <c r="E96" t="s">
        <v>18</v>
      </c>
      <c r="F96">
        <v>69.7</v>
      </c>
      <c r="G96">
        <v>4.3</v>
      </c>
      <c r="H96">
        <v>275</v>
      </c>
      <c r="I96">
        <v>121.5</v>
      </c>
      <c r="J96">
        <v>73.099999999999994</v>
      </c>
      <c r="K96">
        <v>203.1</v>
      </c>
      <c r="L96">
        <v>4.133</v>
      </c>
      <c r="M96">
        <v>23.2</v>
      </c>
      <c r="N96">
        <v>21</v>
      </c>
      <c r="O96" s="1">
        <v>40707</v>
      </c>
      <c r="P96">
        <v>125.2738757</v>
      </c>
    </row>
    <row r="97" spans="1:16" x14ac:dyDescent="0.3">
      <c r="A97" t="s">
        <v>128</v>
      </c>
      <c r="B97" t="s">
        <v>132</v>
      </c>
      <c r="C97">
        <v>3.3109999999999999</v>
      </c>
      <c r="D97">
        <v>58.6</v>
      </c>
      <c r="E97" t="s">
        <v>18</v>
      </c>
      <c r="F97">
        <v>82.6</v>
      </c>
      <c r="G97">
        <v>5</v>
      </c>
      <c r="H97">
        <v>302</v>
      </c>
      <c r="I97">
        <v>99</v>
      </c>
      <c r="J97">
        <v>71.3</v>
      </c>
      <c r="K97">
        <v>177.1</v>
      </c>
      <c r="L97">
        <v>4.125</v>
      </c>
      <c r="M97">
        <v>21.1</v>
      </c>
      <c r="N97">
        <v>20</v>
      </c>
      <c r="O97" s="1">
        <v>40619</v>
      </c>
      <c r="P97">
        <v>139.98229359999999</v>
      </c>
    </row>
    <row r="98" spans="1:16" x14ac:dyDescent="0.3">
      <c r="A98" t="s">
        <v>128</v>
      </c>
      <c r="B98" t="s">
        <v>133</v>
      </c>
      <c r="C98">
        <v>7.9980000000000002</v>
      </c>
      <c r="E98" t="s">
        <v>18</v>
      </c>
      <c r="F98">
        <v>38.9</v>
      </c>
      <c r="G98">
        <v>2.2999999999999998</v>
      </c>
      <c r="H98">
        <v>190</v>
      </c>
      <c r="I98">
        <v>94.5</v>
      </c>
      <c r="J98">
        <v>67.5</v>
      </c>
      <c r="K98">
        <v>157.9</v>
      </c>
      <c r="L98">
        <v>3.0550000000000002</v>
      </c>
      <c r="M98">
        <v>15.9</v>
      </c>
      <c r="N98">
        <v>26</v>
      </c>
      <c r="O98" s="1">
        <v>40559</v>
      </c>
      <c r="P98">
        <v>82.807361929999999</v>
      </c>
    </row>
    <row r="99" spans="1:16" x14ac:dyDescent="0.3">
      <c r="A99" t="s">
        <v>128</v>
      </c>
      <c r="B99" t="s">
        <v>134</v>
      </c>
      <c r="C99">
        <v>1.526</v>
      </c>
      <c r="E99" t="s">
        <v>18</v>
      </c>
      <c r="F99">
        <v>41</v>
      </c>
      <c r="G99">
        <v>2.2999999999999998</v>
      </c>
      <c r="H99">
        <v>185</v>
      </c>
      <c r="I99">
        <v>94.5</v>
      </c>
      <c r="J99">
        <v>67.5</v>
      </c>
      <c r="K99">
        <v>157.30000000000001</v>
      </c>
      <c r="L99">
        <v>2.9750000000000001</v>
      </c>
      <c r="M99">
        <v>14</v>
      </c>
      <c r="N99">
        <v>27</v>
      </c>
      <c r="O99" s="1">
        <v>40761</v>
      </c>
      <c r="P99">
        <v>81.848969240000002</v>
      </c>
    </row>
    <row r="100" spans="1:16" x14ac:dyDescent="0.3">
      <c r="A100" t="s">
        <v>128</v>
      </c>
      <c r="B100" t="s">
        <v>135</v>
      </c>
      <c r="C100">
        <v>11.592000000000001</v>
      </c>
      <c r="E100" t="s">
        <v>18</v>
      </c>
      <c r="F100">
        <v>41.6</v>
      </c>
      <c r="G100">
        <v>3.2</v>
      </c>
      <c r="H100">
        <v>215</v>
      </c>
      <c r="I100">
        <v>105.9</v>
      </c>
      <c r="J100">
        <v>67.8</v>
      </c>
      <c r="K100">
        <v>180.3</v>
      </c>
      <c r="L100">
        <v>3.2130000000000001</v>
      </c>
      <c r="M100">
        <v>16.399999999999999</v>
      </c>
      <c r="N100">
        <v>26</v>
      </c>
      <c r="O100" s="1">
        <v>40732</v>
      </c>
      <c r="P100">
        <v>92.925791770000004</v>
      </c>
    </row>
    <row r="101" spans="1:16" x14ac:dyDescent="0.3">
      <c r="A101" t="s">
        <v>128</v>
      </c>
      <c r="B101" t="s">
        <v>136</v>
      </c>
      <c r="C101">
        <v>0.95399999999999996</v>
      </c>
      <c r="E101" t="s">
        <v>18</v>
      </c>
      <c r="F101">
        <v>85.5</v>
      </c>
      <c r="G101">
        <v>5</v>
      </c>
      <c r="H101">
        <v>302</v>
      </c>
      <c r="I101">
        <v>113.6</v>
      </c>
      <c r="J101">
        <v>73.099999999999994</v>
      </c>
      <c r="K101">
        <v>196.6</v>
      </c>
      <c r="L101">
        <v>4.1150000000000002</v>
      </c>
      <c r="M101">
        <v>23.2</v>
      </c>
      <c r="N101">
        <v>20</v>
      </c>
      <c r="O101" s="1">
        <v>40644</v>
      </c>
      <c r="P101">
        <v>141.10098450000001</v>
      </c>
    </row>
    <row r="102" spans="1:16" x14ac:dyDescent="0.3">
      <c r="A102" t="s">
        <v>128</v>
      </c>
      <c r="B102" t="s">
        <v>137</v>
      </c>
      <c r="C102">
        <v>28.975999999999999</v>
      </c>
      <c r="E102" t="s">
        <v>41</v>
      </c>
      <c r="F102">
        <v>35.299999999999997</v>
      </c>
      <c r="G102">
        <v>3.2</v>
      </c>
      <c r="H102">
        <v>215</v>
      </c>
      <c r="I102">
        <v>111</v>
      </c>
      <c r="J102">
        <v>72.2</v>
      </c>
      <c r="K102">
        <v>180.6</v>
      </c>
      <c r="L102">
        <v>4.3869999999999996</v>
      </c>
      <c r="M102">
        <v>19</v>
      </c>
      <c r="N102">
        <v>20</v>
      </c>
      <c r="O102" s="1">
        <v>40584</v>
      </c>
      <c r="P102">
        <v>90.495532130000001</v>
      </c>
    </row>
    <row r="103" spans="1:16" x14ac:dyDescent="0.3">
      <c r="A103" t="s">
        <v>138</v>
      </c>
      <c r="B103" t="s">
        <v>139</v>
      </c>
      <c r="C103">
        <v>42.643000000000001</v>
      </c>
      <c r="D103">
        <v>8.4499999999999993</v>
      </c>
      <c r="E103" t="s">
        <v>18</v>
      </c>
      <c r="F103">
        <v>13.499000000000001</v>
      </c>
      <c r="G103">
        <v>1.8</v>
      </c>
      <c r="H103">
        <v>126</v>
      </c>
      <c r="I103">
        <v>99.8</v>
      </c>
      <c r="J103">
        <v>67.3</v>
      </c>
      <c r="K103">
        <v>177.5</v>
      </c>
      <c r="L103">
        <v>2.593</v>
      </c>
      <c r="M103">
        <v>13.2</v>
      </c>
      <c r="N103">
        <v>30</v>
      </c>
      <c r="O103" s="1">
        <v>40786</v>
      </c>
      <c r="P103">
        <v>50.241977910000003</v>
      </c>
    </row>
    <row r="104" spans="1:16" x14ac:dyDescent="0.3">
      <c r="A104" t="s">
        <v>138</v>
      </c>
      <c r="B104" t="s">
        <v>140</v>
      </c>
      <c r="C104">
        <v>88.093999999999994</v>
      </c>
      <c r="D104">
        <v>11.295</v>
      </c>
      <c r="E104" t="s">
        <v>18</v>
      </c>
      <c r="F104">
        <v>20.39</v>
      </c>
      <c r="G104">
        <v>2.4</v>
      </c>
      <c r="H104">
        <v>155</v>
      </c>
      <c r="I104">
        <v>103.1</v>
      </c>
      <c r="J104">
        <v>69.099999999999994</v>
      </c>
      <c r="K104">
        <v>183.5</v>
      </c>
      <c r="L104">
        <v>3.012</v>
      </c>
      <c r="M104">
        <v>15.9</v>
      </c>
      <c r="N104">
        <v>25</v>
      </c>
      <c r="O104" s="1">
        <v>40757</v>
      </c>
      <c r="P104">
        <v>63.313727829999998</v>
      </c>
    </row>
    <row r="105" spans="1:16" x14ac:dyDescent="0.3">
      <c r="A105" t="s">
        <v>138</v>
      </c>
      <c r="B105" t="s">
        <v>141</v>
      </c>
      <c r="C105">
        <v>79.852999999999994</v>
      </c>
      <c r="D105">
        <v>15.125</v>
      </c>
      <c r="E105" t="s">
        <v>18</v>
      </c>
      <c r="F105">
        <v>26.248999999999999</v>
      </c>
      <c r="G105">
        <v>3</v>
      </c>
      <c r="H105">
        <v>222</v>
      </c>
      <c r="I105">
        <v>108.3</v>
      </c>
      <c r="J105">
        <v>70.3</v>
      </c>
      <c r="K105">
        <v>190.5</v>
      </c>
      <c r="L105">
        <v>3.294</v>
      </c>
      <c r="M105">
        <v>18.5</v>
      </c>
      <c r="N105">
        <v>25</v>
      </c>
      <c r="O105" s="1">
        <v>40669</v>
      </c>
      <c r="P105">
        <v>89.427820310000001</v>
      </c>
    </row>
    <row r="106" spans="1:16" x14ac:dyDescent="0.3">
      <c r="A106" t="s">
        <v>138</v>
      </c>
      <c r="B106" t="s">
        <v>142</v>
      </c>
      <c r="C106">
        <v>27.308</v>
      </c>
      <c r="D106">
        <v>15.38</v>
      </c>
      <c r="E106" t="s">
        <v>41</v>
      </c>
      <c r="F106">
        <v>26.399000000000001</v>
      </c>
      <c r="G106">
        <v>3.3</v>
      </c>
      <c r="H106">
        <v>170</v>
      </c>
      <c r="I106">
        <v>112.2</v>
      </c>
      <c r="J106">
        <v>74.900000000000006</v>
      </c>
      <c r="K106">
        <v>194.8</v>
      </c>
      <c r="L106">
        <v>3.9910000000000001</v>
      </c>
      <c r="M106">
        <v>20</v>
      </c>
      <c r="N106">
        <v>21</v>
      </c>
      <c r="O106" s="1">
        <v>40609</v>
      </c>
      <c r="P106">
        <v>71.171664129999996</v>
      </c>
    </row>
    <row r="107" spans="1:16" x14ac:dyDescent="0.3">
      <c r="A107" t="s">
        <v>138</v>
      </c>
      <c r="B107" t="s">
        <v>143</v>
      </c>
      <c r="C107">
        <v>42.573999999999998</v>
      </c>
      <c r="D107">
        <v>17.809999999999999</v>
      </c>
      <c r="E107" t="s">
        <v>41</v>
      </c>
      <c r="F107">
        <v>29.298999999999999</v>
      </c>
      <c r="G107">
        <v>3.3</v>
      </c>
      <c r="H107">
        <v>170</v>
      </c>
      <c r="I107">
        <v>106.3</v>
      </c>
      <c r="J107">
        <v>71.7</v>
      </c>
      <c r="K107">
        <v>182.6</v>
      </c>
      <c r="L107">
        <v>3.9470000000000001</v>
      </c>
      <c r="M107">
        <v>21</v>
      </c>
      <c r="N107">
        <v>19</v>
      </c>
      <c r="O107" s="1">
        <v>40811</v>
      </c>
      <c r="P107">
        <v>72.290355079999998</v>
      </c>
    </row>
    <row r="108" spans="1:16" x14ac:dyDescent="0.3">
      <c r="A108" t="s">
        <v>138</v>
      </c>
      <c r="B108" t="s">
        <v>144</v>
      </c>
      <c r="C108">
        <v>54.158000000000001</v>
      </c>
      <c r="E108" t="s">
        <v>41</v>
      </c>
      <c r="F108">
        <v>22.798999999999999</v>
      </c>
      <c r="G108">
        <v>3.3</v>
      </c>
      <c r="H108">
        <v>170</v>
      </c>
      <c r="I108">
        <v>104.3</v>
      </c>
      <c r="J108">
        <v>70.400000000000006</v>
      </c>
      <c r="K108">
        <v>178</v>
      </c>
      <c r="L108">
        <v>3.8210000000000002</v>
      </c>
      <c r="M108">
        <v>19.399999999999999</v>
      </c>
      <c r="N108">
        <v>18</v>
      </c>
      <c r="O108" s="1">
        <v>40567</v>
      </c>
      <c r="P108">
        <v>69.78294434</v>
      </c>
    </row>
    <row r="109" spans="1:16" x14ac:dyDescent="0.3">
      <c r="A109" t="s">
        <v>138</v>
      </c>
      <c r="B109" t="s">
        <v>145</v>
      </c>
      <c r="C109">
        <v>65.004999999999995</v>
      </c>
      <c r="E109" t="s">
        <v>41</v>
      </c>
      <c r="F109">
        <v>17.89</v>
      </c>
      <c r="G109">
        <v>3.3</v>
      </c>
      <c r="H109">
        <v>170</v>
      </c>
      <c r="I109">
        <v>116.1</v>
      </c>
      <c r="J109">
        <v>66.5</v>
      </c>
      <c r="K109">
        <v>196.1</v>
      </c>
      <c r="L109">
        <v>3.2170000000000001</v>
      </c>
      <c r="M109">
        <v>19.399999999999999</v>
      </c>
      <c r="N109">
        <v>18</v>
      </c>
      <c r="O109" s="1">
        <v>40782</v>
      </c>
      <c r="P109">
        <v>67.889270589999995</v>
      </c>
    </row>
    <row r="110" spans="1:16" x14ac:dyDescent="0.3">
      <c r="A110" t="s">
        <v>146</v>
      </c>
      <c r="B110" t="s">
        <v>147</v>
      </c>
      <c r="C110">
        <v>1.1120000000000001</v>
      </c>
      <c r="D110">
        <v>11.24</v>
      </c>
      <c r="E110" t="s">
        <v>18</v>
      </c>
      <c r="F110">
        <v>18.145</v>
      </c>
      <c r="G110">
        <v>3.1</v>
      </c>
      <c r="H110">
        <v>150</v>
      </c>
      <c r="I110">
        <v>107</v>
      </c>
      <c r="J110">
        <v>69.400000000000006</v>
      </c>
      <c r="K110">
        <v>192</v>
      </c>
      <c r="L110">
        <v>3.1019999999999999</v>
      </c>
      <c r="M110">
        <v>15.2</v>
      </c>
      <c r="N110">
        <v>25</v>
      </c>
      <c r="O110" s="1">
        <v>40694</v>
      </c>
      <c r="P110">
        <v>60.861611549999999</v>
      </c>
    </row>
    <row r="111" spans="1:16" x14ac:dyDescent="0.3">
      <c r="A111" t="s">
        <v>146</v>
      </c>
      <c r="B111" t="s">
        <v>148</v>
      </c>
      <c r="C111">
        <v>38.554000000000002</v>
      </c>
      <c r="E111" t="s">
        <v>18</v>
      </c>
      <c r="F111">
        <v>24.15</v>
      </c>
      <c r="G111">
        <v>3.5</v>
      </c>
      <c r="H111">
        <v>215</v>
      </c>
      <c r="I111">
        <v>109</v>
      </c>
      <c r="J111">
        <v>73.599999999999994</v>
      </c>
      <c r="K111">
        <v>195.9</v>
      </c>
      <c r="L111">
        <v>3.4550000000000001</v>
      </c>
      <c r="M111">
        <v>18</v>
      </c>
      <c r="O111" s="1">
        <v>40634</v>
      </c>
      <c r="P111">
        <v>86.272522910000006</v>
      </c>
    </row>
    <row r="112" spans="1:16" x14ac:dyDescent="0.3">
      <c r="A112" t="s">
        <v>146</v>
      </c>
      <c r="B112" t="s">
        <v>149</v>
      </c>
      <c r="C112">
        <v>80.254999999999995</v>
      </c>
      <c r="E112" t="s">
        <v>18</v>
      </c>
      <c r="F112">
        <v>18.27</v>
      </c>
      <c r="G112">
        <v>2.4</v>
      </c>
      <c r="H112">
        <v>150</v>
      </c>
      <c r="I112">
        <v>107</v>
      </c>
      <c r="J112">
        <v>70.099999999999994</v>
      </c>
      <c r="K112">
        <v>186.7</v>
      </c>
      <c r="L112">
        <v>2.9580000000000002</v>
      </c>
      <c r="M112">
        <v>15</v>
      </c>
      <c r="N112">
        <v>27</v>
      </c>
      <c r="O112" s="1">
        <v>40106</v>
      </c>
      <c r="P112">
        <v>60.727446929999999</v>
      </c>
    </row>
    <row r="113" spans="1:16" x14ac:dyDescent="0.3">
      <c r="A113" t="s">
        <v>146</v>
      </c>
      <c r="B113" t="s">
        <v>150</v>
      </c>
      <c r="C113">
        <v>14.69</v>
      </c>
      <c r="D113">
        <v>19.89</v>
      </c>
      <c r="E113" t="s">
        <v>18</v>
      </c>
      <c r="F113">
        <v>36.228999999999999</v>
      </c>
      <c r="G113">
        <v>4</v>
      </c>
      <c r="H113">
        <v>250</v>
      </c>
      <c r="I113">
        <v>113.8</v>
      </c>
      <c r="J113">
        <v>74.400000000000006</v>
      </c>
      <c r="K113">
        <v>205.4</v>
      </c>
      <c r="L113">
        <v>3.9670000000000001</v>
      </c>
      <c r="M113">
        <v>18.5</v>
      </c>
      <c r="N113">
        <v>22</v>
      </c>
      <c r="O113" s="1">
        <v>40592</v>
      </c>
      <c r="P113">
        <v>103.4416926</v>
      </c>
    </row>
    <row r="114" spans="1:16" x14ac:dyDescent="0.3">
      <c r="A114" t="s">
        <v>146</v>
      </c>
      <c r="B114" t="s">
        <v>151</v>
      </c>
      <c r="C114">
        <v>20.016999999999999</v>
      </c>
      <c r="D114">
        <v>19.925000000000001</v>
      </c>
      <c r="E114" t="s">
        <v>41</v>
      </c>
      <c r="F114">
        <v>31.597999999999999</v>
      </c>
      <c r="G114">
        <v>4.3</v>
      </c>
      <c r="H114">
        <v>190</v>
      </c>
      <c r="I114">
        <v>107</v>
      </c>
      <c r="J114">
        <v>67.8</v>
      </c>
      <c r="K114">
        <v>181.2</v>
      </c>
      <c r="L114">
        <v>4.0679999999999996</v>
      </c>
      <c r="M114">
        <v>17.5</v>
      </c>
      <c r="N114">
        <v>19</v>
      </c>
      <c r="O114" s="1">
        <v>40807</v>
      </c>
      <c r="P114">
        <v>80.511672590000003</v>
      </c>
    </row>
    <row r="115" spans="1:16" x14ac:dyDescent="0.3">
      <c r="A115" t="s">
        <v>146</v>
      </c>
      <c r="B115" t="s">
        <v>152</v>
      </c>
      <c r="C115">
        <v>24.361000000000001</v>
      </c>
      <c r="D115">
        <v>15.24</v>
      </c>
      <c r="E115" t="s">
        <v>41</v>
      </c>
      <c r="F115">
        <v>25.344999999999999</v>
      </c>
      <c r="G115">
        <v>3.4</v>
      </c>
      <c r="H115">
        <v>185</v>
      </c>
      <c r="I115">
        <v>120</v>
      </c>
      <c r="J115">
        <v>72.2</v>
      </c>
      <c r="K115">
        <v>201.4</v>
      </c>
      <c r="L115">
        <v>3.948</v>
      </c>
      <c r="M115">
        <v>25</v>
      </c>
      <c r="N115">
        <v>22</v>
      </c>
      <c r="O115" s="1">
        <v>40719</v>
      </c>
      <c r="P115">
        <v>76.096570420000006</v>
      </c>
    </row>
    <row r="116" spans="1:16" x14ac:dyDescent="0.3">
      <c r="A116" t="s">
        <v>153</v>
      </c>
      <c r="B116" t="s">
        <v>61</v>
      </c>
      <c r="C116">
        <v>32.734000000000002</v>
      </c>
      <c r="D116">
        <v>7.75</v>
      </c>
      <c r="E116" t="s">
        <v>18</v>
      </c>
      <c r="F116">
        <v>12.64</v>
      </c>
      <c r="G116">
        <v>2</v>
      </c>
      <c r="H116">
        <v>132</v>
      </c>
      <c r="I116">
        <v>105</v>
      </c>
      <c r="J116">
        <v>74.400000000000006</v>
      </c>
      <c r="K116">
        <v>174.4</v>
      </c>
      <c r="L116">
        <v>2.5590000000000002</v>
      </c>
      <c r="M116">
        <v>12.5</v>
      </c>
      <c r="N116">
        <v>29</v>
      </c>
      <c r="O116" s="1">
        <v>40659</v>
      </c>
      <c r="P116">
        <v>52.084898750000001</v>
      </c>
    </row>
    <row r="117" spans="1:16" x14ac:dyDescent="0.3">
      <c r="A117" t="s">
        <v>153</v>
      </c>
      <c r="B117" t="s">
        <v>154</v>
      </c>
      <c r="C117">
        <v>5.24</v>
      </c>
      <c r="D117">
        <v>9.8000000000000007</v>
      </c>
      <c r="E117" t="s">
        <v>18</v>
      </c>
      <c r="F117">
        <v>16.079999999999998</v>
      </c>
      <c r="G117">
        <v>2</v>
      </c>
      <c r="H117">
        <v>132</v>
      </c>
      <c r="I117">
        <v>108</v>
      </c>
      <c r="J117">
        <v>71</v>
      </c>
      <c r="K117">
        <v>186.3</v>
      </c>
      <c r="L117">
        <v>2.9420000000000002</v>
      </c>
      <c r="M117">
        <v>16</v>
      </c>
      <c r="N117">
        <v>27</v>
      </c>
      <c r="O117" s="1">
        <v>40861</v>
      </c>
      <c r="P117">
        <v>53.411897670000002</v>
      </c>
    </row>
    <row r="118" spans="1:16" x14ac:dyDescent="0.3">
      <c r="A118" t="s">
        <v>153</v>
      </c>
      <c r="B118" t="s">
        <v>155</v>
      </c>
      <c r="C118">
        <v>24.155000000000001</v>
      </c>
      <c r="D118">
        <v>12.025</v>
      </c>
      <c r="E118" t="s">
        <v>41</v>
      </c>
      <c r="F118">
        <v>18.850000000000001</v>
      </c>
      <c r="G118">
        <v>2.4</v>
      </c>
      <c r="H118">
        <v>150</v>
      </c>
      <c r="I118">
        <v>113.3</v>
      </c>
      <c r="J118">
        <v>76.8</v>
      </c>
      <c r="K118">
        <v>186.3</v>
      </c>
      <c r="L118">
        <v>3.528</v>
      </c>
      <c r="M118">
        <v>20</v>
      </c>
      <c r="N118">
        <v>24</v>
      </c>
      <c r="O118" s="1">
        <v>40657</v>
      </c>
      <c r="P118">
        <v>60.951185119999998</v>
      </c>
    </row>
    <row r="119" spans="1:16" x14ac:dyDescent="0.3">
      <c r="A119" t="s">
        <v>153</v>
      </c>
      <c r="B119" t="s">
        <v>156</v>
      </c>
      <c r="C119">
        <v>1.8720000000000001</v>
      </c>
      <c r="E119" t="s">
        <v>18</v>
      </c>
      <c r="F119">
        <v>43</v>
      </c>
      <c r="G119">
        <v>3.5</v>
      </c>
      <c r="H119">
        <v>253</v>
      </c>
      <c r="I119">
        <v>113.3</v>
      </c>
      <c r="J119">
        <v>76.3</v>
      </c>
      <c r="K119">
        <v>165.4</v>
      </c>
      <c r="L119">
        <v>2.85</v>
      </c>
      <c r="M119">
        <v>12</v>
      </c>
      <c r="N119">
        <v>21</v>
      </c>
      <c r="O119" s="1">
        <v>41087</v>
      </c>
      <c r="P119">
        <v>106.98445630000001</v>
      </c>
    </row>
    <row r="120" spans="1:16" x14ac:dyDescent="0.3">
      <c r="A120" t="s">
        <v>157</v>
      </c>
      <c r="B120" t="s">
        <v>158</v>
      </c>
      <c r="C120">
        <v>51.645000000000003</v>
      </c>
      <c r="D120">
        <v>13.79</v>
      </c>
      <c r="E120" t="s">
        <v>18</v>
      </c>
      <c r="F120">
        <v>21.61</v>
      </c>
      <c r="G120">
        <v>2.4</v>
      </c>
      <c r="H120">
        <v>150</v>
      </c>
      <c r="I120">
        <v>104.1</v>
      </c>
      <c r="J120">
        <v>68.400000000000006</v>
      </c>
      <c r="K120">
        <v>181.9</v>
      </c>
      <c r="L120">
        <v>2.9060000000000001</v>
      </c>
      <c r="M120">
        <v>15</v>
      </c>
      <c r="N120">
        <v>27</v>
      </c>
      <c r="O120" s="1">
        <v>40933</v>
      </c>
      <c r="P120">
        <v>62.015870300000003</v>
      </c>
    </row>
    <row r="121" spans="1:16" x14ac:dyDescent="0.3">
      <c r="A121" t="s">
        <v>157</v>
      </c>
      <c r="B121" t="s">
        <v>159</v>
      </c>
      <c r="C121">
        <v>131.09700000000001</v>
      </c>
      <c r="D121">
        <v>10.29</v>
      </c>
      <c r="E121" t="s">
        <v>18</v>
      </c>
      <c r="F121">
        <v>19.72</v>
      </c>
      <c r="G121">
        <v>3.4</v>
      </c>
      <c r="H121">
        <v>175</v>
      </c>
      <c r="I121">
        <v>107</v>
      </c>
      <c r="J121">
        <v>70.400000000000006</v>
      </c>
      <c r="K121">
        <v>186.3</v>
      </c>
      <c r="L121">
        <v>3.0910000000000002</v>
      </c>
      <c r="M121">
        <v>15.2</v>
      </c>
      <c r="N121">
        <v>25</v>
      </c>
      <c r="O121" s="1">
        <v>41239</v>
      </c>
      <c r="P121">
        <v>70.389737260000004</v>
      </c>
    </row>
    <row r="122" spans="1:16" x14ac:dyDescent="0.3">
      <c r="A122" t="s">
        <v>157</v>
      </c>
      <c r="B122" t="s">
        <v>160</v>
      </c>
      <c r="C122">
        <v>19.911000000000001</v>
      </c>
      <c r="D122">
        <v>17.805</v>
      </c>
      <c r="E122" t="s">
        <v>18</v>
      </c>
      <c r="F122">
        <v>25.31</v>
      </c>
      <c r="G122">
        <v>3.8</v>
      </c>
      <c r="H122">
        <v>200</v>
      </c>
      <c r="I122">
        <v>101.1</v>
      </c>
      <c r="J122">
        <v>74.5</v>
      </c>
      <c r="K122">
        <v>193.4</v>
      </c>
      <c r="L122">
        <v>3.492</v>
      </c>
      <c r="M122">
        <v>16.8</v>
      </c>
      <c r="N122">
        <v>25</v>
      </c>
      <c r="O122" s="1">
        <v>41076</v>
      </c>
      <c r="P122">
        <v>81.492726160000004</v>
      </c>
    </row>
    <row r="123" spans="1:16" x14ac:dyDescent="0.3">
      <c r="A123" t="s">
        <v>157</v>
      </c>
      <c r="B123" t="s">
        <v>161</v>
      </c>
      <c r="C123">
        <v>92.364000000000004</v>
      </c>
      <c r="D123">
        <v>14.01</v>
      </c>
      <c r="E123" t="s">
        <v>18</v>
      </c>
      <c r="F123">
        <v>21.664999999999999</v>
      </c>
      <c r="G123">
        <v>3.8</v>
      </c>
      <c r="H123">
        <v>195</v>
      </c>
      <c r="I123">
        <v>110.5</v>
      </c>
      <c r="J123">
        <v>72.7</v>
      </c>
      <c r="K123">
        <v>196.5</v>
      </c>
      <c r="L123">
        <v>3.3959999999999999</v>
      </c>
      <c r="M123">
        <v>18</v>
      </c>
      <c r="N123">
        <v>25</v>
      </c>
      <c r="O123" s="1">
        <v>41197</v>
      </c>
      <c r="P123">
        <v>78.318168130000004</v>
      </c>
    </row>
    <row r="124" spans="1:16" x14ac:dyDescent="0.3">
      <c r="A124" t="s">
        <v>157</v>
      </c>
      <c r="B124" t="s">
        <v>162</v>
      </c>
      <c r="C124">
        <v>35.945</v>
      </c>
      <c r="D124">
        <v>13.225</v>
      </c>
      <c r="E124" t="s">
        <v>18</v>
      </c>
      <c r="F124">
        <v>23.754999999999999</v>
      </c>
      <c r="G124">
        <v>3.8</v>
      </c>
      <c r="H124">
        <v>205</v>
      </c>
      <c r="I124">
        <v>112.2</v>
      </c>
      <c r="J124">
        <v>72.599999999999994</v>
      </c>
      <c r="K124">
        <v>202.5</v>
      </c>
      <c r="L124">
        <v>3.59</v>
      </c>
      <c r="M124">
        <v>17.5</v>
      </c>
      <c r="N124">
        <v>24</v>
      </c>
      <c r="O124" s="1">
        <v>40681</v>
      </c>
      <c r="P124">
        <v>82.661355599999993</v>
      </c>
    </row>
    <row r="125" spans="1:16" x14ac:dyDescent="0.3">
      <c r="A125" t="s">
        <v>157</v>
      </c>
      <c r="B125" t="s">
        <v>163</v>
      </c>
      <c r="C125">
        <v>39.572000000000003</v>
      </c>
      <c r="E125" t="s">
        <v>41</v>
      </c>
      <c r="F125">
        <v>25.635000000000002</v>
      </c>
      <c r="G125">
        <v>3.4</v>
      </c>
      <c r="H125">
        <v>185</v>
      </c>
      <c r="I125">
        <v>120</v>
      </c>
      <c r="J125">
        <v>72.7</v>
      </c>
      <c r="K125">
        <v>201.3</v>
      </c>
      <c r="L125">
        <v>3.9420000000000002</v>
      </c>
      <c r="M125">
        <v>25</v>
      </c>
      <c r="N125">
        <v>23</v>
      </c>
      <c r="O125" s="1">
        <v>41112</v>
      </c>
      <c r="P125">
        <v>76.208439519999999</v>
      </c>
    </row>
    <row r="126" spans="1:16" x14ac:dyDescent="0.3">
      <c r="A126" t="s">
        <v>164</v>
      </c>
      <c r="B126" t="s">
        <v>165</v>
      </c>
      <c r="C126">
        <v>8.9819999999999993</v>
      </c>
      <c r="D126">
        <v>41.25</v>
      </c>
      <c r="E126" t="s">
        <v>18</v>
      </c>
      <c r="F126">
        <v>41.43</v>
      </c>
      <c r="G126">
        <v>2.7</v>
      </c>
      <c r="H126">
        <v>217</v>
      </c>
      <c r="I126">
        <v>95.2</v>
      </c>
      <c r="J126">
        <v>70.099999999999994</v>
      </c>
      <c r="K126">
        <v>171</v>
      </c>
      <c r="L126">
        <v>2.778</v>
      </c>
      <c r="M126">
        <v>17</v>
      </c>
      <c r="N126">
        <v>22</v>
      </c>
      <c r="O126" s="1">
        <v>40958</v>
      </c>
      <c r="P126">
        <v>93.437330700000004</v>
      </c>
    </row>
    <row r="127" spans="1:16" x14ac:dyDescent="0.3">
      <c r="A127" t="s">
        <v>164</v>
      </c>
      <c r="B127" t="s">
        <v>166</v>
      </c>
      <c r="C127">
        <v>1.28</v>
      </c>
      <c r="D127">
        <v>60.625</v>
      </c>
      <c r="E127" t="s">
        <v>18</v>
      </c>
      <c r="F127">
        <v>71.02</v>
      </c>
      <c r="G127">
        <v>3.4</v>
      </c>
      <c r="H127">
        <v>300</v>
      </c>
      <c r="I127">
        <v>92.6</v>
      </c>
      <c r="J127">
        <v>69.5</v>
      </c>
      <c r="K127">
        <v>174.5</v>
      </c>
      <c r="L127">
        <v>3.032</v>
      </c>
      <c r="M127">
        <v>17</v>
      </c>
      <c r="N127">
        <v>21</v>
      </c>
      <c r="O127" s="1">
        <v>41264</v>
      </c>
      <c r="P127">
        <v>134.3909754</v>
      </c>
    </row>
    <row r="128" spans="1:16" x14ac:dyDescent="0.3">
      <c r="A128" t="s">
        <v>164</v>
      </c>
      <c r="B128" t="s">
        <v>167</v>
      </c>
      <c r="C128">
        <v>1.8660000000000001</v>
      </c>
      <c r="D128">
        <v>67.55</v>
      </c>
      <c r="E128" t="s">
        <v>18</v>
      </c>
      <c r="F128">
        <v>74.97</v>
      </c>
      <c r="G128">
        <v>3.4</v>
      </c>
      <c r="H128">
        <v>300</v>
      </c>
      <c r="I128">
        <v>92.6</v>
      </c>
      <c r="J128">
        <v>69.5</v>
      </c>
      <c r="K128">
        <v>174.5</v>
      </c>
      <c r="L128">
        <v>3.0750000000000002</v>
      </c>
      <c r="M128">
        <v>17</v>
      </c>
      <c r="N128">
        <v>23</v>
      </c>
      <c r="O128" s="1">
        <v>40735</v>
      </c>
      <c r="P128">
        <v>135.91470960000001</v>
      </c>
    </row>
    <row r="129" spans="1:16" x14ac:dyDescent="0.3">
      <c r="A129" t="s">
        <v>168</v>
      </c>
      <c r="B129" s="2">
        <v>45540</v>
      </c>
      <c r="C129">
        <v>9.1910000000000007</v>
      </c>
      <c r="E129" t="s">
        <v>18</v>
      </c>
      <c r="F129">
        <v>33.119999999999997</v>
      </c>
      <c r="G129">
        <v>2.2999999999999998</v>
      </c>
      <c r="H129">
        <v>170</v>
      </c>
      <c r="I129">
        <v>106.4</v>
      </c>
      <c r="J129">
        <v>70.599999999999994</v>
      </c>
      <c r="K129">
        <v>189.2</v>
      </c>
      <c r="L129">
        <v>3.28</v>
      </c>
      <c r="M129">
        <v>18.5</v>
      </c>
      <c r="N129">
        <v>23</v>
      </c>
      <c r="O129" s="1">
        <v>41222</v>
      </c>
      <c r="P129">
        <v>73.503778190000006</v>
      </c>
    </row>
    <row r="130" spans="1:16" x14ac:dyDescent="0.3">
      <c r="A130" t="s">
        <v>168</v>
      </c>
      <c r="B130" s="2">
        <v>45538</v>
      </c>
      <c r="C130">
        <v>12.115</v>
      </c>
      <c r="E130" t="s">
        <v>18</v>
      </c>
      <c r="F130">
        <v>26.1</v>
      </c>
      <c r="G130">
        <v>2</v>
      </c>
      <c r="H130">
        <v>185</v>
      </c>
      <c r="I130">
        <v>102.6</v>
      </c>
      <c r="J130">
        <v>67.400000000000006</v>
      </c>
      <c r="K130">
        <v>182.2</v>
      </c>
      <c r="L130">
        <v>2.99</v>
      </c>
      <c r="M130">
        <v>16.899999999999999</v>
      </c>
      <c r="N130">
        <v>23</v>
      </c>
      <c r="O130" s="1">
        <v>40706</v>
      </c>
      <c r="P130">
        <v>76.02304771</v>
      </c>
    </row>
    <row r="131" spans="1:16" x14ac:dyDescent="0.3">
      <c r="A131" t="s">
        <v>169</v>
      </c>
      <c r="B131" t="s">
        <v>170</v>
      </c>
      <c r="C131">
        <v>80.62</v>
      </c>
      <c r="D131">
        <v>9.1999999999999993</v>
      </c>
      <c r="E131" t="s">
        <v>18</v>
      </c>
      <c r="F131">
        <v>10.685</v>
      </c>
      <c r="G131">
        <v>1.9</v>
      </c>
      <c r="H131">
        <v>100</v>
      </c>
      <c r="I131">
        <v>102.4</v>
      </c>
      <c r="J131">
        <v>66.400000000000006</v>
      </c>
      <c r="K131">
        <v>176.9</v>
      </c>
      <c r="L131">
        <v>2.3319999999999999</v>
      </c>
      <c r="M131">
        <v>12.1</v>
      </c>
      <c r="N131">
        <v>33</v>
      </c>
      <c r="O131" s="1">
        <v>41137</v>
      </c>
      <c r="P131">
        <v>39.986424749999998</v>
      </c>
    </row>
    <row r="132" spans="1:16" x14ac:dyDescent="0.3">
      <c r="A132" t="s">
        <v>169</v>
      </c>
      <c r="B132" t="s">
        <v>171</v>
      </c>
      <c r="C132">
        <v>24.545999999999999</v>
      </c>
      <c r="D132">
        <v>10.59</v>
      </c>
      <c r="E132" t="s">
        <v>18</v>
      </c>
      <c r="F132">
        <v>12.535</v>
      </c>
      <c r="G132">
        <v>1.9</v>
      </c>
      <c r="H132">
        <v>100</v>
      </c>
      <c r="I132">
        <v>102.4</v>
      </c>
      <c r="J132">
        <v>66.400000000000006</v>
      </c>
      <c r="K132">
        <v>180</v>
      </c>
      <c r="L132">
        <v>2.367</v>
      </c>
      <c r="M132">
        <v>12.1</v>
      </c>
      <c r="N132">
        <v>33</v>
      </c>
      <c r="O132" s="1">
        <v>40618</v>
      </c>
      <c r="P132">
        <v>40.700072419999998</v>
      </c>
    </row>
    <row r="133" spans="1:16" x14ac:dyDescent="0.3">
      <c r="A133" t="s">
        <v>169</v>
      </c>
      <c r="B133" t="s">
        <v>172</v>
      </c>
      <c r="C133">
        <v>5.2229999999999999</v>
      </c>
      <c r="D133">
        <v>10.79</v>
      </c>
      <c r="E133" t="s">
        <v>18</v>
      </c>
      <c r="F133">
        <v>14.29</v>
      </c>
      <c r="G133">
        <v>1.9</v>
      </c>
      <c r="H133">
        <v>124</v>
      </c>
      <c r="I133">
        <v>102.4</v>
      </c>
      <c r="J133">
        <v>66.400000000000006</v>
      </c>
      <c r="K133">
        <v>176.9</v>
      </c>
      <c r="L133">
        <v>2.452</v>
      </c>
      <c r="M133">
        <v>12.1</v>
      </c>
      <c r="N133">
        <v>31</v>
      </c>
      <c r="O133" s="1">
        <v>40558</v>
      </c>
      <c r="P133">
        <v>49.865773670000003</v>
      </c>
    </row>
    <row r="134" spans="1:16" x14ac:dyDescent="0.3">
      <c r="A134" t="s">
        <v>169</v>
      </c>
      <c r="B134" t="s">
        <v>173</v>
      </c>
      <c r="C134">
        <v>8.4719999999999995</v>
      </c>
      <c r="E134" t="s">
        <v>18</v>
      </c>
      <c r="F134">
        <v>18.835000000000001</v>
      </c>
      <c r="G134">
        <v>2.2000000000000002</v>
      </c>
      <c r="H134">
        <v>137</v>
      </c>
      <c r="I134">
        <v>106.5</v>
      </c>
      <c r="J134">
        <v>69</v>
      </c>
      <c r="K134">
        <v>190.4</v>
      </c>
      <c r="L134">
        <v>3.0750000000000002</v>
      </c>
      <c r="M134">
        <v>13.1</v>
      </c>
      <c r="N134">
        <v>27</v>
      </c>
      <c r="O134" s="1">
        <v>40760</v>
      </c>
      <c r="P134">
        <v>56.295243040000003</v>
      </c>
    </row>
    <row r="135" spans="1:16" x14ac:dyDescent="0.3">
      <c r="A135" t="s">
        <v>169</v>
      </c>
      <c r="B135" t="s">
        <v>174</v>
      </c>
      <c r="C135">
        <v>49.988999999999997</v>
      </c>
      <c r="E135" t="s">
        <v>18</v>
      </c>
      <c r="F135">
        <v>15.01</v>
      </c>
      <c r="G135">
        <v>2.2000000000000002</v>
      </c>
      <c r="H135">
        <v>137</v>
      </c>
      <c r="I135">
        <v>106.5</v>
      </c>
      <c r="J135">
        <v>69</v>
      </c>
      <c r="K135">
        <v>190.4</v>
      </c>
      <c r="L135">
        <v>2.91</v>
      </c>
      <c r="M135">
        <v>13.1</v>
      </c>
      <c r="N135">
        <v>28</v>
      </c>
      <c r="O135" s="1">
        <v>41247</v>
      </c>
      <c r="P135">
        <v>54.819728249999997</v>
      </c>
    </row>
    <row r="136" spans="1:16" x14ac:dyDescent="0.3">
      <c r="A136" t="s">
        <v>175</v>
      </c>
      <c r="B136" t="s">
        <v>176</v>
      </c>
      <c r="C136">
        <v>47.106999999999999</v>
      </c>
      <c r="E136" t="s">
        <v>18</v>
      </c>
      <c r="F136">
        <v>22.695</v>
      </c>
      <c r="G136">
        <v>2.5</v>
      </c>
      <c r="H136">
        <v>165</v>
      </c>
      <c r="I136">
        <v>103.5</v>
      </c>
      <c r="J136">
        <v>67.5</v>
      </c>
      <c r="K136">
        <v>185.8</v>
      </c>
      <c r="L136">
        <v>3.415</v>
      </c>
      <c r="M136">
        <v>16.899999999999999</v>
      </c>
      <c r="N136">
        <v>25</v>
      </c>
      <c r="O136" s="1">
        <v>40731</v>
      </c>
      <c r="P136">
        <v>67.765907600000006</v>
      </c>
    </row>
    <row r="137" spans="1:16" x14ac:dyDescent="0.3">
      <c r="A137" t="s">
        <v>175</v>
      </c>
      <c r="B137" t="s">
        <v>177</v>
      </c>
      <c r="C137">
        <v>33.027999999999999</v>
      </c>
      <c r="E137" t="s">
        <v>41</v>
      </c>
      <c r="F137">
        <v>20.094999999999999</v>
      </c>
      <c r="G137">
        <v>2.5</v>
      </c>
      <c r="H137">
        <v>165</v>
      </c>
      <c r="I137">
        <v>99.4</v>
      </c>
      <c r="J137">
        <v>68.3</v>
      </c>
      <c r="K137">
        <v>175.2</v>
      </c>
      <c r="L137">
        <v>3.125</v>
      </c>
      <c r="M137">
        <v>15.9</v>
      </c>
      <c r="N137">
        <v>24</v>
      </c>
      <c r="O137" s="1">
        <v>41162</v>
      </c>
      <c r="P137">
        <v>66.762943309999997</v>
      </c>
    </row>
    <row r="138" spans="1:16" x14ac:dyDescent="0.3">
      <c r="A138" t="s">
        <v>178</v>
      </c>
      <c r="B138" t="s">
        <v>179</v>
      </c>
      <c r="C138">
        <v>142.535</v>
      </c>
      <c r="D138">
        <v>10.025</v>
      </c>
      <c r="E138" t="s">
        <v>18</v>
      </c>
      <c r="F138">
        <v>13.108000000000001</v>
      </c>
      <c r="G138">
        <v>1.8</v>
      </c>
      <c r="H138">
        <v>120</v>
      </c>
      <c r="I138">
        <v>97</v>
      </c>
      <c r="J138">
        <v>66.7</v>
      </c>
      <c r="K138">
        <v>174</v>
      </c>
      <c r="L138">
        <v>2.42</v>
      </c>
      <c r="M138">
        <v>13.2</v>
      </c>
      <c r="N138">
        <v>33</v>
      </c>
      <c r="O138" s="1">
        <v>40644</v>
      </c>
      <c r="P138">
        <v>47.96897242</v>
      </c>
    </row>
    <row r="139" spans="1:16" x14ac:dyDescent="0.3">
      <c r="A139" t="s">
        <v>178</v>
      </c>
      <c r="B139" t="s">
        <v>180</v>
      </c>
      <c r="C139">
        <v>247.994</v>
      </c>
      <c r="D139">
        <v>13.244999999999999</v>
      </c>
      <c r="E139" t="s">
        <v>18</v>
      </c>
      <c r="F139">
        <v>17.518000000000001</v>
      </c>
      <c r="G139">
        <v>2.2000000000000002</v>
      </c>
      <c r="H139">
        <v>133</v>
      </c>
      <c r="I139">
        <v>105.2</v>
      </c>
      <c r="J139">
        <v>70.099999999999994</v>
      </c>
      <c r="K139">
        <v>188.5</v>
      </c>
      <c r="L139">
        <v>2.9980000000000002</v>
      </c>
      <c r="M139">
        <v>18.5</v>
      </c>
      <c r="N139">
        <v>27</v>
      </c>
      <c r="O139" s="1">
        <v>40584</v>
      </c>
      <c r="P139">
        <v>54.372419649999998</v>
      </c>
    </row>
    <row r="140" spans="1:16" x14ac:dyDescent="0.3">
      <c r="A140" t="s">
        <v>178</v>
      </c>
      <c r="B140" t="s">
        <v>181</v>
      </c>
      <c r="C140">
        <v>63.848999999999997</v>
      </c>
      <c r="D140">
        <v>18.14</v>
      </c>
      <c r="E140" t="s">
        <v>18</v>
      </c>
      <c r="F140">
        <v>25.545000000000002</v>
      </c>
      <c r="G140">
        <v>3</v>
      </c>
      <c r="H140">
        <v>210</v>
      </c>
      <c r="I140">
        <v>107.1</v>
      </c>
      <c r="J140">
        <v>71.7</v>
      </c>
      <c r="K140">
        <v>191.9</v>
      </c>
      <c r="L140">
        <v>3.4169999999999998</v>
      </c>
      <c r="M140">
        <v>18.5</v>
      </c>
      <c r="N140">
        <v>26</v>
      </c>
      <c r="O140" s="1">
        <v>40786</v>
      </c>
      <c r="P140">
        <v>84.911898260000001</v>
      </c>
    </row>
    <row r="141" spans="1:16" x14ac:dyDescent="0.3">
      <c r="A141" t="s">
        <v>178</v>
      </c>
      <c r="B141" t="s">
        <v>182</v>
      </c>
      <c r="C141">
        <v>33.268999999999998</v>
      </c>
      <c r="D141">
        <v>15.445</v>
      </c>
      <c r="E141" t="s">
        <v>18</v>
      </c>
      <c r="F141">
        <v>16.875</v>
      </c>
      <c r="G141">
        <v>1.8</v>
      </c>
      <c r="H141">
        <v>140</v>
      </c>
      <c r="I141">
        <v>102.4</v>
      </c>
      <c r="J141">
        <v>68.3</v>
      </c>
      <c r="K141">
        <v>170.5</v>
      </c>
      <c r="L141">
        <v>2.4249999999999998</v>
      </c>
      <c r="M141">
        <v>14.5</v>
      </c>
      <c r="N141">
        <v>31</v>
      </c>
      <c r="O141" s="1">
        <v>41272</v>
      </c>
      <c r="P141">
        <v>56.496030339999997</v>
      </c>
    </row>
    <row r="142" spans="1:16" x14ac:dyDescent="0.3">
      <c r="A142" t="s">
        <v>178</v>
      </c>
      <c r="B142" t="s">
        <v>183</v>
      </c>
      <c r="C142">
        <v>84.087000000000003</v>
      </c>
      <c r="D142">
        <v>9.5749999999999993</v>
      </c>
      <c r="E142" t="s">
        <v>41</v>
      </c>
      <c r="F142">
        <v>11.528</v>
      </c>
      <c r="G142">
        <v>2.4</v>
      </c>
      <c r="H142">
        <v>142</v>
      </c>
      <c r="I142">
        <v>103.3</v>
      </c>
      <c r="J142">
        <v>66.5</v>
      </c>
      <c r="K142">
        <v>178.7</v>
      </c>
      <c r="L142">
        <v>2.58</v>
      </c>
      <c r="M142">
        <v>15.1</v>
      </c>
      <c r="N142">
        <v>23</v>
      </c>
      <c r="O142" s="1">
        <v>40756</v>
      </c>
      <c r="P142">
        <v>55.297116580000001</v>
      </c>
    </row>
    <row r="143" spans="1:16" x14ac:dyDescent="0.3">
      <c r="A143" t="s">
        <v>178</v>
      </c>
      <c r="B143" t="s">
        <v>184</v>
      </c>
      <c r="C143">
        <v>65.119</v>
      </c>
      <c r="E143" t="s">
        <v>41</v>
      </c>
      <c r="F143">
        <v>22.367999999999999</v>
      </c>
      <c r="G143">
        <v>3</v>
      </c>
      <c r="H143">
        <v>194</v>
      </c>
      <c r="I143">
        <v>114.2</v>
      </c>
      <c r="J143">
        <v>73.400000000000006</v>
      </c>
      <c r="K143">
        <v>193.5</v>
      </c>
      <c r="L143">
        <v>3.7589999999999999</v>
      </c>
      <c r="M143">
        <v>20.9</v>
      </c>
      <c r="N143">
        <v>22</v>
      </c>
      <c r="O143" s="1">
        <v>41187</v>
      </c>
      <c r="P143">
        <v>78.027219470000006</v>
      </c>
    </row>
    <row r="144" spans="1:16" x14ac:dyDescent="0.3">
      <c r="A144" t="s">
        <v>178</v>
      </c>
      <c r="B144" t="s">
        <v>185</v>
      </c>
      <c r="C144">
        <v>25.106000000000002</v>
      </c>
      <c r="D144">
        <v>13.324999999999999</v>
      </c>
      <c r="E144" t="s">
        <v>41</v>
      </c>
      <c r="F144">
        <v>16.888000000000002</v>
      </c>
      <c r="G144">
        <v>2</v>
      </c>
      <c r="H144">
        <v>127</v>
      </c>
      <c r="I144">
        <v>94.9</v>
      </c>
      <c r="J144">
        <v>66.7</v>
      </c>
      <c r="K144">
        <v>163.80000000000001</v>
      </c>
      <c r="L144">
        <v>2.6680000000000001</v>
      </c>
      <c r="M144">
        <v>15.3</v>
      </c>
      <c r="N144">
        <v>27</v>
      </c>
      <c r="O144" s="1">
        <v>40669</v>
      </c>
      <c r="P144">
        <v>51.955108869999997</v>
      </c>
    </row>
    <row r="145" spans="1:16" x14ac:dyDescent="0.3">
      <c r="A145" t="s">
        <v>178</v>
      </c>
      <c r="B145" t="s">
        <v>186</v>
      </c>
      <c r="C145">
        <v>68.411000000000001</v>
      </c>
      <c r="D145">
        <v>19.425000000000001</v>
      </c>
      <c r="E145" t="s">
        <v>41</v>
      </c>
      <c r="F145">
        <v>22.288</v>
      </c>
      <c r="G145">
        <v>2.7</v>
      </c>
      <c r="H145">
        <v>150</v>
      </c>
      <c r="I145">
        <v>105.3</v>
      </c>
      <c r="J145">
        <v>66.5</v>
      </c>
      <c r="K145">
        <v>183.3</v>
      </c>
      <c r="L145">
        <v>3.44</v>
      </c>
      <c r="M145">
        <v>18.5</v>
      </c>
      <c r="N145">
        <v>23</v>
      </c>
      <c r="O145" s="1">
        <v>40609</v>
      </c>
      <c r="P145">
        <v>62.35557713</v>
      </c>
    </row>
    <row r="146" spans="1:16" x14ac:dyDescent="0.3">
      <c r="A146" t="s">
        <v>178</v>
      </c>
      <c r="B146" t="s">
        <v>187</v>
      </c>
      <c r="C146">
        <v>9.8350000000000009</v>
      </c>
      <c r="D146">
        <v>34.08</v>
      </c>
      <c r="E146" t="s">
        <v>41</v>
      </c>
      <c r="F146">
        <v>51.728000000000002</v>
      </c>
      <c r="G146">
        <v>4.7</v>
      </c>
      <c r="H146">
        <v>230</v>
      </c>
      <c r="I146">
        <v>112.2</v>
      </c>
      <c r="J146">
        <v>76.400000000000006</v>
      </c>
      <c r="K146">
        <v>192.5</v>
      </c>
      <c r="L146">
        <v>5.1150000000000002</v>
      </c>
      <c r="M146">
        <v>25.4</v>
      </c>
      <c r="N146">
        <v>15</v>
      </c>
      <c r="O146" s="1">
        <v>40811</v>
      </c>
      <c r="P146">
        <v>102.5289842</v>
      </c>
    </row>
    <row r="147" spans="1:16" x14ac:dyDescent="0.3">
      <c r="A147" t="s">
        <v>188</v>
      </c>
      <c r="B147" t="s">
        <v>189</v>
      </c>
      <c r="C147">
        <v>9.7609999999999992</v>
      </c>
      <c r="D147">
        <v>11.425000000000001</v>
      </c>
      <c r="E147" t="s">
        <v>18</v>
      </c>
      <c r="F147">
        <v>14.9</v>
      </c>
      <c r="G147">
        <v>2</v>
      </c>
      <c r="H147">
        <v>115</v>
      </c>
      <c r="I147">
        <v>98.9</v>
      </c>
      <c r="J147">
        <v>68.3</v>
      </c>
      <c r="K147">
        <v>163.30000000000001</v>
      </c>
      <c r="L147">
        <v>2.7669999999999999</v>
      </c>
      <c r="M147">
        <v>14.5</v>
      </c>
      <c r="N147">
        <v>26</v>
      </c>
      <c r="O147" s="1">
        <v>40567</v>
      </c>
      <c r="P147">
        <v>46.943876760000002</v>
      </c>
    </row>
    <row r="148" spans="1:16" x14ac:dyDescent="0.3">
      <c r="A148" t="s">
        <v>188</v>
      </c>
      <c r="B148" t="s">
        <v>190</v>
      </c>
      <c r="C148">
        <v>83.721000000000004</v>
      </c>
      <c r="D148">
        <v>13.24</v>
      </c>
      <c r="E148" t="s">
        <v>18</v>
      </c>
      <c r="F148">
        <v>16.7</v>
      </c>
      <c r="G148">
        <v>2</v>
      </c>
      <c r="H148">
        <v>115</v>
      </c>
      <c r="I148">
        <v>98.9</v>
      </c>
      <c r="J148">
        <v>68.3</v>
      </c>
      <c r="K148">
        <v>172.3</v>
      </c>
      <c r="L148">
        <v>2.8530000000000002</v>
      </c>
      <c r="M148">
        <v>14.5</v>
      </c>
      <c r="N148">
        <v>26</v>
      </c>
      <c r="O148" s="1">
        <v>40782</v>
      </c>
      <c r="P148">
        <v>47.638236659999997</v>
      </c>
    </row>
    <row r="149" spans="1:16" x14ac:dyDescent="0.3">
      <c r="A149" t="s">
        <v>188</v>
      </c>
      <c r="B149" t="s">
        <v>191</v>
      </c>
      <c r="C149">
        <v>51.101999999999997</v>
      </c>
      <c r="D149">
        <v>16.725000000000001</v>
      </c>
      <c r="E149" t="s">
        <v>18</v>
      </c>
      <c r="F149">
        <v>21.2</v>
      </c>
      <c r="G149">
        <v>1.8</v>
      </c>
      <c r="H149">
        <v>150</v>
      </c>
      <c r="I149">
        <v>106.4</v>
      </c>
      <c r="J149">
        <v>68.5</v>
      </c>
      <c r="K149">
        <v>184.1</v>
      </c>
      <c r="L149">
        <v>3.0430000000000001</v>
      </c>
      <c r="M149">
        <v>16.399999999999999</v>
      </c>
      <c r="N149">
        <v>27</v>
      </c>
      <c r="O149" s="1">
        <v>41212</v>
      </c>
      <c r="P149">
        <v>61.701381359999999</v>
      </c>
    </row>
    <row r="150" spans="1:16" x14ac:dyDescent="0.3">
      <c r="A150" t="s">
        <v>188</v>
      </c>
      <c r="B150" t="s">
        <v>192</v>
      </c>
      <c r="C150">
        <v>9.5690000000000008</v>
      </c>
      <c r="D150">
        <v>16.574999999999999</v>
      </c>
      <c r="E150" t="s">
        <v>18</v>
      </c>
      <c r="F150">
        <v>19.989999999999998</v>
      </c>
      <c r="G150">
        <v>2</v>
      </c>
      <c r="H150">
        <v>115</v>
      </c>
      <c r="I150">
        <v>97.4</v>
      </c>
      <c r="J150">
        <v>66.7</v>
      </c>
      <c r="K150">
        <v>160.4</v>
      </c>
      <c r="L150">
        <v>3.0790000000000002</v>
      </c>
      <c r="M150">
        <v>13.7</v>
      </c>
      <c r="N150">
        <v>26</v>
      </c>
      <c r="O150" s="1">
        <v>40694</v>
      </c>
      <c r="P150">
        <v>48.907372250000002</v>
      </c>
    </row>
    <row r="151" spans="1:16" x14ac:dyDescent="0.3">
      <c r="A151" t="s">
        <v>188</v>
      </c>
      <c r="B151" t="s">
        <v>193</v>
      </c>
      <c r="C151">
        <v>5.5960000000000001</v>
      </c>
      <c r="D151">
        <v>13.76</v>
      </c>
      <c r="E151" t="s">
        <v>18</v>
      </c>
      <c r="F151">
        <v>17.5</v>
      </c>
      <c r="G151">
        <v>2</v>
      </c>
      <c r="H151">
        <v>115</v>
      </c>
      <c r="I151">
        <v>98.9</v>
      </c>
      <c r="J151">
        <v>68.3</v>
      </c>
      <c r="K151">
        <v>163.30000000000001</v>
      </c>
      <c r="L151">
        <v>2.762</v>
      </c>
      <c r="M151">
        <v>14.6</v>
      </c>
      <c r="N151">
        <v>26</v>
      </c>
      <c r="O151" s="1">
        <v>40634</v>
      </c>
      <c r="P151">
        <v>47.946841059999997</v>
      </c>
    </row>
    <row r="152" spans="1:16" x14ac:dyDescent="0.3">
      <c r="A152" t="s">
        <v>188</v>
      </c>
      <c r="B152" t="s">
        <v>194</v>
      </c>
      <c r="C152">
        <v>49.463000000000001</v>
      </c>
      <c r="E152" t="s">
        <v>18</v>
      </c>
      <c r="F152">
        <v>15.9</v>
      </c>
      <c r="G152">
        <v>2</v>
      </c>
      <c r="H152">
        <v>115</v>
      </c>
      <c r="I152">
        <v>98.9</v>
      </c>
      <c r="J152">
        <v>67.900000000000006</v>
      </c>
      <c r="K152">
        <v>161.1</v>
      </c>
      <c r="L152">
        <v>2.7690000000000001</v>
      </c>
      <c r="M152">
        <v>14.5</v>
      </c>
      <c r="N152">
        <v>26</v>
      </c>
      <c r="O152" s="1">
        <v>40836</v>
      </c>
      <c r="P152">
        <v>47.329632259999997</v>
      </c>
    </row>
    <row r="153" spans="1:16" x14ac:dyDescent="0.3">
      <c r="A153" t="s">
        <v>195</v>
      </c>
      <c r="B153" t="s">
        <v>196</v>
      </c>
      <c r="C153">
        <v>16.957000000000001</v>
      </c>
      <c r="E153" t="s">
        <v>18</v>
      </c>
      <c r="F153">
        <v>23.4</v>
      </c>
      <c r="G153">
        <v>1.9</v>
      </c>
      <c r="H153">
        <v>160</v>
      </c>
      <c r="I153">
        <v>100.5</v>
      </c>
      <c r="J153">
        <v>67.599999999999994</v>
      </c>
      <c r="K153">
        <v>176.6</v>
      </c>
      <c r="L153">
        <v>2.9980000000000002</v>
      </c>
      <c r="M153">
        <v>15.8</v>
      </c>
      <c r="N153">
        <v>25</v>
      </c>
      <c r="O153" s="1">
        <v>40592</v>
      </c>
      <c r="P153">
        <v>66.113056799999995</v>
      </c>
    </row>
    <row r="154" spans="1:16" x14ac:dyDescent="0.3">
      <c r="A154" t="s">
        <v>195</v>
      </c>
      <c r="B154" t="s">
        <v>197</v>
      </c>
      <c r="C154">
        <v>3.5449999999999999</v>
      </c>
      <c r="E154" t="s">
        <v>18</v>
      </c>
      <c r="F154">
        <v>24.4</v>
      </c>
      <c r="G154">
        <v>1.9</v>
      </c>
      <c r="H154">
        <v>160</v>
      </c>
      <c r="I154">
        <v>100.5</v>
      </c>
      <c r="J154">
        <v>67.599999999999994</v>
      </c>
      <c r="K154">
        <v>176.6</v>
      </c>
      <c r="L154">
        <v>3.0419999999999998</v>
      </c>
      <c r="M154">
        <v>15.8</v>
      </c>
      <c r="N154">
        <v>25</v>
      </c>
      <c r="O154" s="1">
        <v>40807</v>
      </c>
      <c r="P154">
        <v>66.498812299999997</v>
      </c>
    </row>
    <row r="155" spans="1:16" x14ac:dyDescent="0.3">
      <c r="A155" t="s">
        <v>195</v>
      </c>
      <c r="B155" t="s">
        <v>198</v>
      </c>
      <c r="C155">
        <v>15.244999999999999</v>
      </c>
      <c r="E155" t="s">
        <v>18</v>
      </c>
      <c r="F155">
        <v>27.5</v>
      </c>
      <c r="G155">
        <v>2.4</v>
      </c>
      <c r="H155">
        <v>168</v>
      </c>
      <c r="I155">
        <v>104.9</v>
      </c>
      <c r="J155">
        <v>69.3</v>
      </c>
      <c r="K155">
        <v>185.9</v>
      </c>
      <c r="L155">
        <v>3.2080000000000002</v>
      </c>
      <c r="M155">
        <v>17.899999999999999</v>
      </c>
      <c r="N155">
        <v>25</v>
      </c>
      <c r="O155" s="1">
        <v>41237</v>
      </c>
      <c r="P155">
        <v>70.654495449999999</v>
      </c>
    </row>
    <row r="156" spans="1:16" x14ac:dyDescent="0.3">
      <c r="A156" t="s">
        <v>195</v>
      </c>
      <c r="B156" t="s">
        <v>199</v>
      </c>
      <c r="C156">
        <v>17.530999999999999</v>
      </c>
      <c r="E156" t="s">
        <v>18</v>
      </c>
      <c r="F156">
        <v>28.8</v>
      </c>
      <c r="G156">
        <v>2.4</v>
      </c>
      <c r="H156">
        <v>168</v>
      </c>
      <c r="I156">
        <v>104.9</v>
      </c>
      <c r="J156">
        <v>69.3</v>
      </c>
      <c r="K156">
        <v>186.2</v>
      </c>
      <c r="L156">
        <v>3.2589999999999999</v>
      </c>
      <c r="M156">
        <v>17.899999999999999</v>
      </c>
      <c r="N156">
        <v>25</v>
      </c>
      <c r="O156" s="1">
        <v>40719</v>
      </c>
      <c r="P156">
        <v>71.1559776</v>
      </c>
    </row>
    <row r="157" spans="1:16" x14ac:dyDescent="0.3">
      <c r="A157" t="s">
        <v>195</v>
      </c>
      <c r="B157" t="s">
        <v>200</v>
      </c>
      <c r="C157">
        <v>3.4929999999999999</v>
      </c>
      <c r="E157" t="s">
        <v>18</v>
      </c>
      <c r="F157">
        <v>45.5</v>
      </c>
      <c r="G157">
        <v>2.2999999999999998</v>
      </c>
      <c r="H157">
        <v>236</v>
      </c>
      <c r="I157">
        <v>104.9</v>
      </c>
      <c r="J157">
        <v>71.5</v>
      </c>
      <c r="K157">
        <v>185.7</v>
      </c>
      <c r="L157">
        <v>3.601</v>
      </c>
      <c r="M157">
        <v>18.5</v>
      </c>
      <c r="N157">
        <v>23</v>
      </c>
      <c r="O157" s="1">
        <v>40659</v>
      </c>
      <c r="P157">
        <v>101.6233572</v>
      </c>
    </row>
    <row r="158" spans="1:16" x14ac:dyDescent="0.3">
      <c r="A158" t="s">
        <v>195</v>
      </c>
      <c r="B158" t="s">
        <v>201</v>
      </c>
      <c r="C158">
        <v>18.969000000000001</v>
      </c>
      <c r="E158" t="s">
        <v>18</v>
      </c>
      <c r="F158">
        <v>36</v>
      </c>
      <c r="G158">
        <v>2.9</v>
      </c>
      <c r="H158">
        <v>201</v>
      </c>
      <c r="I158">
        <v>109.9</v>
      </c>
      <c r="J158">
        <v>72.099999999999994</v>
      </c>
      <c r="K158">
        <v>189.8</v>
      </c>
      <c r="L158">
        <v>3.6</v>
      </c>
      <c r="M158">
        <v>21.1</v>
      </c>
      <c r="N158">
        <v>24</v>
      </c>
      <c r="O158" s="1">
        <v>40861</v>
      </c>
      <c r="P158">
        <v>85.735654510000003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0479-20C2-4BDD-943D-8BCCC774C47F}">
  <dimension ref="A3:E31"/>
  <sheetViews>
    <sheetView workbookViewId="0">
      <selection activeCell="A7" sqref="A7"/>
    </sheetView>
  </sheetViews>
  <sheetFormatPr defaultRowHeight="14.4" x14ac:dyDescent="0.3"/>
  <cols>
    <col min="1" max="1" width="12.44140625" bestFit="1" customWidth="1"/>
    <col min="2" max="2" width="19.33203125" bestFit="1" customWidth="1"/>
    <col min="5" max="5" width="34" bestFit="1" customWidth="1"/>
  </cols>
  <sheetData>
    <row r="3" spans="1:5" x14ac:dyDescent="0.3">
      <c r="A3" s="11" t="s">
        <v>213</v>
      </c>
      <c r="B3" t="s">
        <v>218</v>
      </c>
    </row>
    <row r="4" spans="1:5" x14ac:dyDescent="0.3">
      <c r="A4" s="13" t="s">
        <v>16</v>
      </c>
      <c r="B4">
        <v>3</v>
      </c>
    </row>
    <row r="5" spans="1:5" x14ac:dyDescent="0.3">
      <c r="A5" s="13" t="s">
        <v>22</v>
      </c>
      <c r="B5">
        <v>3</v>
      </c>
      <c r="E5" t="s">
        <v>220</v>
      </c>
    </row>
    <row r="6" spans="1:5" x14ac:dyDescent="0.3">
      <c r="A6" s="13" t="s">
        <v>26</v>
      </c>
      <c r="B6">
        <v>2</v>
      </c>
      <c r="E6">
        <v>26</v>
      </c>
    </row>
    <row r="7" spans="1:5" x14ac:dyDescent="0.3">
      <c r="A7" s="13" t="s">
        <v>30</v>
      </c>
      <c r="B7">
        <v>4</v>
      </c>
    </row>
    <row r="8" spans="1:5" x14ac:dyDescent="0.3">
      <c r="A8" s="13" t="s">
        <v>35</v>
      </c>
      <c r="B8">
        <v>3</v>
      </c>
    </row>
    <row r="9" spans="1:5" x14ac:dyDescent="0.3">
      <c r="A9" s="13" t="s">
        <v>42</v>
      </c>
      <c r="B9">
        <v>8</v>
      </c>
    </row>
    <row r="10" spans="1:5" x14ac:dyDescent="0.3">
      <c r="A10" s="13" t="s">
        <v>52</v>
      </c>
      <c r="B10">
        <v>5</v>
      </c>
    </row>
    <row r="11" spans="1:5" x14ac:dyDescent="0.3">
      <c r="A11" s="13" t="s">
        <v>60</v>
      </c>
      <c r="B11">
        <v>9</v>
      </c>
    </row>
    <row r="12" spans="1:5" x14ac:dyDescent="0.3">
      <c r="A12" s="13" t="s">
        <v>72</v>
      </c>
      <c r="B12">
        <v>10</v>
      </c>
    </row>
    <row r="13" spans="1:5" x14ac:dyDescent="0.3">
      <c r="A13" s="13" t="s">
        <v>84</v>
      </c>
      <c r="B13">
        <v>5</v>
      </c>
    </row>
    <row r="14" spans="1:5" x14ac:dyDescent="0.3">
      <c r="A14" s="13" t="s">
        <v>90</v>
      </c>
      <c r="B14">
        <v>3</v>
      </c>
    </row>
    <row r="15" spans="1:5" x14ac:dyDescent="0.3">
      <c r="A15" s="13" t="s">
        <v>94</v>
      </c>
      <c r="B15">
        <v>1</v>
      </c>
    </row>
    <row r="16" spans="1:5" x14ac:dyDescent="0.3">
      <c r="A16" s="13" t="s">
        <v>98</v>
      </c>
      <c r="B16">
        <v>3</v>
      </c>
    </row>
    <row r="17" spans="1:2" x14ac:dyDescent="0.3">
      <c r="A17" s="13" t="s">
        <v>102</v>
      </c>
      <c r="B17">
        <v>3</v>
      </c>
    </row>
    <row r="18" spans="1:2" x14ac:dyDescent="0.3">
      <c r="A18" s="13" t="s">
        <v>109</v>
      </c>
      <c r="B18">
        <v>2</v>
      </c>
    </row>
    <row r="19" spans="1:2" x14ac:dyDescent="0.3">
      <c r="A19" s="13" t="s">
        <v>128</v>
      </c>
      <c r="B19">
        <v>4</v>
      </c>
    </row>
    <row r="20" spans="1:2" x14ac:dyDescent="0.3">
      <c r="A20" s="13" t="s">
        <v>121</v>
      </c>
      <c r="B20">
        <v>6</v>
      </c>
    </row>
    <row r="21" spans="1:2" x14ac:dyDescent="0.3">
      <c r="A21" s="13" t="s">
        <v>113</v>
      </c>
      <c r="B21">
        <v>7</v>
      </c>
    </row>
    <row r="22" spans="1:2" x14ac:dyDescent="0.3">
      <c r="A22" s="13" t="s">
        <v>138</v>
      </c>
      <c r="B22">
        <v>5</v>
      </c>
    </row>
    <row r="23" spans="1:2" x14ac:dyDescent="0.3">
      <c r="A23" s="13" t="s">
        <v>146</v>
      </c>
      <c r="B23">
        <v>4</v>
      </c>
    </row>
    <row r="24" spans="1:2" x14ac:dyDescent="0.3">
      <c r="A24" s="13" t="s">
        <v>153</v>
      </c>
      <c r="B24">
        <v>3</v>
      </c>
    </row>
    <row r="25" spans="1:2" x14ac:dyDescent="0.3">
      <c r="A25" s="13" t="s">
        <v>157</v>
      </c>
      <c r="B25">
        <v>5</v>
      </c>
    </row>
    <row r="26" spans="1:2" x14ac:dyDescent="0.3">
      <c r="A26" s="13" t="s">
        <v>164</v>
      </c>
      <c r="B26">
        <v>3</v>
      </c>
    </row>
    <row r="27" spans="1:2" x14ac:dyDescent="0.3">
      <c r="A27" s="13" t="s">
        <v>169</v>
      </c>
      <c r="B27">
        <v>3</v>
      </c>
    </row>
    <row r="28" spans="1:2" x14ac:dyDescent="0.3">
      <c r="A28" s="13" t="s">
        <v>178</v>
      </c>
      <c r="B28">
        <v>8</v>
      </c>
    </row>
    <row r="29" spans="1:2" x14ac:dyDescent="0.3">
      <c r="A29" s="13" t="s">
        <v>188</v>
      </c>
      <c r="B29">
        <v>5</v>
      </c>
    </row>
    <row r="30" spans="1:2" x14ac:dyDescent="0.3">
      <c r="A30" s="13" t="s">
        <v>215</v>
      </c>
    </row>
    <row r="31" spans="1:2" x14ac:dyDescent="0.3">
      <c r="A31" s="13" t="s">
        <v>214</v>
      </c>
      <c r="B31">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5BA60-0294-4061-A63D-D5AF2C625299}">
  <dimension ref="A2:O4"/>
  <sheetViews>
    <sheetView showGridLines="0" zoomScale="70" zoomScaleNormal="70" workbookViewId="0">
      <selection activeCell="Q34" sqref="Q34"/>
    </sheetView>
  </sheetViews>
  <sheetFormatPr defaultRowHeight="14.4" x14ac:dyDescent="0.3"/>
  <cols>
    <col min="15" max="15" width="12.5546875" customWidth="1"/>
  </cols>
  <sheetData>
    <row r="2" spans="1:15" ht="14.4" customHeight="1" x14ac:dyDescent="0.3">
      <c r="A2" s="14" t="s">
        <v>221</v>
      </c>
      <c r="B2" s="14"/>
      <c r="C2" s="14"/>
      <c r="D2" s="14"/>
      <c r="E2" s="14"/>
      <c r="F2" s="14"/>
      <c r="G2" s="14"/>
      <c r="H2" s="14"/>
      <c r="I2" s="14"/>
      <c r="J2" s="14"/>
      <c r="K2" s="14"/>
      <c r="L2" s="14"/>
      <c r="M2" s="14"/>
      <c r="N2" s="14"/>
      <c r="O2" s="14"/>
    </row>
    <row r="3" spans="1:15" ht="14.4" customHeight="1" x14ac:dyDescent="0.3">
      <c r="A3" s="14"/>
      <c r="B3" s="14"/>
      <c r="C3" s="14"/>
      <c r="D3" s="14"/>
      <c r="E3" s="14"/>
      <c r="F3" s="14"/>
      <c r="G3" s="14"/>
      <c r="H3" s="14"/>
      <c r="I3" s="14"/>
      <c r="J3" s="14"/>
      <c r="K3" s="14"/>
      <c r="L3" s="14"/>
      <c r="M3" s="14"/>
      <c r="N3" s="14"/>
      <c r="O3" s="14"/>
    </row>
    <row r="4" spans="1:15" ht="14.4" customHeight="1" x14ac:dyDescent="0.3">
      <c r="A4" s="14"/>
      <c r="B4" s="14"/>
      <c r="C4" s="14"/>
      <c r="D4" s="14"/>
      <c r="E4" s="14"/>
      <c r="F4" s="14"/>
      <c r="G4" s="14"/>
      <c r="H4" s="14"/>
      <c r="I4" s="14"/>
      <c r="J4" s="14"/>
      <c r="K4" s="14"/>
      <c r="L4" s="14"/>
      <c r="M4" s="14"/>
      <c r="N4" s="14"/>
      <c r="O4" s="14"/>
    </row>
  </sheetData>
  <mergeCells count="1">
    <mergeCell ref="A2:O4"/>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org file</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Renam Aung</cp:lastModifiedBy>
  <dcterms:created xsi:type="dcterms:W3CDTF">2024-11-28T13:53:24Z</dcterms:created>
  <dcterms:modified xsi:type="dcterms:W3CDTF">2024-12-02T13:56:06Z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2024-11-28T13:21:24Z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05785462-9414-4d87-b1dd-ad7d7733ae3c</vt:lpwstr>
  </property>
  <property fmtid="{D5CDD505-2E9C-101B-9397-08002B2CF9AE}" pid="7" name="MSIP_Label_defa4170-0d19-0005-0004-bc88714345d2_ActionId">
    <vt:lpwstr>ff4cd3ce-b68f-4d7e-a4a4-3bd3a47752b5</vt:lpwstr>
  </property>
  <property fmtid="{D5CDD505-2E9C-101B-9397-08002B2CF9AE}" pid="8" name="MSIP_Label_defa4170-0d19-0005-0004-bc88714345d2_ContentBits">
    <vt:lpwstr>0</vt:lpwstr>
  </property>
</Properties>
</file>