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9DE701F1-665B-45F2-BD61-9ADA19F53F94}" xr6:coauthVersionLast="47" xr6:coauthVersionMax="47" xr10:uidLastSave="{00000000-0000-0000-0000-000000000000}"/>
  <bookViews>
    <workbookView xWindow="-108" yWindow="-108" windowWidth="23256" windowHeight="12576" tabRatio="500" firstSheet="2" activeTab="6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</sheets>
  <definedNames>
    <definedName name="_xlnm._FilterDatabase" localSheetId="0" hidden="1">'General-lacasa'!$A$3:$AQ$990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98" i="5" l="1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Y978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M2761" i="5"/>
  <c r="L2761" i="5"/>
  <c r="M2760" i="5"/>
  <c r="L2760" i="5"/>
  <c r="M2759" i="5"/>
  <c r="L2759" i="5"/>
  <c r="M2758" i="5"/>
  <c r="L2758" i="5"/>
  <c r="M2757" i="5"/>
  <c r="L2757" i="5"/>
  <c r="M2756" i="5"/>
  <c r="L2756" i="5"/>
  <c r="M2755" i="5"/>
  <c r="L2755" i="5"/>
  <c r="M2754" i="5"/>
  <c r="L2754" i="5"/>
  <c r="M2753" i="5"/>
  <c r="L2753" i="5"/>
  <c r="M2752" i="5"/>
  <c r="L2752" i="5"/>
  <c r="M2751" i="5"/>
  <c r="L2751" i="5"/>
  <c r="M2750" i="5"/>
  <c r="L2750" i="5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Y954" i="1"/>
  <c r="X954" i="1"/>
  <c r="Y953" i="1"/>
  <c r="X953" i="1"/>
  <c r="Y952" i="1"/>
  <c r="X952" i="1"/>
  <c r="Y951" i="1"/>
  <c r="X951" i="1"/>
  <c r="Y950" i="1"/>
  <c r="X950" i="1"/>
  <c r="Y949" i="1"/>
  <c r="X949" i="1"/>
  <c r="Y948" i="1"/>
  <c r="X948" i="1"/>
  <c r="Y947" i="1"/>
  <c r="X947" i="1"/>
  <c r="Y946" i="1"/>
  <c r="X946" i="1"/>
  <c r="Y945" i="1"/>
  <c r="X945" i="1"/>
  <c r="Y944" i="1"/>
  <c r="X944" i="1"/>
  <c r="Y943" i="1"/>
  <c r="X943" i="1"/>
  <c r="Y942" i="1"/>
  <c r="X942" i="1"/>
  <c r="Y941" i="1"/>
  <c r="X941" i="1"/>
  <c r="Y940" i="1"/>
  <c r="X940" i="1"/>
  <c r="Y939" i="1"/>
  <c r="X939" i="1"/>
  <c r="Y938" i="1"/>
  <c r="X938" i="1"/>
  <c r="Y937" i="1"/>
  <c r="X937" i="1"/>
  <c r="Y936" i="1"/>
  <c r="X936" i="1"/>
  <c r="Y935" i="1"/>
  <c r="X935" i="1"/>
  <c r="Y934" i="1"/>
  <c r="X934" i="1"/>
  <c r="Y933" i="1"/>
  <c r="X933" i="1"/>
  <c r="Y932" i="1"/>
  <c r="X932" i="1"/>
  <c r="Y931" i="1"/>
  <c r="X931" i="1"/>
  <c r="Y930" i="1"/>
  <c r="X930" i="1"/>
  <c r="Y929" i="1"/>
  <c r="X929" i="1"/>
  <c r="Y928" i="1"/>
  <c r="X928" i="1"/>
  <c r="Y927" i="1"/>
  <c r="X927" i="1"/>
  <c r="Y926" i="1"/>
  <c r="X926" i="1"/>
  <c r="Y925" i="1"/>
  <c r="X925" i="1"/>
  <c r="Y924" i="1"/>
  <c r="X924" i="1"/>
  <c r="Y923" i="1"/>
  <c r="X923" i="1"/>
  <c r="Y922" i="1"/>
  <c r="X922" i="1"/>
  <c r="Y921" i="1"/>
  <c r="X921" i="1"/>
  <c r="Y920" i="1"/>
  <c r="X920" i="1"/>
  <c r="Y919" i="1"/>
  <c r="X919" i="1"/>
  <c r="Y918" i="1"/>
  <c r="X918" i="1"/>
  <c r="Y917" i="1"/>
  <c r="X917" i="1"/>
  <c r="Y916" i="1"/>
  <c r="X916" i="1"/>
  <c r="Y915" i="1"/>
  <c r="X915" i="1"/>
  <c r="Y914" i="1"/>
  <c r="X914" i="1"/>
  <c r="Y913" i="1"/>
  <c r="X913" i="1"/>
  <c r="Y912" i="1"/>
  <c r="X912" i="1"/>
  <c r="Y911" i="1"/>
  <c r="X911" i="1"/>
  <c r="Y910" i="1"/>
  <c r="X910" i="1"/>
  <c r="Y909" i="1"/>
  <c r="X909" i="1"/>
  <c r="Y908" i="1"/>
  <c r="X908" i="1"/>
  <c r="Y907" i="1"/>
  <c r="X907" i="1"/>
  <c r="Y906" i="1"/>
  <c r="X906" i="1"/>
  <c r="Y905" i="1"/>
  <c r="X905" i="1"/>
  <c r="Y904" i="1"/>
  <c r="X904" i="1"/>
  <c r="Y903" i="1"/>
  <c r="X903" i="1"/>
  <c r="Y902" i="1"/>
  <c r="X902" i="1"/>
  <c r="Y901" i="1"/>
  <c r="X901" i="1"/>
  <c r="Y900" i="1"/>
  <c r="X900" i="1"/>
  <c r="Y899" i="1"/>
  <c r="X899" i="1"/>
  <c r="Y898" i="1"/>
  <c r="X898" i="1"/>
  <c r="Y897" i="1"/>
  <c r="X897" i="1"/>
  <c r="Y896" i="1"/>
  <c r="X896" i="1"/>
  <c r="Y895" i="1"/>
  <c r="X895" i="1"/>
  <c r="Y894" i="1"/>
  <c r="X894" i="1"/>
  <c r="Y893" i="1"/>
  <c r="X893" i="1"/>
  <c r="Y892" i="1"/>
  <c r="X892" i="1"/>
  <c r="Y891" i="1"/>
  <c r="X891" i="1"/>
  <c r="Y890" i="1"/>
  <c r="X890" i="1"/>
  <c r="Y889" i="1"/>
  <c r="X889" i="1"/>
  <c r="Y888" i="1"/>
  <c r="X888" i="1"/>
  <c r="Y887" i="1"/>
  <c r="X887" i="1"/>
  <c r="Y886" i="1"/>
  <c r="X886" i="1"/>
  <c r="Y885" i="1"/>
  <c r="X885" i="1"/>
  <c r="Y884" i="1"/>
  <c r="X884" i="1"/>
  <c r="Y883" i="1"/>
  <c r="X883" i="1"/>
  <c r="Y882" i="1"/>
  <c r="X882" i="1"/>
  <c r="Y881" i="1"/>
  <c r="X881" i="1"/>
  <c r="Y880" i="1"/>
  <c r="X880" i="1"/>
  <c r="Y879" i="1"/>
  <c r="X879" i="1"/>
  <c r="Y878" i="1"/>
  <c r="X878" i="1"/>
  <c r="Y877" i="1"/>
  <c r="X877" i="1"/>
  <c r="Y876" i="1"/>
  <c r="X876" i="1"/>
  <c r="Y875" i="1"/>
  <c r="X875" i="1"/>
  <c r="Y874" i="1"/>
  <c r="X874" i="1"/>
  <c r="Y873" i="1"/>
  <c r="X873" i="1"/>
  <c r="Y872" i="1"/>
  <c r="X872" i="1"/>
  <c r="Y871" i="1"/>
  <c r="X871" i="1"/>
  <c r="Y870" i="1"/>
  <c r="X870" i="1"/>
  <c r="Y869" i="1"/>
  <c r="X869" i="1"/>
  <c r="Y868" i="1"/>
  <c r="X868" i="1"/>
  <c r="Y867" i="1"/>
  <c r="X867" i="1"/>
  <c r="Y866" i="1"/>
  <c r="X866" i="1"/>
  <c r="Y865" i="1"/>
  <c r="X865" i="1"/>
  <c r="Y864" i="1"/>
  <c r="X864" i="1"/>
  <c r="Y863" i="1"/>
  <c r="X863" i="1"/>
  <c r="Y862" i="1"/>
  <c r="X862" i="1"/>
  <c r="Y861" i="1"/>
  <c r="X861" i="1"/>
  <c r="Y860" i="1"/>
  <c r="X860" i="1"/>
  <c r="Y859" i="1"/>
  <c r="X859" i="1"/>
  <c r="Y858" i="1"/>
  <c r="X858" i="1"/>
  <c r="Y857" i="1"/>
  <c r="X857" i="1"/>
  <c r="Y856" i="1"/>
  <c r="X856" i="1"/>
  <c r="Y855" i="1"/>
  <c r="X855" i="1"/>
  <c r="Y854" i="1"/>
  <c r="X854" i="1"/>
  <c r="Y853" i="1"/>
  <c r="X853" i="1"/>
  <c r="Y852" i="1"/>
  <c r="X852" i="1"/>
  <c r="Y851" i="1"/>
  <c r="X851" i="1"/>
  <c r="Y850" i="1"/>
  <c r="X850" i="1"/>
  <c r="Y849" i="1"/>
  <c r="X849" i="1"/>
  <c r="Y848" i="1"/>
  <c r="X848" i="1"/>
  <c r="Y847" i="1"/>
  <c r="X847" i="1"/>
  <c r="Y846" i="1"/>
  <c r="X846" i="1"/>
  <c r="Y845" i="1"/>
  <c r="X845" i="1"/>
  <c r="Y844" i="1"/>
  <c r="X844" i="1"/>
  <c r="Y843" i="1"/>
  <c r="X843" i="1"/>
  <c r="Y842" i="1"/>
  <c r="X842" i="1"/>
  <c r="Y841" i="1"/>
  <c r="X841" i="1"/>
  <c r="Y840" i="1"/>
  <c r="X840" i="1"/>
  <c r="Y839" i="1"/>
  <c r="X839" i="1"/>
  <c r="Y838" i="1"/>
  <c r="X838" i="1"/>
  <c r="Y837" i="1"/>
  <c r="X837" i="1"/>
  <c r="Y836" i="1"/>
  <c r="X836" i="1"/>
  <c r="Y835" i="1"/>
  <c r="X835" i="1"/>
  <c r="Y834" i="1"/>
  <c r="X834" i="1"/>
  <c r="Y833" i="1"/>
  <c r="X833" i="1"/>
  <c r="Y832" i="1"/>
  <c r="X832" i="1"/>
  <c r="Y831" i="1"/>
  <c r="X831" i="1"/>
  <c r="Y830" i="1"/>
  <c r="X830" i="1"/>
  <c r="Y829" i="1"/>
  <c r="X829" i="1"/>
  <c r="Y828" i="1"/>
  <c r="X828" i="1"/>
  <c r="Y827" i="1"/>
  <c r="X827" i="1"/>
  <c r="Y826" i="1"/>
  <c r="X826" i="1"/>
  <c r="Y825" i="1"/>
  <c r="X825" i="1"/>
  <c r="Y824" i="1"/>
  <c r="X824" i="1"/>
  <c r="Y823" i="1"/>
  <c r="X823" i="1"/>
  <c r="Y822" i="1"/>
  <c r="X822" i="1"/>
  <c r="Y821" i="1"/>
  <c r="X821" i="1"/>
  <c r="Y820" i="1"/>
  <c r="X820" i="1"/>
  <c r="Y819" i="1"/>
  <c r="X819" i="1"/>
  <c r="Y818" i="1"/>
  <c r="X818" i="1"/>
  <c r="Y817" i="1"/>
  <c r="X817" i="1"/>
  <c r="Y816" i="1"/>
  <c r="X816" i="1"/>
  <c r="Y815" i="1"/>
  <c r="X815" i="1"/>
  <c r="Y814" i="1"/>
  <c r="X814" i="1"/>
  <c r="Y813" i="1"/>
  <c r="X813" i="1"/>
  <c r="Y812" i="1"/>
  <c r="X812" i="1"/>
  <c r="Y811" i="1"/>
  <c r="X811" i="1"/>
  <c r="Y810" i="1"/>
  <c r="X810" i="1"/>
  <c r="Y809" i="1"/>
  <c r="X809" i="1"/>
  <c r="Y808" i="1"/>
  <c r="X808" i="1"/>
  <c r="Y807" i="1"/>
  <c r="X807" i="1"/>
  <c r="Y806" i="1"/>
  <c r="X806" i="1"/>
  <c r="Y805" i="1"/>
  <c r="X805" i="1"/>
  <c r="Y804" i="1"/>
  <c r="X804" i="1"/>
  <c r="Y803" i="1"/>
  <c r="X803" i="1"/>
  <c r="Y802" i="1"/>
  <c r="X802" i="1"/>
  <c r="Y801" i="1"/>
  <c r="X801" i="1"/>
  <c r="Y800" i="1"/>
  <c r="X800" i="1"/>
  <c r="Y799" i="1"/>
  <c r="X799" i="1"/>
  <c r="Y798" i="1"/>
  <c r="X798" i="1"/>
  <c r="Y797" i="1"/>
  <c r="X797" i="1"/>
  <c r="Y796" i="1"/>
  <c r="X796" i="1"/>
  <c r="Y795" i="1"/>
  <c r="X795" i="1"/>
  <c r="Y794" i="1"/>
  <c r="X794" i="1"/>
  <c r="Y793" i="1"/>
  <c r="X793" i="1"/>
  <c r="Y792" i="1"/>
  <c r="X792" i="1"/>
  <c r="Y791" i="1"/>
  <c r="X791" i="1"/>
  <c r="Y790" i="1"/>
  <c r="X790" i="1"/>
  <c r="Y789" i="1"/>
  <c r="X789" i="1"/>
  <c r="Y788" i="1"/>
  <c r="X788" i="1"/>
  <c r="Y787" i="1"/>
  <c r="X787" i="1"/>
  <c r="Y786" i="1"/>
  <c r="X786" i="1"/>
  <c r="Y785" i="1"/>
  <c r="X785" i="1"/>
  <c r="Y784" i="1"/>
  <c r="X784" i="1"/>
  <c r="Y783" i="1"/>
  <c r="X783" i="1"/>
  <c r="Y782" i="1"/>
  <c r="X782" i="1"/>
  <c r="Y781" i="1"/>
  <c r="X781" i="1"/>
  <c r="Y780" i="1"/>
  <c r="X780" i="1"/>
  <c r="Y779" i="1"/>
  <c r="X779" i="1"/>
  <c r="Y778" i="1"/>
  <c r="X778" i="1"/>
  <c r="Y777" i="1"/>
  <c r="X777" i="1"/>
  <c r="Y776" i="1"/>
  <c r="X776" i="1"/>
  <c r="Y775" i="1"/>
  <c r="X775" i="1"/>
  <c r="Y774" i="1"/>
  <c r="X774" i="1"/>
  <c r="Y773" i="1"/>
  <c r="X773" i="1"/>
  <c r="Y772" i="1"/>
  <c r="X772" i="1"/>
  <c r="Y771" i="1"/>
  <c r="X771" i="1"/>
  <c r="Y770" i="1"/>
  <c r="X770" i="1"/>
  <c r="Y769" i="1"/>
  <c r="X769" i="1"/>
  <c r="Y768" i="1"/>
  <c r="X768" i="1"/>
  <c r="Y767" i="1"/>
  <c r="X767" i="1"/>
  <c r="Y766" i="1"/>
  <c r="X766" i="1"/>
  <c r="Y765" i="1"/>
  <c r="X765" i="1"/>
  <c r="Y764" i="1"/>
  <c r="X764" i="1"/>
  <c r="Y763" i="1"/>
  <c r="X763" i="1"/>
  <c r="Y762" i="1"/>
  <c r="X762" i="1"/>
  <c r="Y761" i="1"/>
  <c r="X761" i="1"/>
  <c r="Y760" i="1"/>
  <c r="X760" i="1"/>
  <c r="Y759" i="1"/>
  <c r="X759" i="1"/>
  <c r="Y758" i="1"/>
  <c r="X758" i="1"/>
  <c r="Y757" i="1"/>
  <c r="X757" i="1"/>
  <c r="Y756" i="1"/>
  <c r="X756" i="1"/>
  <c r="Y755" i="1"/>
  <c r="X755" i="1"/>
  <c r="Y754" i="1"/>
  <c r="X754" i="1"/>
  <c r="Y753" i="1"/>
  <c r="X753" i="1"/>
  <c r="Y752" i="1"/>
  <c r="X752" i="1"/>
  <c r="Y751" i="1"/>
  <c r="X751" i="1"/>
  <c r="Y750" i="1"/>
  <c r="X750" i="1"/>
  <c r="Y749" i="1"/>
  <c r="X749" i="1"/>
  <c r="Y748" i="1"/>
  <c r="X748" i="1"/>
  <c r="Y747" i="1"/>
  <c r="X747" i="1"/>
  <c r="Y746" i="1"/>
  <c r="X746" i="1"/>
  <c r="Y745" i="1"/>
  <c r="X745" i="1"/>
  <c r="Y744" i="1"/>
  <c r="X744" i="1"/>
  <c r="Y743" i="1"/>
  <c r="X743" i="1"/>
  <c r="Y742" i="1"/>
  <c r="X742" i="1"/>
  <c r="Y741" i="1"/>
  <c r="X741" i="1"/>
  <c r="Y740" i="1"/>
  <c r="X740" i="1"/>
  <c r="Y739" i="1"/>
  <c r="X739" i="1"/>
  <c r="Y738" i="1"/>
  <c r="X738" i="1"/>
  <c r="Y737" i="1"/>
  <c r="X737" i="1"/>
  <c r="Y736" i="1"/>
  <c r="X736" i="1"/>
  <c r="Y735" i="1"/>
  <c r="X735" i="1"/>
  <c r="Y734" i="1"/>
  <c r="X734" i="1"/>
  <c r="Y733" i="1"/>
  <c r="X733" i="1"/>
  <c r="Y732" i="1"/>
  <c r="X732" i="1"/>
  <c r="Y731" i="1"/>
  <c r="X731" i="1"/>
  <c r="Y730" i="1"/>
  <c r="X730" i="1"/>
  <c r="Y729" i="1"/>
  <c r="X729" i="1"/>
  <c r="Y728" i="1"/>
  <c r="X728" i="1"/>
  <c r="Y727" i="1"/>
  <c r="X727" i="1"/>
  <c r="Y726" i="1"/>
  <c r="X726" i="1"/>
  <c r="Y725" i="1"/>
  <c r="X725" i="1"/>
  <c r="Y724" i="1"/>
  <c r="X724" i="1"/>
  <c r="Y723" i="1"/>
  <c r="X723" i="1"/>
  <c r="Y722" i="1"/>
  <c r="X722" i="1"/>
  <c r="Y721" i="1"/>
  <c r="X721" i="1"/>
  <c r="Y720" i="1"/>
  <c r="X720" i="1"/>
  <c r="Y719" i="1"/>
  <c r="X719" i="1"/>
  <c r="Y718" i="1"/>
  <c r="X718" i="1"/>
  <c r="Y717" i="1"/>
  <c r="X717" i="1"/>
  <c r="Y716" i="1"/>
  <c r="X716" i="1"/>
  <c r="Y715" i="1"/>
  <c r="X715" i="1"/>
  <c r="Y714" i="1"/>
  <c r="X714" i="1"/>
  <c r="Y713" i="1"/>
  <c r="X713" i="1"/>
  <c r="Y712" i="1"/>
  <c r="X712" i="1"/>
  <c r="Y711" i="1"/>
  <c r="X711" i="1"/>
  <c r="Y710" i="1"/>
  <c r="X710" i="1"/>
  <c r="Y709" i="1"/>
  <c r="X709" i="1"/>
  <c r="Y708" i="1"/>
  <c r="X708" i="1"/>
  <c r="Y707" i="1"/>
  <c r="X707" i="1"/>
  <c r="Y706" i="1"/>
  <c r="X706" i="1"/>
  <c r="Y705" i="1"/>
  <c r="X705" i="1"/>
  <c r="Y704" i="1"/>
  <c r="X704" i="1"/>
  <c r="Y703" i="1"/>
  <c r="X703" i="1"/>
  <c r="Y702" i="1"/>
  <c r="X702" i="1"/>
  <c r="Y701" i="1"/>
  <c r="X701" i="1"/>
  <c r="Y700" i="1"/>
  <c r="X700" i="1"/>
  <c r="Y699" i="1"/>
  <c r="X699" i="1"/>
  <c r="Y698" i="1"/>
  <c r="X698" i="1"/>
  <c r="Y697" i="1"/>
  <c r="X697" i="1"/>
  <c r="Y696" i="1"/>
  <c r="X696" i="1"/>
  <c r="Y695" i="1"/>
  <c r="X695" i="1"/>
  <c r="Y694" i="1"/>
  <c r="X694" i="1"/>
  <c r="Y693" i="1"/>
  <c r="X693" i="1"/>
  <c r="Y692" i="1"/>
  <c r="X692" i="1"/>
  <c r="Y691" i="1"/>
  <c r="X691" i="1"/>
  <c r="Y690" i="1"/>
  <c r="X690" i="1"/>
  <c r="Y689" i="1"/>
  <c r="X689" i="1"/>
  <c r="Y688" i="1"/>
  <c r="X688" i="1"/>
  <c r="Y687" i="1"/>
  <c r="X687" i="1"/>
  <c r="Y686" i="1"/>
  <c r="X686" i="1"/>
  <c r="Y685" i="1"/>
  <c r="X685" i="1"/>
  <c r="Y684" i="1"/>
  <c r="X684" i="1"/>
  <c r="Y683" i="1"/>
  <c r="X683" i="1"/>
  <c r="Y682" i="1"/>
  <c r="X682" i="1"/>
  <c r="Y681" i="1"/>
  <c r="X681" i="1"/>
  <c r="Y680" i="1"/>
  <c r="X680" i="1"/>
  <c r="Y679" i="1"/>
  <c r="X679" i="1"/>
  <c r="Y678" i="1"/>
  <c r="X678" i="1"/>
  <c r="Y677" i="1"/>
  <c r="X677" i="1"/>
  <c r="Y676" i="1"/>
  <c r="X676" i="1"/>
  <c r="Y675" i="1"/>
  <c r="X675" i="1"/>
  <c r="Y674" i="1"/>
  <c r="X674" i="1"/>
  <c r="Y673" i="1"/>
  <c r="X673" i="1"/>
  <c r="Y672" i="1"/>
  <c r="X672" i="1"/>
  <c r="Y671" i="1"/>
  <c r="X671" i="1"/>
  <c r="Y670" i="1"/>
  <c r="X670" i="1"/>
  <c r="Y669" i="1"/>
  <c r="X669" i="1"/>
  <c r="Y668" i="1"/>
  <c r="X668" i="1"/>
  <c r="Y667" i="1"/>
  <c r="X667" i="1"/>
  <c r="Y666" i="1"/>
  <c r="X666" i="1"/>
  <c r="Y665" i="1"/>
  <c r="X665" i="1"/>
  <c r="Y664" i="1"/>
  <c r="X664" i="1"/>
  <c r="Y663" i="1"/>
  <c r="X663" i="1"/>
  <c r="Y662" i="1"/>
  <c r="X662" i="1"/>
  <c r="Y661" i="1"/>
  <c r="X661" i="1"/>
  <c r="Y660" i="1"/>
  <c r="X660" i="1"/>
  <c r="Y659" i="1"/>
  <c r="X659" i="1"/>
  <c r="Y658" i="1"/>
  <c r="X658" i="1"/>
  <c r="Y657" i="1"/>
  <c r="X657" i="1"/>
  <c r="Y656" i="1"/>
  <c r="X656" i="1"/>
  <c r="Y655" i="1"/>
  <c r="X655" i="1"/>
  <c r="Y654" i="1"/>
  <c r="X654" i="1"/>
  <c r="Y653" i="1"/>
  <c r="X653" i="1"/>
  <c r="Y652" i="1"/>
  <c r="X652" i="1"/>
  <c r="Y651" i="1"/>
  <c r="X651" i="1"/>
  <c r="Y650" i="1"/>
  <c r="X650" i="1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2" i="12"/>
  <c r="AG51" i="12"/>
  <c r="AG50" i="12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7" i="12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Y649" i="1"/>
  <c r="X649" i="1"/>
  <c r="Y648" i="1"/>
  <c r="X648" i="1"/>
  <c r="Y647" i="1"/>
  <c r="X647" i="1"/>
  <c r="Y646" i="1"/>
  <c r="X646" i="1"/>
  <c r="Y645" i="1"/>
  <c r="X645" i="1"/>
  <c r="Y644" i="1"/>
  <c r="Y643" i="1"/>
  <c r="X643" i="1"/>
  <c r="Y642" i="1"/>
  <c r="X642" i="1"/>
  <c r="Y641" i="1"/>
  <c r="X641" i="1"/>
  <c r="Y640" i="1"/>
  <c r="X640" i="1"/>
  <c r="Y639" i="1"/>
  <c r="X639" i="1"/>
  <c r="Y638" i="1"/>
  <c r="X638" i="1"/>
  <c r="Y637" i="1"/>
  <c r="X637" i="1"/>
  <c r="Y636" i="1"/>
  <c r="X636" i="1"/>
  <c r="Y635" i="1"/>
  <c r="X635" i="1"/>
  <c r="Y634" i="1"/>
  <c r="X634" i="1"/>
  <c r="Y633" i="1"/>
  <c r="X633" i="1"/>
  <c r="Y632" i="1"/>
  <c r="X632" i="1"/>
  <c r="Y631" i="1"/>
  <c r="X631" i="1"/>
  <c r="Y630" i="1"/>
  <c r="X630" i="1"/>
  <c r="Y629" i="1"/>
  <c r="X629" i="1"/>
  <c r="Y628" i="1"/>
  <c r="X628" i="1"/>
  <c r="Y627" i="1"/>
  <c r="X627" i="1"/>
  <c r="Y626" i="1"/>
  <c r="X626" i="1"/>
  <c r="Y625" i="1"/>
  <c r="X625" i="1"/>
  <c r="Y624" i="1"/>
  <c r="X624" i="1"/>
  <c r="Y623" i="1"/>
  <c r="X623" i="1"/>
  <c r="Y622" i="1"/>
  <c r="X622" i="1"/>
  <c r="Y621" i="1"/>
  <c r="X621" i="1"/>
  <c r="Y620" i="1"/>
  <c r="X620" i="1"/>
  <c r="Y619" i="1"/>
  <c r="X619" i="1"/>
  <c r="Y618" i="1"/>
  <c r="X618" i="1"/>
  <c r="Y617" i="1"/>
  <c r="X617" i="1"/>
  <c r="Y616" i="1"/>
  <c r="X616" i="1"/>
  <c r="Y615" i="1"/>
  <c r="X615" i="1"/>
  <c r="Y614" i="1"/>
  <c r="X614" i="1"/>
  <c r="Y613" i="1"/>
  <c r="X613" i="1"/>
  <c r="Y612" i="1"/>
  <c r="X612" i="1"/>
  <c r="Y611" i="1"/>
  <c r="X611" i="1"/>
  <c r="Y610" i="1"/>
  <c r="X610" i="1"/>
  <c r="Y609" i="1"/>
  <c r="X609" i="1"/>
  <c r="Y608" i="1"/>
  <c r="X608" i="1"/>
  <c r="Y607" i="1"/>
  <c r="X607" i="1"/>
  <c r="Y606" i="1"/>
  <c r="X606" i="1"/>
  <c r="Y605" i="1"/>
  <c r="X605" i="1"/>
  <c r="Y604" i="1"/>
  <c r="X604" i="1"/>
  <c r="Y603" i="1"/>
  <c r="X603" i="1"/>
  <c r="Y602" i="1"/>
  <c r="X602" i="1"/>
  <c r="Y601" i="1"/>
  <c r="X601" i="1"/>
  <c r="Y600" i="1"/>
  <c r="X600" i="1"/>
  <c r="Y599" i="1"/>
  <c r="X599" i="1"/>
  <c r="Y598" i="1"/>
  <c r="X598" i="1"/>
  <c r="Y597" i="1"/>
  <c r="X597" i="1"/>
  <c r="Y596" i="1"/>
  <c r="X596" i="1"/>
  <c r="Y595" i="1"/>
  <c r="X595" i="1"/>
  <c r="Y594" i="1"/>
  <c r="X594" i="1"/>
  <c r="Y593" i="1"/>
  <c r="X593" i="1"/>
  <c r="Y592" i="1"/>
  <c r="X592" i="1"/>
  <c r="Y591" i="1"/>
  <c r="X591" i="1"/>
  <c r="Y590" i="1"/>
  <c r="X590" i="1"/>
  <c r="Y589" i="1"/>
  <c r="X589" i="1"/>
  <c r="Y588" i="1"/>
  <c r="X588" i="1"/>
  <c r="Y587" i="1"/>
  <c r="X587" i="1"/>
  <c r="Y586" i="1"/>
  <c r="X586" i="1"/>
  <c r="Y585" i="1"/>
  <c r="X585" i="1"/>
  <c r="Y584" i="1"/>
  <c r="X584" i="1"/>
  <c r="Y583" i="1"/>
  <c r="X583" i="1"/>
  <c r="Y582" i="1"/>
  <c r="X582" i="1"/>
  <c r="Y581" i="1"/>
  <c r="X581" i="1"/>
  <c r="Y580" i="1"/>
  <c r="X580" i="1"/>
  <c r="Y579" i="1"/>
  <c r="X579" i="1"/>
  <c r="Y578" i="1"/>
  <c r="X578" i="1"/>
  <c r="Y577" i="1"/>
  <c r="X577" i="1"/>
  <c r="Y576" i="1"/>
  <c r="X576" i="1"/>
  <c r="Y575" i="1"/>
  <c r="X575" i="1"/>
  <c r="Y574" i="1"/>
  <c r="X574" i="1"/>
  <c r="Y573" i="1"/>
  <c r="X573" i="1"/>
  <c r="Y572" i="1"/>
  <c r="X572" i="1"/>
  <c r="Y571" i="1"/>
  <c r="X571" i="1"/>
  <c r="Y570" i="1"/>
  <c r="X570" i="1"/>
  <c r="Y569" i="1"/>
  <c r="X569" i="1"/>
  <c r="Y568" i="1"/>
  <c r="X568" i="1"/>
  <c r="Y567" i="1"/>
  <c r="X567" i="1"/>
  <c r="Y566" i="1"/>
  <c r="X566" i="1"/>
  <c r="Y565" i="1"/>
  <c r="X565" i="1"/>
  <c r="Y564" i="1"/>
  <c r="X564" i="1"/>
  <c r="Y563" i="1"/>
  <c r="X563" i="1"/>
  <c r="Y562" i="1"/>
  <c r="X562" i="1"/>
  <c r="Y561" i="1"/>
  <c r="X561" i="1"/>
  <c r="Y560" i="1"/>
  <c r="X560" i="1"/>
  <c r="B4" i="12"/>
  <c r="B5" i="12" s="1"/>
  <c r="A4" i="12"/>
  <c r="A1" i="11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Z988" i="1" l="1"/>
  <c r="AK988" i="1" s="1"/>
  <c r="Z985" i="1"/>
  <c r="AP985" i="1" s="1"/>
  <c r="Z989" i="1"/>
  <c r="Z979" i="1"/>
  <c r="AK979" i="1" s="1"/>
  <c r="Z983" i="1"/>
  <c r="AQ983" i="1" s="1"/>
  <c r="Z955" i="1"/>
  <c r="AQ955" i="1" s="1"/>
  <c r="Z966" i="1"/>
  <c r="AM966" i="1" s="1"/>
  <c r="Z974" i="1"/>
  <c r="AO974" i="1" s="1"/>
  <c r="Z878" i="1"/>
  <c r="AJ878" i="1" s="1"/>
  <c r="Z987" i="1"/>
  <c r="AB987" i="1" s="1"/>
  <c r="Z964" i="1"/>
  <c r="AP964" i="1" s="1"/>
  <c r="Z968" i="1"/>
  <c r="AA968" i="1" s="1"/>
  <c r="Z972" i="1"/>
  <c r="AP972" i="1" s="1"/>
  <c r="Z976" i="1"/>
  <c r="Z980" i="1"/>
  <c r="AK980" i="1" s="1"/>
  <c r="Z957" i="1"/>
  <c r="AD957" i="1" s="1"/>
  <c r="Z977" i="1"/>
  <c r="AO977" i="1" s="1"/>
  <c r="Z963" i="1"/>
  <c r="AF963" i="1" s="1"/>
  <c r="Z967" i="1"/>
  <c r="AA967" i="1" s="1"/>
  <c r="Z975" i="1"/>
  <c r="Z984" i="1"/>
  <c r="AC984" i="1" s="1"/>
  <c r="Z969" i="1"/>
  <c r="Z973" i="1"/>
  <c r="AQ973" i="1" s="1"/>
  <c r="Z978" i="1"/>
  <c r="AE978" i="1" s="1"/>
  <c r="Z962" i="1"/>
  <c r="AB962" i="1" s="1"/>
  <c r="AQ989" i="1"/>
  <c r="AL989" i="1"/>
  <c r="AK989" i="1"/>
  <c r="AJ989" i="1"/>
  <c r="AC989" i="1"/>
  <c r="AB989" i="1"/>
  <c r="AA989" i="1"/>
  <c r="Z965" i="1"/>
  <c r="AM965" i="1" s="1"/>
  <c r="Z958" i="1"/>
  <c r="AB983" i="1"/>
  <c r="Z961" i="1"/>
  <c r="AQ961" i="1" s="1"/>
  <c r="Z981" i="1"/>
  <c r="AC981" i="1" s="1"/>
  <c r="AC983" i="1"/>
  <c r="AD983" i="1"/>
  <c r="Z959" i="1"/>
  <c r="AN959" i="1" s="1"/>
  <c r="Z970" i="1"/>
  <c r="AI970" i="1" s="1"/>
  <c r="Z982" i="1"/>
  <c r="AI982" i="1" s="1"/>
  <c r="AK983" i="1"/>
  <c r="AG964" i="1"/>
  <c r="AL983" i="1"/>
  <c r="Z960" i="1"/>
  <c r="AM960" i="1" s="1"/>
  <c r="Z971" i="1"/>
  <c r="AK971" i="1" s="1"/>
  <c r="AN983" i="1"/>
  <c r="Z986" i="1"/>
  <c r="Z990" i="1"/>
  <c r="AI968" i="1"/>
  <c r="AK987" i="1"/>
  <c r="AG987" i="1"/>
  <c r="Z956" i="1"/>
  <c r="AM969" i="1"/>
  <c r="AE969" i="1"/>
  <c r="AP969" i="1"/>
  <c r="AG969" i="1"/>
  <c r="AO969" i="1"/>
  <c r="AF969" i="1"/>
  <c r="AN969" i="1"/>
  <c r="AD969" i="1"/>
  <c r="AL969" i="1"/>
  <c r="AC969" i="1"/>
  <c r="AJ969" i="1"/>
  <c r="AA969" i="1"/>
  <c r="AK969" i="1"/>
  <c r="AB969" i="1"/>
  <c r="AI969" i="1"/>
  <c r="AQ969" i="1"/>
  <c r="AH969" i="1"/>
  <c r="AQ976" i="1"/>
  <c r="AI976" i="1"/>
  <c r="AA976" i="1"/>
  <c r="AM976" i="1"/>
  <c r="AD976" i="1"/>
  <c r="AP976" i="1"/>
  <c r="AG976" i="1"/>
  <c r="AL976" i="1"/>
  <c r="AC976" i="1"/>
  <c r="AK976" i="1"/>
  <c r="AB976" i="1"/>
  <c r="AJ976" i="1"/>
  <c r="AH976" i="1"/>
  <c r="AO976" i="1"/>
  <c r="AF976" i="1"/>
  <c r="AN976" i="1"/>
  <c r="AE976" i="1"/>
  <c r="AA988" i="1"/>
  <c r="AO988" i="1"/>
  <c r="AP955" i="1"/>
  <c r="AH955" i="1"/>
  <c r="AO955" i="1"/>
  <c r="AG955" i="1"/>
  <c r="AN955" i="1"/>
  <c r="AF955" i="1"/>
  <c r="AM955" i="1"/>
  <c r="AE955" i="1"/>
  <c r="AL955" i="1"/>
  <c r="AD955" i="1"/>
  <c r="AJ955" i="1"/>
  <c r="AB955" i="1"/>
  <c r="AO963" i="1"/>
  <c r="AJ963" i="1"/>
  <c r="AF965" i="1"/>
  <c r="AB967" i="1"/>
  <c r="AA970" i="1"/>
  <c r="AN970" i="1"/>
  <c r="AL970" i="1"/>
  <c r="AJ970" i="1"/>
  <c r="AP970" i="1"/>
  <c r="AO970" i="1"/>
  <c r="AQ982" i="1"/>
  <c r="AL982" i="1"/>
  <c r="AC982" i="1"/>
  <c r="AK982" i="1"/>
  <c r="AB982" i="1"/>
  <c r="AJ982" i="1"/>
  <c r="AH982" i="1"/>
  <c r="AF982" i="1"/>
  <c r="AG982" i="1"/>
  <c r="AN982" i="1"/>
  <c r="AE982" i="1"/>
  <c r="AM982" i="1"/>
  <c r="AD982" i="1"/>
  <c r="AL961" i="1"/>
  <c r="AI963" i="1"/>
  <c r="AO965" i="1"/>
  <c r="AK967" i="1"/>
  <c r="AP977" i="1"/>
  <c r="AM985" i="1"/>
  <c r="AE985" i="1"/>
  <c r="AG985" i="1"/>
  <c r="AO985" i="1"/>
  <c r="AN985" i="1"/>
  <c r="AD985" i="1"/>
  <c r="AJ985" i="1"/>
  <c r="AL985" i="1"/>
  <c r="AK985" i="1"/>
  <c r="AB985" i="1"/>
  <c r="AI985" i="1"/>
  <c r="AQ985" i="1"/>
  <c r="AH985" i="1"/>
  <c r="AA955" i="1"/>
  <c r="AQ960" i="1"/>
  <c r="AP960" i="1"/>
  <c r="AQ964" i="1"/>
  <c r="AI964" i="1"/>
  <c r="AA964" i="1"/>
  <c r="AO964" i="1"/>
  <c r="AF964" i="1"/>
  <c r="AN964" i="1"/>
  <c r="AE964" i="1"/>
  <c r="AM964" i="1"/>
  <c r="AD964" i="1"/>
  <c r="AL964" i="1"/>
  <c r="AC964" i="1"/>
  <c r="AK964" i="1"/>
  <c r="AB964" i="1"/>
  <c r="AJ964" i="1"/>
  <c r="AH964" i="1"/>
  <c r="AQ986" i="1"/>
  <c r="AI986" i="1"/>
  <c r="AA986" i="1"/>
  <c r="AN986" i="1"/>
  <c r="AE986" i="1"/>
  <c r="AM986" i="1"/>
  <c r="AD986" i="1"/>
  <c r="AL986" i="1"/>
  <c r="AC986" i="1"/>
  <c r="AK986" i="1"/>
  <c r="AB986" i="1"/>
  <c r="AJ986" i="1"/>
  <c r="AH986" i="1"/>
  <c r="AP986" i="1"/>
  <c r="AG986" i="1"/>
  <c r="AO986" i="1"/>
  <c r="AF986" i="1"/>
  <c r="AC955" i="1"/>
  <c r="AQ958" i="1"/>
  <c r="AI958" i="1"/>
  <c r="AA958" i="1"/>
  <c r="AP958" i="1"/>
  <c r="AG958" i="1"/>
  <c r="AO958" i="1"/>
  <c r="AF958" i="1"/>
  <c r="AN958" i="1"/>
  <c r="AE958" i="1"/>
  <c r="AM958" i="1"/>
  <c r="AD958" i="1"/>
  <c r="AL958" i="1"/>
  <c r="AC958" i="1"/>
  <c r="AK958" i="1"/>
  <c r="AJ958" i="1"/>
  <c r="AQ962" i="1"/>
  <c r="AI962" i="1"/>
  <c r="AA962" i="1"/>
  <c r="AJ962" i="1"/>
  <c r="AP962" i="1"/>
  <c r="AG962" i="1"/>
  <c r="AO962" i="1"/>
  <c r="AF962" i="1"/>
  <c r="AN962" i="1"/>
  <c r="AE962" i="1"/>
  <c r="AM962" i="1"/>
  <c r="AL962" i="1"/>
  <c r="AC962" i="1"/>
  <c r="AQ990" i="1"/>
  <c r="AI990" i="1"/>
  <c r="AA990" i="1"/>
  <c r="AP990" i="1"/>
  <c r="AG990" i="1"/>
  <c r="AO990" i="1"/>
  <c r="AF990" i="1"/>
  <c r="AN990" i="1"/>
  <c r="AE990" i="1"/>
  <c r="AM990" i="1"/>
  <c r="AD990" i="1"/>
  <c r="AB990" i="1"/>
  <c r="AL990" i="1"/>
  <c r="AC990" i="1"/>
  <c r="AK990" i="1"/>
  <c r="AJ990" i="1"/>
  <c r="AH990" i="1"/>
  <c r="AG975" i="1"/>
  <c r="AM979" i="1"/>
  <c r="AE979" i="1"/>
  <c r="AI979" i="1"/>
  <c r="AQ984" i="1"/>
  <c r="AI984" i="1"/>
  <c r="AA984" i="1"/>
  <c r="AJ984" i="1"/>
  <c r="AH975" i="1"/>
  <c r="AA979" i="1"/>
  <c r="AJ979" i="1"/>
  <c r="AB984" i="1"/>
  <c r="AK984" i="1"/>
  <c r="AA975" i="1"/>
  <c r="AC979" i="1"/>
  <c r="AL979" i="1"/>
  <c r="AF983" i="1"/>
  <c r="AO983" i="1"/>
  <c r="AD984" i="1"/>
  <c r="AM984" i="1"/>
  <c r="AD989" i="1"/>
  <c r="AN989" i="1"/>
  <c r="AB975" i="1"/>
  <c r="AK975" i="1"/>
  <c r="AD979" i="1"/>
  <c r="AN979" i="1"/>
  <c r="AG983" i="1"/>
  <c r="AP983" i="1"/>
  <c r="AE984" i="1"/>
  <c r="AN984" i="1"/>
  <c r="AF989" i="1"/>
  <c r="AO989" i="1"/>
  <c r="AC975" i="1"/>
  <c r="AL975" i="1"/>
  <c r="AF979" i="1"/>
  <c r="AO979" i="1"/>
  <c r="AH983" i="1"/>
  <c r="AF984" i="1"/>
  <c r="AO984" i="1"/>
  <c r="AG989" i="1"/>
  <c r="AP989" i="1"/>
  <c r="AD975" i="1"/>
  <c r="AG979" i="1"/>
  <c r="AP979" i="1"/>
  <c r="AM983" i="1"/>
  <c r="AE983" i="1"/>
  <c r="AI983" i="1"/>
  <c r="AG984" i="1"/>
  <c r="AP984" i="1"/>
  <c r="AH989" i="1"/>
  <c r="AM975" i="1"/>
  <c r="AE975" i="1"/>
  <c r="AI975" i="1"/>
  <c r="AF975" i="1"/>
  <c r="AO975" i="1"/>
  <c r="AH979" i="1"/>
  <c r="AQ979" i="1"/>
  <c r="AA983" i="1"/>
  <c r="AJ983" i="1"/>
  <c r="AH984" i="1"/>
  <c r="AM989" i="1"/>
  <c r="AE989" i="1"/>
  <c r="AI989" i="1"/>
  <c r="Z751" i="1"/>
  <c r="AQ751" i="1" s="1"/>
  <c r="Z932" i="1"/>
  <c r="AL932" i="1" s="1"/>
  <c r="Z940" i="1"/>
  <c r="AE940" i="1" s="1"/>
  <c r="Z907" i="1"/>
  <c r="AL907" i="1" s="1"/>
  <c r="D3" i="12"/>
  <c r="AN3" i="12"/>
  <c r="S3" i="12"/>
  <c r="AQ3" i="12"/>
  <c r="Y3" i="12"/>
  <c r="AW3" i="12"/>
  <c r="AX3" i="12" s="1"/>
  <c r="X3" i="12"/>
  <c r="AB3" i="12"/>
  <c r="AC3" i="12" s="1"/>
  <c r="AE3" i="12"/>
  <c r="M3" i="12"/>
  <c r="N3" i="12" s="1"/>
  <c r="J3" i="12"/>
  <c r="AH3" i="12"/>
  <c r="AI3" i="12" s="1"/>
  <c r="AK3" i="12"/>
  <c r="AL3" i="12" s="1"/>
  <c r="AP3" i="12"/>
  <c r="R3" i="12"/>
  <c r="P3" i="12"/>
  <c r="Q3" i="12" s="1"/>
  <c r="AM3" i="12"/>
  <c r="V3" i="12"/>
  <c r="W3" i="12" s="1"/>
  <c r="AT3" i="12"/>
  <c r="AU3" i="12" s="1"/>
  <c r="I3" i="12"/>
  <c r="K3" i="12" s="1"/>
  <c r="G3" i="12"/>
  <c r="H3" i="12" s="1"/>
  <c r="AD3" i="12"/>
  <c r="Z901" i="1"/>
  <c r="AE901" i="1" s="1"/>
  <c r="Z917" i="1"/>
  <c r="AH917" i="1" s="1"/>
  <c r="Z685" i="1"/>
  <c r="AQ685" i="1" s="1"/>
  <c r="Z697" i="1"/>
  <c r="AI697" i="1" s="1"/>
  <c r="Z713" i="1"/>
  <c r="AO713" i="1" s="1"/>
  <c r="Z721" i="1"/>
  <c r="AO721" i="1" s="1"/>
  <c r="Z753" i="1"/>
  <c r="AP753" i="1" s="1"/>
  <c r="Z861" i="1"/>
  <c r="AH861" i="1" s="1"/>
  <c r="Z898" i="1"/>
  <c r="AA898" i="1" s="1"/>
  <c r="Z938" i="1"/>
  <c r="AD938" i="1" s="1"/>
  <c r="Z946" i="1"/>
  <c r="AM946" i="1" s="1"/>
  <c r="Z939" i="1"/>
  <c r="AK939" i="1" s="1"/>
  <c r="Z943" i="1"/>
  <c r="AF943" i="1" s="1"/>
  <c r="Z947" i="1"/>
  <c r="AE947" i="1" s="1"/>
  <c r="Z819" i="1"/>
  <c r="AC819" i="1" s="1"/>
  <c r="Z706" i="1"/>
  <c r="AO706" i="1" s="1"/>
  <c r="Z710" i="1"/>
  <c r="AB710" i="1" s="1"/>
  <c r="Z828" i="1"/>
  <c r="AA828" i="1" s="1"/>
  <c r="Z679" i="1"/>
  <c r="AI679" i="1" s="1"/>
  <c r="Z711" i="1"/>
  <c r="AF711" i="1" s="1"/>
  <c r="Z715" i="1"/>
  <c r="Z833" i="1"/>
  <c r="AQ833" i="1" s="1"/>
  <c r="Z845" i="1"/>
  <c r="AF845" i="1" s="1"/>
  <c r="Z857" i="1"/>
  <c r="AK857" i="1" s="1"/>
  <c r="Z795" i="1"/>
  <c r="AQ795" i="1" s="1"/>
  <c r="Z799" i="1"/>
  <c r="AE799" i="1" s="1"/>
  <c r="Z818" i="1"/>
  <c r="AN818" i="1" s="1"/>
  <c r="Z822" i="1"/>
  <c r="Z858" i="1"/>
  <c r="AM858" i="1" s="1"/>
  <c r="Z804" i="1"/>
  <c r="AA804" i="1" s="1"/>
  <c r="Z863" i="1"/>
  <c r="AC863" i="1" s="1"/>
  <c r="Z867" i="1"/>
  <c r="AC867" i="1" s="1"/>
  <c r="Z891" i="1"/>
  <c r="AQ891" i="1" s="1"/>
  <c r="Z844" i="1"/>
  <c r="AI844" i="1" s="1"/>
  <c r="Z872" i="1"/>
  <c r="AP872" i="1" s="1"/>
  <c r="Z660" i="1"/>
  <c r="Z668" i="1"/>
  <c r="AD668" i="1" s="1"/>
  <c r="Z672" i="1"/>
  <c r="AF672" i="1" s="1"/>
  <c r="Z688" i="1"/>
  <c r="AL688" i="1" s="1"/>
  <c r="Z739" i="1"/>
  <c r="AJ739" i="1" s="1"/>
  <c r="Z885" i="1"/>
  <c r="AI885" i="1" s="1"/>
  <c r="Z889" i="1"/>
  <c r="AC889" i="1" s="1"/>
  <c r="Z838" i="1"/>
  <c r="AF838" i="1" s="1"/>
  <c r="Z654" i="1"/>
  <c r="AE654" i="1" s="1"/>
  <c r="Z823" i="1"/>
  <c r="AA823" i="1" s="1"/>
  <c r="Z831" i="1"/>
  <c r="AI831" i="1" s="1"/>
  <c r="Z656" i="1"/>
  <c r="AI656" i="1" s="1"/>
  <c r="Z777" i="1"/>
  <c r="AD777" i="1" s="1"/>
  <c r="Z797" i="1"/>
  <c r="Z897" i="1"/>
  <c r="AJ897" i="1" s="1"/>
  <c r="Z842" i="1"/>
  <c r="AC842" i="1" s="1"/>
  <c r="Z835" i="1"/>
  <c r="AN835" i="1" s="1"/>
  <c r="Z709" i="1"/>
  <c r="AP709" i="1" s="1"/>
  <c r="Z712" i="1"/>
  <c r="AD712" i="1" s="1"/>
  <c r="Z723" i="1"/>
  <c r="AC723" i="1" s="1"/>
  <c r="Z747" i="1"/>
  <c r="AK747" i="1" s="1"/>
  <c r="Z778" i="1"/>
  <c r="AH778" i="1" s="1"/>
  <c r="Z782" i="1"/>
  <c r="AQ782" i="1" s="1"/>
  <c r="Z847" i="1"/>
  <c r="AO847" i="1" s="1"/>
  <c r="Z890" i="1"/>
  <c r="AJ890" i="1" s="1"/>
  <c r="Z909" i="1"/>
  <c r="AL909" i="1" s="1"/>
  <c r="Z933" i="1"/>
  <c r="AM933" i="1" s="1"/>
  <c r="Z937" i="1"/>
  <c r="AD937" i="1" s="1"/>
  <c r="Z742" i="1"/>
  <c r="AP742" i="1" s="1"/>
  <c r="Z746" i="1"/>
  <c r="AI746" i="1" s="1"/>
  <c r="Z658" i="1"/>
  <c r="AK658" i="1" s="1"/>
  <c r="Z662" i="1"/>
  <c r="AE662" i="1" s="1"/>
  <c r="Z666" i="1"/>
  <c r="AQ666" i="1" s="1"/>
  <c r="Z670" i="1"/>
  <c r="AQ670" i="1" s="1"/>
  <c r="Z678" i="1"/>
  <c r="AG678" i="1" s="1"/>
  <c r="Z755" i="1"/>
  <c r="AH755" i="1" s="1"/>
  <c r="Z825" i="1"/>
  <c r="AN825" i="1" s="1"/>
  <c r="Z856" i="1"/>
  <c r="Z880" i="1"/>
  <c r="AG880" i="1" s="1"/>
  <c r="Z883" i="1"/>
  <c r="AL883" i="1" s="1"/>
  <c r="Z899" i="1"/>
  <c r="AG899" i="1" s="1"/>
  <c r="Z910" i="1"/>
  <c r="AA910" i="1" s="1"/>
  <c r="Z926" i="1"/>
  <c r="AD926" i="1" s="1"/>
  <c r="Z810" i="1"/>
  <c r="AG810" i="1" s="1"/>
  <c r="Z703" i="1"/>
  <c r="AB703" i="1" s="1"/>
  <c r="Z714" i="1"/>
  <c r="Z729" i="1"/>
  <c r="AD729" i="1" s="1"/>
  <c r="Z745" i="1"/>
  <c r="AN745" i="1" s="1"/>
  <c r="Z749" i="1"/>
  <c r="AL749" i="1" s="1"/>
  <c r="Z780" i="1"/>
  <c r="AG780" i="1" s="1"/>
  <c r="Z796" i="1"/>
  <c r="AH796" i="1" s="1"/>
  <c r="Z800" i="1"/>
  <c r="AH800" i="1" s="1"/>
  <c r="Z807" i="1"/>
  <c r="AD807" i="1" s="1"/>
  <c r="Z811" i="1"/>
  <c r="AO811" i="1" s="1"/>
  <c r="Z815" i="1"/>
  <c r="AH815" i="1" s="1"/>
  <c r="Z834" i="1"/>
  <c r="AN834" i="1" s="1"/>
  <c r="Z869" i="1"/>
  <c r="AP869" i="1" s="1"/>
  <c r="Z873" i="1"/>
  <c r="AQ873" i="1" s="1"/>
  <c r="Z884" i="1"/>
  <c r="AQ884" i="1" s="1"/>
  <c r="Z888" i="1"/>
  <c r="AB888" i="1" s="1"/>
  <c r="Z896" i="1"/>
  <c r="AF896" i="1" s="1"/>
  <c r="Z911" i="1"/>
  <c r="AN911" i="1" s="1"/>
  <c r="AE878" i="1"/>
  <c r="Z717" i="1"/>
  <c r="AL717" i="1" s="1"/>
  <c r="Z732" i="1"/>
  <c r="AK732" i="1" s="1"/>
  <c r="Z775" i="1"/>
  <c r="AB775" i="1" s="1"/>
  <c r="Z829" i="1"/>
  <c r="AF829" i="1" s="1"/>
  <c r="Z699" i="1"/>
  <c r="AJ699" i="1" s="1"/>
  <c r="Z744" i="1"/>
  <c r="AF744" i="1" s="1"/>
  <c r="Z757" i="1"/>
  <c r="AM757" i="1" s="1"/>
  <c r="Z760" i="1"/>
  <c r="AN760" i="1" s="1"/>
  <c r="Z808" i="1"/>
  <c r="AI808" i="1" s="1"/>
  <c r="Z826" i="1"/>
  <c r="AI826" i="1" s="1"/>
  <c r="Z850" i="1"/>
  <c r="AO850" i="1" s="1"/>
  <c r="Z870" i="1"/>
  <c r="AA870" i="1" s="1"/>
  <c r="Z886" i="1"/>
  <c r="AP886" i="1" s="1"/>
  <c r="Z892" i="1"/>
  <c r="AQ892" i="1" s="1"/>
  <c r="Z908" i="1"/>
  <c r="AC908" i="1" s="1"/>
  <c r="Z930" i="1"/>
  <c r="AA930" i="1" s="1"/>
  <c r="Z950" i="1"/>
  <c r="AH950" i="1" s="1"/>
  <c r="Z953" i="1"/>
  <c r="AK953" i="1" s="1"/>
  <c r="Z707" i="1"/>
  <c r="AF707" i="1" s="1"/>
  <c r="Z725" i="1"/>
  <c r="AF725" i="1" s="1"/>
  <c r="Z731" i="1"/>
  <c r="AH731" i="1" s="1"/>
  <c r="Z761" i="1"/>
  <c r="AL761" i="1" s="1"/>
  <c r="Z765" i="1"/>
  <c r="AE765" i="1" s="1"/>
  <c r="Z769" i="1"/>
  <c r="AF769" i="1" s="1"/>
  <c r="Z773" i="1"/>
  <c r="AJ773" i="1" s="1"/>
  <c r="Z784" i="1"/>
  <c r="AM784" i="1" s="1"/>
  <c r="Z792" i="1"/>
  <c r="AL792" i="1" s="1"/>
  <c r="Z809" i="1"/>
  <c r="AL809" i="1" s="1"/>
  <c r="Z839" i="1"/>
  <c r="AO839" i="1" s="1"/>
  <c r="Z851" i="1"/>
  <c r="AC851" i="1" s="1"/>
  <c r="Z853" i="1"/>
  <c r="AO853" i="1" s="1"/>
  <c r="Z882" i="1"/>
  <c r="AQ882" i="1" s="1"/>
  <c r="Z929" i="1"/>
  <c r="AA929" i="1" s="1"/>
  <c r="Z887" i="1"/>
  <c r="AJ887" i="1" s="1"/>
  <c r="Z948" i="1"/>
  <c r="AN948" i="1" s="1"/>
  <c r="Z650" i="1"/>
  <c r="Z701" i="1"/>
  <c r="AQ701" i="1" s="1"/>
  <c r="Z719" i="1"/>
  <c r="AP719" i="1" s="1"/>
  <c r="Z758" i="1"/>
  <c r="AB758" i="1" s="1"/>
  <c r="Z762" i="1"/>
  <c r="AB762" i="1" s="1"/>
  <c r="Z774" i="1"/>
  <c r="AQ774" i="1" s="1"/>
  <c r="Z785" i="1"/>
  <c r="Z813" i="1"/>
  <c r="AK813" i="1" s="1"/>
  <c r="Z817" i="1"/>
  <c r="AI817" i="1" s="1"/>
  <c r="Z821" i="1"/>
  <c r="AE821" i="1" s="1"/>
  <c r="Z864" i="1"/>
  <c r="AQ864" i="1" s="1"/>
  <c r="Z951" i="1"/>
  <c r="AJ951" i="1" s="1"/>
  <c r="Z916" i="1"/>
  <c r="AK916" i="1" s="1"/>
  <c r="Z919" i="1"/>
  <c r="Z927" i="1"/>
  <c r="AA927" i="1" s="1"/>
  <c r="Z931" i="1"/>
  <c r="AM931" i="1" s="1"/>
  <c r="Z935" i="1"/>
  <c r="AB935" i="1" s="1"/>
  <c r="Z941" i="1"/>
  <c r="AA941" i="1" s="1"/>
  <c r="Z945" i="1"/>
  <c r="AE945" i="1" s="1"/>
  <c r="Z954" i="1"/>
  <c r="AA954" i="1" s="1"/>
  <c r="Z682" i="1"/>
  <c r="AH682" i="1" s="1"/>
  <c r="Z705" i="1"/>
  <c r="AL705" i="1" s="1"/>
  <c r="Z743" i="1"/>
  <c r="AQ743" i="1" s="1"/>
  <c r="Z750" i="1"/>
  <c r="AL750" i="1" s="1"/>
  <c r="Z756" i="1"/>
  <c r="AI756" i="1" s="1"/>
  <c r="Z763" i="1"/>
  <c r="AE763" i="1" s="1"/>
  <c r="Z771" i="1"/>
  <c r="AK771" i="1" s="1"/>
  <c r="Z790" i="1"/>
  <c r="AQ790" i="1" s="1"/>
  <c r="Z949" i="1"/>
  <c r="AK949" i="1" s="1"/>
  <c r="Z952" i="1"/>
  <c r="AM952" i="1" s="1"/>
  <c r="Z788" i="1"/>
  <c r="AQ788" i="1" s="1"/>
  <c r="Z674" i="1"/>
  <c r="AQ674" i="1" s="1"/>
  <c r="Z738" i="1"/>
  <c r="AK738" i="1" s="1"/>
  <c r="Z727" i="1"/>
  <c r="AN727" i="1" s="1"/>
  <c r="Z736" i="1"/>
  <c r="Z768" i="1"/>
  <c r="Z798" i="1"/>
  <c r="AJ798" i="1" s="1"/>
  <c r="Z827" i="1"/>
  <c r="AD827" i="1" s="1"/>
  <c r="Z695" i="1"/>
  <c r="AD695" i="1" s="1"/>
  <c r="Z655" i="1"/>
  <c r="Z687" i="1"/>
  <c r="AP687" i="1" s="1"/>
  <c r="Z693" i="1"/>
  <c r="AI693" i="1" s="1"/>
  <c r="Z859" i="1"/>
  <c r="AA859" i="1" s="1"/>
  <c r="Z663" i="1"/>
  <c r="AP663" i="1" s="1"/>
  <c r="Z671" i="1"/>
  <c r="AD671" i="1" s="1"/>
  <c r="Z677" i="1"/>
  <c r="AK677" i="1" s="1"/>
  <c r="Z690" i="1"/>
  <c r="Z718" i="1"/>
  <c r="Z720" i="1"/>
  <c r="AA720" i="1" s="1"/>
  <c r="Z772" i="1"/>
  <c r="AI772" i="1" s="1"/>
  <c r="Z783" i="1"/>
  <c r="AF783" i="1" s="1"/>
  <c r="Z786" i="1"/>
  <c r="AF786" i="1" s="1"/>
  <c r="Z793" i="1"/>
  <c r="AI793" i="1" s="1"/>
  <c r="Z846" i="1"/>
  <c r="Z881" i="1"/>
  <c r="AM881" i="1" s="1"/>
  <c r="Z852" i="1"/>
  <c r="AO852" i="1" s="1"/>
  <c r="Z676" i="1"/>
  <c r="AL676" i="1" s="1"/>
  <c r="Z680" i="1"/>
  <c r="AL680" i="1" s="1"/>
  <c r="Z684" i="1"/>
  <c r="AI684" i="1" s="1"/>
  <c r="Z686" i="1"/>
  <c r="AB686" i="1" s="1"/>
  <c r="Z724" i="1"/>
  <c r="AA724" i="1" s="1"/>
  <c r="Z740" i="1"/>
  <c r="AA740" i="1" s="1"/>
  <c r="Z759" i="1"/>
  <c r="AF759" i="1" s="1"/>
  <c r="Z766" i="1"/>
  <c r="AG766" i="1" s="1"/>
  <c r="Z781" i="1"/>
  <c r="AD781" i="1" s="1"/>
  <c r="Z794" i="1"/>
  <c r="AG794" i="1" s="1"/>
  <c r="Z802" i="1"/>
  <c r="AO802" i="1" s="1"/>
  <c r="Z814" i="1"/>
  <c r="AI814" i="1" s="1"/>
  <c r="Z854" i="1"/>
  <c r="AB854" i="1" s="1"/>
  <c r="Z866" i="1"/>
  <c r="AD866" i="1" s="1"/>
  <c r="Z868" i="1"/>
  <c r="AN868" i="1" s="1"/>
  <c r="Z912" i="1"/>
  <c r="AP912" i="1" s="1"/>
  <c r="Z840" i="1"/>
  <c r="AJ840" i="1" s="1"/>
  <c r="Z843" i="1"/>
  <c r="AN843" i="1" s="1"/>
  <c r="Z849" i="1"/>
  <c r="AQ849" i="1" s="1"/>
  <c r="Z893" i="1"/>
  <c r="AL893" i="1" s="1"/>
  <c r="Z664" i="1"/>
  <c r="AK664" i="1" s="1"/>
  <c r="Z681" i="1"/>
  <c r="Z692" i="1"/>
  <c r="AE692" i="1" s="1"/>
  <c r="Z728" i="1"/>
  <c r="AB728" i="1" s="1"/>
  <c r="Z733" i="1"/>
  <c r="AA733" i="1" s="1"/>
  <c r="Z735" i="1"/>
  <c r="AE735" i="1" s="1"/>
  <c r="Z741" i="1"/>
  <c r="AL741" i="1" s="1"/>
  <c r="Z748" i="1"/>
  <c r="AO748" i="1" s="1"/>
  <c r="Z754" i="1"/>
  <c r="Z770" i="1"/>
  <c r="AF770" i="1" s="1"/>
  <c r="Z776" i="1"/>
  <c r="AH776" i="1" s="1"/>
  <c r="Z806" i="1"/>
  <c r="AO806" i="1" s="1"/>
  <c r="Z918" i="1"/>
  <c r="AL918" i="1" s="1"/>
  <c r="Z920" i="1"/>
  <c r="AH920" i="1" s="1"/>
  <c r="Z923" i="1"/>
  <c r="AG923" i="1" s="1"/>
  <c r="Z698" i="1"/>
  <c r="AD698" i="1" s="1"/>
  <c r="Z716" i="1"/>
  <c r="AK716" i="1" s="1"/>
  <c r="Z734" i="1"/>
  <c r="AK734" i="1" s="1"/>
  <c r="Z737" i="1"/>
  <c r="AN737" i="1" s="1"/>
  <c r="Z752" i="1"/>
  <c r="AQ752" i="1" s="1"/>
  <c r="Z764" i="1"/>
  <c r="AN764" i="1" s="1"/>
  <c r="Z767" i="1"/>
  <c r="AP767" i="1" s="1"/>
  <c r="Z779" i="1"/>
  <c r="AF779" i="1" s="1"/>
  <c r="Z787" i="1"/>
  <c r="AJ787" i="1" s="1"/>
  <c r="Z789" i="1"/>
  <c r="AI789" i="1" s="1"/>
  <c r="Z791" i="1"/>
  <c r="AH791" i="1" s="1"/>
  <c r="Z801" i="1"/>
  <c r="AF801" i="1" s="1"/>
  <c r="Z805" i="1"/>
  <c r="AM805" i="1" s="1"/>
  <c r="Z824" i="1"/>
  <c r="AQ824" i="1" s="1"/>
  <c r="Z830" i="1"/>
  <c r="AA830" i="1" s="1"/>
  <c r="Z836" i="1"/>
  <c r="AC836" i="1" s="1"/>
  <c r="Z837" i="1"/>
  <c r="AA837" i="1" s="1"/>
  <c r="Z841" i="1"/>
  <c r="AN841" i="1" s="1"/>
  <c r="Z862" i="1"/>
  <c r="AB862" i="1" s="1"/>
  <c r="Z914" i="1"/>
  <c r="AH914" i="1" s="1"/>
  <c r="Z874" i="1"/>
  <c r="AE874" i="1" s="1"/>
  <c r="Z877" i="1"/>
  <c r="AI877" i="1" s="1"/>
  <c r="Z894" i="1"/>
  <c r="Z921" i="1"/>
  <c r="AE921" i="1" s="1"/>
  <c r="Z876" i="1"/>
  <c r="AJ876" i="1" s="1"/>
  <c r="Z902" i="1"/>
  <c r="AO902" i="1" s="1"/>
  <c r="Z915" i="1"/>
  <c r="AF915" i="1" s="1"/>
  <c r="Z934" i="1"/>
  <c r="AP934" i="1" s="1"/>
  <c r="Z942" i="1"/>
  <c r="AQ942" i="1" s="1"/>
  <c r="Z944" i="1"/>
  <c r="AM944" i="1" s="1"/>
  <c r="Z652" i="1"/>
  <c r="Z694" i="1"/>
  <c r="Z653" i="1"/>
  <c r="Z661" i="1"/>
  <c r="Z673" i="1"/>
  <c r="Z700" i="1"/>
  <c r="Z651" i="1"/>
  <c r="Z659" i="1"/>
  <c r="Z696" i="1"/>
  <c r="Z689" i="1"/>
  <c r="Z702" i="1"/>
  <c r="Z657" i="1"/>
  <c r="Z665" i="1"/>
  <c r="Z669" i="1"/>
  <c r="Z704" i="1"/>
  <c r="Z708" i="1"/>
  <c r="Z667" i="1"/>
  <c r="Z675" i="1"/>
  <c r="Z683" i="1"/>
  <c r="Z691" i="1"/>
  <c r="Z722" i="1"/>
  <c r="Z726" i="1"/>
  <c r="Z730" i="1"/>
  <c r="Z812" i="1"/>
  <c r="Z865" i="1"/>
  <c r="Z879" i="1"/>
  <c r="Z832" i="1"/>
  <c r="Z848" i="1"/>
  <c r="Z803" i="1"/>
  <c r="Z820" i="1"/>
  <c r="Z816" i="1"/>
  <c r="AI878" i="1"/>
  <c r="AA878" i="1"/>
  <c r="AP878" i="1"/>
  <c r="AG878" i="1"/>
  <c r="AO878" i="1"/>
  <c r="AF878" i="1"/>
  <c r="AK878" i="1"/>
  <c r="AC878" i="1"/>
  <c r="AD878" i="1"/>
  <c r="AL878" i="1"/>
  <c r="AB878" i="1"/>
  <c r="Z903" i="1"/>
  <c r="Z875" i="1"/>
  <c r="AM878" i="1"/>
  <c r="Z900" i="1"/>
  <c r="Z860" i="1"/>
  <c r="Z871" i="1"/>
  <c r="Z855" i="1"/>
  <c r="Z895" i="1"/>
  <c r="Z904" i="1"/>
  <c r="Z925" i="1"/>
  <c r="Z928" i="1"/>
  <c r="Z905" i="1"/>
  <c r="Z913" i="1"/>
  <c r="Z936" i="1"/>
  <c r="Z906" i="1"/>
  <c r="Z922" i="1"/>
  <c r="Z924" i="1"/>
  <c r="A5" i="12"/>
  <c r="Z590" i="1"/>
  <c r="Z594" i="1"/>
  <c r="Z620" i="1"/>
  <c r="AP620" i="1" s="1"/>
  <c r="Z566" i="1"/>
  <c r="AB566" i="1" s="1"/>
  <c r="Z574" i="1"/>
  <c r="AF574" i="1" s="1"/>
  <c r="Z578" i="1"/>
  <c r="AM578" i="1" s="1"/>
  <c r="Z586" i="1"/>
  <c r="AE586" i="1" s="1"/>
  <c r="Z628" i="1"/>
  <c r="AL628" i="1" s="1"/>
  <c r="Z602" i="1"/>
  <c r="AA602" i="1" s="1"/>
  <c r="Z618" i="1"/>
  <c r="Z622" i="1"/>
  <c r="AO622" i="1" s="1"/>
  <c r="Z626" i="1"/>
  <c r="AK626" i="1" s="1"/>
  <c r="Z564" i="1"/>
  <c r="AB564" i="1" s="1"/>
  <c r="Z572" i="1"/>
  <c r="Z644" i="1"/>
  <c r="AK644" i="1" s="1"/>
  <c r="Z569" i="1"/>
  <c r="AJ569" i="1" s="1"/>
  <c r="Z634" i="1"/>
  <c r="AJ634" i="1" s="1"/>
  <c r="Z642" i="1"/>
  <c r="AP642" i="1" s="1"/>
  <c r="Z562" i="1"/>
  <c r="AK562" i="1" s="1"/>
  <c r="Z646" i="1"/>
  <c r="AK646" i="1" s="1"/>
  <c r="Z560" i="1"/>
  <c r="AB560" i="1" s="1"/>
  <c r="Z571" i="1"/>
  <c r="Z575" i="1"/>
  <c r="AN575" i="1" s="1"/>
  <c r="Z587" i="1"/>
  <c r="AO587" i="1" s="1"/>
  <c r="Z591" i="1"/>
  <c r="Z595" i="1"/>
  <c r="AF595" i="1" s="1"/>
  <c r="Z611" i="1"/>
  <c r="AE611" i="1" s="1"/>
  <c r="Z580" i="1"/>
  <c r="Z608" i="1"/>
  <c r="AB608" i="1" s="1"/>
  <c r="Z640" i="1"/>
  <c r="AL640" i="1" s="1"/>
  <c r="Z593" i="1"/>
  <c r="AI593" i="1" s="1"/>
  <c r="Z597" i="1"/>
  <c r="AH597" i="1" s="1"/>
  <c r="Z601" i="1"/>
  <c r="Z605" i="1"/>
  <c r="AN605" i="1" s="1"/>
  <c r="Z609" i="1"/>
  <c r="AP609" i="1" s="1"/>
  <c r="Z613" i="1"/>
  <c r="AA613" i="1" s="1"/>
  <c r="Z617" i="1"/>
  <c r="AM617" i="1" s="1"/>
  <c r="Z621" i="1"/>
  <c r="AH621" i="1" s="1"/>
  <c r="Z546" i="1"/>
  <c r="AA546" i="1" s="1"/>
  <c r="Z554" i="1"/>
  <c r="AH554" i="1" s="1"/>
  <c r="Z633" i="1"/>
  <c r="AO633" i="1" s="1"/>
  <c r="Z637" i="1"/>
  <c r="AQ637" i="1" s="1"/>
  <c r="Z641" i="1"/>
  <c r="AM641" i="1" s="1"/>
  <c r="Z649" i="1"/>
  <c r="AK649" i="1" s="1"/>
  <c r="Z563" i="1"/>
  <c r="AH563" i="1" s="1"/>
  <c r="Z567" i="1"/>
  <c r="AF567" i="1" s="1"/>
  <c r="Z589" i="1"/>
  <c r="AK589" i="1" s="1"/>
  <c r="Z616" i="1"/>
  <c r="AM616" i="1" s="1"/>
  <c r="Z636" i="1"/>
  <c r="Z583" i="1"/>
  <c r="AK583" i="1" s="1"/>
  <c r="Z568" i="1"/>
  <c r="AC568" i="1" s="1"/>
  <c r="Z579" i="1"/>
  <c r="AQ579" i="1" s="1"/>
  <c r="Z598" i="1"/>
  <c r="AA598" i="1" s="1"/>
  <c r="Z630" i="1"/>
  <c r="Z561" i="1"/>
  <c r="AE561" i="1" s="1"/>
  <c r="Z576" i="1"/>
  <c r="AF576" i="1" s="1"/>
  <c r="Z624" i="1"/>
  <c r="AL624" i="1" s="1"/>
  <c r="Z631" i="1"/>
  <c r="AH631" i="1" s="1"/>
  <c r="Z599" i="1"/>
  <c r="AE599" i="1" s="1"/>
  <c r="Z606" i="1"/>
  <c r="AQ606" i="1" s="1"/>
  <c r="Z565" i="1"/>
  <c r="AB565" i="1" s="1"/>
  <c r="Z573" i="1"/>
  <c r="AE573" i="1" s="1"/>
  <c r="Z577" i="1"/>
  <c r="AE577" i="1" s="1"/>
  <c r="Z581" i="1"/>
  <c r="AO581" i="1" s="1"/>
  <c r="Z588" i="1"/>
  <c r="AM588" i="1" s="1"/>
  <c r="Z592" i="1"/>
  <c r="AQ592" i="1" s="1"/>
  <c r="Z603" i="1"/>
  <c r="AK603" i="1" s="1"/>
  <c r="Z610" i="1"/>
  <c r="AF610" i="1" s="1"/>
  <c r="Z612" i="1"/>
  <c r="AD612" i="1" s="1"/>
  <c r="Z615" i="1"/>
  <c r="AM615" i="1" s="1"/>
  <c r="Z625" i="1"/>
  <c r="AM625" i="1" s="1"/>
  <c r="Z632" i="1"/>
  <c r="AL632" i="1" s="1"/>
  <c r="Z638" i="1"/>
  <c r="AM638" i="1" s="1"/>
  <c r="Z570" i="1"/>
  <c r="AL570" i="1" s="1"/>
  <c r="Z585" i="1"/>
  <c r="AP585" i="1" s="1"/>
  <c r="Z600" i="1"/>
  <c r="Z607" i="1"/>
  <c r="AI607" i="1" s="1"/>
  <c r="Z648" i="1"/>
  <c r="AE648" i="1" s="1"/>
  <c r="A879" i="5"/>
  <c r="Z582" i="1"/>
  <c r="Z584" i="1"/>
  <c r="Z604" i="1"/>
  <c r="Z614" i="1"/>
  <c r="Z596" i="1"/>
  <c r="Z623" i="1"/>
  <c r="Z639" i="1"/>
  <c r="Z627" i="1"/>
  <c r="Z643" i="1"/>
  <c r="Z629" i="1"/>
  <c r="Z645" i="1"/>
  <c r="Z647" i="1"/>
  <c r="Z619" i="1"/>
  <c r="Z635" i="1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Z553" i="1"/>
  <c r="AI553" i="1" s="1"/>
  <c r="Z557" i="1"/>
  <c r="AH557" i="1" s="1"/>
  <c r="C3" i="12"/>
  <c r="E3" i="12" s="1"/>
  <c r="Z558" i="1"/>
  <c r="AG558" i="1" s="1"/>
  <c r="Z559" i="1"/>
  <c r="AB559" i="1" s="1"/>
  <c r="Z548" i="1"/>
  <c r="Z556" i="1"/>
  <c r="AA556" i="1" s="1"/>
  <c r="Z555" i="1"/>
  <c r="Z547" i="1"/>
  <c r="Z549" i="1"/>
  <c r="Z551" i="1"/>
  <c r="AB551" i="1" s="1"/>
  <c r="Z552" i="1"/>
  <c r="AI552" i="1" s="1"/>
  <c r="Z550" i="1"/>
  <c r="Z4" i="1"/>
  <c r="AL4" i="1" s="1"/>
  <c r="Z32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AB970" i="1" l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D721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B891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K89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P901" i="1"/>
  <c r="AB965" i="1"/>
  <c r="AO932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N878" i="1"/>
  <c r="AQ878" i="1"/>
  <c r="AH878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G898" i="1"/>
  <c r="AN910" i="1"/>
  <c r="AQ945" i="1"/>
  <c r="AE917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K927" i="1"/>
  <c r="AI800" i="1"/>
  <c r="AH910" i="1"/>
  <c r="AC985" i="1"/>
  <c r="AA963" i="1"/>
  <c r="AG959" i="1"/>
  <c r="AF981" i="1"/>
  <c r="AM981" i="1"/>
  <c r="AC959" i="1"/>
  <c r="AO987" i="1"/>
  <c r="AL973" i="1"/>
  <c r="AA945" i="1"/>
  <c r="AL917" i="1"/>
  <c r="AP910" i="1"/>
  <c r="AQ907" i="1"/>
  <c r="AO887" i="1"/>
  <c r="AI945" i="1"/>
  <c r="AK907" i="1"/>
  <c r="AQ887" i="1"/>
  <c r="AI810" i="1"/>
  <c r="AL927" i="1"/>
  <c r="AC930" i="1"/>
  <c r="AO808" i="1"/>
  <c r="AM927" i="1"/>
  <c r="AP888" i="1"/>
  <c r="AB898" i="1"/>
  <c r="AC891" i="1"/>
  <c r="AO885" i="1"/>
  <c r="AO898" i="1"/>
  <c r="AE892" i="1"/>
  <c r="AC885" i="1"/>
  <c r="AG977" i="1"/>
  <c r="AP982" i="1"/>
  <c r="AA982" i="1"/>
  <c r="AL957" i="1"/>
  <c r="AC973" i="1"/>
  <c r="AF973" i="1"/>
  <c r="AE771" i="1"/>
  <c r="AA973" i="1"/>
  <c r="AO973" i="1"/>
  <c r="AM945" i="1"/>
  <c r="AD887" i="1"/>
  <c r="AD834" i="1"/>
  <c r="AC933" i="1"/>
  <c r="AM891" i="1"/>
  <c r="AG885" i="1"/>
  <c r="AD800" i="1"/>
  <c r="AF749" i="1"/>
  <c r="AG717" i="1"/>
  <c r="AH947" i="1"/>
  <c r="AP933" i="1"/>
  <c r="AK911" i="1"/>
  <c r="AD910" i="1"/>
  <c r="AE909" i="1"/>
  <c r="AC835" i="1"/>
  <c r="AD872" i="1"/>
  <c r="AI829" i="1"/>
  <c r="AK699" i="1"/>
  <c r="AD889" i="1"/>
  <c r="AQ933" i="1"/>
  <c r="AJ910" i="1"/>
  <c r="AK898" i="1"/>
  <c r="AA909" i="1"/>
  <c r="AP885" i="1"/>
  <c r="AF835" i="1"/>
  <c r="AO869" i="1"/>
  <c r="AJ751" i="1"/>
  <c r="AO945" i="1"/>
  <c r="AD933" i="1"/>
  <c r="AF911" i="1"/>
  <c r="AE910" i="1"/>
  <c r="AF898" i="1"/>
  <c r="AF885" i="1"/>
  <c r="AL835" i="1"/>
  <c r="AO765" i="1"/>
  <c r="AL959" i="1"/>
  <c r="AJ884" i="1"/>
  <c r="AP947" i="1"/>
  <c r="AL937" i="1"/>
  <c r="AA946" i="1"/>
  <c r="AI910" i="1"/>
  <c r="AF891" i="1"/>
  <c r="AN815" i="1"/>
  <c r="AG838" i="1"/>
  <c r="AA845" i="1"/>
  <c r="AG742" i="1"/>
  <c r="AB795" i="1"/>
  <c r="AQ943" i="1"/>
  <c r="AO933" i="1"/>
  <c r="AP927" i="1"/>
  <c r="AI917" i="1"/>
  <c r="AL910" i="1"/>
  <c r="AM896" i="1"/>
  <c r="AG891" i="1"/>
  <c r="AP838" i="1"/>
  <c r="AQ826" i="1"/>
  <c r="AI828" i="1"/>
  <c r="AB829" i="1"/>
  <c r="AB973" i="1"/>
  <c r="AG897" i="1"/>
  <c r="AG729" i="1"/>
  <c r="AH674" i="1"/>
  <c r="AO950" i="1"/>
  <c r="AJ755" i="1"/>
  <c r="AJ892" i="1"/>
  <c r="AL926" i="1"/>
  <c r="AG831" i="1"/>
  <c r="AB872" i="1"/>
  <c r="AJ973" i="1"/>
  <c r="AO982" i="1"/>
  <c r="AF959" i="1"/>
  <c r="AA957" i="1"/>
  <c r="AB957" i="1"/>
  <c r="AN957" i="1"/>
  <c r="AM939" i="1"/>
  <c r="AB950" i="1"/>
  <c r="AH890" i="1"/>
  <c r="AO778" i="1"/>
  <c r="AK811" i="1"/>
  <c r="AQ765" i="1"/>
  <c r="AG842" i="1"/>
  <c r="AO957" i="1"/>
  <c r="AQ941" i="1"/>
  <c r="AG847" i="1"/>
  <c r="AC957" i="1"/>
  <c r="AP931" i="1"/>
  <c r="AP950" i="1"/>
  <c r="AE867" i="1"/>
  <c r="AO931" i="1"/>
  <c r="AA931" i="1"/>
  <c r="AE941" i="1"/>
  <c r="AO948" i="1"/>
  <c r="AH886" i="1"/>
  <c r="AM844" i="1"/>
  <c r="AH823" i="1"/>
  <c r="AB861" i="1"/>
  <c r="AQ778" i="1"/>
  <c r="AB850" i="1"/>
  <c r="AQ688" i="1"/>
  <c r="AF957" i="1"/>
  <c r="AJ957" i="1"/>
  <c r="AD966" i="1"/>
  <c r="AO940" i="1"/>
  <c r="AQ883" i="1"/>
  <c r="AQ817" i="1"/>
  <c r="AE861" i="1"/>
  <c r="AE773" i="1"/>
  <c r="AH953" i="1"/>
  <c r="AM940" i="1"/>
  <c r="AJ888" i="1"/>
  <c r="AL857" i="1"/>
  <c r="AK873" i="1"/>
  <c r="AO813" i="1"/>
  <c r="AB811" i="1"/>
  <c r="AQ845" i="1"/>
  <c r="AG853" i="1"/>
  <c r="AB746" i="1"/>
  <c r="AK957" i="1"/>
  <c r="AM937" i="1"/>
  <c r="AB889" i="1"/>
  <c r="AQ780" i="1"/>
  <c r="AL799" i="1"/>
  <c r="AE926" i="1"/>
  <c r="AO899" i="1"/>
  <c r="AE873" i="1"/>
  <c r="AL790" i="1"/>
  <c r="AE792" i="1"/>
  <c r="AN780" i="1"/>
  <c r="AD758" i="1"/>
  <c r="AN756" i="1"/>
  <c r="AB799" i="1"/>
  <c r="AG709" i="1"/>
  <c r="AB938" i="1"/>
  <c r="AF873" i="1"/>
  <c r="AF937" i="1"/>
  <c r="AF889" i="1"/>
  <c r="AD899" i="1"/>
  <c r="AG929" i="1"/>
  <c r="AE948" i="1"/>
  <c r="AO889" i="1"/>
  <c r="AD775" i="1"/>
  <c r="AI867" i="1"/>
  <c r="AD828" i="1"/>
  <c r="AQ706" i="1"/>
  <c r="AA950" i="1"/>
  <c r="AG823" i="1"/>
  <c r="AC744" i="1"/>
  <c r="AH981" i="1"/>
  <c r="AD981" i="1"/>
  <c r="AF926" i="1"/>
  <c r="AO886" i="1"/>
  <c r="AM951" i="1"/>
  <c r="AK909" i="1"/>
  <c r="AO941" i="1"/>
  <c r="AL886" i="1"/>
  <c r="AC823" i="1"/>
  <c r="AI834" i="1"/>
  <c r="AM954" i="1"/>
  <c r="AM948" i="1"/>
  <c r="AG889" i="1"/>
  <c r="AK897" i="1"/>
  <c r="AO880" i="1"/>
  <c r="AP870" i="1"/>
  <c r="AP863" i="1"/>
  <c r="AD773" i="1"/>
  <c r="AH751" i="1"/>
  <c r="AD763" i="1"/>
  <c r="AA706" i="1"/>
  <c r="AL938" i="1"/>
  <c r="AL847" i="1"/>
  <c r="AN954" i="1"/>
  <c r="AM947" i="1"/>
  <c r="AH945" i="1"/>
  <c r="AG941" i="1"/>
  <c r="AP937" i="1"/>
  <c r="AA933" i="1"/>
  <c r="AB948" i="1"/>
  <c r="AH948" i="1"/>
  <c r="AQ926" i="1"/>
  <c r="AC910" i="1"/>
  <c r="AI898" i="1"/>
  <c r="AP889" i="1"/>
  <c r="AO882" i="1"/>
  <c r="AP899" i="1"/>
  <c r="AG887" i="1"/>
  <c r="AK880" i="1"/>
  <c r="AQ870" i="1"/>
  <c r="AL885" i="1"/>
  <c r="AP804" i="1"/>
  <c r="AB844" i="1"/>
  <c r="AJ835" i="1"/>
  <c r="AO861" i="1"/>
  <c r="AQ823" i="1"/>
  <c r="AB792" i="1"/>
  <c r="AN867" i="1"/>
  <c r="AA775" i="1"/>
  <c r="AJ828" i="1"/>
  <c r="AK751" i="1"/>
  <c r="AH864" i="1"/>
  <c r="AQ763" i="1"/>
  <c r="AL723" i="1"/>
  <c r="AF706" i="1"/>
  <c r="AD710" i="1"/>
  <c r="AB753" i="1"/>
  <c r="AF670" i="1"/>
  <c r="AJ945" i="1"/>
  <c r="AQ981" i="1"/>
  <c r="AN981" i="1"/>
  <c r="AK973" i="1"/>
  <c r="AQ957" i="1"/>
  <c r="AL951" i="1"/>
  <c r="AG948" i="1"/>
  <c r="AD780" i="1"/>
  <c r="AL948" i="1"/>
  <c r="AC886" i="1"/>
  <c r="AG937" i="1"/>
  <c r="AJ870" i="1"/>
  <c r="AA723" i="1"/>
  <c r="AN821" i="1"/>
  <c r="AC941" i="1"/>
  <c r="AH937" i="1"/>
  <c r="AL929" i="1"/>
  <c r="AI926" i="1"/>
  <c r="AF899" i="1"/>
  <c r="AE847" i="1"/>
  <c r="AI861" i="1"/>
  <c r="AP792" i="1"/>
  <c r="AQ867" i="1"/>
  <c r="AH828" i="1"/>
  <c r="AJ723" i="1"/>
  <c r="AC753" i="1"/>
  <c r="AI954" i="1"/>
  <c r="AA943" i="1"/>
  <c r="AP945" i="1"/>
  <c r="AI941" i="1"/>
  <c r="AA937" i="1"/>
  <c r="AI933" i="1"/>
  <c r="AF948" i="1"/>
  <c r="AP948" i="1"/>
  <c r="AO910" i="1"/>
  <c r="AN889" i="1"/>
  <c r="AE889" i="1"/>
  <c r="AO909" i="1"/>
  <c r="AH899" i="1"/>
  <c r="AF887" i="1"/>
  <c r="AA857" i="1"/>
  <c r="AA863" i="1"/>
  <c r="AN885" i="1"/>
  <c r="AE804" i="1"/>
  <c r="AJ844" i="1"/>
  <c r="AM835" i="1"/>
  <c r="AM780" i="1"/>
  <c r="AP861" i="1"/>
  <c r="AB819" i="1"/>
  <c r="AJ792" i="1"/>
  <c r="AJ867" i="1"/>
  <c r="AL773" i="1"/>
  <c r="AN828" i="1"/>
  <c r="AA751" i="1"/>
  <c r="AM842" i="1"/>
  <c r="AF763" i="1"/>
  <c r="AO717" i="1"/>
  <c r="AE688" i="1"/>
  <c r="AB941" i="1"/>
  <c r="AA883" i="1"/>
  <c r="AM953" i="1"/>
  <c r="AD941" i="1"/>
  <c r="AE937" i="1"/>
  <c r="AC948" i="1"/>
  <c r="AC926" i="1"/>
  <c r="AH889" i="1"/>
  <c r="AF886" i="1"/>
  <c r="AM909" i="1"/>
  <c r="AN873" i="1"/>
  <c r="AO857" i="1"/>
  <c r="AC873" i="1"/>
  <c r="AG844" i="1"/>
  <c r="AK823" i="1"/>
  <c r="AN817" i="1"/>
  <c r="AQ861" i="1"/>
  <c r="AA788" i="1"/>
  <c r="AF773" i="1"/>
  <c r="AM828" i="1"/>
  <c r="AK834" i="1"/>
  <c r="AM850" i="1"/>
  <c r="AC739" i="1"/>
  <c r="AF842" i="1"/>
  <c r="AI739" i="1"/>
  <c r="AN717" i="1"/>
  <c r="AI701" i="1"/>
  <c r="AM799" i="1"/>
  <c r="AQ745" i="1"/>
  <c r="AG981" i="1"/>
  <c r="AK981" i="1"/>
  <c r="AG926" i="1"/>
  <c r="AA873" i="1"/>
  <c r="AP873" i="1"/>
  <c r="AN823" i="1"/>
  <c r="AO792" i="1"/>
  <c r="AD867" i="1"/>
  <c r="AF780" i="1"/>
  <c r="AH834" i="1"/>
  <c r="AH763" i="1"/>
  <c r="AP666" i="1"/>
  <c r="AJ938" i="1"/>
  <c r="AP981" i="1"/>
  <c r="AI955" i="1"/>
  <c r="AK955" i="1"/>
  <c r="AQ679" i="1"/>
  <c r="AD916" i="1"/>
  <c r="AC909" i="1"/>
  <c r="AN909" i="1"/>
  <c r="AC899" i="1"/>
  <c r="AE899" i="1"/>
  <c r="AH884" i="1"/>
  <c r="AI857" i="1"/>
  <c r="AD870" i="1"/>
  <c r="AD831" i="1"/>
  <c r="AN838" i="1"/>
  <c r="AL861" i="1"/>
  <c r="AA872" i="1"/>
  <c r="AL867" i="1"/>
  <c r="AG867" i="1"/>
  <c r="AP773" i="1"/>
  <c r="AC834" i="1"/>
  <c r="AH809" i="1"/>
  <c r="AJ842" i="1"/>
  <c r="AP717" i="1"/>
  <c r="AK706" i="1"/>
  <c r="AI745" i="1"/>
  <c r="AB709" i="1"/>
  <c r="AK941" i="1"/>
  <c r="AF941" i="1"/>
  <c r="AL941" i="1"/>
  <c r="AK929" i="1"/>
  <c r="AI916" i="1"/>
  <c r="AF909" i="1"/>
  <c r="AB909" i="1"/>
  <c r="AL899" i="1"/>
  <c r="AM899" i="1"/>
  <c r="AB857" i="1"/>
  <c r="AN884" i="1"/>
  <c r="AF857" i="1"/>
  <c r="AF870" i="1"/>
  <c r="AQ838" i="1"/>
  <c r="AD861" i="1"/>
  <c r="AQ872" i="1"/>
  <c r="AF867" i="1"/>
  <c r="AP867" i="1"/>
  <c r="AQ773" i="1"/>
  <c r="AJ834" i="1"/>
  <c r="AA834" i="1"/>
  <c r="AN809" i="1"/>
  <c r="AB842" i="1"/>
  <c r="AC763" i="1"/>
  <c r="AE739" i="1"/>
  <c r="AQ717" i="1"/>
  <c r="AN706" i="1"/>
  <c r="AK821" i="1"/>
  <c r="AI666" i="1"/>
  <c r="AO679" i="1"/>
  <c r="AO745" i="1"/>
  <c r="AL709" i="1"/>
  <c r="AO939" i="1"/>
  <c r="AL952" i="1"/>
  <c r="AC945" i="1"/>
  <c r="AD945" i="1"/>
  <c r="AH941" i="1"/>
  <c r="AM941" i="1"/>
  <c r="AI937" i="1"/>
  <c r="AF933" i="1"/>
  <c r="AL933" i="1"/>
  <c r="AM929" i="1"/>
  <c r="AJ948" i="1"/>
  <c r="AA948" i="1"/>
  <c r="AM926" i="1"/>
  <c r="AK946" i="1"/>
  <c r="AC932" i="1"/>
  <c r="AQ910" i="1"/>
  <c r="AD898" i="1"/>
  <c r="AQ889" i="1"/>
  <c r="AM889" i="1"/>
  <c r="AI886" i="1"/>
  <c r="AQ909" i="1"/>
  <c r="AG909" i="1"/>
  <c r="AB899" i="1"/>
  <c r="AI891" i="1"/>
  <c r="AB887" i="1"/>
  <c r="AI887" i="1"/>
  <c r="AE857" i="1"/>
  <c r="AM870" i="1"/>
  <c r="AJ885" i="1"/>
  <c r="AE885" i="1"/>
  <c r="AO775" i="1"/>
  <c r="AP844" i="1"/>
  <c r="AP835" i="1"/>
  <c r="AM773" i="1"/>
  <c r="AI792" i="1"/>
  <c r="AB867" i="1"/>
  <c r="AN861" i="1"/>
  <c r="AO823" i="1"/>
  <c r="AF800" i="1"/>
  <c r="AN792" i="1"/>
  <c r="AD869" i="1"/>
  <c r="AA867" i="1"/>
  <c r="AP775" i="1"/>
  <c r="AN773" i="1"/>
  <c r="AK828" i="1"/>
  <c r="AL834" i="1"/>
  <c r="AQ834" i="1"/>
  <c r="AO762" i="1"/>
  <c r="AD731" i="1"/>
  <c r="AG864" i="1"/>
  <c r="AA842" i="1"/>
  <c r="AK763" i="1"/>
  <c r="AK739" i="1"/>
  <c r="AK701" i="1"/>
  <c r="AF745" i="1"/>
  <c r="AG951" i="1"/>
  <c r="AF945" i="1"/>
  <c r="AL945" i="1"/>
  <c r="AP941" i="1"/>
  <c r="AO937" i="1"/>
  <c r="AQ937" i="1"/>
  <c r="AG933" i="1"/>
  <c r="AE933" i="1"/>
  <c r="AK948" i="1"/>
  <c r="AI948" i="1"/>
  <c r="AH926" i="1"/>
  <c r="AB946" i="1"/>
  <c r="AE932" i="1"/>
  <c r="AK910" i="1"/>
  <c r="AF910" i="1"/>
  <c r="AM898" i="1"/>
  <c r="AA889" i="1"/>
  <c r="AE886" i="1"/>
  <c r="AQ886" i="1"/>
  <c r="AH909" i="1"/>
  <c r="AD909" i="1"/>
  <c r="AK899" i="1"/>
  <c r="AJ891" i="1"/>
  <c r="AA887" i="1"/>
  <c r="AC857" i="1"/>
  <c r="AM857" i="1"/>
  <c r="AB870" i="1"/>
  <c r="AK885" i="1"/>
  <c r="AM885" i="1"/>
  <c r="AN857" i="1"/>
  <c r="AO773" i="1"/>
  <c r="AA844" i="1"/>
  <c r="AE835" i="1"/>
  <c r="AP810" i="1"/>
  <c r="AF825" i="1"/>
  <c r="AI780" i="1"/>
  <c r="AF818" i="1"/>
  <c r="AC861" i="1"/>
  <c r="AK861" i="1"/>
  <c r="AM823" i="1"/>
  <c r="AE796" i="1"/>
  <c r="AC780" i="1"/>
  <c r="AQ869" i="1"/>
  <c r="AH867" i="1"/>
  <c r="AA780" i="1"/>
  <c r="AB773" i="1"/>
  <c r="AP828" i="1"/>
  <c r="AG749" i="1"/>
  <c r="AB834" i="1"/>
  <c r="AE834" i="1"/>
  <c r="AJ762" i="1"/>
  <c r="AD723" i="1"/>
  <c r="AJ864" i="1"/>
  <c r="AK795" i="1"/>
  <c r="AA763" i="1"/>
  <c r="AA739" i="1"/>
  <c r="AC717" i="1"/>
  <c r="AD744" i="1"/>
  <c r="AG701" i="1"/>
  <c r="AG706" i="1"/>
  <c r="AG707" i="1"/>
  <c r="AI959" i="1"/>
  <c r="AO818" i="1"/>
  <c r="AH951" i="1"/>
  <c r="AH939" i="1"/>
  <c r="AG945" i="1"/>
  <c r="AC937" i="1"/>
  <c r="AH933" i="1"/>
  <c r="AN946" i="1"/>
  <c r="AD948" i="1"/>
  <c r="AQ948" i="1"/>
  <c r="AP926" i="1"/>
  <c r="AH946" i="1"/>
  <c r="AH932" i="1"/>
  <c r="AM910" i="1"/>
  <c r="AJ889" i="1"/>
  <c r="AJ909" i="1"/>
  <c r="AA899" i="1"/>
  <c r="AD857" i="1"/>
  <c r="AI870" i="1"/>
  <c r="AB873" i="1"/>
  <c r="AA825" i="1"/>
  <c r="AK867" i="1"/>
  <c r="AJ861" i="1"/>
  <c r="AA792" i="1"/>
  <c r="AC773" i="1"/>
  <c r="AK773" i="1"/>
  <c r="AP834" i="1"/>
  <c r="AN829" i="1"/>
  <c r="AA717" i="1"/>
  <c r="AP763" i="1"/>
  <c r="AE717" i="1"/>
  <c r="AK666" i="1"/>
  <c r="AH744" i="1"/>
  <c r="AN697" i="1"/>
  <c r="AQ897" i="1"/>
  <c r="AH826" i="1"/>
  <c r="AK826" i="1"/>
  <c r="AD811" i="1"/>
  <c r="AJ811" i="1"/>
  <c r="AE797" i="1"/>
  <c r="AQ797" i="1"/>
  <c r="AA953" i="1"/>
  <c r="AA947" i="1"/>
  <c r="AI931" i="1"/>
  <c r="AG947" i="1"/>
  <c r="AC950" i="1"/>
  <c r="AI950" i="1"/>
  <c r="AH911" i="1"/>
  <c r="AN883" i="1"/>
  <c r="AM883" i="1"/>
  <c r="AK882" i="1"/>
  <c r="AN882" i="1"/>
  <c r="AJ863" i="1"/>
  <c r="AC897" i="1"/>
  <c r="AM897" i="1"/>
  <c r="AL880" i="1"/>
  <c r="AO815" i="1"/>
  <c r="AM890" i="1"/>
  <c r="AL863" i="1"/>
  <c r="AM804" i="1"/>
  <c r="AM847" i="1"/>
  <c r="AF817" i="1"/>
  <c r="AE813" i="1"/>
  <c r="AM826" i="1"/>
  <c r="AJ819" i="1"/>
  <c r="AA811" i="1"/>
  <c r="AF788" i="1"/>
  <c r="AB845" i="1"/>
  <c r="AE845" i="1"/>
  <c r="AF765" i="1"/>
  <c r="AN853" i="1"/>
  <c r="AM769" i="1"/>
  <c r="AG850" i="1"/>
  <c r="AI850" i="1"/>
  <c r="AD753" i="1"/>
  <c r="AB662" i="1"/>
  <c r="AD847" i="1"/>
  <c r="AJ953" i="1"/>
  <c r="AD815" i="1"/>
  <c r="AD890" i="1"/>
  <c r="AJ788" i="1"/>
  <c r="AI953" i="1"/>
  <c r="AI947" i="1"/>
  <c r="AG931" i="1"/>
  <c r="AD880" i="1"/>
  <c r="AJ815" i="1"/>
  <c r="AP890" i="1"/>
  <c r="AN890" i="1"/>
  <c r="AD863" i="1"/>
  <c r="AA847" i="1"/>
  <c r="AF826" i="1"/>
  <c r="AB817" i="1"/>
  <c r="AI813" i="1"/>
  <c r="AG819" i="1"/>
  <c r="AE819" i="1"/>
  <c r="AD845" i="1"/>
  <c r="AH853" i="1"/>
  <c r="AO769" i="1"/>
  <c r="AJ850" i="1"/>
  <c r="AQ850" i="1"/>
  <c r="AE753" i="1"/>
  <c r="AC688" i="1"/>
  <c r="AC662" i="1"/>
  <c r="AE660" i="1"/>
  <c r="AL660" i="1"/>
  <c r="AG822" i="1"/>
  <c r="AN822" i="1"/>
  <c r="AQ711" i="1"/>
  <c r="AP711" i="1"/>
  <c r="AE897" i="1"/>
  <c r="AI863" i="1"/>
  <c r="AQ931" i="1"/>
  <c r="AH882" i="1"/>
  <c r="AK863" i="1"/>
  <c r="AN897" i="1"/>
  <c r="AQ953" i="1"/>
  <c r="AQ947" i="1"/>
  <c r="AD931" i="1"/>
  <c r="AI911" i="1"/>
  <c r="AL950" i="1"/>
  <c r="AC911" i="1"/>
  <c r="AC883" i="1"/>
  <c r="AJ882" i="1"/>
  <c r="AF897" i="1"/>
  <c r="AM880" i="1"/>
  <c r="AM815" i="1"/>
  <c r="AB890" i="1"/>
  <c r="AI890" i="1"/>
  <c r="AE863" i="1"/>
  <c r="AF847" i="1"/>
  <c r="AB798" i="1"/>
  <c r="AL817" i="1"/>
  <c r="AF811" i="1"/>
  <c r="AM819" i="1"/>
  <c r="AG845" i="1"/>
  <c r="AK797" i="1"/>
  <c r="AM853" i="1"/>
  <c r="AP850" i="1"/>
  <c r="AE769" i="1"/>
  <c r="AC850" i="1"/>
  <c r="AG753" i="1"/>
  <c r="AA753" i="1"/>
  <c r="AF688" i="1"/>
  <c r="AB809" i="1"/>
  <c r="AM809" i="1"/>
  <c r="AK725" i="1"/>
  <c r="AH725" i="1"/>
  <c r="AE757" i="1"/>
  <c r="AA757" i="1"/>
  <c r="AD810" i="1"/>
  <c r="AE810" i="1"/>
  <c r="AB818" i="1"/>
  <c r="AI818" i="1"/>
  <c r="AP953" i="1"/>
  <c r="AJ845" i="1"/>
  <c r="AD769" i="1"/>
  <c r="AD953" i="1"/>
  <c r="AD947" i="1"/>
  <c r="AH935" i="1"/>
  <c r="AL931" i="1"/>
  <c r="AF950" i="1"/>
  <c r="AE950" i="1"/>
  <c r="AM911" i="1"/>
  <c r="AO883" i="1"/>
  <c r="AA882" i="1"/>
  <c r="AB815" i="1"/>
  <c r="AO897" i="1"/>
  <c r="AQ880" i="1"/>
  <c r="AA815" i="1"/>
  <c r="AC890" i="1"/>
  <c r="AQ890" i="1"/>
  <c r="AM863" i="1"/>
  <c r="AJ817" i="1"/>
  <c r="AJ847" i="1"/>
  <c r="AE817" i="1"/>
  <c r="AH833" i="1"/>
  <c r="AA819" i="1"/>
  <c r="AM833" i="1"/>
  <c r="AC845" i="1"/>
  <c r="AA797" i="1"/>
  <c r="AQ769" i="1"/>
  <c r="AN850" i="1"/>
  <c r="AP721" i="1"/>
  <c r="AB688" i="1"/>
  <c r="AH753" i="1"/>
  <c r="AL753" i="1"/>
  <c r="AP688" i="1"/>
  <c r="AJ703" i="1"/>
  <c r="AG660" i="1"/>
  <c r="AC660" i="1"/>
  <c r="AF775" i="1"/>
  <c r="AC775" i="1"/>
  <c r="AL780" i="1"/>
  <c r="AO780" i="1"/>
  <c r="AB823" i="1"/>
  <c r="AD823" i="1"/>
  <c r="AO844" i="1"/>
  <c r="AK844" i="1"/>
  <c r="AO799" i="1"/>
  <c r="AJ799" i="1"/>
  <c r="AL828" i="1"/>
  <c r="AC828" i="1"/>
  <c r="AB751" i="1"/>
  <c r="AL751" i="1"/>
  <c r="AE883" i="1"/>
  <c r="AC882" i="1"/>
  <c r="AA688" i="1"/>
  <c r="AO753" i="1"/>
  <c r="AJ753" i="1"/>
  <c r="AD950" i="1"/>
  <c r="AQ950" i="1"/>
  <c r="AI883" i="1"/>
  <c r="AG953" i="1"/>
  <c r="AL953" i="1"/>
  <c r="AL947" i="1"/>
  <c r="AN931" i="1"/>
  <c r="AE931" i="1"/>
  <c r="AG950" i="1"/>
  <c r="AM950" i="1"/>
  <c r="AG911" i="1"/>
  <c r="AD911" i="1"/>
  <c r="AP883" i="1"/>
  <c r="AP882" i="1"/>
  <c r="AI882" i="1"/>
  <c r="AA897" i="1"/>
  <c r="AG863" i="1"/>
  <c r="AI815" i="1"/>
  <c r="AO890" i="1"/>
  <c r="AH863" i="1"/>
  <c r="AH813" i="1"/>
  <c r="AC847" i="1"/>
  <c r="AA817" i="1"/>
  <c r="AL826" i="1"/>
  <c r="AI819" i="1"/>
  <c r="AG796" i="1"/>
  <c r="AA773" i="1"/>
  <c r="AP845" i="1"/>
  <c r="AF797" i="1"/>
  <c r="AO834" i="1"/>
  <c r="AK742" i="1"/>
  <c r="AJ829" i="1"/>
  <c r="AH850" i="1"/>
  <c r="AN757" i="1"/>
  <c r="AM742" i="1"/>
  <c r="AP842" i="1"/>
  <c r="AN763" i="1"/>
  <c r="AC731" i="1"/>
  <c r="AF685" i="1"/>
  <c r="AI753" i="1"/>
  <c r="AF753" i="1"/>
  <c r="AD688" i="1"/>
  <c r="AE745" i="1"/>
  <c r="AL703" i="1"/>
  <c r="AP817" i="1"/>
  <c r="AP819" i="1"/>
  <c r="AN845" i="1"/>
  <c r="AD850" i="1"/>
  <c r="AK850" i="1"/>
  <c r="AQ911" i="1"/>
  <c r="AO947" i="1"/>
  <c r="AO953" i="1"/>
  <c r="AE953" i="1"/>
  <c r="AN947" i="1"/>
  <c r="AH931" i="1"/>
  <c r="AK950" i="1"/>
  <c r="AL911" i="1"/>
  <c r="AH883" i="1"/>
  <c r="AG882" i="1"/>
  <c r="AC815" i="1"/>
  <c r="AD897" i="1"/>
  <c r="AE880" i="1"/>
  <c r="AK847" i="1"/>
  <c r="AH817" i="1"/>
  <c r="AM788" i="1"/>
  <c r="AK817" i="1"/>
  <c r="AC826" i="1"/>
  <c r="AL819" i="1"/>
  <c r="AN811" i="1"/>
  <c r="AK788" i="1"/>
  <c r="AK845" i="1"/>
  <c r="AM765" i="1"/>
  <c r="AC756" i="1"/>
  <c r="AC746" i="1"/>
  <c r="AE729" i="1"/>
  <c r="AK753" i="1"/>
  <c r="AN753" i="1"/>
  <c r="AG656" i="1"/>
  <c r="AA908" i="1"/>
  <c r="AN941" i="1"/>
  <c r="AJ941" i="1"/>
  <c r="AH773" i="1"/>
  <c r="AG773" i="1"/>
  <c r="AI773" i="1"/>
  <c r="AM834" i="1"/>
  <c r="AF834" i="1"/>
  <c r="AG834" i="1"/>
  <c r="AJ899" i="1"/>
  <c r="AQ899" i="1"/>
  <c r="AN899" i="1"/>
  <c r="AI909" i="1"/>
  <c r="AP909" i="1"/>
  <c r="AM709" i="1"/>
  <c r="AK709" i="1"/>
  <c r="AM739" i="1"/>
  <c r="AP739" i="1"/>
  <c r="AM867" i="1"/>
  <c r="AO867" i="1"/>
  <c r="AP857" i="1"/>
  <c r="AG857" i="1"/>
  <c r="AM861" i="1"/>
  <c r="AA861" i="1"/>
  <c r="AF861" i="1"/>
  <c r="AO817" i="1"/>
  <c r="AD817" i="1"/>
  <c r="AE882" i="1"/>
  <c r="AF882" i="1"/>
  <c r="AP769" i="1"/>
  <c r="AC769" i="1"/>
  <c r="AF850" i="1"/>
  <c r="AE850" i="1"/>
  <c r="AG815" i="1"/>
  <c r="AQ815" i="1"/>
  <c r="AP815" i="1"/>
  <c r="AG890" i="1"/>
  <c r="AA890" i="1"/>
  <c r="AL890" i="1"/>
  <c r="AK890" i="1"/>
  <c r="AB897" i="1"/>
  <c r="AH897" i="1"/>
  <c r="AO863" i="1"/>
  <c r="AB863" i="1"/>
  <c r="AM845" i="1"/>
  <c r="AO845" i="1"/>
  <c r="AL845" i="1"/>
  <c r="AL984" i="1"/>
  <c r="AD973" i="1"/>
  <c r="AF771" i="1"/>
  <c r="AM771" i="1"/>
  <c r="AH771" i="1"/>
  <c r="AQ771" i="1"/>
  <c r="AD771" i="1"/>
  <c r="AL771" i="1"/>
  <c r="AJ771" i="1"/>
  <c r="AA771" i="1"/>
  <c r="AA864" i="1"/>
  <c r="AM864" i="1"/>
  <c r="AL864" i="1"/>
  <c r="AP864" i="1"/>
  <c r="AN864" i="1"/>
  <c r="AF864" i="1"/>
  <c r="AO864" i="1"/>
  <c r="AG719" i="1"/>
  <c r="AF719" i="1"/>
  <c r="AB719" i="1"/>
  <c r="AA719" i="1"/>
  <c r="AM887" i="1"/>
  <c r="AC887" i="1"/>
  <c r="AE887" i="1"/>
  <c r="AH887" i="1"/>
  <c r="AN887" i="1"/>
  <c r="AP887" i="1"/>
  <c r="AH784" i="1"/>
  <c r="AA784" i="1"/>
  <c r="AF732" i="1"/>
  <c r="AM732" i="1"/>
  <c r="AQ732" i="1"/>
  <c r="AG732" i="1"/>
  <c r="AF869" i="1"/>
  <c r="AH869" i="1"/>
  <c r="AI869" i="1"/>
  <c r="AM869" i="1"/>
  <c r="AE869" i="1"/>
  <c r="AA749" i="1"/>
  <c r="AP749" i="1"/>
  <c r="AJ749" i="1"/>
  <c r="AK749" i="1"/>
  <c r="AN749" i="1"/>
  <c r="AI749" i="1"/>
  <c r="AE670" i="1"/>
  <c r="AD670" i="1"/>
  <c r="AI670" i="1"/>
  <c r="AG670" i="1"/>
  <c r="AB933" i="1"/>
  <c r="AJ933" i="1"/>
  <c r="AC712" i="1"/>
  <c r="AO712" i="1"/>
  <c r="AG712" i="1"/>
  <c r="AF712" i="1"/>
  <c r="AJ712" i="1"/>
  <c r="AQ835" i="1"/>
  <c r="AI835" i="1"/>
  <c r="AK835" i="1"/>
  <c r="AA835" i="1"/>
  <c r="AH835" i="1"/>
  <c r="AD835" i="1"/>
  <c r="AP654" i="1"/>
  <c r="AO654" i="1"/>
  <c r="AB885" i="1"/>
  <c r="AQ885" i="1"/>
  <c r="AH885" i="1"/>
  <c r="AD885" i="1"/>
  <c r="AA885" i="1"/>
  <c r="AO891" i="1"/>
  <c r="AE891" i="1"/>
  <c r="AA891" i="1"/>
  <c r="AL891" i="1"/>
  <c r="AH891" i="1"/>
  <c r="AP891" i="1"/>
  <c r="AE795" i="1"/>
  <c r="AD795" i="1"/>
  <c r="AL795" i="1"/>
  <c r="AM795" i="1"/>
  <c r="AN795" i="1"/>
  <c r="AH795" i="1"/>
  <c r="AF795" i="1"/>
  <c r="AC795" i="1"/>
  <c r="AN710" i="1"/>
  <c r="AI710" i="1"/>
  <c r="AC710" i="1"/>
  <c r="AO710" i="1"/>
  <c r="AE710" i="1"/>
  <c r="AE898" i="1"/>
  <c r="AJ898" i="1"/>
  <c r="AH898" i="1"/>
  <c r="AQ898" i="1"/>
  <c r="AO797" i="1"/>
  <c r="AL765" i="1"/>
  <c r="AF853" i="1"/>
  <c r="AJ743" i="1"/>
  <c r="AC864" i="1"/>
  <c r="AC771" i="1"/>
  <c r="AB721" i="1"/>
  <c r="AJ710" i="1"/>
  <c r="AB732" i="1"/>
  <c r="AI712" i="1"/>
  <c r="AA654" i="1"/>
  <c r="AK894" i="1"/>
  <c r="AE894" i="1"/>
  <c r="AI864" i="1"/>
  <c r="AO771" i="1"/>
  <c r="AE672" i="1"/>
  <c r="AK712" i="1"/>
  <c r="AC654" i="1"/>
  <c r="AA846" i="1"/>
  <c r="AP846" i="1"/>
  <c r="AB750" i="1"/>
  <c r="AN750" i="1"/>
  <c r="AF750" i="1"/>
  <c r="AE750" i="1"/>
  <c r="AC750" i="1"/>
  <c r="AA813" i="1"/>
  <c r="AF813" i="1"/>
  <c r="AM813" i="1"/>
  <c r="AC813" i="1"/>
  <c r="AE853" i="1"/>
  <c r="AB853" i="1"/>
  <c r="AQ853" i="1"/>
  <c r="AL853" i="1"/>
  <c r="AJ853" i="1"/>
  <c r="AD853" i="1"/>
  <c r="AA853" i="1"/>
  <c r="AC853" i="1"/>
  <c r="AP853" i="1"/>
  <c r="AH765" i="1"/>
  <c r="AB765" i="1"/>
  <c r="AA765" i="1"/>
  <c r="AN765" i="1"/>
  <c r="AK765" i="1"/>
  <c r="AG765" i="1"/>
  <c r="AI765" i="1"/>
  <c r="AP765" i="1"/>
  <c r="AD765" i="1"/>
  <c r="AD826" i="1"/>
  <c r="AA826" i="1"/>
  <c r="AJ826" i="1"/>
  <c r="AN826" i="1"/>
  <c r="AG826" i="1"/>
  <c r="AE826" i="1"/>
  <c r="AB826" i="1"/>
  <c r="AE911" i="1"/>
  <c r="AP911" i="1"/>
  <c r="AC811" i="1"/>
  <c r="AM811" i="1"/>
  <c r="AL811" i="1"/>
  <c r="AE811" i="1"/>
  <c r="AH811" i="1"/>
  <c r="AQ811" i="1"/>
  <c r="AP811" i="1"/>
  <c r="AI880" i="1"/>
  <c r="AJ880" i="1"/>
  <c r="AA880" i="1"/>
  <c r="AB880" i="1"/>
  <c r="AC880" i="1"/>
  <c r="AF880" i="1"/>
  <c r="AB658" i="1"/>
  <c r="AM658" i="1"/>
  <c r="AE658" i="1"/>
  <c r="AN847" i="1"/>
  <c r="AB847" i="1"/>
  <c r="AQ847" i="1"/>
  <c r="AI847" i="1"/>
  <c r="AP847" i="1"/>
  <c r="AH847" i="1"/>
  <c r="AM797" i="1"/>
  <c r="AB797" i="1"/>
  <c r="AD797" i="1"/>
  <c r="AN797" i="1"/>
  <c r="AL797" i="1"/>
  <c r="AG797" i="1"/>
  <c r="AI797" i="1"/>
  <c r="AP797" i="1"/>
  <c r="AH797" i="1"/>
  <c r="AF804" i="1"/>
  <c r="AL804" i="1"/>
  <c r="AI804" i="1"/>
  <c r="AN804" i="1"/>
  <c r="AD804" i="1"/>
  <c r="AG804" i="1"/>
  <c r="AL833" i="1"/>
  <c r="AB833" i="1"/>
  <c r="AC833" i="1"/>
  <c r="AF833" i="1"/>
  <c r="AJ947" i="1"/>
  <c r="AF947" i="1"/>
  <c r="AQ721" i="1"/>
  <c r="AH721" i="1"/>
  <c r="AE721" i="1"/>
  <c r="AC721" i="1"/>
  <c r="AH785" i="1"/>
  <c r="AQ785" i="1"/>
  <c r="AH777" i="1"/>
  <c r="AF777" i="1"/>
  <c r="AF858" i="1"/>
  <c r="AG858" i="1"/>
  <c r="AO715" i="1"/>
  <c r="AH715" i="1"/>
  <c r="AK713" i="1"/>
  <c r="AA713" i="1"/>
  <c r="AG907" i="1"/>
  <c r="AO907" i="1"/>
  <c r="AP813" i="1"/>
  <c r="AO826" i="1"/>
  <c r="AI811" i="1"/>
  <c r="AK869" i="1"/>
  <c r="AN833" i="1"/>
  <c r="AB784" i="1"/>
  <c r="AJ797" i="1"/>
  <c r="AJ765" i="1"/>
  <c r="AI853" i="1"/>
  <c r="AC749" i="1"/>
  <c r="AK864" i="1"/>
  <c r="AA795" i="1"/>
  <c r="AP771" i="1"/>
  <c r="AQ719" i="1"/>
  <c r="AO732" i="1"/>
  <c r="AO670" i="1"/>
  <c r="AB813" i="1"/>
  <c r="AP826" i="1"/>
  <c r="AG811" i="1"/>
  <c r="AG833" i="1"/>
  <c r="AF784" i="1"/>
  <c r="AC797" i="1"/>
  <c r="AC765" i="1"/>
  <c r="AK853" i="1"/>
  <c r="AO749" i="1"/>
  <c r="AM750" i="1"/>
  <c r="AE864" i="1"/>
  <c r="AP795" i="1"/>
  <c r="AN771" i="1"/>
  <c r="AK719" i="1"/>
  <c r="AJ658" i="1"/>
  <c r="AK710" i="1"/>
  <c r="AN670" i="1"/>
  <c r="AQ750" i="1"/>
  <c r="AB771" i="1"/>
  <c r="AL719" i="1"/>
  <c r="AD658" i="1"/>
  <c r="AC732" i="1"/>
  <c r="AQ672" i="1"/>
  <c r="AB911" i="1"/>
  <c r="AM790" i="1"/>
  <c r="AK790" i="1"/>
  <c r="AJ790" i="1"/>
  <c r="AA758" i="1"/>
  <c r="AE758" i="1"/>
  <c r="AI758" i="1"/>
  <c r="AH792" i="1"/>
  <c r="AQ792" i="1"/>
  <c r="AK792" i="1"/>
  <c r="AG792" i="1"/>
  <c r="AM792" i="1"/>
  <c r="AF792" i="1"/>
  <c r="AD792" i="1"/>
  <c r="AC792" i="1"/>
  <c r="AM886" i="1"/>
  <c r="AK886" i="1"/>
  <c r="AB886" i="1"/>
  <c r="AA886" i="1"/>
  <c r="AN886" i="1"/>
  <c r="AG744" i="1"/>
  <c r="AI744" i="1"/>
  <c r="AB744" i="1"/>
  <c r="AP744" i="1"/>
  <c r="AL744" i="1"/>
  <c r="AM775" i="1"/>
  <c r="AQ775" i="1"/>
  <c r="AG775" i="1"/>
  <c r="AL873" i="1"/>
  <c r="AG873" i="1"/>
  <c r="AH873" i="1"/>
  <c r="AO873" i="1"/>
  <c r="AD873" i="1"/>
  <c r="AM873" i="1"/>
  <c r="AI873" i="1"/>
  <c r="AH780" i="1"/>
  <c r="AP780" i="1"/>
  <c r="AE780" i="1"/>
  <c r="AJ780" i="1"/>
  <c r="AK780" i="1"/>
  <c r="AB780" i="1"/>
  <c r="AE844" i="1"/>
  <c r="AQ844" i="1"/>
  <c r="AF823" i="1"/>
  <c r="AI823" i="1"/>
  <c r="AG828" i="1"/>
  <c r="AF828" i="1"/>
  <c r="AI751" i="1"/>
  <c r="AG723" i="1"/>
  <c r="AH799" i="1"/>
  <c r="AF938" i="1"/>
  <c r="AN967" i="1"/>
  <c r="AE967" i="1"/>
  <c r="AQ968" i="1"/>
  <c r="AP723" i="1"/>
  <c r="AK799" i="1"/>
  <c r="AG938" i="1"/>
  <c r="AG967" i="1"/>
  <c r="AM967" i="1"/>
  <c r="AP967" i="1"/>
  <c r="AC967" i="1"/>
  <c r="AH967" i="1"/>
  <c r="AB968" i="1"/>
  <c r="AK962" i="1"/>
  <c r="AD844" i="1"/>
  <c r="AC844" i="1"/>
  <c r="AJ823" i="1"/>
  <c r="AB828" i="1"/>
  <c r="AQ828" i="1"/>
  <c r="AD751" i="1"/>
  <c r="AF751" i="1"/>
  <c r="AB723" i="1"/>
  <c r="AQ799" i="1"/>
  <c r="AG747" i="1"/>
  <c r="AE938" i="1"/>
  <c r="AF678" i="1"/>
  <c r="AL889" i="1"/>
  <c r="AL967" i="1"/>
  <c r="AQ967" i="1"/>
  <c r="AE968" i="1"/>
  <c r="AP823" i="1"/>
  <c r="AH844" i="1"/>
  <c r="AL844" i="1"/>
  <c r="AL823" i="1"/>
  <c r="AE823" i="1"/>
  <c r="AO828" i="1"/>
  <c r="AE828" i="1"/>
  <c r="AP751" i="1"/>
  <c r="AB725" i="1"/>
  <c r="AF799" i="1"/>
  <c r="AA938" i="1"/>
  <c r="AB678" i="1"/>
  <c r="AF967" i="1"/>
  <c r="AI967" i="1"/>
  <c r="AN968" i="1"/>
  <c r="AO967" i="1"/>
  <c r="AF968" i="1"/>
  <c r="AN851" i="1"/>
  <c r="AF851" i="1"/>
  <c r="AD851" i="1"/>
  <c r="AL851" i="1"/>
  <c r="AH851" i="1"/>
  <c r="AA851" i="1"/>
  <c r="AP851" i="1"/>
  <c r="AG851" i="1"/>
  <c r="AM851" i="1"/>
  <c r="AO851" i="1"/>
  <c r="AE851" i="1"/>
  <c r="AG761" i="1"/>
  <c r="AA761" i="1"/>
  <c r="AJ761" i="1"/>
  <c r="AK761" i="1"/>
  <c r="AP761" i="1"/>
  <c r="AB761" i="1"/>
  <c r="AQ761" i="1"/>
  <c r="AN761" i="1"/>
  <c r="AF761" i="1"/>
  <c r="AC761" i="1"/>
  <c r="AE761" i="1"/>
  <c r="AB930" i="1"/>
  <c r="AP930" i="1"/>
  <c r="AL930" i="1"/>
  <c r="AH930" i="1"/>
  <c r="AQ930" i="1"/>
  <c r="AM930" i="1"/>
  <c r="AE930" i="1"/>
  <c r="AF930" i="1"/>
  <c r="AD930" i="1"/>
  <c r="AI930" i="1"/>
  <c r="AO930" i="1"/>
  <c r="AA808" i="1"/>
  <c r="AB808" i="1"/>
  <c r="AK808" i="1"/>
  <c r="AN808" i="1"/>
  <c r="AG808" i="1"/>
  <c r="AL808" i="1"/>
  <c r="AP808" i="1"/>
  <c r="AF808" i="1"/>
  <c r="AJ808" i="1"/>
  <c r="AC808" i="1"/>
  <c r="AM808" i="1"/>
  <c r="AH808" i="1"/>
  <c r="AE808" i="1"/>
  <c r="AQ808" i="1"/>
  <c r="AD808" i="1"/>
  <c r="AB896" i="1"/>
  <c r="AD896" i="1"/>
  <c r="AO896" i="1"/>
  <c r="AI896" i="1"/>
  <c r="AN896" i="1"/>
  <c r="AL896" i="1"/>
  <c r="AC896" i="1"/>
  <c r="AP896" i="1"/>
  <c r="AK896" i="1"/>
  <c r="AQ896" i="1"/>
  <c r="AG896" i="1"/>
  <c r="AA896" i="1"/>
  <c r="AE896" i="1"/>
  <c r="AP807" i="1"/>
  <c r="AQ807" i="1"/>
  <c r="AN807" i="1"/>
  <c r="AJ807" i="1"/>
  <c r="AI807" i="1"/>
  <c r="AL807" i="1"/>
  <c r="AA807" i="1"/>
  <c r="AK807" i="1"/>
  <c r="AM807" i="1"/>
  <c r="AG807" i="1"/>
  <c r="AE807" i="1"/>
  <c r="AF807" i="1"/>
  <c r="AB807" i="1"/>
  <c r="AO807" i="1"/>
  <c r="AD714" i="1"/>
  <c r="AL714" i="1"/>
  <c r="AK714" i="1"/>
  <c r="AO714" i="1"/>
  <c r="AE714" i="1"/>
  <c r="AH714" i="1"/>
  <c r="AB856" i="1"/>
  <c r="AD856" i="1"/>
  <c r="AF856" i="1"/>
  <c r="AE856" i="1"/>
  <c r="AN856" i="1"/>
  <c r="AL856" i="1"/>
  <c r="AQ856" i="1"/>
  <c r="AH782" i="1"/>
  <c r="AG782" i="1"/>
  <c r="AM782" i="1"/>
  <c r="AP782" i="1"/>
  <c r="AD782" i="1"/>
  <c r="AJ782" i="1"/>
  <c r="AK782" i="1"/>
  <c r="AE782" i="1"/>
  <c r="AC782" i="1"/>
  <c r="AN782" i="1"/>
  <c r="AL782" i="1"/>
  <c r="AO782" i="1"/>
  <c r="AF782" i="1"/>
  <c r="AA782" i="1"/>
  <c r="AI782" i="1"/>
  <c r="AB782" i="1"/>
  <c r="AF952" i="1"/>
  <c r="AQ952" i="1"/>
  <c r="AD952" i="1"/>
  <c r="AJ952" i="1"/>
  <c r="AI952" i="1"/>
  <c r="AK952" i="1"/>
  <c r="AA952" i="1"/>
  <c r="AC952" i="1"/>
  <c r="AP952" i="1"/>
  <c r="AH952" i="1"/>
  <c r="AE952" i="1"/>
  <c r="AH705" i="1"/>
  <c r="AC705" i="1"/>
  <c r="AJ705" i="1"/>
  <c r="AK705" i="1"/>
  <c r="AI705" i="1"/>
  <c r="AB705" i="1"/>
  <c r="AA705" i="1"/>
  <c r="AN705" i="1"/>
  <c r="AO919" i="1"/>
  <c r="AC919" i="1"/>
  <c r="AH774" i="1"/>
  <c r="AG774" i="1"/>
  <c r="AP774" i="1"/>
  <c r="AI774" i="1"/>
  <c r="AK774" i="1"/>
  <c r="AD774" i="1"/>
  <c r="AE774" i="1"/>
  <c r="AN774" i="1"/>
  <c r="AL774" i="1"/>
  <c r="AF774" i="1"/>
  <c r="AA774" i="1"/>
  <c r="AM774" i="1"/>
  <c r="AJ774" i="1"/>
  <c r="AB774" i="1"/>
  <c r="AC774" i="1"/>
  <c r="AO774" i="1"/>
  <c r="AG714" i="1"/>
  <c r="AG856" i="1"/>
  <c r="AI851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L668" i="1"/>
  <c r="AI668" i="1"/>
  <c r="AF954" i="1"/>
  <c r="AQ954" i="1"/>
  <c r="AO951" i="1"/>
  <c r="AE951" i="1"/>
  <c r="AI943" i="1"/>
  <c r="AG943" i="1"/>
  <c r="AO946" i="1"/>
  <c r="AP946" i="1"/>
  <c r="AF932" i="1"/>
  <c r="AM932" i="1"/>
  <c r="AP917" i="1"/>
  <c r="AC907" i="1"/>
  <c r="AD907" i="1"/>
  <c r="AN892" i="1"/>
  <c r="AL858" i="1"/>
  <c r="AA858" i="1"/>
  <c r="AE884" i="1"/>
  <c r="AH831" i="1"/>
  <c r="AF810" i="1"/>
  <c r="AQ810" i="1"/>
  <c r="AA790" i="1"/>
  <c r="AB790" i="1"/>
  <c r="AM777" i="1"/>
  <c r="AI796" i="1"/>
  <c r="AB838" i="1"/>
  <c r="AD818" i="1"/>
  <c r="AA818" i="1"/>
  <c r="AP796" i="1"/>
  <c r="AK872" i="1"/>
  <c r="AI872" i="1"/>
  <c r="AK777" i="1"/>
  <c r="AN777" i="1"/>
  <c r="AG758" i="1"/>
  <c r="AP758" i="1"/>
  <c r="AQ742" i="1"/>
  <c r="AJ809" i="1"/>
  <c r="AE809" i="1"/>
  <c r="AK829" i="1"/>
  <c r="AQ829" i="1"/>
  <c r="AI757" i="1"/>
  <c r="AL757" i="1"/>
  <c r="AQ725" i="1"/>
  <c r="AA715" i="1"/>
  <c r="AG713" i="1"/>
  <c r="AE685" i="1"/>
  <c r="AO685" i="1"/>
  <c r="AC747" i="1"/>
  <c r="AM668" i="1"/>
  <c r="AC951" i="1"/>
  <c r="AC943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B777" i="1"/>
  <c r="AQ713" i="1"/>
  <c r="AC954" i="1"/>
  <c r="AG954" i="1"/>
  <c r="AP951" i="1"/>
  <c r="AD943" i="1"/>
  <c r="AB932" i="1"/>
  <c r="AC946" i="1"/>
  <c r="AI946" i="1"/>
  <c r="AG932" i="1"/>
  <c r="AP932" i="1"/>
  <c r="AM917" i="1"/>
  <c r="AB917" i="1"/>
  <c r="AN907" i="1"/>
  <c r="AB907" i="1"/>
  <c r="AB892" i="1"/>
  <c r="AH858" i="1"/>
  <c r="AQ858" i="1"/>
  <c r="AM884" i="1"/>
  <c r="AF884" i="1"/>
  <c r="AO831" i="1"/>
  <c r="AJ810" i="1"/>
  <c r="AM810" i="1"/>
  <c r="AD790" i="1"/>
  <c r="AF790" i="1"/>
  <c r="AC838" i="1"/>
  <c r="AH838" i="1"/>
  <c r="AJ818" i="1"/>
  <c r="AQ818" i="1"/>
  <c r="AK796" i="1"/>
  <c r="AQ796" i="1"/>
  <c r="AH872" i="1"/>
  <c r="AF872" i="1"/>
  <c r="AL777" i="1"/>
  <c r="AJ777" i="1"/>
  <c r="AM758" i="1"/>
  <c r="AJ758" i="1"/>
  <c r="AB742" i="1"/>
  <c r="AO809" i="1"/>
  <c r="AA809" i="1"/>
  <c r="AO829" i="1"/>
  <c r="AL829" i="1"/>
  <c r="AP757" i="1"/>
  <c r="AB757" i="1"/>
  <c r="AB715" i="1"/>
  <c r="AN713" i="1"/>
  <c r="AF668" i="1"/>
  <c r="AC755" i="1"/>
  <c r="AE715" i="1"/>
  <c r="AG771" i="1"/>
  <c r="AI771" i="1"/>
  <c r="AD864" i="1"/>
  <c r="AB864" i="1"/>
  <c r="AB707" i="1"/>
  <c r="AM707" i="1"/>
  <c r="AJ744" i="1"/>
  <c r="AQ744" i="1"/>
  <c r="AQ723" i="1"/>
  <c r="AN723" i="1"/>
  <c r="AC751" i="1"/>
  <c r="AN751" i="1"/>
  <c r="AE751" i="1"/>
  <c r="AN725" i="1"/>
  <c r="AC725" i="1"/>
  <c r="AK954" i="1"/>
  <c r="AO954" i="1"/>
  <c r="AA951" i="1"/>
  <c r="AL943" i="1"/>
  <c r="AD946" i="1"/>
  <c r="AQ946" i="1"/>
  <c r="AJ932" i="1"/>
  <c r="AA932" i="1"/>
  <c r="AO917" i="1"/>
  <c r="AJ917" i="1"/>
  <c r="AM907" i="1"/>
  <c r="AH892" i="1"/>
  <c r="AK892" i="1"/>
  <c r="AC858" i="1"/>
  <c r="AB884" i="1"/>
  <c r="AO884" i="1"/>
  <c r="AE831" i="1"/>
  <c r="AH810" i="1"/>
  <c r="AO790" i="1"/>
  <c r="AN790" i="1"/>
  <c r="AG818" i="1"/>
  <c r="AE838" i="1"/>
  <c r="AD838" i="1"/>
  <c r="AK818" i="1"/>
  <c r="AE818" i="1"/>
  <c r="AC796" i="1"/>
  <c r="AE872" i="1"/>
  <c r="AA796" i="1"/>
  <c r="AB796" i="1"/>
  <c r="AN872" i="1"/>
  <c r="AC872" i="1"/>
  <c r="AE777" i="1"/>
  <c r="AO758" i="1"/>
  <c r="AF758" i="1"/>
  <c r="AJ742" i="1"/>
  <c r="AC809" i="1"/>
  <c r="AI809" i="1"/>
  <c r="AC829" i="1"/>
  <c r="AG829" i="1"/>
  <c r="AD757" i="1"/>
  <c r="AJ757" i="1"/>
  <c r="AL725" i="1"/>
  <c r="AL715" i="1"/>
  <c r="AN668" i="1"/>
  <c r="AD755" i="1"/>
  <c r="AN685" i="1"/>
  <c r="AM685" i="1"/>
  <c r="AB763" i="1"/>
  <c r="AM763" i="1"/>
  <c r="AL701" i="1"/>
  <c r="AH701" i="1"/>
  <c r="AI732" i="1"/>
  <c r="AH732" i="1"/>
  <c r="AG910" i="1"/>
  <c r="AB910" i="1"/>
  <c r="AP670" i="1"/>
  <c r="AA670" i="1"/>
  <c r="AK654" i="1"/>
  <c r="AD654" i="1"/>
  <c r="AI972" i="1"/>
  <c r="AE858" i="1"/>
  <c r="AI858" i="1"/>
  <c r="AP668" i="1"/>
  <c r="AM715" i="1"/>
  <c r="AD954" i="1"/>
  <c r="AH954" i="1"/>
  <c r="AI951" i="1"/>
  <c r="AN943" i="1"/>
  <c r="AE943" i="1"/>
  <c r="AJ946" i="1"/>
  <c r="AL946" i="1"/>
  <c r="AK932" i="1"/>
  <c r="AI932" i="1"/>
  <c r="AA917" i="1"/>
  <c r="AC917" i="1"/>
  <c r="AM892" i="1"/>
  <c r="AG892" i="1"/>
  <c r="AH907" i="1"/>
  <c r="AC892" i="1"/>
  <c r="AA892" i="1"/>
  <c r="AO858" i="1"/>
  <c r="AK884" i="1"/>
  <c r="AA884" i="1"/>
  <c r="AM831" i="1"/>
  <c r="AC810" i="1"/>
  <c r="AE790" i="1"/>
  <c r="AI777" i="1"/>
  <c r="AJ838" i="1"/>
  <c r="AM838" i="1"/>
  <c r="AL818" i="1"/>
  <c r="AM818" i="1"/>
  <c r="AL796" i="1"/>
  <c r="AJ796" i="1"/>
  <c r="AO872" i="1"/>
  <c r="AM872" i="1"/>
  <c r="AP777" i="1"/>
  <c r="AK758" i="1"/>
  <c r="AN758" i="1"/>
  <c r="AF742" i="1"/>
  <c r="AP809" i="1"/>
  <c r="AQ809" i="1"/>
  <c r="AP829" i="1"/>
  <c r="AE829" i="1"/>
  <c r="AQ757" i="1"/>
  <c r="AA725" i="1"/>
  <c r="AE725" i="1"/>
  <c r="AF715" i="1"/>
  <c r="AP755" i="1"/>
  <c r="AL679" i="1"/>
  <c r="AK685" i="1"/>
  <c r="AF717" i="1"/>
  <c r="AK717" i="1"/>
  <c r="AG745" i="1"/>
  <c r="AC745" i="1"/>
  <c r="AD666" i="1"/>
  <c r="AM666" i="1"/>
  <c r="AO842" i="1"/>
  <c r="AL842" i="1"/>
  <c r="AQ739" i="1"/>
  <c r="AF739" i="1"/>
  <c r="AA777" i="1"/>
  <c r="AJ715" i="1"/>
  <c r="AG668" i="1"/>
  <c r="AL954" i="1"/>
  <c r="AP954" i="1"/>
  <c r="AQ951" i="1"/>
  <c r="AH943" i="1"/>
  <c r="AM943" i="1"/>
  <c r="AN932" i="1"/>
  <c r="AF946" i="1"/>
  <c r="AE946" i="1"/>
  <c r="AD932" i="1"/>
  <c r="AQ932" i="1"/>
  <c r="AF917" i="1"/>
  <c r="AK917" i="1"/>
  <c r="AJ907" i="1"/>
  <c r="AI907" i="1"/>
  <c r="AP892" i="1"/>
  <c r="AI892" i="1"/>
  <c r="AD884" i="1"/>
  <c r="AJ858" i="1"/>
  <c r="AC884" i="1"/>
  <c r="AI884" i="1"/>
  <c r="AP818" i="1"/>
  <c r="AP831" i="1"/>
  <c r="AA831" i="1"/>
  <c r="AO810" i="1"/>
  <c r="AN810" i="1"/>
  <c r="AM796" i="1"/>
  <c r="AP790" i="1"/>
  <c r="AK838" i="1"/>
  <c r="AA838" i="1"/>
  <c r="AH818" i="1"/>
  <c r="AD796" i="1"/>
  <c r="AF796" i="1"/>
  <c r="AJ872" i="1"/>
  <c r="AG872" i="1"/>
  <c r="AG777" i="1"/>
  <c r="AE742" i="1"/>
  <c r="AD809" i="1"/>
  <c r="AG809" i="1"/>
  <c r="AD829" i="1"/>
  <c r="AM829" i="1"/>
  <c r="AO725" i="1"/>
  <c r="AC713" i="1"/>
  <c r="AG685" i="1"/>
  <c r="AO668" i="1"/>
  <c r="AL755" i="1"/>
  <c r="AN679" i="1"/>
  <c r="AP685" i="1"/>
  <c r="AF951" i="1"/>
  <c r="AJ931" i="1"/>
  <c r="AC931" i="1"/>
  <c r="AA850" i="1"/>
  <c r="AL850" i="1"/>
  <c r="AJ662" i="1"/>
  <c r="AH662" i="1"/>
  <c r="AG688" i="1"/>
  <c r="AJ688" i="1"/>
  <c r="AO688" i="1"/>
  <c r="AQ753" i="1"/>
  <c r="AM753" i="1"/>
  <c r="AQ758" i="1"/>
  <c r="AH758" i="1"/>
  <c r="AO757" i="1"/>
  <c r="AF757" i="1"/>
  <c r="AC757" i="1"/>
  <c r="AO943" i="1"/>
  <c r="AE954" i="1"/>
  <c r="AD951" i="1"/>
  <c r="AP943" i="1"/>
  <c r="AG946" i="1"/>
  <c r="AG917" i="1"/>
  <c r="AD917" i="1"/>
  <c r="AA907" i="1"/>
  <c r="AF907" i="1"/>
  <c r="AL892" i="1"/>
  <c r="AD858" i="1"/>
  <c r="AL884" i="1"/>
  <c r="AO777" i="1"/>
  <c r="AC831" i="1"/>
  <c r="AB810" i="1"/>
  <c r="AA810" i="1"/>
  <c r="AG790" i="1"/>
  <c r="AO838" i="1"/>
  <c r="AL838" i="1"/>
  <c r="AI838" i="1"/>
  <c r="AC818" i="1"/>
  <c r="AO796" i="1"/>
  <c r="AN796" i="1"/>
  <c r="AC777" i="1"/>
  <c r="AL872" i="1"/>
  <c r="AQ777" i="1"/>
  <c r="AK809" i="1"/>
  <c r="AL758" i="1"/>
  <c r="AC742" i="1"/>
  <c r="AF809" i="1"/>
  <c r="AH829" i="1"/>
  <c r="AA829" i="1"/>
  <c r="AK757" i="1"/>
  <c r="AP725" i="1"/>
  <c r="AL713" i="1"/>
  <c r="AB668" i="1"/>
  <c r="AB755" i="1"/>
  <c r="AP658" i="1"/>
  <c r="AC658" i="1"/>
  <c r="AF721" i="1"/>
  <c r="AA721" i="1"/>
  <c r="AK968" i="1"/>
  <c r="AO968" i="1"/>
  <c r="AD968" i="1"/>
  <c r="AG968" i="1"/>
  <c r="AM968" i="1"/>
  <c r="AP968" i="1"/>
  <c r="AC968" i="1"/>
  <c r="AH968" i="1"/>
  <c r="AJ968" i="1"/>
  <c r="AL968" i="1"/>
  <c r="AK697" i="1"/>
  <c r="AD697" i="1"/>
  <c r="AP939" i="1"/>
  <c r="AF916" i="1"/>
  <c r="AC940" i="1"/>
  <c r="AH940" i="1"/>
  <c r="AQ901" i="1"/>
  <c r="AD901" i="1"/>
  <c r="AH888" i="1"/>
  <c r="AH822" i="1"/>
  <c r="AH825" i="1"/>
  <c r="AI825" i="1"/>
  <c r="AO800" i="1"/>
  <c r="AN800" i="1"/>
  <c r="AB778" i="1"/>
  <c r="AC762" i="1"/>
  <c r="AK762" i="1"/>
  <c r="AF762" i="1"/>
  <c r="AO746" i="1"/>
  <c r="AJ746" i="1"/>
  <c r="AL731" i="1"/>
  <c r="AH711" i="1"/>
  <c r="AN711" i="1"/>
  <c r="AM703" i="1"/>
  <c r="AF703" i="1"/>
  <c r="AJ697" i="1"/>
  <c r="AH660" i="1"/>
  <c r="AA656" i="1"/>
  <c r="AQ656" i="1"/>
  <c r="AF939" i="1"/>
  <c r="AB908" i="1"/>
  <c r="AB901" i="1"/>
  <c r="AP822" i="1"/>
  <c r="AJ873" i="1"/>
  <c r="AJ954" i="1"/>
  <c r="AB954" i="1"/>
  <c r="AN951" i="1"/>
  <c r="AK951" i="1"/>
  <c r="AJ725" i="1"/>
  <c r="AG725" i="1"/>
  <c r="AK755" i="1"/>
  <c r="AQ755" i="1"/>
  <c r="AG679" i="1"/>
  <c r="AH679" i="1"/>
  <c r="AC685" i="1"/>
  <c r="AH685" i="1"/>
  <c r="AP978" i="1"/>
  <c r="AD960" i="1"/>
  <c r="AG960" i="1"/>
  <c r="AF660" i="1"/>
  <c r="AP660" i="1"/>
  <c r="AD660" i="1"/>
  <c r="AQ660" i="1"/>
  <c r="AA939" i="1"/>
  <c r="AG939" i="1"/>
  <c r="AN916" i="1"/>
  <c r="AD908" i="1"/>
  <c r="AG940" i="1"/>
  <c r="AP940" i="1"/>
  <c r="AI901" i="1"/>
  <c r="AL901" i="1"/>
  <c r="AA888" i="1"/>
  <c r="AA822" i="1"/>
  <c r="AJ825" i="1"/>
  <c r="AQ825" i="1"/>
  <c r="AD778" i="1"/>
  <c r="AE800" i="1"/>
  <c r="AK778" i="1"/>
  <c r="AJ778" i="1"/>
  <c r="AA762" i="1"/>
  <c r="AN762" i="1"/>
  <c r="AE746" i="1"/>
  <c r="AF746" i="1"/>
  <c r="AF731" i="1"/>
  <c r="AE703" i="1"/>
  <c r="AG703" i="1"/>
  <c r="AN703" i="1"/>
  <c r="AA697" i="1"/>
  <c r="AB697" i="1"/>
  <c r="AI660" i="1"/>
  <c r="AM660" i="1"/>
  <c r="AK656" i="1"/>
  <c r="AH656" i="1"/>
  <c r="AJ682" i="1"/>
  <c r="AJ939" i="1"/>
  <c r="AC916" i="1"/>
  <c r="AB939" i="1"/>
  <c r="AF901" i="1"/>
  <c r="AN945" i="1"/>
  <c r="AK945" i="1"/>
  <c r="AK744" i="1"/>
  <c r="AO744" i="1"/>
  <c r="AP799" i="1"/>
  <c r="AA799" i="1"/>
  <c r="AQ938" i="1"/>
  <c r="AP938" i="1"/>
  <c r="AG978" i="1"/>
  <c r="AN978" i="1"/>
  <c r="AM711" i="1"/>
  <c r="AJ711" i="1"/>
  <c r="AI939" i="1"/>
  <c r="AG916" i="1"/>
  <c r="AH908" i="1"/>
  <c r="AN940" i="1"/>
  <c r="AJ940" i="1"/>
  <c r="AA940" i="1"/>
  <c r="AC901" i="1"/>
  <c r="AI888" i="1"/>
  <c r="AI822" i="1"/>
  <c r="AF822" i="1"/>
  <c r="AG825" i="1"/>
  <c r="AP800" i="1"/>
  <c r="AL839" i="1"/>
  <c r="AA778" i="1"/>
  <c r="AF778" i="1"/>
  <c r="AL762" i="1"/>
  <c r="AQ746" i="1"/>
  <c r="AN746" i="1"/>
  <c r="AG731" i="1"/>
  <c r="AA711" i="1"/>
  <c r="AI703" i="1"/>
  <c r="AP703" i="1"/>
  <c r="AC697" i="1"/>
  <c r="AG697" i="1"/>
  <c r="AJ660" i="1"/>
  <c r="AB656" i="1"/>
  <c r="AD656" i="1"/>
  <c r="AB952" i="1"/>
  <c r="AD886" i="1"/>
  <c r="AK901" i="1"/>
  <c r="AH821" i="1"/>
  <c r="AL821" i="1"/>
  <c r="AD701" i="1"/>
  <c r="AF701" i="1"/>
  <c r="AQ712" i="1"/>
  <c r="AM712" i="1"/>
  <c r="AP710" i="1"/>
  <c r="AA710" i="1"/>
  <c r="AQ939" i="1"/>
  <c r="AC949" i="1"/>
  <c r="AO916" i="1"/>
  <c r="AK940" i="1"/>
  <c r="AI940" i="1"/>
  <c r="AN901" i="1"/>
  <c r="AN888" i="1"/>
  <c r="AQ888" i="1"/>
  <c r="AQ822" i="1"/>
  <c r="AM778" i="1"/>
  <c r="AB825" i="1"/>
  <c r="AG800" i="1"/>
  <c r="AG839" i="1"/>
  <c r="AL778" i="1"/>
  <c r="AN778" i="1"/>
  <c r="AH762" i="1"/>
  <c r="AD762" i="1"/>
  <c r="AE762" i="1"/>
  <c r="AD760" i="1"/>
  <c r="AG746" i="1"/>
  <c r="AP731" i="1"/>
  <c r="AB711" i="1"/>
  <c r="AD703" i="1"/>
  <c r="AA703" i="1"/>
  <c r="AH703" i="1"/>
  <c r="AE697" i="1"/>
  <c r="AP697" i="1"/>
  <c r="AA660" i="1"/>
  <c r="AN656" i="1"/>
  <c r="AL656" i="1"/>
  <c r="AE916" i="1"/>
  <c r="AN952" i="1"/>
  <c r="AM888" i="1"/>
  <c r="AM901" i="1"/>
  <c r="AP746" i="1"/>
  <c r="AK746" i="1"/>
  <c r="AI717" i="1"/>
  <c r="AH717" i="1"/>
  <c r="AB717" i="1"/>
  <c r="AA709" i="1"/>
  <c r="AJ709" i="1"/>
  <c r="AM706" i="1"/>
  <c r="AB706" i="1"/>
  <c r="AO978" i="1"/>
  <c r="AM978" i="1"/>
  <c r="AH978" i="1"/>
  <c r="AL978" i="1"/>
  <c r="AK978" i="1"/>
  <c r="AF978" i="1"/>
  <c r="AD978" i="1"/>
  <c r="AC978" i="1"/>
  <c r="AJ978" i="1"/>
  <c r="AD939" i="1"/>
  <c r="AD949" i="1"/>
  <c r="AH916" i="1"/>
  <c r="AJ908" i="1"/>
  <c r="AD940" i="1"/>
  <c r="AQ940" i="1"/>
  <c r="AC888" i="1"/>
  <c r="AE822" i="1"/>
  <c r="AO825" i="1"/>
  <c r="AL825" i="1"/>
  <c r="AI778" i="1"/>
  <c r="AC800" i="1"/>
  <c r="AK800" i="1"/>
  <c r="AQ800" i="1"/>
  <c r="AE778" i="1"/>
  <c r="AG762" i="1"/>
  <c r="AP762" i="1"/>
  <c r="AD746" i="1"/>
  <c r="AA760" i="1"/>
  <c r="AH746" i="1"/>
  <c r="AA731" i="1"/>
  <c r="AK711" i="1"/>
  <c r="AO703" i="1"/>
  <c r="AQ703" i="1"/>
  <c r="AL697" i="1"/>
  <c r="AH697" i="1"/>
  <c r="AK660" i="1"/>
  <c r="AC656" i="1"/>
  <c r="AE656" i="1"/>
  <c r="AH896" i="1"/>
  <c r="AN917" i="1"/>
  <c r="AA978" i="1"/>
  <c r="AJ656" i="1"/>
  <c r="AP656" i="1"/>
  <c r="AA901" i="1"/>
  <c r="AH901" i="1"/>
  <c r="AL939" i="1"/>
  <c r="AL916" i="1"/>
  <c r="AP916" i="1"/>
  <c r="AB940" i="1"/>
  <c r="AL940" i="1"/>
  <c r="AO901" i="1"/>
  <c r="AL888" i="1"/>
  <c r="AO822" i="1"/>
  <c r="AM822" i="1"/>
  <c r="AD825" i="1"/>
  <c r="AC825" i="1"/>
  <c r="AE825" i="1"/>
  <c r="AA800" i="1"/>
  <c r="AB800" i="1"/>
  <c r="AC778" i="1"/>
  <c r="AP778" i="1"/>
  <c r="AI762" i="1"/>
  <c r="AQ762" i="1"/>
  <c r="AD711" i="1"/>
  <c r="AA746" i="1"/>
  <c r="AJ731" i="1"/>
  <c r="AC711" i="1"/>
  <c r="AK703" i="1"/>
  <c r="AM697" i="1"/>
  <c r="AQ697" i="1"/>
  <c r="AB660" i="1"/>
  <c r="AO656" i="1"/>
  <c r="AM656" i="1"/>
  <c r="AB951" i="1"/>
  <c r="AB945" i="1"/>
  <c r="AQ917" i="1"/>
  <c r="AI672" i="1"/>
  <c r="AA672" i="1"/>
  <c r="AI721" i="1"/>
  <c r="AK721" i="1"/>
  <c r="AI978" i="1"/>
  <c r="AB978" i="1"/>
  <c r="AD822" i="1"/>
  <c r="AB822" i="1"/>
  <c r="AK822" i="1"/>
  <c r="AN939" i="1"/>
  <c r="AE939" i="1"/>
  <c r="AF940" i="1"/>
  <c r="AJ901" i="1"/>
  <c r="AG901" i="1"/>
  <c r="AG888" i="1"/>
  <c r="AC822" i="1"/>
  <c r="AM800" i="1"/>
  <c r="AP825" i="1"/>
  <c r="AM825" i="1"/>
  <c r="AH839" i="1"/>
  <c r="AL800" i="1"/>
  <c r="AJ800" i="1"/>
  <c r="AG778" i="1"/>
  <c r="AM762" i="1"/>
  <c r="AM746" i="1"/>
  <c r="AL746" i="1"/>
  <c r="AK731" i="1"/>
  <c r="AG711" i="1"/>
  <c r="AL711" i="1"/>
  <c r="AC703" i="1"/>
  <c r="AO697" i="1"/>
  <c r="AF697" i="1"/>
  <c r="AN660" i="1"/>
  <c r="AF656" i="1"/>
  <c r="AC939" i="1"/>
  <c r="AO711" i="1"/>
  <c r="AQ705" i="1"/>
  <c r="AO705" i="1"/>
  <c r="AJ714" i="1"/>
  <c r="AN714" i="1"/>
  <c r="AH856" i="1"/>
  <c r="AI856" i="1"/>
  <c r="AP715" i="1"/>
  <c r="AK715" i="1"/>
  <c r="AI713" i="1"/>
  <c r="AJ713" i="1"/>
  <c r="AH713" i="1"/>
  <c r="AQ978" i="1"/>
  <c r="AO3" i="12"/>
  <c r="T3" i="12"/>
  <c r="Z3" i="12"/>
  <c r="AF3" i="12"/>
  <c r="AC947" i="1"/>
  <c r="AC807" i="1"/>
  <c r="AH807" i="1"/>
  <c r="AA916" i="1"/>
  <c r="AB916" i="1"/>
  <c r="AB731" i="1"/>
  <c r="AN731" i="1"/>
  <c r="AQ731" i="1"/>
  <c r="AE907" i="1"/>
  <c r="AL670" i="1"/>
  <c r="AK670" i="1"/>
  <c r="AB670" i="1"/>
  <c r="AH670" i="1"/>
  <c r="AC670" i="1"/>
  <c r="AM670" i="1"/>
  <c r="AJ670" i="1"/>
  <c r="AN933" i="1"/>
  <c r="AK933" i="1"/>
  <c r="AL712" i="1"/>
  <c r="AH712" i="1"/>
  <c r="AB712" i="1"/>
  <c r="AN712" i="1"/>
  <c r="AE712" i="1"/>
  <c r="AP712" i="1"/>
  <c r="AA712" i="1"/>
  <c r="AG654" i="1"/>
  <c r="AF654" i="1"/>
  <c r="AI654" i="1"/>
  <c r="AM654" i="1"/>
  <c r="AN654" i="1"/>
  <c r="AB654" i="1"/>
  <c r="AL654" i="1"/>
  <c r="AJ654" i="1"/>
  <c r="AG795" i="1"/>
  <c r="AI795" i="1"/>
  <c r="AJ795" i="1"/>
  <c r="AO795" i="1"/>
  <c r="AQ710" i="1"/>
  <c r="AF710" i="1"/>
  <c r="AG710" i="1"/>
  <c r="AM710" i="1"/>
  <c r="AN898" i="1"/>
  <c r="AC898" i="1"/>
  <c r="AB745" i="1"/>
  <c r="AD745" i="1"/>
  <c r="AL745" i="1"/>
  <c r="AK745" i="1"/>
  <c r="AA745" i="1"/>
  <c r="AH745" i="1"/>
  <c r="AP745" i="1"/>
  <c r="AN666" i="1"/>
  <c r="AF666" i="1"/>
  <c r="AE666" i="1"/>
  <c r="AC666" i="1"/>
  <c r="AH666" i="1"/>
  <c r="AN709" i="1"/>
  <c r="AC709" i="1"/>
  <c r="AH709" i="1"/>
  <c r="AD709" i="1"/>
  <c r="AQ709" i="1"/>
  <c r="AI709" i="1"/>
  <c r="AO709" i="1"/>
  <c r="AE709" i="1"/>
  <c r="AK842" i="1"/>
  <c r="AN842" i="1"/>
  <c r="AQ842" i="1"/>
  <c r="AD842" i="1"/>
  <c r="AH842" i="1"/>
  <c r="AO739" i="1"/>
  <c r="AB739" i="1"/>
  <c r="AG739" i="1"/>
  <c r="AL739" i="1"/>
  <c r="AL706" i="1"/>
  <c r="AP706" i="1"/>
  <c r="AE706" i="1"/>
  <c r="AC706" i="1"/>
  <c r="AE842" i="1"/>
  <c r="AI842" i="1"/>
  <c r="AO763" i="1"/>
  <c r="AN739" i="1"/>
  <c r="AB713" i="1"/>
  <c r="AF713" i="1"/>
  <c r="AL666" i="1"/>
  <c r="AH706" i="1"/>
  <c r="AM745" i="1"/>
  <c r="AJ745" i="1"/>
  <c r="AC679" i="1"/>
  <c r="AF709" i="1"/>
  <c r="AP714" i="1"/>
  <c r="AB931" i="1"/>
  <c r="AM719" i="1"/>
  <c r="AN719" i="1"/>
  <c r="AH719" i="1"/>
  <c r="AC719" i="1"/>
  <c r="AK736" i="1"/>
  <c r="AE736" i="1"/>
  <c r="AF736" i="1"/>
  <c r="AG763" i="1"/>
  <c r="AI763" i="1"/>
  <c r="AJ763" i="1"/>
  <c r="AL763" i="1"/>
  <c r="AJ821" i="1"/>
  <c r="AM821" i="1"/>
  <c r="AL887" i="1"/>
  <c r="AK887" i="1"/>
  <c r="AD707" i="1"/>
  <c r="AL707" i="1"/>
  <c r="AK707" i="1"/>
  <c r="AI707" i="1"/>
  <c r="AJ886" i="1"/>
  <c r="AG886" i="1"/>
  <c r="AA744" i="1"/>
  <c r="AE744" i="1"/>
  <c r="AN744" i="1"/>
  <c r="AM744" i="1"/>
  <c r="AA911" i="1"/>
  <c r="AJ911" i="1"/>
  <c r="AO911" i="1"/>
  <c r="AN658" i="1"/>
  <c r="AG658" i="1"/>
  <c r="AO658" i="1"/>
  <c r="AF658" i="1"/>
  <c r="AH658" i="1"/>
  <c r="AL658" i="1"/>
  <c r="AP672" i="1"/>
  <c r="AG672" i="1"/>
  <c r="AB947" i="1"/>
  <c r="AK947" i="1"/>
  <c r="AM721" i="1"/>
  <c r="AG721" i="1"/>
  <c r="AN721" i="1"/>
  <c r="AL721" i="1"/>
  <c r="AB727" i="1"/>
  <c r="AQ727" i="1"/>
  <c r="AE699" i="1"/>
  <c r="AC699" i="1"/>
  <c r="AN699" i="1"/>
  <c r="AD699" i="1"/>
  <c r="AJ732" i="1"/>
  <c r="AP732" i="1"/>
  <c r="AA732" i="1"/>
  <c r="AD732" i="1"/>
  <c r="AN732" i="1"/>
  <c r="AE732" i="1"/>
  <c r="AL732" i="1"/>
  <c r="AM714" i="1"/>
  <c r="AQ714" i="1"/>
  <c r="AB714" i="1"/>
  <c r="AA714" i="1"/>
  <c r="AI714" i="1"/>
  <c r="AF714" i="1"/>
  <c r="AC714" i="1"/>
  <c r="AO856" i="1"/>
  <c r="AM856" i="1"/>
  <c r="AA856" i="1"/>
  <c r="AJ856" i="1"/>
  <c r="AP856" i="1"/>
  <c r="AC856" i="1"/>
  <c r="AK856" i="1"/>
  <c r="AH668" i="1"/>
  <c r="AJ668" i="1"/>
  <c r="AA668" i="1"/>
  <c r="AK668" i="1"/>
  <c r="AC668" i="1"/>
  <c r="AQ668" i="1"/>
  <c r="AE668" i="1"/>
  <c r="AK858" i="1"/>
  <c r="AN858" i="1"/>
  <c r="AB858" i="1"/>
  <c r="AI715" i="1"/>
  <c r="AN715" i="1"/>
  <c r="AQ715" i="1"/>
  <c r="AC715" i="1"/>
  <c r="AG715" i="1"/>
  <c r="AD715" i="1"/>
  <c r="AK943" i="1"/>
  <c r="AJ943" i="1"/>
  <c r="AB943" i="1"/>
  <c r="AD713" i="1"/>
  <c r="AP713" i="1"/>
  <c r="AM713" i="1"/>
  <c r="AE713" i="1"/>
  <c r="AP858" i="1"/>
  <c r="AP884" i="1"/>
  <c r="AG884" i="1"/>
  <c r="AO755" i="1"/>
  <c r="AN755" i="1"/>
  <c r="AE755" i="1"/>
  <c r="AA755" i="1"/>
  <c r="AM755" i="1"/>
  <c r="AF755" i="1"/>
  <c r="AG755" i="1"/>
  <c r="AI755" i="1"/>
  <c r="AF747" i="1"/>
  <c r="AP747" i="1"/>
  <c r="AI747" i="1"/>
  <c r="AF679" i="1"/>
  <c r="AP679" i="1"/>
  <c r="AD679" i="1"/>
  <c r="AA679" i="1"/>
  <c r="AM679" i="1"/>
  <c r="AE679" i="1"/>
  <c r="AJ685" i="1"/>
  <c r="AB685" i="1"/>
  <c r="AI685" i="1"/>
  <c r="AD685" i="1"/>
  <c r="AA685" i="1"/>
  <c r="AL685" i="1"/>
  <c r="AB929" i="1"/>
  <c r="AJ896" i="1"/>
  <c r="AL810" i="1"/>
  <c r="AP907" i="1"/>
  <c r="AJ937" i="1"/>
  <c r="AB937" i="1"/>
  <c r="AO723" i="1"/>
  <c r="AF723" i="1"/>
  <c r="AH723" i="1"/>
  <c r="AK723" i="1"/>
  <c r="AD799" i="1"/>
  <c r="AN938" i="1"/>
  <c r="AM938" i="1"/>
  <c r="AO952" i="1"/>
  <c r="AG952" i="1"/>
  <c r="AG705" i="1"/>
  <c r="AF705" i="1"/>
  <c r="AD705" i="1"/>
  <c r="AP705" i="1"/>
  <c r="AE705" i="1"/>
  <c r="AL882" i="1"/>
  <c r="AM882" i="1"/>
  <c r="AC799" i="1"/>
  <c r="AO938" i="1"/>
  <c r="AK889" i="1"/>
  <c r="AO751" i="1"/>
  <c r="AM751" i="1"/>
  <c r="AG751" i="1"/>
  <c r="AN799" i="1"/>
  <c r="AG799" i="1"/>
  <c r="AI799" i="1"/>
  <c r="AI938" i="1"/>
  <c r="AC938" i="1"/>
  <c r="AH938" i="1"/>
  <c r="AK938" i="1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F893" i="1"/>
  <c r="AG817" i="1"/>
  <c r="AJ701" i="1"/>
  <c r="AN701" i="1"/>
  <c r="AB701" i="1"/>
  <c r="AE701" i="1"/>
  <c r="AO935" i="1"/>
  <c r="AC817" i="1"/>
  <c r="AM817" i="1"/>
  <c r="AP701" i="1"/>
  <c r="AN935" i="1"/>
  <c r="AM725" i="1"/>
  <c r="AO660" i="1"/>
  <c r="AI711" i="1"/>
  <c r="AM935" i="1"/>
  <c r="AA877" i="1"/>
  <c r="AL898" i="1"/>
  <c r="AK825" i="1"/>
  <c r="AE711" i="1"/>
  <c r="AP898" i="1"/>
  <c r="AJ822" i="1"/>
  <c r="AF935" i="1"/>
  <c r="AH756" i="1"/>
  <c r="AB882" i="1"/>
  <c r="AL935" i="1"/>
  <c r="AP827" i="1"/>
  <c r="AH739" i="1"/>
  <c r="AD725" i="1"/>
  <c r="AF695" i="1"/>
  <c r="AA699" i="1"/>
  <c r="AH790" i="1"/>
  <c r="AI725" i="1"/>
  <c r="AO835" i="1"/>
  <c r="AB835" i="1"/>
  <c r="AB752" i="1"/>
  <c r="AG835" i="1"/>
  <c r="AD882" i="1"/>
  <c r="AG935" i="1"/>
  <c r="AJ786" i="1"/>
  <c r="AA935" i="1"/>
  <c r="AJ756" i="1"/>
  <c r="AB920" i="1"/>
  <c r="AA824" i="1"/>
  <c r="AE935" i="1"/>
  <c r="AF942" i="1"/>
  <c r="AJ902" i="1"/>
  <c r="AB894" i="1"/>
  <c r="AP738" i="1"/>
  <c r="AD923" i="1"/>
  <c r="AP918" i="1"/>
  <c r="AB944" i="1"/>
  <c r="AI894" i="1"/>
  <c r="AB846" i="1"/>
  <c r="AC852" i="1"/>
  <c r="AI738" i="1"/>
  <c r="AC790" i="1"/>
  <c r="AK876" i="1"/>
  <c r="AK783" i="1"/>
  <c r="AK756" i="1"/>
  <c r="AP935" i="1"/>
  <c r="AF918" i="1"/>
  <c r="AL942" i="1"/>
  <c r="AE893" i="1"/>
  <c r="AM756" i="1"/>
  <c r="AJ684" i="1"/>
  <c r="AD756" i="1"/>
  <c r="AA944" i="1"/>
  <c r="AF728" i="1"/>
  <c r="AD852" i="1"/>
  <c r="AO756" i="1"/>
  <c r="AP756" i="1"/>
  <c r="AI723" i="1"/>
  <c r="AL854" i="1"/>
  <c r="AQ724" i="1"/>
  <c r="AF756" i="1"/>
  <c r="AA674" i="1"/>
  <c r="AE671" i="1"/>
  <c r="AI935" i="1"/>
  <c r="AF920" i="1"/>
  <c r="AG827" i="1"/>
  <c r="AD788" i="1"/>
  <c r="AL788" i="1"/>
  <c r="AA756" i="1"/>
  <c r="AJ738" i="1"/>
  <c r="AA793" i="1"/>
  <c r="AQ935" i="1"/>
  <c r="AG824" i="1"/>
  <c r="AA827" i="1"/>
  <c r="AG788" i="1"/>
  <c r="AL756" i="1"/>
  <c r="AF738" i="1"/>
  <c r="AN793" i="1"/>
  <c r="AM761" i="1"/>
  <c r="AD935" i="1"/>
  <c r="AL836" i="1"/>
  <c r="AQ827" i="1"/>
  <c r="AB788" i="1"/>
  <c r="AE766" i="1"/>
  <c r="AG756" i="1"/>
  <c r="AB756" i="1"/>
  <c r="AI790" i="1"/>
  <c r="AO719" i="1"/>
  <c r="AJ679" i="1"/>
  <c r="AK944" i="1"/>
  <c r="AC942" i="1"/>
  <c r="AI876" i="1"/>
  <c r="AO866" i="1"/>
  <c r="AK849" i="1"/>
  <c r="AI788" i="1"/>
  <c r="AG737" i="1"/>
  <c r="AG738" i="1"/>
  <c r="AK810" i="1"/>
  <c r="AK679" i="1"/>
  <c r="AJ721" i="1"/>
  <c r="AH849" i="1"/>
  <c r="AF814" i="1"/>
  <c r="AB679" i="1"/>
  <c r="AC849" i="1"/>
  <c r="AL849" i="1"/>
  <c r="AE888" i="1"/>
  <c r="AI929" i="1"/>
  <c r="AO827" i="1"/>
  <c r="AP784" i="1"/>
  <c r="AI743" i="1"/>
  <c r="AK729" i="1"/>
  <c r="AQ729" i="1"/>
  <c r="AP671" i="1"/>
  <c r="AP662" i="1"/>
  <c r="AQ908" i="1"/>
  <c r="AQ929" i="1"/>
  <c r="AJ942" i="1"/>
  <c r="AI927" i="1"/>
  <c r="AI942" i="1"/>
  <c r="AG883" i="1"/>
  <c r="AL877" i="1"/>
  <c r="AP897" i="1"/>
  <c r="AI897" i="1"/>
  <c r="AL897" i="1"/>
  <c r="AE815" i="1"/>
  <c r="AF890" i="1"/>
  <c r="AE890" i="1"/>
  <c r="AQ863" i="1"/>
  <c r="AN863" i="1"/>
  <c r="AI893" i="1"/>
  <c r="AN827" i="1"/>
  <c r="AE827" i="1"/>
  <c r="AO779" i="1"/>
  <c r="AI784" i="1"/>
  <c r="AG861" i="1"/>
  <c r="AK805" i="1"/>
  <c r="AG784" i="1"/>
  <c r="AH845" i="1"/>
  <c r="AI845" i="1"/>
  <c r="AI724" i="1"/>
  <c r="AK743" i="1"/>
  <c r="AC729" i="1"/>
  <c r="AF729" i="1"/>
  <c r="AI706" i="1"/>
  <c r="AJ706" i="1"/>
  <c r="AN688" i="1"/>
  <c r="AM688" i="1"/>
  <c r="AA752" i="1"/>
  <c r="AA662" i="1"/>
  <c r="AD662" i="1"/>
  <c r="AE908" i="1"/>
  <c r="AD706" i="1"/>
  <c r="AI688" i="1"/>
  <c r="AK883" i="1"/>
  <c r="AD929" i="1"/>
  <c r="AG927" i="1"/>
  <c r="AI908" i="1"/>
  <c r="AD927" i="1"/>
  <c r="AB827" i="1"/>
  <c r="AM827" i="1"/>
  <c r="AQ784" i="1"/>
  <c r="AF743" i="1"/>
  <c r="AC760" i="1"/>
  <c r="AL729" i="1"/>
  <c r="AN729" i="1"/>
  <c r="AK662" i="1"/>
  <c r="AL662" i="1"/>
  <c r="AL908" i="1"/>
  <c r="AK688" i="1"/>
  <c r="AJ929" i="1"/>
  <c r="AE929" i="1"/>
  <c r="AM908" i="1"/>
  <c r="AH927" i="1"/>
  <c r="AE927" i="1"/>
  <c r="AF827" i="1"/>
  <c r="AI827" i="1"/>
  <c r="AK784" i="1"/>
  <c r="AJ784" i="1"/>
  <c r="AA729" i="1"/>
  <c r="AK760" i="1"/>
  <c r="AO729" i="1"/>
  <c r="AL793" i="1"/>
  <c r="AC671" i="1"/>
  <c r="AG662" i="1"/>
  <c r="AN662" i="1"/>
  <c r="AM662" i="1"/>
  <c r="AN908" i="1"/>
  <c r="AH688" i="1"/>
  <c r="AK815" i="1"/>
  <c r="AN929" i="1"/>
  <c r="AP908" i="1"/>
  <c r="AN927" i="1"/>
  <c r="AH827" i="1"/>
  <c r="AO784" i="1"/>
  <c r="AL784" i="1"/>
  <c r="AN784" i="1"/>
  <c r="AE743" i="1"/>
  <c r="AB760" i="1"/>
  <c r="AP729" i="1"/>
  <c r="AQ662" i="1"/>
  <c r="AO662" i="1"/>
  <c r="AO908" i="1"/>
  <c r="AB883" i="1"/>
  <c r="AI760" i="1"/>
  <c r="AF888" i="1"/>
  <c r="AF927" i="1"/>
  <c r="AB927" i="1"/>
  <c r="AJ827" i="1"/>
  <c r="AC784" i="1"/>
  <c r="AE784" i="1"/>
  <c r="AJ760" i="1"/>
  <c r="AB729" i="1"/>
  <c r="AH729" i="1"/>
  <c r="AN671" i="1"/>
  <c r="AI662" i="1"/>
  <c r="AF662" i="1"/>
  <c r="AD883" i="1"/>
  <c r="AF863" i="1"/>
  <c r="AD784" i="1"/>
  <c r="AR3" i="12"/>
  <c r="AA666" i="1"/>
  <c r="AI729" i="1"/>
  <c r="AA798" i="1"/>
  <c r="AF687" i="1"/>
  <c r="AM729" i="1"/>
  <c r="AI761" i="1"/>
  <c r="AJ666" i="1"/>
  <c r="AE877" i="1"/>
  <c r="AJ843" i="1"/>
  <c r="AD798" i="1"/>
  <c r="AB737" i="1"/>
  <c r="AF844" i="1"/>
  <c r="AH710" i="1"/>
  <c r="AB843" i="1"/>
  <c r="AO798" i="1"/>
  <c r="AP814" i="1"/>
  <c r="AQ658" i="1"/>
  <c r="AO666" i="1"/>
  <c r="AI899" i="1"/>
  <c r="AE719" i="1"/>
  <c r="AN844" i="1"/>
  <c r="AD891" i="1"/>
  <c r="AE798" i="1"/>
  <c r="AC814" i="1"/>
  <c r="AA791" i="1"/>
  <c r="AI658" i="1"/>
  <c r="AD739" i="1"/>
  <c r="AL710" i="1"/>
  <c r="AN891" i="1"/>
  <c r="AK798" i="1"/>
  <c r="AF798" i="1"/>
  <c r="AN798" i="1"/>
  <c r="AN942" i="1"/>
  <c r="AP914" i="1"/>
  <c r="AA802" i="1"/>
  <c r="AP798" i="1"/>
  <c r="AL801" i="1"/>
  <c r="AD717" i="1"/>
  <c r="AJ857" i="1"/>
  <c r="AB802" i="1"/>
  <c r="AQ798" i="1"/>
  <c r="AL815" i="1"/>
  <c r="AH857" i="1"/>
  <c r="AQ857" i="1"/>
  <c r="AM608" i="1"/>
  <c r="AO840" i="1"/>
  <c r="AB733" i="1"/>
  <c r="AK674" i="1"/>
  <c r="AG674" i="1"/>
  <c r="AO824" i="1"/>
  <c r="AM840" i="1"/>
  <c r="AO786" i="1"/>
  <c r="AH805" i="1"/>
  <c r="AH728" i="1"/>
  <c r="AM671" i="1"/>
  <c r="AB663" i="1"/>
  <c r="AB674" i="1"/>
  <c r="AE674" i="1"/>
  <c r="AC840" i="1"/>
  <c r="AC674" i="1"/>
  <c r="AM674" i="1"/>
  <c r="AD674" i="1"/>
  <c r="AA794" i="1"/>
  <c r="AP674" i="1"/>
  <c r="AF674" i="1"/>
  <c r="AN674" i="1"/>
  <c r="AD728" i="1"/>
  <c r="AJ806" i="1"/>
  <c r="AJ674" i="1"/>
  <c r="AP920" i="1"/>
  <c r="AF894" i="1"/>
  <c r="AQ736" i="1"/>
  <c r="AI677" i="1"/>
  <c r="AE663" i="1"/>
  <c r="AO701" i="1"/>
  <c r="AO761" i="1"/>
  <c r="AP894" i="1"/>
  <c r="AP840" i="1"/>
  <c r="AP824" i="1"/>
  <c r="AA814" i="1"/>
  <c r="AI736" i="1"/>
  <c r="AK764" i="1"/>
  <c r="AH663" i="1"/>
  <c r="AB666" i="1"/>
  <c r="AF815" i="1"/>
  <c r="AK786" i="1"/>
  <c r="AP733" i="1"/>
  <c r="AF764" i="1"/>
  <c r="AQ920" i="1"/>
  <c r="AQ894" i="1"/>
  <c r="AI824" i="1"/>
  <c r="AA786" i="1"/>
  <c r="AQ733" i="1"/>
  <c r="AI766" i="1"/>
  <c r="AN736" i="1"/>
  <c r="AL822" i="1"/>
  <c r="AG666" i="1"/>
  <c r="AM894" i="1"/>
  <c r="AI786" i="1"/>
  <c r="AD786" i="1"/>
  <c r="AC786" i="1"/>
  <c r="AE786" i="1"/>
  <c r="AI733" i="1"/>
  <c r="AD566" i="1"/>
  <c r="AC920" i="1"/>
  <c r="AJ944" i="1"/>
  <c r="AI920" i="1"/>
  <c r="AM942" i="1"/>
  <c r="AK877" i="1"/>
  <c r="AC902" i="1"/>
  <c r="AB840" i="1"/>
  <c r="AC894" i="1"/>
  <c r="AH846" i="1"/>
  <c r="AF849" i="1"/>
  <c r="AP794" i="1"/>
  <c r="AM786" i="1"/>
  <c r="AH854" i="1"/>
  <c r="AB786" i="1"/>
  <c r="AN766" i="1"/>
  <c r="AO736" i="1"/>
  <c r="AK686" i="1"/>
  <c r="AM701" i="1"/>
  <c r="AD761" i="1"/>
  <c r="AN786" i="1"/>
  <c r="AG736" i="1"/>
  <c r="AL663" i="1"/>
  <c r="AJ680" i="1"/>
  <c r="AC701" i="1"/>
  <c r="AH761" i="1"/>
  <c r="AF902" i="1"/>
  <c r="AC805" i="1"/>
  <c r="AN805" i="1"/>
  <c r="AB724" i="1"/>
  <c r="AP852" i="1"/>
  <c r="AQ633" i="1"/>
  <c r="AA610" i="1"/>
  <c r="AE918" i="1"/>
  <c r="AE944" i="1"/>
  <c r="AG942" i="1"/>
  <c r="AG876" i="1"/>
  <c r="AQ902" i="1"/>
  <c r="AN893" i="1"/>
  <c r="AM854" i="1"/>
  <c r="AL805" i="1"/>
  <c r="AK728" i="1"/>
  <c r="AJ724" i="1"/>
  <c r="AA852" i="1"/>
  <c r="AD806" i="1"/>
  <c r="AJ793" i="1"/>
  <c r="AA918" i="1"/>
  <c r="AH944" i="1"/>
  <c r="AO876" i="1"/>
  <c r="AE902" i="1"/>
  <c r="AG893" i="1"/>
  <c r="AO783" i="1"/>
  <c r="AF854" i="1"/>
  <c r="AG805" i="1"/>
  <c r="AJ728" i="1"/>
  <c r="AB852" i="1"/>
  <c r="AI852" i="1"/>
  <c r="AC806" i="1"/>
  <c r="AE752" i="1"/>
  <c r="AE876" i="1"/>
  <c r="AG902" i="1"/>
  <c r="AN902" i="1"/>
  <c r="AD893" i="1"/>
  <c r="AK854" i="1"/>
  <c r="AA805" i="1"/>
  <c r="AE852" i="1"/>
  <c r="AN806" i="1"/>
  <c r="AI752" i="1"/>
  <c r="AG918" i="1"/>
  <c r="AO944" i="1"/>
  <c r="AI944" i="1"/>
  <c r="AE942" i="1"/>
  <c r="AP876" i="1"/>
  <c r="AI902" i="1"/>
  <c r="AP902" i="1"/>
  <c r="AH868" i="1"/>
  <c r="AC893" i="1"/>
  <c r="AD849" i="1"/>
  <c r="AO794" i="1"/>
  <c r="AI854" i="1"/>
  <c r="AI805" i="1"/>
  <c r="AM801" i="1"/>
  <c r="AE728" i="1"/>
  <c r="AE724" i="1"/>
  <c r="AK767" i="1"/>
  <c r="AF852" i="1"/>
  <c r="AH806" i="1"/>
  <c r="AJ663" i="1"/>
  <c r="AH752" i="1"/>
  <c r="AM680" i="1"/>
  <c r="AO918" i="1"/>
  <c r="AC944" i="1"/>
  <c r="AQ944" i="1"/>
  <c r="AB876" i="1"/>
  <c r="AK902" i="1"/>
  <c r="AQ893" i="1"/>
  <c r="AN728" i="1"/>
  <c r="AN724" i="1"/>
  <c r="AN852" i="1"/>
  <c r="AQ806" i="1"/>
  <c r="AK752" i="1"/>
  <c r="AQ626" i="1"/>
  <c r="AQ918" i="1"/>
  <c r="AL944" i="1"/>
  <c r="AQ876" i="1"/>
  <c r="AA893" i="1"/>
  <c r="AN854" i="1"/>
  <c r="AI728" i="1"/>
  <c r="AL806" i="1"/>
  <c r="AF752" i="1"/>
  <c r="AD888" i="1"/>
  <c r="AK942" i="1"/>
  <c r="AH942" i="1"/>
  <c r="AJ921" i="1"/>
  <c r="AG877" i="1"/>
  <c r="AN840" i="1"/>
  <c r="AG846" i="1"/>
  <c r="AN849" i="1"/>
  <c r="AE849" i="1"/>
  <c r="AQ794" i="1"/>
  <c r="AN801" i="1"/>
  <c r="AG686" i="1"/>
  <c r="AK680" i="1"/>
  <c r="AE595" i="1"/>
  <c r="AO942" i="1"/>
  <c r="AP942" i="1"/>
  <c r="AH877" i="1"/>
  <c r="AL846" i="1"/>
  <c r="AA840" i="1"/>
  <c r="AO849" i="1"/>
  <c r="AM849" i="1"/>
  <c r="AF794" i="1"/>
  <c r="AD776" i="1"/>
  <c r="AA772" i="1"/>
  <c r="AL814" i="1"/>
  <c r="AC728" i="1"/>
  <c r="AE806" i="1"/>
  <c r="AH686" i="1"/>
  <c r="AC752" i="1"/>
  <c r="AQ680" i="1"/>
  <c r="AB912" i="1"/>
  <c r="AB942" i="1"/>
  <c r="AA942" i="1"/>
  <c r="AQ877" i="1"/>
  <c r="AF846" i="1"/>
  <c r="AQ840" i="1"/>
  <c r="AJ849" i="1"/>
  <c r="AN794" i="1"/>
  <c r="AO814" i="1"/>
  <c r="AC686" i="1"/>
  <c r="AD680" i="1"/>
  <c r="AC914" i="1"/>
  <c r="AD942" i="1"/>
  <c r="AC877" i="1"/>
  <c r="AM877" i="1"/>
  <c r="AO846" i="1"/>
  <c r="AP849" i="1"/>
  <c r="AE787" i="1"/>
  <c r="AE776" i="1"/>
  <c r="AD837" i="1"/>
  <c r="AD814" i="1"/>
  <c r="AK748" i="1"/>
  <c r="AL766" i="1"/>
  <c r="AE686" i="1"/>
  <c r="AG698" i="1"/>
  <c r="AJ869" i="1"/>
  <c r="AL869" i="1"/>
  <c r="AB869" i="1"/>
  <c r="AC869" i="1"/>
  <c r="AN869" i="1"/>
  <c r="AA869" i="1"/>
  <c r="AG869" i="1"/>
  <c r="AM749" i="1"/>
  <c r="AQ749" i="1"/>
  <c r="AE749" i="1"/>
  <c r="AB749" i="1"/>
  <c r="AD749" i="1"/>
  <c r="AK926" i="1"/>
  <c r="AJ926" i="1"/>
  <c r="AN926" i="1"/>
  <c r="AB926" i="1"/>
  <c r="AA926" i="1"/>
  <c r="AO926" i="1"/>
  <c r="AD678" i="1"/>
  <c r="AE678" i="1"/>
  <c r="AL678" i="1"/>
  <c r="AN678" i="1"/>
  <c r="AJ678" i="1"/>
  <c r="AI678" i="1"/>
  <c r="AO742" i="1"/>
  <c r="AH742" i="1"/>
  <c r="AL742" i="1"/>
  <c r="AA742" i="1"/>
  <c r="AI742" i="1"/>
  <c r="AN742" i="1"/>
  <c r="AO747" i="1"/>
  <c r="AJ747" i="1"/>
  <c r="AH747" i="1"/>
  <c r="AB747" i="1"/>
  <c r="AQ747" i="1"/>
  <c r="AN747" i="1"/>
  <c r="AE747" i="1"/>
  <c r="AL747" i="1"/>
  <c r="AD747" i="1"/>
  <c r="AA747" i="1"/>
  <c r="AM747" i="1"/>
  <c r="AL831" i="1"/>
  <c r="AJ831" i="1"/>
  <c r="AB831" i="1"/>
  <c r="AQ831" i="1"/>
  <c r="AK831" i="1"/>
  <c r="AN831" i="1"/>
  <c r="AB672" i="1"/>
  <c r="AK672" i="1"/>
  <c r="AM672" i="1"/>
  <c r="AL672" i="1"/>
  <c r="AC672" i="1"/>
  <c r="AD672" i="1"/>
  <c r="AH804" i="1"/>
  <c r="AK804" i="1"/>
  <c r="AQ804" i="1"/>
  <c r="AO833" i="1"/>
  <c r="AI833" i="1"/>
  <c r="AK833" i="1"/>
  <c r="AA833" i="1"/>
  <c r="AJ833" i="1"/>
  <c r="AP833" i="1"/>
  <c r="AE833" i="1"/>
  <c r="AD833" i="1"/>
  <c r="AH819" i="1"/>
  <c r="AO819" i="1"/>
  <c r="AK819" i="1"/>
  <c r="AN819" i="1"/>
  <c r="AD819" i="1"/>
  <c r="AQ819" i="1"/>
  <c r="AF819" i="1"/>
  <c r="AJ630" i="1"/>
  <c r="AA630" i="1"/>
  <c r="AQ571" i="1"/>
  <c r="AH571" i="1"/>
  <c r="AH775" i="1"/>
  <c r="AE775" i="1"/>
  <c r="AI775" i="1"/>
  <c r="AJ775" i="1"/>
  <c r="AL775" i="1"/>
  <c r="AN775" i="1"/>
  <c r="AK775" i="1"/>
  <c r="AB621" i="1"/>
  <c r="AA578" i="1"/>
  <c r="AI846" i="1"/>
  <c r="AD846" i="1"/>
  <c r="AA677" i="1"/>
  <c r="AO677" i="1"/>
  <c r="AP677" i="1"/>
  <c r="AL677" i="1"/>
  <c r="AO743" i="1"/>
  <c r="AM743" i="1"/>
  <c r="AB743" i="1"/>
  <c r="AG743" i="1"/>
  <c r="AC743" i="1"/>
  <c r="AN743" i="1"/>
  <c r="AP743" i="1"/>
  <c r="AL743" i="1"/>
  <c r="AD743" i="1"/>
  <c r="AA743" i="1"/>
  <c r="AJ927" i="1"/>
  <c r="AQ927" i="1"/>
  <c r="AC927" i="1"/>
  <c r="AO927" i="1"/>
  <c r="AN813" i="1"/>
  <c r="AG813" i="1"/>
  <c r="AJ813" i="1"/>
  <c r="AL813" i="1"/>
  <c r="AQ813" i="1"/>
  <c r="AD813" i="1"/>
  <c r="AE650" i="1"/>
  <c r="AF650" i="1"/>
  <c r="AK870" i="1"/>
  <c r="AL870" i="1"/>
  <c r="AC870" i="1"/>
  <c r="AB699" i="1"/>
  <c r="AP699" i="1"/>
  <c r="AH699" i="1"/>
  <c r="AG699" i="1"/>
  <c r="AQ699" i="1"/>
  <c r="AM699" i="1"/>
  <c r="AF699" i="1"/>
  <c r="AI699" i="1"/>
  <c r="AL699" i="1"/>
  <c r="AO699" i="1"/>
  <c r="AC830" i="1"/>
  <c r="AG830" i="1"/>
  <c r="AQ923" i="1"/>
  <c r="AP923" i="1"/>
  <c r="AL894" i="1"/>
  <c r="AA894" i="1"/>
  <c r="AN894" i="1"/>
  <c r="AL824" i="1"/>
  <c r="AM824" i="1"/>
  <c r="AP764" i="1"/>
  <c r="AL764" i="1"/>
  <c r="AA764" i="1"/>
  <c r="AH764" i="1"/>
  <c r="AG920" i="1"/>
  <c r="AD920" i="1"/>
  <c r="AM920" i="1"/>
  <c r="AE733" i="1"/>
  <c r="AJ733" i="1"/>
  <c r="AN733" i="1"/>
  <c r="AC618" i="1"/>
  <c r="AO618" i="1"/>
  <c r="AM594" i="1"/>
  <c r="AP594" i="1"/>
  <c r="AQ768" i="1"/>
  <c r="AB768" i="1"/>
  <c r="AA768" i="1"/>
  <c r="AC768" i="1"/>
  <c r="AE601" i="1"/>
  <c r="AB601" i="1"/>
  <c r="AO605" i="1"/>
  <c r="AE681" i="1"/>
  <c r="AD681" i="1"/>
  <c r="AE723" i="1"/>
  <c r="AN918" i="1"/>
  <c r="AD944" i="1"/>
  <c r="AA876" i="1"/>
  <c r="AL902" i="1"/>
  <c r="AH902" i="1"/>
  <c r="AP893" i="1"/>
  <c r="AG798" i="1"/>
  <c r="AD794" i="1"/>
  <c r="AJ805" i="1"/>
  <c r="AP854" i="1"/>
  <c r="AB805" i="1"/>
  <c r="AQ728" i="1"/>
  <c r="AF724" i="1"/>
  <c r="AM852" i="1"/>
  <c r="AM766" i="1"/>
  <c r="AC724" i="1"/>
  <c r="AB806" i="1"/>
  <c r="AI806" i="1"/>
  <c r="AL671" i="1"/>
  <c r="AB680" i="1"/>
  <c r="AL752" i="1"/>
  <c r="AN680" i="1"/>
  <c r="AM723" i="1"/>
  <c r="AN944" i="1"/>
  <c r="AH918" i="1"/>
  <c r="AF944" i="1"/>
  <c r="AH876" i="1"/>
  <c r="AD902" i="1"/>
  <c r="AG836" i="1"/>
  <c r="AB893" i="1"/>
  <c r="AL798" i="1"/>
  <c r="AH580" i="1"/>
  <c r="AP580" i="1"/>
  <c r="AM862" i="1"/>
  <c r="AG862" i="1"/>
  <c r="AA862" i="1"/>
  <c r="AG770" i="1"/>
  <c r="AP770" i="1"/>
  <c r="AD770" i="1"/>
  <c r="AE843" i="1"/>
  <c r="AA843" i="1"/>
  <c r="AH843" i="1"/>
  <c r="AB783" i="1"/>
  <c r="AI783" i="1"/>
  <c r="AM783" i="1"/>
  <c r="AG783" i="1"/>
  <c r="AE649" i="1"/>
  <c r="AC621" i="1"/>
  <c r="AE610" i="1"/>
  <c r="AN578" i="1"/>
  <c r="AO566" i="1"/>
  <c r="AD626" i="1"/>
  <c r="AL571" i="1"/>
  <c r="AF923" i="1"/>
  <c r="AN874" i="1"/>
  <c r="AO843" i="1"/>
  <c r="AF802" i="1"/>
  <c r="AA783" i="1"/>
  <c r="AI770" i="1"/>
  <c r="AG767" i="1"/>
  <c r="AL768" i="1"/>
  <c r="AG681" i="1"/>
  <c r="AC841" i="1"/>
  <c r="AM841" i="1"/>
  <c r="AH840" i="1"/>
  <c r="AG840" i="1"/>
  <c r="AI840" i="1"/>
  <c r="AE840" i="1"/>
  <c r="AE794" i="1"/>
  <c r="AB794" i="1"/>
  <c r="AK794" i="1"/>
  <c r="AA680" i="1"/>
  <c r="AE680" i="1"/>
  <c r="AA649" i="1"/>
  <c r="AJ621" i="1"/>
  <c r="AO646" i="1"/>
  <c r="AH578" i="1"/>
  <c r="AD571" i="1"/>
  <c r="AA923" i="1"/>
  <c r="AI843" i="1"/>
  <c r="AE783" i="1"/>
  <c r="AA770" i="1"/>
  <c r="AF767" i="1"/>
  <c r="AC862" i="1"/>
  <c r="AG768" i="1"/>
  <c r="AK681" i="1"/>
  <c r="AF791" i="1"/>
  <c r="AC791" i="1"/>
  <c r="AE791" i="1"/>
  <c r="AJ734" i="1"/>
  <c r="AE734" i="1"/>
  <c r="AB734" i="1"/>
  <c r="AG802" i="1"/>
  <c r="AK802" i="1"/>
  <c r="AQ802" i="1"/>
  <c r="AD802" i="1"/>
  <c r="AQ649" i="1"/>
  <c r="AC649" i="1"/>
  <c r="AO578" i="1"/>
  <c r="AC646" i="1"/>
  <c r="AJ580" i="1"/>
  <c r="AG571" i="1"/>
  <c r="AK590" i="1"/>
  <c r="AE590" i="1"/>
  <c r="AN923" i="1"/>
  <c r="AD843" i="1"/>
  <c r="AL802" i="1"/>
  <c r="AI802" i="1"/>
  <c r="AQ783" i="1"/>
  <c r="AL770" i="1"/>
  <c r="AP734" i="1"/>
  <c r="AH862" i="1"/>
  <c r="AK791" i="1"/>
  <c r="AA681" i="1"/>
  <c r="AL580" i="1"/>
  <c r="AI681" i="1"/>
  <c r="AE923" i="1"/>
  <c r="AO923" i="1"/>
  <c r="AL881" i="1"/>
  <c r="AD881" i="1"/>
  <c r="AI690" i="1"/>
  <c r="AK690" i="1"/>
  <c r="AP768" i="1"/>
  <c r="AJ768" i="1"/>
  <c r="AO768" i="1"/>
  <c r="AE768" i="1"/>
  <c r="AH768" i="1"/>
  <c r="AI642" i="1"/>
  <c r="AL618" i="1"/>
  <c r="AG646" i="1"/>
  <c r="AC606" i="1"/>
  <c r="AB626" i="1"/>
  <c r="AN580" i="1"/>
  <c r="AH923" i="1"/>
  <c r="AL923" i="1"/>
  <c r="AK843" i="1"/>
  <c r="AM802" i="1"/>
  <c r="AD783" i="1"/>
  <c r="AC783" i="1"/>
  <c r="AN759" i="1"/>
  <c r="AN783" i="1"/>
  <c r="AK830" i="1"/>
  <c r="AN770" i="1"/>
  <c r="AA734" i="1"/>
  <c r="AL862" i="1"/>
  <c r="AP791" i="1"/>
  <c r="AI768" i="1"/>
  <c r="AF768" i="1"/>
  <c r="AD735" i="1"/>
  <c r="AH894" i="1"/>
  <c r="AO894" i="1"/>
  <c r="AJ894" i="1"/>
  <c r="AF824" i="1"/>
  <c r="AE824" i="1"/>
  <c r="AK824" i="1"/>
  <c r="AJ764" i="1"/>
  <c r="AE764" i="1"/>
  <c r="AC764" i="1"/>
  <c r="AN920" i="1"/>
  <c r="AO920" i="1"/>
  <c r="AE920" i="1"/>
  <c r="AD733" i="1"/>
  <c r="AF733" i="1"/>
  <c r="AG733" i="1"/>
  <c r="AK740" i="1"/>
  <c r="AH740" i="1"/>
  <c r="AQ846" i="1"/>
  <c r="AN846" i="1"/>
  <c r="AM846" i="1"/>
  <c r="AB677" i="1"/>
  <c r="AQ677" i="1"/>
  <c r="AH677" i="1"/>
  <c r="AM677" i="1"/>
  <c r="AD677" i="1"/>
  <c r="AJ649" i="1"/>
  <c r="AN610" i="1"/>
  <c r="AG606" i="1"/>
  <c r="AE646" i="1"/>
  <c r="AD606" i="1"/>
  <c r="AH626" i="1"/>
  <c r="AK621" i="1"/>
  <c r="AP621" i="1"/>
  <c r="AD621" i="1"/>
  <c r="AO572" i="1"/>
  <c r="AC572" i="1"/>
  <c r="AP578" i="1"/>
  <c r="AB578" i="1"/>
  <c r="AB923" i="1"/>
  <c r="AM923" i="1"/>
  <c r="AP843" i="1"/>
  <c r="AP802" i="1"/>
  <c r="AC734" i="1"/>
  <c r="AO830" i="1"/>
  <c r="AD767" i="1"/>
  <c r="AO862" i="1"/>
  <c r="AQ791" i="1"/>
  <c r="AM768" i="1"/>
  <c r="AN768" i="1"/>
  <c r="AG735" i="1"/>
  <c r="AP944" i="1"/>
  <c r="AG944" i="1"/>
  <c r="AD805" i="1"/>
  <c r="AE805" i="1"/>
  <c r="AF805" i="1"/>
  <c r="AP805" i="1"/>
  <c r="AQ805" i="1"/>
  <c r="AO805" i="1"/>
  <c r="AJ752" i="1"/>
  <c r="AG752" i="1"/>
  <c r="AO752" i="1"/>
  <c r="AD752" i="1"/>
  <c r="AF806" i="1"/>
  <c r="AA806" i="1"/>
  <c r="AK806" i="1"/>
  <c r="AO728" i="1"/>
  <c r="AA728" i="1"/>
  <c r="AO893" i="1"/>
  <c r="AH893" i="1"/>
  <c r="AK893" i="1"/>
  <c r="AM893" i="1"/>
  <c r="AJ893" i="1"/>
  <c r="AO854" i="1"/>
  <c r="AQ854" i="1"/>
  <c r="AC854" i="1"/>
  <c r="AG854" i="1"/>
  <c r="AD854" i="1"/>
  <c r="AE854" i="1"/>
  <c r="AD724" i="1"/>
  <c r="AK724" i="1"/>
  <c r="AO724" i="1"/>
  <c r="AG852" i="1"/>
  <c r="AL852" i="1"/>
  <c r="AK852" i="1"/>
  <c r="AQ852" i="1"/>
  <c r="AJ852" i="1"/>
  <c r="AQ793" i="1"/>
  <c r="AH793" i="1"/>
  <c r="AG793" i="1"/>
  <c r="AB671" i="1"/>
  <c r="AO671" i="1"/>
  <c r="AA671" i="1"/>
  <c r="AF646" i="1"/>
  <c r="AF580" i="1"/>
  <c r="AI637" i="1"/>
  <c r="AM646" i="1"/>
  <c r="AF606" i="1"/>
  <c r="AA626" i="1"/>
  <c r="AE580" i="1"/>
  <c r="AC923" i="1"/>
  <c r="AQ843" i="1"/>
  <c r="AE802" i="1"/>
  <c r="AN830" i="1"/>
  <c r="AO767" i="1"/>
  <c r="AK768" i="1"/>
  <c r="AG690" i="1"/>
  <c r="AA658" i="1"/>
  <c r="AI889" i="1"/>
  <c r="AJ804" i="1"/>
  <c r="AO804" i="1"/>
  <c r="AC804" i="1"/>
  <c r="AB804" i="1"/>
  <c r="AP877" i="1"/>
  <c r="AG849" i="1"/>
  <c r="AL786" i="1"/>
  <c r="AN814" i="1"/>
  <c r="AP686" i="1"/>
  <c r="AO663" i="1"/>
  <c r="AJ883" i="1"/>
  <c r="AF883" i="1"/>
  <c r="AI720" i="1"/>
  <c r="AH698" i="1"/>
  <c r="AF741" i="1"/>
  <c r="AK741" i="1"/>
  <c r="AC766" i="1"/>
  <c r="AQ766" i="1"/>
  <c r="AO718" i="1"/>
  <c r="AH718" i="1"/>
  <c r="AP787" i="1"/>
  <c r="AM748" i="1"/>
  <c r="AP649" i="1"/>
  <c r="AF649" i="1"/>
  <c r="AH625" i="1"/>
  <c r="AK595" i="1"/>
  <c r="AE566" i="1"/>
  <c r="AM580" i="1"/>
  <c r="AG787" i="1"/>
  <c r="AD748" i="1"/>
  <c r="AC748" i="1"/>
  <c r="AC698" i="1"/>
  <c r="AL830" i="1"/>
  <c r="AI830" i="1"/>
  <c r="AI767" i="1"/>
  <c r="AN767" i="1"/>
  <c r="AK923" i="1"/>
  <c r="AI923" i="1"/>
  <c r="AJ923" i="1"/>
  <c r="AN735" i="1"/>
  <c r="AF735" i="1"/>
  <c r="AI735" i="1"/>
  <c r="AL837" i="1"/>
  <c r="AQ837" i="1"/>
  <c r="AC837" i="1"/>
  <c r="AE837" i="1"/>
  <c r="AB837" i="1"/>
  <c r="AM912" i="1"/>
  <c r="AK837" i="1"/>
  <c r="AH576" i="1"/>
  <c r="AB934" i="1"/>
  <c r="AD787" i="1"/>
  <c r="AQ787" i="1"/>
  <c r="AG837" i="1"/>
  <c r="AJ837" i="1"/>
  <c r="AA693" i="1"/>
  <c r="AN915" i="1"/>
  <c r="AA915" i="1"/>
  <c r="AB698" i="1"/>
  <c r="AM698" i="1"/>
  <c r="AO698" i="1"/>
  <c r="AL698" i="1"/>
  <c r="AF698" i="1"/>
  <c r="AK698" i="1"/>
  <c r="AP748" i="1"/>
  <c r="AB748" i="1"/>
  <c r="AG748" i="1"/>
  <c r="AA748" i="1"/>
  <c r="AD618" i="1"/>
  <c r="AI600" i="1"/>
  <c r="AC600" i="1"/>
  <c r="AB610" i="1"/>
  <c r="AQ610" i="1"/>
  <c r="AL606" i="1"/>
  <c r="AI606" i="1"/>
  <c r="AH646" i="1"/>
  <c r="AA646" i="1"/>
  <c r="AL626" i="1"/>
  <c r="AF626" i="1"/>
  <c r="AA934" i="1"/>
  <c r="AN859" i="1"/>
  <c r="AO787" i="1"/>
  <c r="AM787" i="1"/>
  <c r="AF787" i="1"/>
  <c r="AH837" i="1"/>
  <c r="AF837" i="1"/>
  <c r="AL748" i="1"/>
  <c r="AI698" i="1"/>
  <c r="AQ781" i="1"/>
  <c r="AI781" i="1"/>
  <c r="AG859" i="1"/>
  <c r="AI787" i="1"/>
  <c r="AN787" i="1"/>
  <c r="AI837" i="1"/>
  <c r="AO837" i="1"/>
  <c r="AJ748" i="1"/>
  <c r="AI748" i="1"/>
  <c r="AE698" i="1"/>
  <c r="AB736" i="1"/>
  <c r="AH736" i="1"/>
  <c r="AL736" i="1"/>
  <c r="AD736" i="1"/>
  <c r="AA736" i="1"/>
  <c r="AC736" i="1"/>
  <c r="AN637" i="1"/>
  <c r="AG637" i="1"/>
  <c r="AB594" i="1"/>
  <c r="AC594" i="1"/>
  <c r="AK787" i="1"/>
  <c r="AN837" i="1"/>
  <c r="AM837" i="1"/>
  <c r="AF748" i="1"/>
  <c r="AN698" i="1"/>
  <c r="AM843" i="1"/>
  <c r="AC843" i="1"/>
  <c r="AE684" i="1"/>
  <c r="AL684" i="1"/>
  <c r="AB684" i="1"/>
  <c r="AH783" i="1"/>
  <c r="AP783" i="1"/>
  <c r="AJ783" i="1"/>
  <c r="AL783" i="1"/>
  <c r="AB787" i="1"/>
  <c r="AA787" i="1"/>
  <c r="AK637" i="1"/>
  <c r="AN594" i="1"/>
  <c r="AF636" i="1"/>
  <c r="AO636" i="1"/>
  <c r="AQ591" i="1"/>
  <c r="AD591" i="1"/>
  <c r="AL787" i="1"/>
  <c r="AP837" i="1"/>
  <c r="AH748" i="1"/>
  <c r="AN748" i="1"/>
  <c r="AA698" i="1"/>
  <c r="AJ794" i="1"/>
  <c r="AL794" i="1"/>
  <c r="AP680" i="1"/>
  <c r="AI680" i="1"/>
  <c r="AF680" i="1"/>
  <c r="AH680" i="1"/>
  <c r="AO680" i="1"/>
  <c r="AI655" i="1"/>
  <c r="AD655" i="1"/>
  <c r="AH672" i="1"/>
  <c r="AF831" i="1"/>
  <c r="AN672" i="1"/>
  <c r="AK888" i="1"/>
  <c r="AQ654" i="1"/>
  <c r="AH654" i="1"/>
  <c r="AO672" i="1"/>
  <c r="AD742" i="1"/>
  <c r="AB824" i="1"/>
  <c r="AD894" i="1"/>
  <c r="AG894" i="1"/>
  <c r="AA868" i="1"/>
  <c r="AN824" i="1"/>
  <c r="AJ854" i="1"/>
  <c r="AA854" i="1"/>
  <c r="AK733" i="1"/>
  <c r="AH724" i="1"/>
  <c r="AH852" i="1"/>
  <c r="AM705" i="1"/>
  <c r="AD768" i="1"/>
  <c r="AI692" i="1"/>
  <c r="AD764" i="1"/>
  <c r="AG764" i="1"/>
  <c r="AE919" i="1"/>
  <c r="AA701" i="1"/>
  <c r="AJ672" i="1"/>
  <c r="AJ729" i="1"/>
  <c r="AI764" i="1"/>
  <c r="AB764" i="1"/>
  <c r="AL733" i="1"/>
  <c r="AO764" i="1"/>
  <c r="AH772" i="1"/>
  <c r="AE772" i="1"/>
  <c r="AJ772" i="1"/>
  <c r="AK772" i="1"/>
  <c r="AB772" i="1"/>
  <c r="AQ772" i="1"/>
  <c r="AE632" i="1"/>
  <c r="AD772" i="1"/>
  <c r="AL772" i="1"/>
  <c r="AQ720" i="1"/>
  <c r="AN720" i="1"/>
  <c r="AB720" i="1"/>
  <c r="AE720" i="1"/>
  <c r="AL720" i="1"/>
  <c r="AK720" i="1"/>
  <c r="AG720" i="1"/>
  <c r="AK693" i="1"/>
  <c r="AP693" i="1"/>
  <c r="AB693" i="1"/>
  <c r="AG693" i="1"/>
  <c r="AM693" i="1"/>
  <c r="AQ693" i="1"/>
  <c r="AG628" i="1"/>
  <c r="AK576" i="1"/>
  <c r="AD934" i="1"/>
  <c r="AQ934" i="1"/>
  <c r="AF912" i="1"/>
  <c r="AF921" i="1"/>
  <c r="AJ859" i="1"/>
  <c r="AP836" i="1"/>
  <c r="AI779" i="1"/>
  <c r="AD779" i="1"/>
  <c r="AC781" i="1"/>
  <c r="AC772" i="1"/>
  <c r="AL781" i="1"/>
  <c r="AP772" i="1"/>
  <c r="AG676" i="1"/>
  <c r="AP655" i="1"/>
  <c r="AH830" i="1"/>
  <c r="AJ830" i="1"/>
  <c r="AM830" i="1"/>
  <c r="AD830" i="1"/>
  <c r="AF830" i="1"/>
  <c r="AE830" i="1"/>
  <c r="AP830" i="1"/>
  <c r="AQ830" i="1"/>
  <c r="AB830" i="1"/>
  <c r="AQ767" i="1"/>
  <c r="AM767" i="1"/>
  <c r="AH767" i="1"/>
  <c r="AE767" i="1"/>
  <c r="AC767" i="1"/>
  <c r="AJ767" i="1"/>
  <c r="AL767" i="1"/>
  <c r="AB767" i="1"/>
  <c r="AA767" i="1"/>
  <c r="AB735" i="1"/>
  <c r="AP735" i="1"/>
  <c r="AL735" i="1"/>
  <c r="AC735" i="1"/>
  <c r="AA735" i="1"/>
  <c r="AO735" i="1"/>
  <c r="AK735" i="1"/>
  <c r="AM735" i="1"/>
  <c r="AH766" i="1"/>
  <c r="AP766" i="1"/>
  <c r="AD766" i="1"/>
  <c r="AF766" i="1"/>
  <c r="AA766" i="1"/>
  <c r="AJ766" i="1"/>
  <c r="AK766" i="1"/>
  <c r="AB766" i="1"/>
  <c r="AO766" i="1"/>
  <c r="AP788" i="1"/>
  <c r="AE788" i="1"/>
  <c r="AN788" i="1"/>
  <c r="AO788" i="1"/>
  <c r="AJ628" i="1"/>
  <c r="AP606" i="1"/>
  <c r="AE576" i="1"/>
  <c r="AE571" i="1"/>
  <c r="AL934" i="1"/>
  <c r="AN912" i="1"/>
  <c r="AM921" i="1"/>
  <c r="AB859" i="1"/>
  <c r="AA836" i="1"/>
  <c r="AE781" i="1"/>
  <c r="AK779" i="1"/>
  <c r="AG772" i="1"/>
  <c r="AQ695" i="1"/>
  <c r="AD750" i="1"/>
  <c r="AJ750" i="1"/>
  <c r="AO750" i="1"/>
  <c r="AK750" i="1"/>
  <c r="AA750" i="1"/>
  <c r="AP750" i="1"/>
  <c r="AI750" i="1"/>
  <c r="AH750" i="1"/>
  <c r="AG750" i="1"/>
  <c r="AG821" i="1"/>
  <c r="AC821" i="1"/>
  <c r="AQ821" i="1"/>
  <c r="AF821" i="1"/>
  <c r="AI821" i="1"/>
  <c r="AD821" i="1"/>
  <c r="AA821" i="1"/>
  <c r="AO821" i="1"/>
  <c r="AH769" i="1"/>
  <c r="AG769" i="1"/>
  <c r="AI769" i="1"/>
  <c r="AJ769" i="1"/>
  <c r="AL769" i="1"/>
  <c r="AB769" i="1"/>
  <c r="AA769" i="1"/>
  <c r="AN769" i="1"/>
  <c r="AK769" i="1"/>
  <c r="AC707" i="1"/>
  <c r="AJ707" i="1"/>
  <c r="AE707" i="1"/>
  <c r="AQ707" i="1"/>
  <c r="AH707" i="1"/>
  <c r="AN707" i="1"/>
  <c r="AP707" i="1"/>
  <c r="AA707" i="1"/>
  <c r="AO707" i="1"/>
  <c r="AF760" i="1"/>
  <c r="AG760" i="1"/>
  <c r="AH760" i="1"/>
  <c r="AP760" i="1"/>
  <c r="AO760" i="1"/>
  <c r="AE760" i="1"/>
  <c r="AM760" i="1"/>
  <c r="AQ760" i="1"/>
  <c r="AL760" i="1"/>
  <c r="AA655" i="1"/>
  <c r="AC655" i="1"/>
  <c r="AF655" i="1"/>
  <c r="AJ655" i="1"/>
  <c r="AE655" i="1"/>
  <c r="AG655" i="1"/>
  <c r="AN655" i="1"/>
  <c r="AF934" i="1"/>
  <c r="AE934" i="1"/>
  <c r="AG912" i="1"/>
  <c r="AQ859" i="1"/>
  <c r="AK859" i="1"/>
  <c r="AO836" i="1"/>
  <c r="AI836" i="1"/>
  <c r="AM781" i="1"/>
  <c r="AM772" i="1"/>
  <c r="AC779" i="1"/>
  <c r="AP781" i="1"/>
  <c r="AP779" i="1"/>
  <c r="AF772" i="1"/>
  <c r="AO676" i="1"/>
  <c r="AC720" i="1"/>
  <c r="AQ655" i="1"/>
  <c r="AN738" i="1"/>
  <c r="AQ738" i="1"/>
  <c r="AB738" i="1"/>
  <c r="AE738" i="1"/>
  <c r="AL738" i="1"/>
  <c r="AA738" i="1"/>
  <c r="AI934" i="1"/>
  <c r="AH655" i="1"/>
  <c r="AA741" i="1"/>
  <c r="AJ741" i="1"/>
  <c r="AQ741" i="1"/>
  <c r="AB741" i="1"/>
  <c r="AG741" i="1"/>
  <c r="AD741" i="1"/>
  <c r="AH741" i="1"/>
  <c r="AN741" i="1"/>
  <c r="AP741" i="1"/>
  <c r="AI676" i="1"/>
  <c r="AM676" i="1"/>
  <c r="AB676" i="1"/>
  <c r="AD676" i="1"/>
  <c r="AJ676" i="1"/>
  <c r="AK676" i="1"/>
  <c r="AN695" i="1"/>
  <c r="AI695" i="1"/>
  <c r="AK695" i="1"/>
  <c r="AO695" i="1"/>
  <c r="AB695" i="1"/>
  <c r="AM695" i="1"/>
  <c r="AP695" i="1"/>
  <c r="AH695" i="1"/>
  <c r="AE695" i="1"/>
  <c r="AG934" i="1"/>
  <c r="AM934" i="1"/>
  <c r="AO912" i="1"/>
  <c r="AH859" i="1"/>
  <c r="AE859" i="1"/>
  <c r="AM836" i="1"/>
  <c r="AQ836" i="1"/>
  <c r="AG781" i="1"/>
  <c r="AG779" i="1"/>
  <c r="AN772" i="1"/>
  <c r="AN676" i="1"/>
  <c r="AD720" i="1"/>
  <c r="AE676" i="1"/>
  <c r="AD693" i="1"/>
  <c r="AB655" i="1"/>
  <c r="AJ695" i="1"/>
  <c r="AF793" i="1"/>
  <c r="AK793" i="1"/>
  <c r="AP793" i="1"/>
  <c r="AC793" i="1"/>
  <c r="AE793" i="1"/>
  <c r="AM793" i="1"/>
  <c r="AO793" i="1"/>
  <c r="AH671" i="1"/>
  <c r="AF671" i="1"/>
  <c r="AG671" i="1"/>
  <c r="AK671" i="1"/>
  <c r="AI671" i="1"/>
  <c r="AM649" i="1"/>
  <c r="AK628" i="1"/>
  <c r="AQ621" i="1"/>
  <c r="AH610" i="1"/>
  <c r="AQ566" i="1"/>
  <c r="AG566" i="1"/>
  <c r="AQ646" i="1"/>
  <c r="AN564" i="1"/>
  <c r="AG610" i="1"/>
  <c r="AM606" i="1"/>
  <c r="AN626" i="1"/>
  <c r="AE626" i="1"/>
  <c r="AA580" i="1"/>
  <c r="AB569" i="1"/>
  <c r="AI571" i="1"/>
  <c r="AK934" i="1"/>
  <c r="AH934" i="1"/>
  <c r="AL912" i="1"/>
  <c r="AH912" i="1"/>
  <c r="AP859" i="1"/>
  <c r="AM859" i="1"/>
  <c r="AF836" i="1"/>
  <c r="AM779" i="1"/>
  <c r="AE741" i="1"/>
  <c r="AL693" i="1"/>
  <c r="AA676" i="1"/>
  <c r="AO720" i="1"/>
  <c r="AL655" i="1"/>
  <c r="AG695" i="1"/>
  <c r="AF862" i="1"/>
  <c r="AJ862" i="1"/>
  <c r="AE862" i="1"/>
  <c r="AP862" i="1"/>
  <c r="AQ862" i="1"/>
  <c r="AK862" i="1"/>
  <c r="AD862" i="1"/>
  <c r="AI862" i="1"/>
  <c r="AN862" i="1"/>
  <c r="AG791" i="1"/>
  <c r="AI791" i="1"/>
  <c r="AJ791" i="1"/>
  <c r="AO791" i="1"/>
  <c r="AM791" i="1"/>
  <c r="AB791" i="1"/>
  <c r="AD791" i="1"/>
  <c r="AN791" i="1"/>
  <c r="AL791" i="1"/>
  <c r="AM734" i="1"/>
  <c r="AH734" i="1"/>
  <c r="AL734" i="1"/>
  <c r="AI734" i="1"/>
  <c r="AN734" i="1"/>
  <c r="AQ734" i="1"/>
  <c r="AF734" i="1"/>
  <c r="AG734" i="1"/>
  <c r="AE770" i="1"/>
  <c r="AC770" i="1"/>
  <c r="AJ770" i="1"/>
  <c r="AK770" i="1"/>
  <c r="AH770" i="1"/>
  <c r="AB770" i="1"/>
  <c r="AO770" i="1"/>
  <c r="AQ770" i="1"/>
  <c r="AM770" i="1"/>
  <c r="AQ681" i="1"/>
  <c r="AJ681" i="1"/>
  <c r="AP681" i="1"/>
  <c r="AC681" i="1"/>
  <c r="AL681" i="1"/>
  <c r="AH681" i="1"/>
  <c r="AB681" i="1"/>
  <c r="AO681" i="1"/>
  <c r="AM681" i="1"/>
  <c r="AH814" i="1"/>
  <c r="AB814" i="1"/>
  <c r="AM814" i="1"/>
  <c r="AK814" i="1"/>
  <c r="AE814" i="1"/>
  <c r="AJ814" i="1"/>
  <c r="AQ814" i="1"/>
  <c r="AG814" i="1"/>
  <c r="AA686" i="1"/>
  <c r="AL686" i="1"/>
  <c r="AO686" i="1"/>
  <c r="AD686" i="1"/>
  <c r="AJ686" i="1"/>
  <c r="AN686" i="1"/>
  <c r="AI686" i="1"/>
  <c r="AH786" i="1"/>
  <c r="AQ786" i="1"/>
  <c r="AG786" i="1"/>
  <c r="AP786" i="1"/>
  <c r="AF663" i="1"/>
  <c r="AK663" i="1"/>
  <c r="AD663" i="1"/>
  <c r="AI663" i="1"/>
  <c r="AM663" i="1"/>
  <c r="AA663" i="1"/>
  <c r="AC663" i="1"/>
  <c r="AA576" i="1"/>
  <c r="AC934" i="1"/>
  <c r="AH779" i="1"/>
  <c r="AQ779" i="1"/>
  <c r="AE779" i="1"/>
  <c r="AJ779" i="1"/>
  <c r="AL779" i="1"/>
  <c r="AB779" i="1"/>
  <c r="AA779" i="1"/>
  <c r="AH781" i="1"/>
  <c r="AB781" i="1"/>
  <c r="AA781" i="1"/>
  <c r="AN781" i="1"/>
  <c r="AK781" i="1"/>
  <c r="AF781" i="1"/>
  <c r="AO649" i="1"/>
  <c r="AQ644" i="1"/>
  <c r="AJ610" i="1"/>
  <c r="AN646" i="1"/>
  <c r="AG564" i="1"/>
  <c r="AD646" i="1"/>
  <c r="AL610" i="1"/>
  <c r="AK606" i="1"/>
  <c r="AJ578" i="1"/>
  <c r="AP626" i="1"/>
  <c r="AB580" i="1"/>
  <c r="AF640" i="1"/>
  <c r="AQ912" i="1"/>
  <c r="AO934" i="1"/>
  <c r="AI912" i="1"/>
  <c r="AO781" i="1"/>
  <c r="AO772" i="1"/>
  <c r="AJ781" i="1"/>
  <c r="AN779" i="1"/>
  <c r="AI741" i="1"/>
  <c r="AH693" i="1"/>
  <c r="AH720" i="1"/>
  <c r="AE693" i="1"/>
  <c r="AM655" i="1"/>
  <c r="AL695" i="1"/>
  <c r="AP789" i="1"/>
  <c r="AG789" i="1"/>
  <c r="AP716" i="1"/>
  <c r="AE716" i="1"/>
  <c r="AL716" i="1"/>
  <c r="AG754" i="1"/>
  <c r="AB754" i="1"/>
  <c r="AC754" i="1"/>
  <c r="AG664" i="1"/>
  <c r="AQ664" i="1"/>
  <c r="AD684" i="1"/>
  <c r="AN684" i="1"/>
  <c r="AG684" i="1"/>
  <c r="AK684" i="1"/>
  <c r="AA684" i="1"/>
  <c r="AP684" i="1"/>
  <c r="AO684" i="1"/>
  <c r="AM684" i="1"/>
  <c r="AP678" i="1"/>
  <c r="AO678" i="1"/>
  <c r="AM678" i="1"/>
  <c r="AO888" i="1"/>
  <c r="AN937" i="1"/>
  <c r="AK937" i="1"/>
  <c r="AC678" i="1"/>
  <c r="AA678" i="1"/>
  <c r="AH749" i="1"/>
  <c r="AQ678" i="1"/>
  <c r="AK678" i="1"/>
  <c r="AC758" i="1"/>
  <c r="AP880" i="1"/>
  <c r="AH880" i="1"/>
  <c r="AN880" i="1"/>
  <c r="AH678" i="1"/>
  <c r="AE718" i="1"/>
  <c r="AC718" i="1"/>
  <c r="AI687" i="1"/>
  <c r="AK687" i="1"/>
  <c r="AN949" i="1"/>
  <c r="AJ949" i="1"/>
  <c r="AL682" i="1"/>
  <c r="AA682" i="1"/>
  <c r="AG650" i="1"/>
  <c r="AO650" i="1"/>
  <c r="AM650" i="1"/>
  <c r="AK650" i="1"/>
  <c r="AN649" i="1"/>
  <c r="AH649" i="1"/>
  <c r="AC644" i="1"/>
  <c r="AE621" i="1"/>
  <c r="AD636" i="1"/>
  <c r="AC610" i="1"/>
  <c r="AI610" i="1"/>
  <c r="AM590" i="1"/>
  <c r="AB646" i="1"/>
  <c r="AI646" i="1"/>
  <c r="AN566" i="1"/>
  <c r="AO606" i="1"/>
  <c r="AC601" i="1"/>
  <c r="AL601" i="1"/>
  <c r="AJ626" i="1"/>
  <c r="AM626" i="1"/>
  <c r="AI580" i="1"/>
  <c r="AD580" i="1"/>
  <c r="AB571" i="1"/>
  <c r="AO571" i="1"/>
  <c r="AE572" i="1"/>
  <c r="AF949" i="1"/>
  <c r="AL949" i="1"/>
  <c r="AQ914" i="1"/>
  <c r="AK919" i="1"/>
  <c r="AP874" i="1"/>
  <c r="AA874" i="1"/>
  <c r="AB868" i="1"/>
  <c r="AI868" i="1"/>
  <c r="AG759" i="1"/>
  <c r="AQ759" i="1"/>
  <c r="AB759" i="1"/>
  <c r="AN839" i="1"/>
  <c r="AP839" i="1"/>
  <c r="AF785" i="1"/>
  <c r="AP776" i="1"/>
  <c r="AD801" i="1"/>
  <c r="AB801" i="1"/>
  <c r="AQ737" i="1"/>
  <c r="AJ737" i="1"/>
  <c r="AJ692" i="1"/>
  <c r="AI718" i="1"/>
  <c r="AB718" i="1"/>
  <c r="AK682" i="1"/>
  <c r="AD682" i="1"/>
  <c r="AG687" i="1"/>
  <c r="AA687" i="1"/>
  <c r="AF681" i="1"/>
  <c r="AN681" i="1"/>
  <c r="AG919" i="1"/>
  <c r="AB650" i="1"/>
  <c r="AI674" i="1"/>
  <c r="AL674" i="1"/>
  <c r="AO674" i="1"/>
  <c r="AH743" i="1"/>
  <c r="AL636" i="1"/>
  <c r="AF590" i="1"/>
  <c r="AD601" i="1"/>
  <c r="AG949" i="1"/>
  <c r="AE949" i="1"/>
  <c r="AJ914" i="1"/>
  <c r="AP919" i="1"/>
  <c r="AD919" i="1"/>
  <c r="AG874" i="1"/>
  <c r="AI874" i="1"/>
  <c r="AP868" i="1"/>
  <c r="AQ868" i="1"/>
  <c r="AK759" i="1"/>
  <c r="AJ759" i="1"/>
  <c r="AA839" i="1"/>
  <c r="AB839" i="1"/>
  <c r="AK785" i="1"/>
  <c r="AN785" i="1"/>
  <c r="AG776" i="1"/>
  <c r="AM737" i="1"/>
  <c r="AO801" i="1"/>
  <c r="AJ801" i="1"/>
  <c r="AI737" i="1"/>
  <c r="AD692" i="1"/>
  <c r="AC650" i="1"/>
  <c r="AA718" i="1"/>
  <c r="AJ718" i="1"/>
  <c r="AN682" i="1"/>
  <c r="AE682" i="1"/>
  <c r="AJ687" i="1"/>
  <c r="AQ687" i="1"/>
  <c r="AH634" i="1"/>
  <c r="AE636" i="1"/>
  <c r="AM601" i="1"/>
  <c r="AK588" i="1"/>
  <c r="AH949" i="1"/>
  <c r="AM949" i="1"/>
  <c r="AI919" i="1"/>
  <c r="AF914" i="1"/>
  <c r="AM919" i="1"/>
  <c r="AL919" i="1"/>
  <c r="AL874" i="1"/>
  <c r="AQ874" i="1"/>
  <c r="AD868" i="1"/>
  <c r="AI759" i="1"/>
  <c r="AI785" i="1"/>
  <c r="AC785" i="1"/>
  <c r="AA759" i="1"/>
  <c r="AC839" i="1"/>
  <c r="AK839" i="1"/>
  <c r="AA785" i="1"/>
  <c r="AB785" i="1"/>
  <c r="AQ776" i="1"/>
  <c r="AC801" i="1"/>
  <c r="AE801" i="1"/>
  <c r="AK737" i="1"/>
  <c r="AL692" i="1"/>
  <c r="AK718" i="1"/>
  <c r="AO682" i="1"/>
  <c r="AM682" i="1"/>
  <c r="AC687" i="1"/>
  <c r="AJ698" i="1"/>
  <c r="AQ698" i="1"/>
  <c r="AP698" i="1"/>
  <c r="AF686" i="1"/>
  <c r="AM686" i="1"/>
  <c r="AQ686" i="1"/>
  <c r="AB793" i="1"/>
  <c r="AD793" i="1"/>
  <c r="AJ671" i="1"/>
  <c r="AQ671" i="1"/>
  <c r="AN650" i="1"/>
  <c r="AL649" i="1"/>
  <c r="AI649" i="1"/>
  <c r="AP634" i="1"/>
  <c r="AA642" i="1"/>
  <c r="AI621" i="1"/>
  <c r="AB625" i="1"/>
  <c r="AP610" i="1"/>
  <c r="AM610" i="1"/>
  <c r="AH566" i="1"/>
  <c r="AP566" i="1"/>
  <c r="AP646" i="1"/>
  <c r="AL646" i="1"/>
  <c r="AF566" i="1"/>
  <c r="AE594" i="1"/>
  <c r="AH606" i="1"/>
  <c r="AA606" i="1"/>
  <c r="AL566" i="1"/>
  <c r="AA601" i="1"/>
  <c r="AO626" i="1"/>
  <c r="AI626" i="1"/>
  <c r="AI576" i="1"/>
  <c r="AK580" i="1"/>
  <c r="AO580" i="1"/>
  <c r="AP588" i="1"/>
  <c r="AA571" i="1"/>
  <c r="AP949" i="1"/>
  <c r="AN914" i="1"/>
  <c r="AF919" i="1"/>
  <c r="AH874" i="1"/>
  <c r="AO868" i="1"/>
  <c r="AO785" i="1"/>
  <c r="AM785" i="1"/>
  <c r="AH759" i="1"/>
  <c r="AI776" i="1"/>
  <c r="AC776" i="1"/>
  <c r="AL759" i="1"/>
  <c r="AF839" i="1"/>
  <c r="AE839" i="1"/>
  <c r="AL785" i="1"/>
  <c r="AJ785" i="1"/>
  <c r="AB776" i="1"/>
  <c r="AH801" i="1"/>
  <c r="AP801" i="1"/>
  <c r="AA737" i="1"/>
  <c r="AM692" i="1"/>
  <c r="AL718" i="1"/>
  <c r="AD718" i="1"/>
  <c r="AB682" i="1"/>
  <c r="AL687" i="1"/>
  <c r="AM687" i="1"/>
  <c r="AG663" i="1"/>
  <c r="AQ663" i="1"/>
  <c r="AN663" i="1"/>
  <c r="AQ650" i="1"/>
  <c r="AF634" i="1"/>
  <c r="AD603" i="1"/>
  <c r="AI601" i="1"/>
  <c r="AA949" i="1"/>
  <c r="AN919" i="1"/>
  <c r="AH919" i="1"/>
  <c r="AG914" i="1"/>
  <c r="AQ919" i="1"/>
  <c r="AD874" i="1"/>
  <c r="AK868" i="1"/>
  <c r="AO776" i="1"/>
  <c r="AM776" i="1"/>
  <c r="AC759" i="1"/>
  <c r="AE759" i="1"/>
  <c r="AJ839" i="1"/>
  <c r="AM839" i="1"/>
  <c r="AE785" i="1"/>
  <c r="AK776" i="1"/>
  <c r="AJ776" i="1"/>
  <c r="AI801" i="1"/>
  <c r="AG801" i="1"/>
  <c r="AL737" i="1"/>
  <c r="AJ650" i="1"/>
  <c r="AP692" i="1"/>
  <c r="AP718" i="1"/>
  <c r="AM718" i="1"/>
  <c r="AC682" i="1"/>
  <c r="AP682" i="1"/>
  <c r="AO687" i="1"/>
  <c r="AD687" i="1"/>
  <c r="AB949" i="1"/>
  <c r="AJ735" i="1"/>
  <c r="AQ735" i="1"/>
  <c r="AH735" i="1"/>
  <c r="AC680" i="1"/>
  <c r="AG680" i="1"/>
  <c r="AI650" i="1"/>
  <c r="AK935" i="1"/>
  <c r="AJ935" i="1"/>
  <c r="AC935" i="1"/>
  <c r="AB821" i="1"/>
  <c r="AP821" i="1"/>
  <c r="AD914" i="1"/>
  <c r="AO914" i="1"/>
  <c r="AB919" i="1"/>
  <c r="AM874" i="1"/>
  <c r="AF868" i="1"/>
  <c r="AE868" i="1"/>
  <c r="AI839" i="1"/>
  <c r="AP759" i="1"/>
  <c r="AD839" i="1"/>
  <c r="AP785" i="1"/>
  <c r="AA776" i="1"/>
  <c r="AF776" i="1"/>
  <c r="AK801" i="1"/>
  <c r="AQ801" i="1"/>
  <c r="AE737" i="1"/>
  <c r="AF737" i="1"/>
  <c r="AD650" i="1"/>
  <c r="AB692" i="1"/>
  <c r="AN692" i="1"/>
  <c r="AQ718" i="1"/>
  <c r="AN718" i="1"/>
  <c r="AF682" i="1"/>
  <c r="AG682" i="1"/>
  <c r="AB687" i="1"/>
  <c r="AN687" i="1"/>
  <c r="AQ764" i="1"/>
  <c r="AM764" i="1"/>
  <c r="AO655" i="1"/>
  <c r="AK655" i="1"/>
  <c r="AA650" i="1"/>
  <c r="AK931" i="1"/>
  <c r="AF931" i="1"/>
  <c r="AI719" i="1"/>
  <c r="AJ719" i="1"/>
  <c r="AD719" i="1"/>
  <c r="AA633" i="1"/>
  <c r="AA634" i="1"/>
  <c r="AN636" i="1"/>
  <c r="AP601" i="1"/>
  <c r="AH638" i="1"/>
  <c r="AG590" i="1"/>
  <c r="AO624" i="1"/>
  <c r="AI949" i="1"/>
  <c r="AG649" i="1"/>
  <c r="AI633" i="1"/>
  <c r="AM634" i="1"/>
  <c r="AO621" i="1"/>
  <c r="AB636" i="1"/>
  <c r="AK610" i="1"/>
  <c r="AJ646" i="1"/>
  <c r="AB606" i="1"/>
  <c r="AO638" i="1"/>
  <c r="AK578" i="1"/>
  <c r="AN606" i="1"/>
  <c r="AE606" i="1"/>
  <c r="AG624" i="1"/>
  <c r="AE578" i="1"/>
  <c r="AG626" i="1"/>
  <c r="AC580" i="1"/>
  <c r="AM571" i="1"/>
  <c r="AB572" i="1"/>
  <c r="AO949" i="1"/>
  <c r="AQ949" i="1"/>
  <c r="AE914" i="1"/>
  <c r="AB914" i="1"/>
  <c r="AM914" i="1"/>
  <c r="AJ919" i="1"/>
  <c r="AM868" i="1"/>
  <c r="AD785" i="1"/>
  <c r="AQ839" i="1"/>
  <c r="AG785" i="1"/>
  <c r="AL776" i="1"/>
  <c r="AN776" i="1"/>
  <c r="AA801" i="1"/>
  <c r="AP737" i="1"/>
  <c r="AL650" i="1"/>
  <c r="AH650" i="1"/>
  <c r="AP650" i="1"/>
  <c r="AK692" i="1"/>
  <c r="AG718" i="1"/>
  <c r="AF718" i="1"/>
  <c r="AI682" i="1"/>
  <c r="AQ682" i="1"/>
  <c r="AE687" i="1"/>
  <c r="AH687" i="1"/>
  <c r="AN752" i="1"/>
  <c r="AM752" i="1"/>
  <c r="AP752" i="1"/>
  <c r="AM806" i="1"/>
  <c r="AG806" i="1"/>
  <c r="AP806" i="1"/>
  <c r="AA919" i="1"/>
  <c r="AP720" i="1"/>
  <c r="AJ720" i="1"/>
  <c r="AF720" i="1"/>
  <c r="AM720" i="1"/>
  <c r="AC695" i="1"/>
  <c r="AA695" i="1"/>
  <c r="AM736" i="1"/>
  <c r="AJ736" i="1"/>
  <c r="AP736" i="1"/>
  <c r="AJ916" i="1"/>
  <c r="AQ916" i="1"/>
  <c r="AM916" i="1"/>
  <c r="AO731" i="1"/>
  <c r="AM731" i="1"/>
  <c r="AI731" i="1"/>
  <c r="AE731" i="1"/>
  <c r="AN953" i="1"/>
  <c r="AF953" i="1"/>
  <c r="AC953" i="1"/>
  <c r="AB953" i="1"/>
  <c r="AO870" i="1"/>
  <c r="AN870" i="1"/>
  <c r="AH870" i="1"/>
  <c r="AG870" i="1"/>
  <c r="AE870" i="1"/>
  <c r="AN950" i="1"/>
  <c r="AJ950" i="1"/>
  <c r="AF929" i="1"/>
  <c r="AO929" i="1"/>
  <c r="AH929" i="1"/>
  <c r="AC929" i="1"/>
  <c r="AP929" i="1"/>
  <c r="AJ930" i="1"/>
  <c r="AN930" i="1"/>
  <c r="AK930" i="1"/>
  <c r="AG930" i="1"/>
  <c r="AJ717" i="1"/>
  <c r="AM717" i="1"/>
  <c r="AQ756" i="1"/>
  <c r="AE756" i="1"/>
  <c r="AK908" i="1"/>
  <c r="AG908" i="1"/>
  <c r="AF908" i="1"/>
  <c r="AO892" i="1"/>
  <c r="AF892" i="1"/>
  <c r="AD892" i="1"/>
  <c r="AH757" i="1"/>
  <c r="AG757" i="1"/>
  <c r="AK851" i="1"/>
  <c r="AJ851" i="1"/>
  <c r="AB851" i="1"/>
  <c r="AQ851" i="1"/>
  <c r="AP644" i="1"/>
  <c r="AD644" i="1"/>
  <c r="AN625" i="1"/>
  <c r="AP625" i="1"/>
  <c r="AO564" i="1"/>
  <c r="AF608" i="1"/>
  <c r="AI915" i="1"/>
  <c r="AO915" i="1"/>
  <c r="AO921" i="1"/>
  <c r="AG921" i="1"/>
  <c r="AP881" i="1"/>
  <c r="AF841" i="1"/>
  <c r="AD841" i="1"/>
  <c r="AO754" i="1"/>
  <c r="AJ754" i="1"/>
  <c r="AK789" i="1"/>
  <c r="AQ789" i="1"/>
  <c r="AA727" i="1"/>
  <c r="AN716" i="1"/>
  <c r="AB716" i="1"/>
  <c r="AO740" i="1"/>
  <c r="AL740" i="1"/>
  <c r="AN690" i="1"/>
  <c r="AQ690" i="1"/>
  <c r="AB664" i="1"/>
  <c r="AH664" i="1"/>
  <c r="AM902" i="1"/>
  <c r="AB902" i="1"/>
  <c r="AA902" i="1"/>
  <c r="AC787" i="1"/>
  <c r="AH787" i="1"/>
  <c r="AQ748" i="1"/>
  <c r="AE748" i="1"/>
  <c r="AG724" i="1"/>
  <c r="AL724" i="1"/>
  <c r="AM724" i="1"/>
  <c r="AP724" i="1"/>
  <c r="AJ846" i="1"/>
  <c r="AK846" i="1"/>
  <c r="AE846" i="1"/>
  <c r="AC846" i="1"/>
  <c r="AF677" i="1"/>
  <c r="AC677" i="1"/>
  <c r="AN677" i="1"/>
  <c r="AJ677" i="1"/>
  <c r="AG677" i="1"/>
  <c r="AE677" i="1"/>
  <c r="AP866" i="1"/>
  <c r="AC866" i="1"/>
  <c r="AM866" i="1"/>
  <c r="AE866" i="1"/>
  <c r="AL866" i="1"/>
  <c r="AF644" i="1"/>
  <c r="AL644" i="1"/>
  <c r="AJ625" i="1"/>
  <c r="AC625" i="1"/>
  <c r="AA625" i="1"/>
  <c r="AG915" i="1"/>
  <c r="AB915" i="1"/>
  <c r="AN921" i="1"/>
  <c r="AA921" i="1"/>
  <c r="AN866" i="1"/>
  <c r="AK841" i="1"/>
  <c r="AE754" i="1"/>
  <c r="AF754" i="1"/>
  <c r="AA789" i="1"/>
  <c r="AF789" i="1"/>
  <c r="AJ727" i="1"/>
  <c r="AF716" i="1"/>
  <c r="AJ716" i="1"/>
  <c r="AM740" i="1"/>
  <c r="AE740" i="1"/>
  <c r="AB740" i="1"/>
  <c r="AA690" i="1"/>
  <c r="AH690" i="1"/>
  <c r="AN664" i="1"/>
  <c r="AD664" i="1"/>
  <c r="AF876" i="1"/>
  <c r="AM876" i="1"/>
  <c r="AL876" i="1"/>
  <c r="AD876" i="1"/>
  <c r="AC876" i="1"/>
  <c r="AN876" i="1"/>
  <c r="AH836" i="1"/>
  <c r="AE836" i="1"/>
  <c r="AD836" i="1"/>
  <c r="AB836" i="1"/>
  <c r="AN836" i="1"/>
  <c r="AK836" i="1"/>
  <c r="AJ836" i="1"/>
  <c r="AM741" i="1"/>
  <c r="AO741" i="1"/>
  <c r="AC741" i="1"/>
  <c r="AB849" i="1"/>
  <c r="AI849" i="1"/>
  <c r="AA849" i="1"/>
  <c r="AL827" i="1"/>
  <c r="AC827" i="1"/>
  <c r="AK827" i="1"/>
  <c r="AH881" i="1"/>
  <c r="AG881" i="1"/>
  <c r="AC881" i="1"/>
  <c r="AQ881" i="1"/>
  <c r="AO881" i="1"/>
  <c r="AI881" i="1"/>
  <c r="AM546" i="1"/>
  <c r="AG644" i="1"/>
  <c r="AE644" i="1"/>
  <c r="AA628" i="1"/>
  <c r="AM621" i="1"/>
  <c r="AO625" i="1"/>
  <c r="AI625" i="1"/>
  <c r="AD578" i="1"/>
  <c r="AF564" i="1"/>
  <c r="AQ594" i="1"/>
  <c r="AL564" i="1"/>
  <c r="AF648" i="1"/>
  <c r="AL576" i="1"/>
  <c r="AF571" i="1"/>
  <c r="AD576" i="1"/>
  <c r="AM915" i="1"/>
  <c r="AJ915" i="1"/>
  <c r="AB921" i="1"/>
  <c r="AI921" i="1"/>
  <c r="AA881" i="1"/>
  <c r="AK866" i="1"/>
  <c r="AQ754" i="1"/>
  <c r="AN754" i="1"/>
  <c r="AL789" i="1"/>
  <c r="AN789" i="1"/>
  <c r="AO716" i="1"/>
  <c r="AP740" i="1"/>
  <c r="AJ740" i="1"/>
  <c r="AO690" i="1"/>
  <c r="AD690" i="1"/>
  <c r="AC664" i="1"/>
  <c r="AL664" i="1"/>
  <c r="AL843" i="1"/>
  <c r="AG843" i="1"/>
  <c r="AF843" i="1"/>
  <c r="AH802" i="1"/>
  <c r="AN802" i="1"/>
  <c r="AJ802" i="1"/>
  <c r="AC802" i="1"/>
  <c r="AH684" i="1"/>
  <c r="AC684" i="1"/>
  <c r="AQ684" i="1"/>
  <c r="AF684" i="1"/>
  <c r="AI798" i="1"/>
  <c r="AM798" i="1"/>
  <c r="AH798" i="1"/>
  <c r="AC798" i="1"/>
  <c r="AJ841" i="1"/>
  <c r="AG841" i="1"/>
  <c r="AB841" i="1"/>
  <c r="AA841" i="1"/>
  <c r="AP841" i="1"/>
  <c r="AO841" i="1"/>
  <c r="AI841" i="1"/>
  <c r="AI727" i="1"/>
  <c r="AM727" i="1"/>
  <c r="AE727" i="1"/>
  <c r="AO727" i="1"/>
  <c r="AK546" i="1"/>
  <c r="AH644" i="1"/>
  <c r="AM644" i="1"/>
  <c r="AK625" i="1"/>
  <c r="AD625" i="1"/>
  <c r="AQ625" i="1"/>
  <c r="AE564" i="1"/>
  <c r="AD564" i="1"/>
  <c r="AP589" i="1"/>
  <c r="AK615" i="1"/>
  <c r="AP915" i="1"/>
  <c r="AC915" i="1"/>
  <c r="AH921" i="1"/>
  <c r="AQ921" i="1"/>
  <c r="AJ881" i="1"/>
  <c r="AH866" i="1"/>
  <c r="AL841" i="1"/>
  <c r="AD754" i="1"/>
  <c r="AD789" i="1"/>
  <c r="AB789" i="1"/>
  <c r="AK727" i="1"/>
  <c r="AM716" i="1"/>
  <c r="AH716" i="1"/>
  <c r="AG740" i="1"/>
  <c r="AF740" i="1"/>
  <c r="AB690" i="1"/>
  <c r="AL690" i="1"/>
  <c r="AO664" i="1"/>
  <c r="AE664" i="1"/>
  <c r="AF877" i="1"/>
  <c r="AO877" i="1"/>
  <c r="AN877" i="1"/>
  <c r="AJ877" i="1"/>
  <c r="AD877" i="1"/>
  <c r="AB877" i="1"/>
  <c r="AH824" i="1"/>
  <c r="AC824" i="1"/>
  <c r="AJ824" i="1"/>
  <c r="AD824" i="1"/>
  <c r="AK920" i="1"/>
  <c r="AL920" i="1"/>
  <c r="AJ920" i="1"/>
  <c r="AA920" i="1"/>
  <c r="AH733" i="1"/>
  <c r="AO733" i="1"/>
  <c r="AM733" i="1"/>
  <c r="AC733" i="1"/>
  <c r="AK840" i="1"/>
  <c r="AL840" i="1"/>
  <c r="AF840" i="1"/>
  <c r="AD840" i="1"/>
  <c r="AC794" i="1"/>
  <c r="AI794" i="1"/>
  <c r="AM794" i="1"/>
  <c r="AH794" i="1"/>
  <c r="AD738" i="1"/>
  <c r="AM738" i="1"/>
  <c r="AH738" i="1"/>
  <c r="AC738" i="1"/>
  <c r="AO738" i="1"/>
  <c r="AH788" i="1"/>
  <c r="AC788" i="1"/>
  <c r="AP754" i="1"/>
  <c r="AK754" i="1"/>
  <c r="AB644" i="1"/>
  <c r="AJ644" i="1"/>
  <c r="AG625" i="1"/>
  <c r="AF625" i="1"/>
  <c r="AM560" i="1"/>
  <c r="AI589" i="1"/>
  <c r="AI615" i="1"/>
  <c r="AJ574" i="1"/>
  <c r="AQ915" i="1"/>
  <c r="AK915" i="1"/>
  <c r="AK921" i="1"/>
  <c r="AD921" i="1"/>
  <c r="AB881" i="1"/>
  <c r="AJ866" i="1"/>
  <c r="AA866" i="1"/>
  <c r="AH841" i="1"/>
  <c r="AF866" i="1"/>
  <c r="AH754" i="1"/>
  <c r="AO789" i="1"/>
  <c r="AJ789" i="1"/>
  <c r="AG727" i="1"/>
  <c r="AC727" i="1"/>
  <c r="AC716" i="1"/>
  <c r="AQ716" i="1"/>
  <c r="AQ740" i="1"/>
  <c r="AN740" i="1"/>
  <c r="AP690" i="1"/>
  <c r="AE690" i="1"/>
  <c r="AF664" i="1"/>
  <c r="AM664" i="1"/>
  <c r="AN934" i="1"/>
  <c r="AJ934" i="1"/>
  <c r="AF874" i="1"/>
  <c r="AO874" i="1"/>
  <c r="AJ874" i="1"/>
  <c r="AC874" i="1"/>
  <c r="AB874" i="1"/>
  <c r="AK874" i="1"/>
  <c r="AK918" i="1"/>
  <c r="AJ918" i="1"/>
  <c r="AI918" i="1"/>
  <c r="AD918" i="1"/>
  <c r="AC918" i="1"/>
  <c r="AB918" i="1"/>
  <c r="AM918" i="1"/>
  <c r="AG728" i="1"/>
  <c r="AP728" i="1"/>
  <c r="AL728" i="1"/>
  <c r="AM728" i="1"/>
  <c r="AK912" i="1"/>
  <c r="AJ912" i="1"/>
  <c r="AE912" i="1"/>
  <c r="AD912" i="1"/>
  <c r="AC912" i="1"/>
  <c r="AA912" i="1"/>
  <c r="AH676" i="1"/>
  <c r="AC676" i="1"/>
  <c r="AF676" i="1"/>
  <c r="AP676" i="1"/>
  <c r="AQ676" i="1"/>
  <c r="AN642" i="1"/>
  <c r="AF621" i="1"/>
  <c r="AA644" i="1"/>
  <c r="AB642" i="1"/>
  <c r="AF637" i="1"/>
  <c r="AN621" i="1"/>
  <c r="AA621" i="1"/>
  <c r="AE625" i="1"/>
  <c r="AP618" i="1"/>
  <c r="AC578" i="1"/>
  <c r="AL578" i="1"/>
  <c r="AA612" i="1"/>
  <c r="AO592" i="1"/>
  <c r="AG617" i="1"/>
  <c r="AI578" i="1"/>
  <c r="AQ573" i="1"/>
  <c r="AC571" i="1"/>
  <c r="AP571" i="1"/>
  <c r="AG572" i="1"/>
  <c r="AE915" i="1"/>
  <c r="AD915" i="1"/>
  <c r="AC921" i="1"/>
  <c r="AL921" i="1"/>
  <c r="AN881" i="1"/>
  <c r="AK881" i="1"/>
  <c r="AG866" i="1"/>
  <c r="AI866" i="1"/>
  <c r="AQ841" i="1"/>
  <c r="AA754" i="1"/>
  <c r="AM789" i="1"/>
  <c r="AD727" i="1"/>
  <c r="AC789" i="1"/>
  <c r="AE789" i="1"/>
  <c r="AP727" i="1"/>
  <c r="AL727" i="1"/>
  <c r="AD716" i="1"/>
  <c r="AI716" i="1"/>
  <c r="AC740" i="1"/>
  <c r="AI740" i="1"/>
  <c r="AC690" i="1"/>
  <c r="AM690" i="1"/>
  <c r="AI664" i="1"/>
  <c r="AJ664" i="1"/>
  <c r="AP664" i="1"/>
  <c r="AK914" i="1"/>
  <c r="AL914" i="1"/>
  <c r="AI914" i="1"/>
  <c r="AA914" i="1"/>
  <c r="AH737" i="1"/>
  <c r="AC737" i="1"/>
  <c r="AO737" i="1"/>
  <c r="AD737" i="1"/>
  <c r="AQ692" i="1"/>
  <c r="AH692" i="1"/>
  <c r="AG692" i="1"/>
  <c r="AF692" i="1"/>
  <c r="AO692" i="1"/>
  <c r="AC692" i="1"/>
  <c r="AA692" i="1"/>
  <c r="AI859" i="1"/>
  <c r="AF859" i="1"/>
  <c r="AO859" i="1"/>
  <c r="AL859" i="1"/>
  <c r="AC859" i="1"/>
  <c r="AD859" i="1"/>
  <c r="AJ693" i="1"/>
  <c r="AO693" i="1"/>
  <c r="AN693" i="1"/>
  <c r="AF693" i="1"/>
  <c r="AC693" i="1"/>
  <c r="AN644" i="1"/>
  <c r="AI644" i="1"/>
  <c r="AL625" i="1"/>
  <c r="AN630" i="1"/>
  <c r="AI617" i="1"/>
  <c r="AH915" i="1"/>
  <c r="AL915" i="1"/>
  <c r="AP921" i="1"/>
  <c r="AF881" i="1"/>
  <c r="AE881" i="1"/>
  <c r="AB866" i="1"/>
  <c r="AQ866" i="1"/>
  <c r="AE841" i="1"/>
  <c r="AI754" i="1"/>
  <c r="AM754" i="1"/>
  <c r="AL754" i="1"/>
  <c r="AH789" i="1"/>
  <c r="AH727" i="1"/>
  <c r="AF727" i="1"/>
  <c r="AG716" i="1"/>
  <c r="AA716" i="1"/>
  <c r="AD740" i="1"/>
  <c r="AJ690" i="1"/>
  <c r="AF690" i="1"/>
  <c r="AA664" i="1"/>
  <c r="AO734" i="1"/>
  <c r="AD734" i="1"/>
  <c r="AL868" i="1"/>
  <c r="AC868" i="1"/>
  <c r="AG868" i="1"/>
  <c r="AJ868" i="1"/>
  <c r="AM759" i="1"/>
  <c r="AO759" i="1"/>
  <c r="AD759" i="1"/>
  <c r="AQ683" i="1"/>
  <c r="AI683" i="1"/>
  <c r="AA683" i="1"/>
  <c r="AP683" i="1"/>
  <c r="AH683" i="1"/>
  <c r="AJ683" i="1"/>
  <c r="AG683" i="1"/>
  <c r="AK683" i="1"/>
  <c r="AF683" i="1"/>
  <c r="AE683" i="1"/>
  <c r="AD683" i="1"/>
  <c r="AO683" i="1"/>
  <c r="AC683" i="1"/>
  <c r="AN683" i="1"/>
  <c r="AB683" i="1"/>
  <c r="AM683" i="1"/>
  <c r="AL683" i="1"/>
  <c r="AQ669" i="1"/>
  <c r="AI669" i="1"/>
  <c r="AA669" i="1"/>
  <c r="AP669" i="1"/>
  <c r="AH669" i="1"/>
  <c r="AL669" i="1"/>
  <c r="AB669" i="1"/>
  <c r="AK669" i="1"/>
  <c r="AJ669" i="1"/>
  <c r="AG669" i="1"/>
  <c r="AF669" i="1"/>
  <c r="AE669" i="1"/>
  <c r="AO669" i="1"/>
  <c r="AD669" i="1"/>
  <c r="AN669" i="1"/>
  <c r="AC669" i="1"/>
  <c r="AM669" i="1"/>
  <c r="AQ665" i="1"/>
  <c r="AI665" i="1"/>
  <c r="AA665" i="1"/>
  <c r="AP665" i="1"/>
  <c r="AH665" i="1"/>
  <c r="AJ665" i="1"/>
  <c r="AG665" i="1"/>
  <c r="AF665" i="1"/>
  <c r="AO665" i="1"/>
  <c r="AE665" i="1"/>
  <c r="AN665" i="1"/>
  <c r="AD665" i="1"/>
  <c r="AM665" i="1"/>
  <c r="AC665" i="1"/>
  <c r="AL665" i="1"/>
  <c r="AB665" i="1"/>
  <c r="AK665" i="1"/>
  <c r="AJ702" i="1"/>
  <c r="AB702" i="1"/>
  <c r="AO702" i="1"/>
  <c r="AF702" i="1"/>
  <c r="AN702" i="1"/>
  <c r="AE702" i="1"/>
  <c r="AI702" i="1"/>
  <c r="AD702" i="1"/>
  <c r="AQ702" i="1"/>
  <c r="AC702" i="1"/>
  <c r="AP702" i="1"/>
  <c r="AM702" i="1"/>
  <c r="AL702" i="1"/>
  <c r="AK702" i="1"/>
  <c r="AH702" i="1"/>
  <c r="AG702" i="1"/>
  <c r="AA702" i="1"/>
  <c r="AQ651" i="1"/>
  <c r="AI651" i="1"/>
  <c r="AA651" i="1"/>
  <c r="AP651" i="1"/>
  <c r="AH651" i="1"/>
  <c r="AL651" i="1"/>
  <c r="AB651" i="1"/>
  <c r="AK651" i="1"/>
  <c r="AJ651" i="1"/>
  <c r="AF651" i="1"/>
  <c r="AO651" i="1"/>
  <c r="AE651" i="1"/>
  <c r="AN651" i="1"/>
  <c r="AM651" i="1"/>
  <c r="AG651" i="1"/>
  <c r="AD651" i="1"/>
  <c r="AC651" i="1"/>
  <c r="AM820" i="1"/>
  <c r="AE820" i="1"/>
  <c r="AQ820" i="1"/>
  <c r="AI820" i="1"/>
  <c r="AA820" i="1"/>
  <c r="AP820" i="1"/>
  <c r="AF820" i="1"/>
  <c r="AK820" i="1"/>
  <c r="AN820" i="1"/>
  <c r="AL820" i="1"/>
  <c r="AJ820" i="1"/>
  <c r="AG820" i="1"/>
  <c r="AD820" i="1"/>
  <c r="AO820" i="1"/>
  <c r="AH820" i="1"/>
  <c r="AC820" i="1"/>
  <c r="AB820" i="1"/>
  <c r="AM875" i="1"/>
  <c r="AE875" i="1"/>
  <c r="AL875" i="1"/>
  <c r="AC875" i="1"/>
  <c r="AK875" i="1"/>
  <c r="AB875" i="1"/>
  <c r="AN875" i="1"/>
  <c r="AQ875" i="1"/>
  <c r="AF875" i="1"/>
  <c r="AD875" i="1"/>
  <c r="AJ875" i="1"/>
  <c r="AH875" i="1"/>
  <c r="AG875" i="1"/>
  <c r="AP875" i="1"/>
  <c r="AO875" i="1"/>
  <c r="AI875" i="1"/>
  <c r="AA875" i="1"/>
  <c r="AQ675" i="1"/>
  <c r="AI675" i="1"/>
  <c r="AA675" i="1"/>
  <c r="AP675" i="1"/>
  <c r="AH675" i="1"/>
  <c r="AJ675" i="1"/>
  <c r="AK675" i="1"/>
  <c r="AG675" i="1"/>
  <c r="AF675" i="1"/>
  <c r="AE675" i="1"/>
  <c r="AO675" i="1"/>
  <c r="AD675" i="1"/>
  <c r="AN675" i="1"/>
  <c r="AC675" i="1"/>
  <c r="AM675" i="1"/>
  <c r="AB675" i="1"/>
  <c r="AL675" i="1"/>
  <c r="AJ704" i="1"/>
  <c r="AB704" i="1"/>
  <c r="AK704" i="1"/>
  <c r="AA704" i="1"/>
  <c r="AI704" i="1"/>
  <c r="AO704" i="1"/>
  <c r="AF704" i="1"/>
  <c r="AN704" i="1"/>
  <c r="AE704" i="1"/>
  <c r="AL704" i="1"/>
  <c r="AH704" i="1"/>
  <c r="AQ704" i="1"/>
  <c r="AP704" i="1"/>
  <c r="AM704" i="1"/>
  <c r="AG704" i="1"/>
  <c r="AD704" i="1"/>
  <c r="AC704" i="1"/>
  <c r="AQ653" i="1"/>
  <c r="AI653" i="1"/>
  <c r="AA653" i="1"/>
  <c r="AP653" i="1"/>
  <c r="AH653" i="1"/>
  <c r="AN653" i="1"/>
  <c r="AD653" i="1"/>
  <c r="AM653" i="1"/>
  <c r="AC653" i="1"/>
  <c r="AL653" i="1"/>
  <c r="AB653" i="1"/>
  <c r="AJ653" i="1"/>
  <c r="AG653" i="1"/>
  <c r="AO653" i="1"/>
  <c r="AK653" i="1"/>
  <c r="AE653" i="1"/>
  <c r="AF653" i="1"/>
  <c r="AJ694" i="1"/>
  <c r="AB694" i="1"/>
  <c r="AO694" i="1"/>
  <c r="AF694" i="1"/>
  <c r="AN694" i="1"/>
  <c r="AE694" i="1"/>
  <c r="AI694" i="1"/>
  <c r="AD694" i="1"/>
  <c r="AQ694" i="1"/>
  <c r="AC694" i="1"/>
  <c r="AK694" i="1"/>
  <c r="AH694" i="1"/>
  <c r="AG694" i="1"/>
  <c r="AA694" i="1"/>
  <c r="AP694" i="1"/>
  <c r="AM694" i="1"/>
  <c r="AL694" i="1"/>
  <c r="AP900" i="1"/>
  <c r="AI900" i="1"/>
  <c r="AA900" i="1"/>
  <c r="AO900" i="1"/>
  <c r="AF900" i="1"/>
  <c r="AN900" i="1"/>
  <c r="AE900" i="1"/>
  <c r="AJ900" i="1"/>
  <c r="AQ900" i="1"/>
  <c r="AB900" i="1"/>
  <c r="AG900" i="1"/>
  <c r="AL900" i="1"/>
  <c r="AC900" i="1"/>
  <c r="AK900" i="1"/>
  <c r="AH900" i="1"/>
  <c r="AM900" i="1"/>
  <c r="AD900" i="1"/>
  <c r="AJ726" i="1"/>
  <c r="AB726" i="1"/>
  <c r="AO726" i="1"/>
  <c r="AF726" i="1"/>
  <c r="AN726" i="1"/>
  <c r="AE726" i="1"/>
  <c r="AM726" i="1"/>
  <c r="AD726" i="1"/>
  <c r="AK726" i="1"/>
  <c r="AA726" i="1"/>
  <c r="AI726" i="1"/>
  <c r="AH726" i="1"/>
  <c r="AG726" i="1"/>
  <c r="AC726" i="1"/>
  <c r="AQ726" i="1"/>
  <c r="AP726" i="1"/>
  <c r="AL726" i="1"/>
  <c r="AQ667" i="1"/>
  <c r="AI667" i="1"/>
  <c r="AA667" i="1"/>
  <c r="AP667" i="1"/>
  <c r="AH667" i="1"/>
  <c r="AJ667" i="1"/>
  <c r="AN667" i="1"/>
  <c r="AC667" i="1"/>
  <c r="AM667" i="1"/>
  <c r="AB667" i="1"/>
  <c r="AL667" i="1"/>
  <c r="AK667" i="1"/>
  <c r="AG667" i="1"/>
  <c r="AF667" i="1"/>
  <c r="AE667" i="1"/>
  <c r="AO667" i="1"/>
  <c r="AD667" i="1"/>
  <c r="AQ922" i="1"/>
  <c r="AI922" i="1"/>
  <c r="AA922" i="1"/>
  <c r="AP922" i="1"/>
  <c r="AH922" i="1"/>
  <c r="AM922" i="1"/>
  <c r="AE922" i="1"/>
  <c r="AL922" i="1"/>
  <c r="AK922" i="1"/>
  <c r="AJ922" i="1"/>
  <c r="AF922" i="1"/>
  <c r="AD922" i="1"/>
  <c r="AC922" i="1"/>
  <c r="AB922" i="1"/>
  <c r="AN922" i="1"/>
  <c r="AO922" i="1"/>
  <c r="AG922" i="1"/>
  <c r="AM895" i="1"/>
  <c r="AE895" i="1"/>
  <c r="AO895" i="1"/>
  <c r="AF895" i="1"/>
  <c r="AN895" i="1"/>
  <c r="AD895" i="1"/>
  <c r="AI895" i="1"/>
  <c r="AG895" i="1"/>
  <c r="AK895" i="1"/>
  <c r="AJ895" i="1"/>
  <c r="AA895" i="1"/>
  <c r="AQ895" i="1"/>
  <c r="AP895" i="1"/>
  <c r="AC895" i="1"/>
  <c r="AB895" i="1"/>
  <c r="AH895" i="1"/>
  <c r="AL895" i="1"/>
  <c r="AL903" i="1"/>
  <c r="AD903" i="1"/>
  <c r="AM903" i="1"/>
  <c r="AC903" i="1"/>
  <c r="AQ903" i="1"/>
  <c r="AG903" i="1"/>
  <c r="AP903" i="1"/>
  <c r="AF903" i="1"/>
  <c r="AJ903" i="1"/>
  <c r="AA903" i="1"/>
  <c r="AI903" i="1"/>
  <c r="AH903" i="1"/>
  <c r="AO903" i="1"/>
  <c r="AN903" i="1"/>
  <c r="AB903" i="1"/>
  <c r="AK903" i="1"/>
  <c r="AE903" i="1"/>
  <c r="AQ803" i="1"/>
  <c r="AI803" i="1"/>
  <c r="AM803" i="1"/>
  <c r="AE803" i="1"/>
  <c r="AO803" i="1"/>
  <c r="AD803" i="1"/>
  <c r="AJ803" i="1"/>
  <c r="AL803" i="1"/>
  <c r="AK803" i="1"/>
  <c r="AH803" i="1"/>
  <c r="AF803" i="1"/>
  <c r="AC803" i="1"/>
  <c r="AG803" i="1"/>
  <c r="AB803" i="1"/>
  <c r="AA803" i="1"/>
  <c r="AP803" i="1"/>
  <c r="AN803" i="1"/>
  <c r="AM832" i="1"/>
  <c r="AE832" i="1"/>
  <c r="AQ832" i="1"/>
  <c r="AI832" i="1"/>
  <c r="AA832" i="1"/>
  <c r="AK832" i="1"/>
  <c r="AP832" i="1"/>
  <c r="AF832" i="1"/>
  <c r="AD832" i="1"/>
  <c r="AC832" i="1"/>
  <c r="AO832" i="1"/>
  <c r="AB832" i="1"/>
  <c r="AL832" i="1"/>
  <c r="AJ832" i="1"/>
  <c r="AN832" i="1"/>
  <c r="AH832" i="1"/>
  <c r="AG832" i="1"/>
  <c r="AM879" i="1"/>
  <c r="AE879" i="1"/>
  <c r="AO879" i="1"/>
  <c r="AF879" i="1"/>
  <c r="AN879" i="1"/>
  <c r="AD879" i="1"/>
  <c r="AP879" i="1"/>
  <c r="AB879" i="1"/>
  <c r="AH879" i="1"/>
  <c r="AQ879" i="1"/>
  <c r="AI879" i="1"/>
  <c r="AL879" i="1"/>
  <c r="AC879" i="1"/>
  <c r="AA879" i="1"/>
  <c r="AJ879" i="1"/>
  <c r="AG879" i="1"/>
  <c r="AK879" i="1"/>
  <c r="AQ689" i="1"/>
  <c r="AI689" i="1"/>
  <c r="AA689" i="1"/>
  <c r="AP689" i="1"/>
  <c r="AH689" i="1"/>
  <c r="AF689" i="1"/>
  <c r="AO689" i="1"/>
  <c r="AE689" i="1"/>
  <c r="AM689" i="1"/>
  <c r="AL689" i="1"/>
  <c r="AK689" i="1"/>
  <c r="AJ689" i="1"/>
  <c r="AG689" i="1"/>
  <c r="AD689" i="1"/>
  <c r="AC689" i="1"/>
  <c r="AN689" i="1"/>
  <c r="AB689" i="1"/>
  <c r="AQ848" i="1"/>
  <c r="AI848" i="1"/>
  <c r="AA848" i="1"/>
  <c r="AN848" i="1"/>
  <c r="AE848" i="1"/>
  <c r="AJ848" i="1"/>
  <c r="AM848" i="1"/>
  <c r="AB848" i="1"/>
  <c r="AG848" i="1"/>
  <c r="AF848" i="1"/>
  <c r="AD848" i="1"/>
  <c r="AC848" i="1"/>
  <c r="AO848" i="1"/>
  <c r="AL848" i="1"/>
  <c r="AP848" i="1"/>
  <c r="AK848" i="1"/>
  <c r="AH848" i="1"/>
  <c r="AQ691" i="1"/>
  <c r="AI691" i="1"/>
  <c r="AA691" i="1"/>
  <c r="AP691" i="1"/>
  <c r="AH691" i="1"/>
  <c r="AJ691" i="1"/>
  <c r="AG691" i="1"/>
  <c r="AM691" i="1"/>
  <c r="AL691" i="1"/>
  <c r="AK691" i="1"/>
  <c r="AF691" i="1"/>
  <c r="AE691" i="1"/>
  <c r="AD691" i="1"/>
  <c r="AO691" i="1"/>
  <c r="AC691" i="1"/>
  <c r="AN691" i="1"/>
  <c r="AB691" i="1"/>
  <c r="AP906" i="1"/>
  <c r="AH906" i="1"/>
  <c r="AQ906" i="1"/>
  <c r="AG906" i="1"/>
  <c r="AI906" i="1"/>
  <c r="AF906" i="1"/>
  <c r="AL906" i="1"/>
  <c r="AB906" i="1"/>
  <c r="AC906" i="1"/>
  <c r="AK906" i="1"/>
  <c r="AJ906" i="1"/>
  <c r="AM906" i="1"/>
  <c r="AN906" i="1"/>
  <c r="AE906" i="1"/>
  <c r="AO906" i="1"/>
  <c r="AD906" i="1"/>
  <c r="AA906" i="1"/>
  <c r="AM816" i="1"/>
  <c r="AE816" i="1"/>
  <c r="AQ816" i="1"/>
  <c r="AI816" i="1"/>
  <c r="AA816" i="1"/>
  <c r="AK816" i="1"/>
  <c r="AP816" i="1"/>
  <c r="AF816" i="1"/>
  <c r="AL816" i="1"/>
  <c r="AJ816" i="1"/>
  <c r="AH816" i="1"/>
  <c r="AD816" i="1"/>
  <c r="AC816" i="1"/>
  <c r="AB816" i="1"/>
  <c r="AO816" i="1"/>
  <c r="AN816" i="1"/>
  <c r="AG816" i="1"/>
  <c r="AM865" i="1"/>
  <c r="AE865" i="1"/>
  <c r="AJ865" i="1"/>
  <c r="AA865" i="1"/>
  <c r="AK865" i="1"/>
  <c r="AO865" i="1"/>
  <c r="AD865" i="1"/>
  <c r="AH865" i="1"/>
  <c r="AP865" i="1"/>
  <c r="AB865" i="1"/>
  <c r="AC865" i="1"/>
  <c r="AL865" i="1"/>
  <c r="AQ865" i="1"/>
  <c r="AN865" i="1"/>
  <c r="AG865" i="1"/>
  <c r="AF865" i="1"/>
  <c r="AI865" i="1"/>
  <c r="AM812" i="1"/>
  <c r="AE812" i="1"/>
  <c r="AQ812" i="1"/>
  <c r="AI812" i="1"/>
  <c r="AA812" i="1"/>
  <c r="AP812" i="1"/>
  <c r="AF812" i="1"/>
  <c r="AK812" i="1"/>
  <c r="AJ812" i="1"/>
  <c r="AH812" i="1"/>
  <c r="AG812" i="1"/>
  <c r="AC812" i="1"/>
  <c r="AO812" i="1"/>
  <c r="AB812" i="1"/>
  <c r="AN812" i="1"/>
  <c r="AL812" i="1"/>
  <c r="AD812" i="1"/>
  <c r="AL905" i="1"/>
  <c r="AD905" i="1"/>
  <c r="AI905" i="1"/>
  <c r="AH905" i="1"/>
  <c r="AQ905" i="1"/>
  <c r="AG905" i="1"/>
  <c r="AM905" i="1"/>
  <c r="AB905" i="1"/>
  <c r="AJ905" i="1"/>
  <c r="AP905" i="1"/>
  <c r="AA905" i="1"/>
  <c r="AO905" i="1"/>
  <c r="AF905" i="1"/>
  <c r="AE905" i="1"/>
  <c r="AC905" i="1"/>
  <c r="AN905" i="1"/>
  <c r="AK905" i="1"/>
  <c r="AL913" i="1"/>
  <c r="AD913" i="1"/>
  <c r="AK913" i="1"/>
  <c r="AC913" i="1"/>
  <c r="AJ913" i="1"/>
  <c r="AB913" i="1"/>
  <c r="AG913" i="1"/>
  <c r="AN913" i="1"/>
  <c r="AO913" i="1"/>
  <c r="AM913" i="1"/>
  <c r="AI913" i="1"/>
  <c r="AF913" i="1"/>
  <c r="AQ913" i="1"/>
  <c r="AA913" i="1"/>
  <c r="AP913" i="1"/>
  <c r="AE913" i="1"/>
  <c r="AH913" i="1"/>
  <c r="AQ928" i="1"/>
  <c r="AI928" i="1"/>
  <c r="AA928" i="1"/>
  <c r="AP928" i="1"/>
  <c r="AH928" i="1"/>
  <c r="AM928" i="1"/>
  <c r="AE928" i="1"/>
  <c r="AG928" i="1"/>
  <c r="AF928" i="1"/>
  <c r="AD928" i="1"/>
  <c r="AN928" i="1"/>
  <c r="AB928" i="1"/>
  <c r="AJ928" i="1"/>
  <c r="AC928" i="1"/>
  <c r="AO928" i="1"/>
  <c r="AL928" i="1"/>
  <c r="AK928" i="1"/>
  <c r="AM855" i="1"/>
  <c r="AE855" i="1"/>
  <c r="AI855" i="1"/>
  <c r="AH855" i="1"/>
  <c r="AJ855" i="1"/>
  <c r="AO855" i="1"/>
  <c r="AC855" i="1"/>
  <c r="AK855" i="1"/>
  <c r="AQ855" i="1"/>
  <c r="AB855" i="1"/>
  <c r="AL855" i="1"/>
  <c r="AG855" i="1"/>
  <c r="AF855" i="1"/>
  <c r="AA855" i="1"/>
  <c r="AD855" i="1"/>
  <c r="AP855" i="1"/>
  <c r="AN855" i="1"/>
  <c r="AM871" i="1"/>
  <c r="AE871" i="1"/>
  <c r="AI871" i="1"/>
  <c r="AN871" i="1"/>
  <c r="AC871" i="1"/>
  <c r="AQ871" i="1"/>
  <c r="AG871" i="1"/>
  <c r="AK871" i="1"/>
  <c r="AD871" i="1"/>
  <c r="AH871" i="1"/>
  <c r="AP871" i="1"/>
  <c r="AO871" i="1"/>
  <c r="AJ871" i="1"/>
  <c r="AF871" i="1"/>
  <c r="AB871" i="1"/>
  <c r="AL871" i="1"/>
  <c r="AA871" i="1"/>
  <c r="AJ708" i="1"/>
  <c r="AB708" i="1"/>
  <c r="AK708" i="1"/>
  <c r="AA708" i="1"/>
  <c r="AI708" i="1"/>
  <c r="AO708" i="1"/>
  <c r="AF708" i="1"/>
  <c r="AN708" i="1"/>
  <c r="AE708" i="1"/>
  <c r="AL708" i="1"/>
  <c r="AH708" i="1"/>
  <c r="AQ708" i="1"/>
  <c r="AP708" i="1"/>
  <c r="AM708" i="1"/>
  <c r="AG708" i="1"/>
  <c r="AD708" i="1"/>
  <c r="AC708" i="1"/>
  <c r="AJ696" i="1"/>
  <c r="AB696" i="1"/>
  <c r="AK696" i="1"/>
  <c r="AA696" i="1"/>
  <c r="AI696" i="1"/>
  <c r="AN696" i="1"/>
  <c r="AE696" i="1"/>
  <c r="AF696" i="1"/>
  <c r="AQ696" i="1"/>
  <c r="AD696" i="1"/>
  <c r="AC696" i="1"/>
  <c r="AP696" i="1"/>
  <c r="AO696" i="1"/>
  <c r="AM696" i="1"/>
  <c r="AL696" i="1"/>
  <c r="AH696" i="1"/>
  <c r="AG696" i="1"/>
  <c r="AJ700" i="1"/>
  <c r="AB700" i="1"/>
  <c r="AK700" i="1"/>
  <c r="AA700" i="1"/>
  <c r="AI700" i="1"/>
  <c r="AN700" i="1"/>
  <c r="AE700" i="1"/>
  <c r="AF700" i="1"/>
  <c r="AQ700" i="1"/>
  <c r="AD700" i="1"/>
  <c r="AH700" i="1"/>
  <c r="AG700" i="1"/>
  <c r="AC700" i="1"/>
  <c r="AP700" i="1"/>
  <c r="AO700" i="1"/>
  <c r="AM700" i="1"/>
  <c r="AL700" i="1"/>
  <c r="AM652" i="1"/>
  <c r="AE652" i="1"/>
  <c r="AL652" i="1"/>
  <c r="AD652" i="1"/>
  <c r="AN652" i="1"/>
  <c r="AB652" i="1"/>
  <c r="AK652" i="1"/>
  <c r="AA652" i="1"/>
  <c r="AJ652" i="1"/>
  <c r="AH652" i="1"/>
  <c r="AQ652" i="1"/>
  <c r="AG652" i="1"/>
  <c r="AP652" i="1"/>
  <c r="AO652" i="1"/>
  <c r="AI652" i="1"/>
  <c r="AF652" i="1"/>
  <c r="AC652" i="1"/>
  <c r="AQ924" i="1"/>
  <c r="AI924" i="1"/>
  <c r="AA924" i="1"/>
  <c r="AP924" i="1"/>
  <c r="AH924" i="1"/>
  <c r="AM924" i="1"/>
  <c r="AE924" i="1"/>
  <c r="AK924" i="1"/>
  <c r="AJ924" i="1"/>
  <c r="AG924" i="1"/>
  <c r="AO924" i="1"/>
  <c r="AD924" i="1"/>
  <c r="AL924" i="1"/>
  <c r="AF924" i="1"/>
  <c r="AC924" i="1"/>
  <c r="AB924" i="1"/>
  <c r="AN924" i="1"/>
  <c r="AQ936" i="1"/>
  <c r="AI936" i="1"/>
  <c r="AA936" i="1"/>
  <c r="AP936" i="1"/>
  <c r="AH936" i="1"/>
  <c r="AM936" i="1"/>
  <c r="AE936" i="1"/>
  <c r="AL936" i="1"/>
  <c r="AD936" i="1"/>
  <c r="AK936" i="1"/>
  <c r="AJ936" i="1"/>
  <c r="AG936" i="1"/>
  <c r="AC936" i="1"/>
  <c r="AF936" i="1"/>
  <c r="AB936" i="1"/>
  <c r="AO936" i="1"/>
  <c r="AN936" i="1"/>
  <c r="AM925" i="1"/>
  <c r="AE925" i="1"/>
  <c r="AL925" i="1"/>
  <c r="AD925" i="1"/>
  <c r="AQ925" i="1"/>
  <c r="AI925" i="1"/>
  <c r="AA925" i="1"/>
  <c r="AP925" i="1"/>
  <c r="AC925" i="1"/>
  <c r="AO925" i="1"/>
  <c r="AB925" i="1"/>
  <c r="AN925" i="1"/>
  <c r="AJ925" i="1"/>
  <c r="AG925" i="1"/>
  <c r="AK925" i="1"/>
  <c r="AH925" i="1"/>
  <c r="AF925" i="1"/>
  <c r="AP904" i="1"/>
  <c r="AH904" i="1"/>
  <c r="AK904" i="1"/>
  <c r="AB904" i="1"/>
  <c r="AG904" i="1"/>
  <c r="AQ904" i="1"/>
  <c r="AF904" i="1"/>
  <c r="AL904" i="1"/>
  <c r="AA904" i="1"/>
  <c r="AN904" i="1"/>
  <c r="AE904" i="1"/>
  <c r="AD904" i="1"/>
  <c r="AO904" i="1"/>
  <c r="AI904" i="1"/>
  <c r="AM904" i="1"/>
  <c r="AJ904" i="1"/>
  <c r="AC904" i="1"/>
  <c r="AQ860" i="1"/>
  <c r="AI860" i="1"/>
  <c r="AA860" i="1"/>
  <c r="AJ860" i="1"/>
  <c r="AL860" i="1"/>
  <c r="AB860" i="1"/>
  <c r="AK860" i="1"/>
  <c r="AP860" i="1"/>
  <c r="AE860" i="1"/>
  <c r="AH860" i="1"/>
  <c r="AC860" i="1"/>
  <c r="AO860" i="1"/>
  <c r="AN860" i="1"/>
  <c r="AG860" i="1"/>
  <c r="AF860" i="1"/>
  <c r="AM860" i="1"/>
  <c r="AD860" i="1"/>
  <c r="AJ730" i="1"/>
  <c r="AB730" i="1"/>
  <c r="AO730" i="1"/>
  <c r="AF730" i="1"/>
  <c r="AN730" i="1"/>
  <c r="AE730" i="1"/>
  <c r="AM730" i="1"/>
  <c r="AD730" i="1"/>
  <c r="AK730" i="1"/>
  <c r="AA730" i="1"/>
  <c r="AI730" i="1"/>
  <c r="AQ730" i="1"/>
  <c r="AH730" i="1"/>
  <c r="AG730" i="1"/>
  <c r="AC730" i="1"/>
  <c r="AP730" i="1"/>
  <c r="AL730" i="1"/>
  <c r="AJ722" i="1"/>
  <c r="AB722" i="1"/>
  <c r="AO722" i="1"/>
  <c r="AF722" i="1"/>
  <c r="AN722" i="1"/>
  <c r="AE722" i="1"/>
  <c r="AM722" i="1"/>
  <c r="AD722" i="1"/>
  <c r="AK722" i="1"/>
  <c r="AA722" i="1"/>
  <c r="AI722" i="1"/>
  <c r="AH722" i="1"/>
  <c r="AG722" i="1"/>
  <c r="AC722" i="1"/>
  <c r="AQ722" i="1"/>
  <c r="AP722" i="1"/>
  <c r="AL722" i="1"/>
  <c r="AQ657" i="1"/>
  <c r="AI657" i="1"/>
  <c r="AA657" i="1"/>
  <c r="AP657" i="1"/>
  <c r="AH657" i="1"/>
  <c r="AJ657" i="1"/>
  <c r="AG657" i="1"/>
  <c r="AF657" i="1"/>
  <c r="AO657" i="1"/>
  <c r="AE657" i="1"/>
  <c r="AN657" i="1"/>
  <c r="AD657" i="1"/>
  <c r="AM657" i="1"/>
  <c r="AC657" i="1"/>
  <c r="AL657" i="1"/>
  <c r="AK657" i="1"/>
  <c r="AB657" i="1"/>
  <c r="AQ659" i="1"/>
  <c r="AI659" i="1"/>
  <c r="AA659" i="1"/>
  <c r="AP659" i="1"/>
  <c r="AH659" i="1"/>
  <c r="AL659" i="1"/>
  <c r="AB659" i="1"/>
  <c r="AK659" i="1"/>
  <c r="AJ659" i="1"/>
  <c r="AG659" i="1"/>
  <c r="AF659" i="1"/>
  <c r="AO659" i="1"/>
  <c r="AE659" i="1"/>
  <c r="AN659" i="1"/>
  <c r="AM659" i="1"/>
  <c r="AD659" i="1"/>
  <c r="AC659" i="1"/>
  <c r="AQ673" i="1"/>
  <c r="AI673" i="1"/>
  <c r="AA673" i="1"/>
  <c r="AP673" i="1"/>
  <c r="AH673" i="1"/>
  <c r="AF673" i="1"/>
  <c r="AO673" i="1"/>
  <c r="AD673" i="1"/>
  <c r="AN673" i="1"/>
  <c r="AC673" i="1"/>
  <c r="AM673" i="1"/>
  <c r="AB673" i="1"/>
  <c r="AL673" i="1"/>
  <c r="AK673" i="1"/>
  <c r="AJ673" i="1"/>
  <c r="AG673" i="1"/>
  <c r="AE673" i="1"/>
  <c r="AQ661" i="1"/>
  <c r="AI661" i="1"/>
  <c r="AA661" i="1"/>
  <c r="AP661" i="1"/>
  <c r="AH661" i="1"/>
  <c r="AN661" i="1"/>
  <c r="AD661" i="1"/>
  <c r="AM661" i="1"/>
  <c r="AC661" i="1"/>
  <c r="AL661" i="1"/>
  <c r="AB661" i="1"/>
  <c r="AK661" i="1"/>
  <c r="AJ661" i="1"/>
  <c r="AG661" i="1"/>
  <c r="AF661" i="1"/>
  <c r="AE661" i="1"/>
  <c r="AO661" i="1"/>
  <c r="AB598" i="1"/>
  <c r="AQ598" i="1"/>
  <c r="AB585" i="1"/>
  <c r="AB603" i="1"/>
  <c r="AQ585" i="1"/>
  <c r="AJ576" i="1"/>
  <c r="AM576" i="1"/>
  <c r="AJ577" i="1"/>
  <c r="AP583" i="1"/>
  <c r="AL595" i="1"/>
  <c r="AH585" i="1"/>
  <c r="AE603" i="1"/>
  <c r="AM603" i="1"/>
  <c r="AH603" i="1"/>
  <c r="AB576" i="1"/>
  <c r="AJ585" i="1"/>
  <c r="AK616" i="1"/>
  <c r="AG576" i="1"/>
  <c r="AN576" i="1"/>
  <c r="AD585" i="1"/>
  <c r="AE616" i="1"/>
  <c r="AQ576" i="1"/>
  <c r="AC576" i="1"/>
  <c r="AF605" i="1"/>
  <c r="AP605" i="1"/>
  <c r="AD605" i="1"/>
  <c r="AK605" i="1"/>
  <c r="AG605" i="1"/>
  <c r="AE605" i="1"/>
  <c r="AC595" i="1"/>
  <c r="AJ605" i="1"/>
  <c r="AM605" i="1"/>
  <c r="AH605" i="1"/>
  <c r="AB605" i="1"/>
  <c r="AA605" i="1"/>
  <c r="AH618" i="1"/>
  <c r="AO642" i="1"/>
  <c r="AQ642" i="1"/>
  <c r="AJ637" i="1"/>
  <c r="AB618" i="1"/>
  <c r="AE618" i="1"/>
  <c r="AP595" i="1"/>
  <c r="AM595" i="1"/>
  <c r="AA638" i="1"/>
  <c r="AH594" i="1"/>
  <c r="AE592" i="1"/>
  <c r="AF642" i="1"/>
  <c r="AD642" i="1"/>
  <c r="AE637" i="1"/>
  <c r="AK618" i="1"/>
  <c r="AM618" i="1"/>
  <c r="AD594" i="1"/>
  <c r="AA595" i="1"/>
  <c r="AI638" i="1"/>
  <c r="AJ594" i="1"/>
  <c r="AN592" i="1"/>
  <c r="AG642" i="1"/>
  <c r="AL642" i="1"/>
  <c r="AL637" i="1"/>
  <c r="AM637" i="1"/>
  <c r="AF618" i="1"/>
  <c r="AN595" i="1"/>
  <c r="AI595" i="1"/>
  <c r="AQ638" i="1"/>
  <c r="AA594" i="1"/>
  <c r="AL631" i="1"/>
  <c r="AH642" i="1"/>
  <c r="AE642" i="1"/>
  <c r="AC637" i="1"/>
  <c r="AH637" i="1"/>
  <c r="AG618" i="1"/>
  <c r="AA618" i="1"/>
  <c r="AD595" i="1"/>
  <c r="AQ595" i="1"/>
  <c r="AG638" i="1"/>
  <c r="AI594" i="1"/>
  <c r="AL605" i="1"/>
  <c r="AI605" i="1"/>
  <c r="AJ642" i="1"/>
  <c r="AM642" i="1"/>
  <c r="AO637" i="1"/>
  <c r="AP637" i="1"/>
  <c r="AJ618" i="1"/>
  <c r="AI618" i="1"/>
  <c r="AO595" i="1"/>
  <c r="AP592" i="1"/>
  <c r="AP638" i="1"/>
  <c r="AC605" i="1"/>
  <c r="AQ605" i="1"/>
  <c r="AB637" i="1"/>
  <c r="AK642" i="1"/>
  <c r="AD637" i="1"/>
  <c r="AA637" i="1"/>
  <c r="AN618" i="1"/>
  <c r="AQ618" i="1"/>
  <c r="AJ595" i="1"/>
  <c r="AF638" i="1"/>
  <c r="AD599" i="1"/>
  <c r="AJ588" i="1"/>
  <c r="AD588" i="1"/>
  <c r="AL591" i="1"/>
  <c r="AH588" i="1"/>
  <c r="AF588" i="1"/>
  <c r="AB602" i="1"/>
  <c r="AL588" i="1"/>
  <c r="AA588" i="1"/>
  <c r="AL602" i="1"/>
  <c r="AB588" i="1"/>
  <c r="AI588" i="1"/>
  <c r="AK633" i="1"/>
  <c r="AF633" i="1"/>
  <c r="AK634" i="1"/>
  <c r="AC636" i="1"/>
  <c r="AM636" i="1"/>
  <c r="AJ590" i="1"/>
  <c r="AO601" i="1"/>
  <c r="AE633" i="1"/>
  <c r="AN634" i="1"/>
  <c r="AQ634" i="1"/>
  <c r="AP636" i="1"/>
  <c r="AH590" i="1"/>
  <c r="AN601" i="1"/>
  <c r="AF601" i="1"/>
  <c r="AJ624" i="1"/>
  <c r="AG601" i="1"/>
  <c r="AM633" i="1"/>
  <c r="AB634" i="1"/>
  <c r="AD634" i="1"/>
  <c r="AG636" i="1"/>
  <c r="AA636" i="1"/>
  <c r="AA590" i="1"/>
  <c r="AQ624" i="1"/>
  <c r="AH601" i="1"/>
  <c r="AP602" i="1"/>
  <c r="AN588" i="1"/>
  <c r="AQ588" i="1"/>
  <c r="AP591" i="1"/>
  <c r="AK602" i="1"/>
  <c r="AC588" i="1"/>
  <c r="AE588" i="1"/>
  <c r="AI634" i="1"/>
  <c r="AL590" i="1"/>
  <c r="AH624" i="1"/>
  <c r="AQ601" i="1"/>
  <c r="AH633" i="1"/>
  <c r="AO634" i="1"/>
  <c r="AL634" i="1"/>
  <c r="AH636" i="1"/>
  <c r="AJ636" i="1"/>
  <c r="AI636" i="1"/>
  <c r="AI590" i="1"/>
  <c r="AD624" i="1"/>
  <c r="AJ601" i="1"/>
  <c r="AL633" i="1"/>
  <c r="AP633" i="1"/>
  <c r="AG633" i="1"/>
  <c r="AC634" i="1"/>
  <c r="AE634" i="1"/>
  <c r="AP632" i="1"/>
  <c r="AK636" i="1"/>
  <c r="AQ636" i="1"/>
  <c r="AQ590" i="1"/>
  <c r="AK601" i="1"/>
  <c r="AG588" i="1"/>
  <c r="AM602" i="1"/>
  <c r="AO588" i="1"/>
  <c r="AH568" i="1"/>
  <c r="AA599" i="1"/>
  <c r="AC607" i="1"/>
  <c r="AJ573" i="1"/>
  <c r="AO607" i="1"/>
  <c r="AQ607" i="1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N593" i="1"/>
  <c r="AI574" i="1"/>
  <c r="AM574" i="1"/>
  <c r="AG563" i="1"/>
  <c r="AN598" i="1"/>
  <c r="AQ564" i="1"/>
  <c r="AJ617" i="1"/>
  <c r="AP612" i="1"/>
  <c r="AA608" i="1"/>
  <c r="AB600" i="1"/>
  <c r="AQ600" i="1"/>
  <c r="AH564" i="1"/>
  <c r="AO608" i="1"/>
  <c r="AL608" i="1"/>
  <c r="AH612" i="1"/>
  <c r="AJ608" i="1"/>
  <c r="AB617" i="1"/>
  <c r="AH617" i="1"/>
  <c r="AK608" i="1"/>
  <c r="AI608" i="1"/>
  <c r="AD600" i="1"/>
  <c r="AE600" i="1"/>
  <c r="AH560" i="1"/>
  <c r="AJ612" i="1"/>
  <c r="AC617" i="1"/>
  <c r="AP617" i="1"/>
  <c r="AC608" i="1"/>
  <c r="AQ608" i="1"/>
  <c r="AH600" i="1"/>
  <c r="AM600" i="1"/>
  <c r="AK612" i="1"/>
  <c r="AM564" i="1"/>
  <c r="AD617" i="1"/>
  <c r="AA617" i="1"/>
  <c r="AN608" i="1"/>
  <c r="AE608" i="1"/>
  <c r="AK600" i="1"/>
  <c r="AA574" i="1"/>
  <c r="AI598" i="1"/>
  <c r="AQ560" i="1"/>
  <c r="AF617" i="1"/>
  <c r="AQ617" i="1"/>
  <c r="AP608" i="1"/>
  <c r="AN600" i="1"/>
  <c r="AA577" i="1"/>
  <c r="AB574" i="1"/>
  <c r="AF598" i="1"/>
  <c r="AE598" i="1"/>
  <c r="AD574" i="1"/>
  <c r="AG574" i="1"/>
  <c r="AK574" i="1"/>
  <c r="AP598" i="1"/>
  <c r="AM598" i="1"/>
  <c r="AK564" i="1"/>
  <c r="AI612" i="1"/>
  <c r="AN617" i="1"/>
  <c r="AO560" i="1"/>
  <c r="AN560" i="1"/>
  <c r="AQ612" i="1"/>
  <c r="AE560" i="1"/>
  <c r="AL617" i="1"/>
  <c r="AL560" i="1"/>
  <c r="AG608" i="1"/>
  <c r="AF600" i="1"/>
  <c r="AG560" i="1"/>
  <c r="AF560" i="1"/>
  <c r="AE612" i="1"/>
  <c r="AK617" i="1"/>
  <c r="AE617" i="1"/>
  <c r="AD608" i="1"/>
  <c r="AD560" i="1"/>
  <c r="AH608" i="1"/>
  <c r="AP600" i="1"/>
  <c r="AP574" i="1"/>
  <c r="AC574" i="1"/>
  <c r="AI565" i="1"/>
  <c r="AH598" i="1"/>
  <c r="AK560" i="1"/>
  <c r="AO617" i="1"/>
  <c r="AH574" i="1"/>
  <c r="AL574" i="1"/>
  <c r="AQ565" i="1"/>
  <c r="AK598" i="1"/>
  <c r="AQ574" i="1"/>
  <c r="AE574" i="1"/>
  <c r="AC598" i="1"/>
  <c r="AQ593" i="1"/>
  <c r="AM586" i="1"/>
  <c r="AC602" i="1"/>
  <c r="AI602" i="1"/>
  <c r="AF581" i="1"/>
  <c r="AC591" i="1"/>
  <c r="AO616" i="1"/>
  <c r="AN616" i="1"/>
  <c r="AN602" i="1"/>
  <c r="AQ602" i="1"/>
  <c r="AO576" i="1"/>
  <c r="AE591" i="1"/>
  <c r="AP616" i="1"/>
  <c r="AG616" i="1"/>
  <c r="AF602" i="1"/>
  <c r="AE602" i="1"/>
  <c r="AM591" i="1"/>
  <c r="AD616" i="1"/>
  <c r="AA616" i="1"/>
  <c r="AD590" i="1"/>
  <c r="AG591" i="1"/>
  <c r="AA591" i="1"/>
  <c r="AF616" i="1"/>
  <c r="AI616" i="1"/>
  <c r="AD602" i="1"/>
  <c r="AH602" i="1"/>
  <c r="AH591" i="1"/>
  <c r="AM579" i="1"/>
  <c r="AH616" i="1"/>
  <c r="AQ616" i="1"/>
  <c r="AG602" i="1"/>
  <c r="AJ602" i="1"/>
  <c r="AF591" i="1"/>
  <c r="AJ616" i="1"/>
  <c r="AL616" i="1"/>
  <c r="AO602" i="1"/>
  <c r="AJ581" i="1"/>
  <c r="AB591" i="1"/>
  <c r="AC616" i="1"/>
  <c r="AB616" i="1"/>
  <c r="AQ586" i="1"/>
  <c r="AI561" i="1"/>
  <c r="AC575" i="1"/>
  <c r="AL613" i="1"/>
  <c r="AI613" i="1"/>
  <c r="AG570" i="1"/>
  <c r="AF613" i="1"/>
  <c r="AC613" i="1"/>
  <c r="AQ613" i="1"/>
  <c r="AH613" i="1"/>
  <c r="AN613" i="1"/>
  <c r="AP613" i="1"/>
  <c r="AD613" i="1"/>
  <c r="AG613" i="1"/>
  <c r="AO613" i="1"/>
  <c r="AG580" i="1"/>
  <c r="AJ613" i="1"/>
  <c r="AE613" i="1"/>
  <c r="AN620" i="1"/>
  <c r="AK613" i="1"/>
  <c r="AM613" i="1"/>
  <c r="AB613" i="1"/>
  <c r="AK566" i="1"/>
  <c r="AA566" i="1"/>
  <c r="AC566" i="1"/>
  <c r="AI566" i="1"/>
  <c r="AJ566" i="1"/>
  <c r="AM566" i="1"/>
  <c r="AL594" i="1"/>
  <c r="AQ561" i="1"/>
  <c r="AA620" i="1"/>
  <c r="AC622" i="1"/>
  <c r="AB561" i="1"/>
  <c r="AA622" i="1"/>
  <c r="AM648" i="1"/>
  <c r="AF589" i="1"/>
  <c r="AQ589" i="1"/>
  <c r="AL577" i="1"/>
  <c r="AI577" i="1"/>
  <c r="AI622" i="1"/>
  <c r="AB609" i="1"/>
  <c r="AB589" i="1"/>
  <c r="AH589" i="1"/>
  <c r="AC577" i="1"/>
  <c r="AQ577" i="1"/>
  <c r="AQ622" i="1"/>
  <c r="AN589" i="1"/>
  <c r="AJ589" i="1"/>
  <c r="AM577" i="1"/>
  <c r="AG561" i="1"/>
  <c r="AJ561" i="1"/>
  <c r="AG594" i="1"/>
  <c r="AC589" i="1"/>
  <c r="AG589" i="1"/>
  <c r="AD577" i="1"/>
  <c r="AO561" i="1"/>
  <c r="AC561" i="1"/>
  <c r="AK594" i="1"/>
  <c r="AF562" i="1"/>
  <c r="AM562" i="1"/>
  <c r="AO589" i="1"/>
  <c r="AE589" i="1"/>
  <c r="AN577" i="1"/>
  <c r="AH561" i="1"/>
  <c r="AK561" i="1"/>
  <c r="AE562" i="1"/>
  <c r="AL589" i="1"/>
  <c r="AM589" i="1"/>
  <c r="AG577" i="1"/>
  <c r="AB577" i="1"/>
  <c r="AP561" i="1"/>
  <c r="AD561" i="1"/>
  <c r="AI640" i="1"/>
  <c r="AO594" i="1"/>
  <c r="AH641" i="1"/>
  <c r="AD589" i="1"/>
  <c r="AA589" i="1"/>
  <c r="AH577" i="1"/>
  <c r="AK577" i="1"/>
  <c r="AA561" i="1"/>
  <c r="AL561" i="1"/>
  <c r="AE640" i="1"/>
  <c r="AF594" i="1"/>
  <c r="AP641" i="1"/>
  <c r="AB630" i="1"/>
  <c r="AI630" i="1"/>
  <c r="AL609" i="1"/>
  <c r="AJ615" i="1"/>
  <c r="AQ615" i="1"/>
  <c r="AB573" i="1"/>
  <c r="AH607" i="1"/>
  <c r="AF607" i="1"/>
  <c r="AB620" i="1"/>
  <c r="AI620" i="1"/>
  <c r="AF622" i="1"/>
  <c r="AF620" i="1"/>
  <c r="AQ620" i="1"/>
  <c r="AJ641" i="1"/>
  <c r="AQ630" i="1"/>
  <c r="AD611" i="1"/>
  <c r="AJ609" i="1"/>
  <c r="AH567" i="1"/>
  <c r="AK573" i="1"/>
  <c r="AP607" i="1"/>
  <c r="AN615" i="1"/>
  <c r="AK607" i="1"/>
  <c r="AL641" i="1"/>
  <c r="AH622" i="1"/>
  <c r="AD622" i="1"/>
  <c r="AC630" i="1"/>
  <c r="AD630" i="1"/>
  <c r="AK611" i="1"/>
  <c r="AE609" i="1"/>
  <c r="AD615" i="1"/>
  <c r="AC573" i="1"/>
  <c r="AN607" i="1"/>
  <c r="AG607" i="1"/>
  <c r="AG620" i="1"/>
  <c r="AD620" i="1"/>
  <c r="AB641" i="1"/>
  <c r="AJ622" i="1"/>
  <c r="AL622" i="1"/>
  <c r="AH562" i="1"/>
  <c r="AP630" i="1"/>
  <c r="AL630" i="1"/>
  <c r="AB611" i="1"/>
  <c r="AF609" i="1"/>
  <c r="AL562" i="1"/>
  <c r="AM609" i="1"/>
  <c r="AO615" i="1"/>
  <c r="AL573" i="1"/>
  <c r="AJ607" i="1"/>
  <c r="AE607" i="1"/>
  <c r="AK567" i="1"/>
  <c r="AH620" i="1"/>
  <c r="AL620" i="1"/>
  <c r="AN641" i="1"/>
  <c r="AK622" i="1"/>
  <c r="AE622" i="1"/>
  <c r="AF630" i="1"/>
  <c r="AE630" i="1"/>
  <c r="AL611" i="1"/>
  <c r="AO562" i="1"/>
  <c r="AD562" i="1"/>
  <c r="AA609" i="1"/>
  <c r="AF615" i="1"/>
  <c r="AN573" i="1"/>
  <c r="AB607" i="1"/>
  <c r="AM607" i="1"/>
  <c r="AO567" i="1"/>
  <c r="AJ620" i="1"/>
  <c r="AE620" i="1"/>
  <c r="AQ562" i="1"/>
  <c r="AO630" i="1"/>
  <c r="AE641" i="1"/>
  <c r="AB622" i="1"/>
  <c r="AM622" i="1"/>
  <c r="AG630" i="1"/>
  <c r="AM630" i="1"/>
  <c r="AG562" i="1"/>
  <c r="AP567" i="1"/>
  <c r="AP615" i="1"/>
  <c r="AA573" i="1"/>
  <c r="AL607" i="1"/>
  <c r="AA607" i="1"/>
  <c r="AK620" i="1"/>
  <c r="AC620" i="1"/>
  <c r="AM620" i="1"/>
  <c r="AK630" i="1"/>
  <c r="AH630" i="1"/>
  <c r="AN562" i="1"/>
  <c r="AH615" i="1"/>
  <c r="AA615" i="1"/>
  <c r="AI573" i="1"/>
  <c r="AG567" i="1"/>
  <c r="AD607" i="1"/>
  <c r="AO620" i="1"/>
  <c r="AH628" i="1"/>
  <c r="AL603" i="1"/>
  <c r="AM599" i="1"/>
  <c r="AD570" i="1"/>
  <c r="AP570" i="1"/>
  <c r="AQ570" i="1"/>
  <c r="AI599" i="1"/>
  <c r="AO554" i="1"/>
  <c r="AB628" i="1"/>
  <c r="AE628" i="1"/>
  <c r="AN603" i="1"/>
  <c r="AL568" i="1"/>
  <c r="AC599" i="1"/>
  <c r="AQ599" i="1"/>
  <c r="AH570" i="1"/>
  <c r="AG554" i="1"/>
  <c r="AM628" i="1"/>
  <c r="AE587" i="1"/>
  <c r="AJ599" i="1"/>
  <c r="AB599" i="1"/>
  <c r="AJ570" i="1"/>
  <c r="AL599" i="1"/>
  <c r="AI570" i="1"/>
  <c r="AF570" i="1"/>
  <c r="AE570" i="1"/>
  <c r="AO570" i="1"/>
  <c r="AM570" i="1"/>
  <c r="AB640" i="1"/>
  <c r="AM640" i="1"/>
  <c r="AK572" i="1"/>
  <c r="AP572" i="1"/>
  <c r="AJ318" i="1"/>
  <c r="AA318" i="1"/>
  <c r="AI628" i="1"/>
  <c r="AO599" i="1"/>
  <c r="AQ628" i="1"/>
  <c r="AC640" i="1"/>
  <c r="AH572" i="1"/>
  <c r="AL572" i="1"/>
  <c r="AM572" i="1"/>
  <c r="AL621" i="1"/>
  <c r="AO603" i="1"/>
  <c r="AA603" i="1"/>
  <c r="AJ638" i="1"/>
  <c r="AD638" i="1"/>
  <c r="AG599" i="1"/>
  <c r="AC628" i="1"/>
  <c r="AG603" i="1"/>
  <c r="AI603" i="1"/>
  <c r="AB597" i="1"/>
  <c r="AK638" i="1"/>
  <c r="AL638" i="1"/>
  <c r="AF603" i="1"/>
  <c r="AH599" i="1"/>
  <c r="AF599" i="1"/>
  <c r="AP628" i="1"/>
  <c r="AD628" i="1"/>
  <c r="AJ603" i="1"/>
  <c r="AQ603" i="1"/>
  <c r="AQ597" i="1"/>
  <c r="AN638" i="1"/>
  <c r="AE638" i="1"/>
  <c r="AK599" i="1"/>
  <c r="AP599" i="1"/>
  <c r="AF628" i="1"/>
  <c r="AC638" i="1"/>
  <c r="AB638" i="1"/>
  <c r="AN599" i="1"/>
  <c r="AJ640" i="1"/>
  <c r="AI572" i="1"/>
  <c r="AD572" i="1"/>
  <c r="AK640" i="1"/>
  <c r="AQ572" i="1"/>
  <c r="AN572" i="1"/>
  <c r="AN571" i="1"/>
  <c r="AN640" i="1"/>
  <c r="AA572" i="1"/>
  <c r="AF572" i="1"/>
  <c r="AJ572" i="1"/>
  <c r="AJ591" i="1"/>
  <c r="AA575" i="1"/>
  <c r="AK591" i="1"/>
  <c r="AI591" i="1"/>
  <c r="AK586" i="1"/>
  <c r="AL586" i="1"/>
  <c r="AP586" i="1"/>
  <c r="AG586" i="1"/>
  <c r="AH586" i="1"/>
  <c r="AC586" i="1"/>
  <c r="AB586" i="1"/>
  <c r="AN586" i="1"/>
  <c r="AO586" i="1"/>
  <c r="AA586" i="1"/>
  <c r="AC579" i="1"/>
  <c r="AG575" i="1"/>
  <c r="AD586" i="1"/>
  <c r="AI586" i="1"/>
  <c r="AJ586" i="1"/>
  <c r="AN570" i="1"/>
  <c r="AA570" i="1"/>
  <c r="AO591" i="1"/>
  <c r="AF586" i="1"/>
  <c r="AN590" i="1"/>
  <c r="AN591" i="1"/>
  <c r="AJ606" i="1"/>
  <c r="AO590" i="1"/>
  <c r="AB633" i="1"/>
  <c r="AG634" i="1"/>
  <c r="AP590" i="1"/>
  <c r="AB590" i="1"/>
  <c r="AC590" i="1"/>
  <c r="AN628" i="1"/>
  <c r="AC642" i="1"/>
  <c r="AN587" i="1"/>
  <c r="AN554" i="1"/>
  <c r="AF554" i="1"/>
  <c r="AM587" i="1"/>
  <c r="AD592" i="1"/>
  <c r="AL597" i="1"/>
  <c r="AM592" i="1"/>
  <c r="AM554" i="1"/>
  <c r="AE554" i="1"/>
  <c r="AG632" i="1"/>
  <c r="AA587" i="1"/>
  <c r="AO597" i="1"/>
  <c r="AC597" i="1"/>
  <c r="AI568" i="1"/>
  <c r="AN568" i="1"/>
  <c r="AF569" i="1"/>
  <c r="AC569" i="1"/>
  <c r="AL554" i="1"/>
  <c r="AD554" i="1"/>
  <c r="AH632" i="1"/>
  <c r="AA632" i="1"/>
  <c r="AP597" i="1"/>
  <c r="AI587" i="1"/>
  <c r="AJ587" i="1"/>
  <c r="AN597" i="1"/>
  <c r="AH587" i="1"/>
  <c r="AG587" i="1"/>
  <c r="AJ592" i="1"/>
  <c r="AA568" i="1"/>
  <c r="AE568" i="1"/>
  <c r="AO569" i="1"/>
  <c r="AL569" i="1"/>
  <c r="AF568" i="1"/>
  <c r="AP587" i="1"/>
  <c r="AD569" i="1"/>
  <c r="AF632" i="1"/>
  <c r="AI632" i="1"/>
  <c r="AK592" i="1"/>
  <c r="AJ568" i="1"/>
  <c r="AA569" i="1"/>
  <c r="AJ554" i="1"/>
  <c r="AB554" i="1"/>
  <c r="AB632" i="1"/>
  <c r="AQ632" i="1"/>
  <c r="AG592" i="1"/>
  <c r="AL587" i="1"/>
  <c r="AF592" i="1"/>
  <c r="AK597" i="1"/>
  <c r="AM597" i="1"/>
  <c r="AA592" i="1"/>
  <c r="AB568" i="1"/>
  <c r="AP569" i="1"/>
  <c r="AI569" i="1"/>
  <c r="AL592" i="1"/>
  <c r="AM632" i="1"/>
  <c r="AC592" i="1"/>
  <c r="AK554" i="1"/>
  <c r="AC554" i="1"/>
  <c r="AK632" i="1"/>
  <c r="AQ587" i="1"/>
  <c r="AM568" i="1"/>
  <c r="AG569" i="1"/>
  <c r="AO568" i="1"/>
  <c r="AQ554" i="1"/>
  <c r="AI554" i="1"/>
  <c r="AA554" i="1"/>
  <c r="AJ632" i="1"/>
  <c r="AO632" i="1"/>
  <c r="AD632" i="1"/>
  <c r="AD587" i="1"/>
  <c r="AG597" i="1"/>
  <c r="AA597" i="1"/>
  <c r="AI592" i="1"/>
  <c r="AK568" i="1"/>
  <c r="AH569" i="1"/>
  <c r="AQ569" i="1"/>
  <c r="AE569" i="1"/>
  <c r="AB592" i="1"/>
  <c r="AQ568" i="1"/>
  <c r="AD568" i="1"/>
  <c r="AK569" i="1"/>
  <c r="AN632" i="1"/>
  <c r="AE597" i="1"/>
  <c r="AP554" i="1"/>
  <c r="AC632" i="1"/>
  <c r="AJ597" i="1"/>
  <c r="AI597" i="1"/>
  <c r="AF597" i="1"/>
  <c r="AD597" i="1"/>
  <c r="AM553" i="1"/>
  <c r="AH575" i="1"/>
  <c r="AI575" i="1"/>
  <c r="AJ575" i="1"/>
  <c r="AQ575" i="1"/>
  <c r="AK648" i="1"/>
  <c r="AF546" i="1"/>
  <c r="AJ648" i="1"/>
  <c r="AM575" i="1"/>
  <c r="AC593" i="1"/>
  <c r="AI546" i="1"/>
  <c r="AE546" i="1"/>
  <c r="AP631" i="1"/>
  <c r="AN648" i="1"/>
  <c r="AI648" i="1"/>
  <c r="AH583" i="1"/>
  <c r="AO593" i="1"/>
  <c r="AP593" i="1"/>
  <c r="AH593" i="1"/>
  <c r="AC583" i="1"/>
  <c r="AJ583" i="1"/>
  <c r="AL581" i="1"/>
  <c r="AM581" i="1"/>
  <c r="AO640" i="1"/>
  <c r="AA640" i="1"/>
  <c r="AK575" i="1"/>
  <c r="AL546" i="1"/>
  <c r="AH546" i="1"/>
  <c r="AG648" i="1"/>
  <c r="AB593" i="1"/>
  <c r="AB583" i="1"/>
  <c r="AK581" i="1"/>
  <c r="AJ546" i="1"/>
  <c r="AK631" i="1"/>
  <c r="AA648" i="1"/>
  <c r="AL593" i="1"/>
  <c r="AL583" i="1"/>
  <c r="AG583" i="1"/>
  <c r="AB581" i="1"/>
  <c r="AD581" i="1"/>
  <c r="AQ546" i="1"/>
  <c r="AG546" i="1"/>
  <c r="AC546" i="1"/>
  <c r="AA631" i="1"/>
  <c r="AB648" i="1"/>
  <c r="AQ648" i="1"/>
  <c r="AG581" i="1"/>
  <c r="AF593" i="1"/>
  <c r="AE593" i="1"/>
  <c r="AN583" i="1"/>
  <c r="AM583" i="1"/>
  <c r="AC581" i="1"/>
  <c r="AA581" i="1"/>
  <c r="AB575" i="1"/>
  <c r="AG621" i="1"/>
  <c r="AP640" i="1"/>
  <c r="AQ640" i="1"/>
  <c r="AL575" i="1"/>
  <c r="AD593" i="1"/>
  <c r="AP546" i="1"/>
  <c r="AD546" i="1"/>
  <c r="AO648" i="1"/>
  <c r="AD648" i="1"/>
  <c r="AD575" i="1"/>
  <c r="AG593" i="1"/>
  <c r="AM593" i="1"/>
  <c r="AA583" i="1"/>
  <c r="AI581" i="1"/>
  <c r="AO546" i="1"/>
  <c r="AB546" i="1"/>
  <c r="AL553" i="1"/>
  <c r="AQ631" i="1"/>
  <c r="AG631" i="1"/>
  <c r="AH648" i="1"/>
  <c r="AC648" i="1"/>
  <c r="AL648" i="1"/>
  <c r="AJ593" i="1"/>
  <c r="AA593" i="1"/>
  <c r="AO583" i="1"/>
  <c r="AI583" i="1"/>
  <c r="AE581" i="1"/>
  <c r="AQ581" i="1"/>
  <c r="AG640" i="1"/>
  <c r="AD640" i="1"/>
  <c r="AF575" i="1"/>
  <c r="AE575" i="1"/>
  <c r="AF583" i="1"/>
  <c r="AP581" i="1"/>
  <c r="AI631" i="1"/>
  <c r="AD583" i="1"/>
  <c r="AN581" i="1"/>
  <c r="AN546" i="1"/>
  <c r="AP648" i="1"/>
  <c r="AK593" i="1"/>
  <c r="AE583" i="1"/>
  <c r="AQ583" i="1"/>
  <c r="AH640" i="1"/>
  <c r="AP575" i="1"/>
  <c r="AD556" i="1"/>
  <c r="AB556" i="1"/>
  <c r="AH559" i="1"/>
  <c r="AB563" i="1"/>
  <c r="AO563" i="1"/>
  <c r="AQ563" i="1"/>
  <c r="AL563" i="1"/>
  <c r="AI563" i="1"/>
  <c r="AD563" i="1"/>
  <c r="AA563" i="1"/>
  <c r="AK641" i="1"/>
  <c r="AF641" i="1"/>
  <c r="AQ641" i="1"/>
  <c r="AD641" i="1"/>
  <c r="AI641" i="1"/>
  <c r="AO641" i="1"/>
  <c r="AA641" i="1"/>
  <c r="AC641" i="1"/>
  <c r="AG641" i="1"/>
  <c r="AH609" i="1"/>
  <c r="AG609" i="1"/>
  <c r="AK609" i="1"/>
  <c r="AQ609" i="1"/>
  <c r="AO609" i="1"/>
  <c r="AN609" i="1"/>
  <c r="AI609" i="1"/>
  <c r="AD609" i="1"/>
  <c r="AC609" i="1"/>
  <c r="AP611" i="1"/>
  <c r="AF611" i="1"/>
  <c r="AQ611" i="1"/>
  <c r="AJ611" i="1"/>
  <c r="AI611" i="1"/>
  <c r="AH611" i="1"/>
  <c r="AA611" i="1"/>
  <c r="AG611" i="1"/>
  <c r="AM611" i="1"/>
  <c r="AO611" i="1"/>
  <c r="AC611" i="1"/>
  <c r="AN611" i="1"/>
  <c r="AA553" i="1"/>
  <c r="AD553" i="1"/>
  <c r="AN553" i="1"/>
  <c r="AE553" i="1"/>
  <c r="AP553" i="1"/>
  <c r="AF553" i="1"/>
  <c r="AQ553" i="1"/>
  <c r="AG553" i="1"/>
  <c r="AB553" i="1"/>
  <c r="AI579" i="1"/>
  <c r="AL579" i="1"/>
  <c r="AA579" i="1"/>
  <c r="AB579" i="1"/>
  <c r="AE579" i="1"/>
  <c r="AF579" i="1"/>
  <c r="AO579" i="1"/>
  <c r="AP579" i="1"/>
  <c r="AK579" i="1"/>
  <c r="AG579" i="1"/>
  <c r="AJ579" i="1"/>
  <c r="AN579" i="1"/>
  <c r="AH579" i="1"/>
  <c r="AD579" i="1"/>
  <c r="AH553" i="1"/>
  <c r="AQ557" i="1"/>
  <c r="AC556" i="1"/>
  <c r="AE556" i="1"/>
  <c r="AG556" i="1"/>
  <c r="AH556" i="1"/>
  <c r="AI556" i="1"/>
  <c r="AP563" i="1"/>
  <c r="AJ563" i="1"/>
  <c r="AI624" i="1"/>
  <c r="AF624" i="1"/>
  <c r="AA624" i="1"/>
  <c r="AC624" i="1"/>
  <c r="AP624" i="1"/>
  <c r="AN624" i="1"/>
  <c r="AB624" i="1"/>
  <c r="AM624" i="1"/>
  <c r="AK624" i="1"/>
  <c r="AE624" i="1"/>
  <c r="AM556" i="1"/>
  <c r="AC563" i="1"/>
  <c r="AL556" i="1"/>
  <c r="AK563" i="1"/>
  <c r="AI585" i="1"/>
  <c r="AO585" i="1"/>
  <c r="AA585" i="1"/>
  <c r="AC585" i="1"/>
  <c r="AM585" i="1"/>
  <c r="AN585" i="1"/>
  <c r="AE585" i="1"/>
  <c r="AG585" i="1"/>
  <c r="AF585" i="1"/>
  <c r="AL585" i="1"/>
  <c r="AK585" i="1"/>
  <c r="AN612" i="1"/>
  <c r="AF612" i="1"/>
  <c r="AC612" i="1"/>
  <c r="AL612" i="1"/>
  <c r="AM612" i="1"/>
  <c r="AB612" i="1"/>
  <c r="AE565" i="1"/>
  <c r="AL565" i="1"/>
  <c r="AA565" i="1"/>
  <c r="AD565" i="1"/>
  <c r="AP565" i="1"/>
  <c r="AK565" i="1"/>
  <c r="AH565" i="1"/>
  <c r="AC565" i="1"/>
  <c r="AO565" i="1"/>
  <c r="AJ565" i="1"/>
  <c r="AG565" i="1"/>
  <c r="AJ556" i="1"/>
  <c r="AB649" i="1"/>
  <c r="AD649" i="1"/>
  <c r="AC567" i="1"/>
  <c r="AA567" i="1"/>
  <c r="AO612" i="1"/>
  <c r="AG612" i="1"/>
  <c r="AJ600" i="1"/>
  <c r="AG600" i="1"/>
  <c r="AB615" i="1"/>
  <c r="AG615" i="1"/>
  <c r="AG598" i="1"/>
  <c r="AD598" i="1"/>
  <c r="AK553" i="1"/>
  <c r="AC553" i="1"/>
  <c r="AK559" i="1"/>
  <c r="AB631" i="1"/>
  <c r="AM631" i="1"/>
  <c r="AL600" i="1"/>
  <c r="AA600" i="1"/>
  <c r="AL615" i="1"/>
  <c r="AE615" i="1"/>
  <c r="AM573" i="1"/>
  <c r="AJ598" i="1"/>
  <c r="AO598" i="1"/>
  <c r="AL567" i="1"/>
  <c r="AI567" i="1"/>
  <c r="AQ559" i="1"/>
  <c r="AM559" i="1"/>
  <c r="AN631" i="1"/>
  <c r="AE631" i="1"/>
  <c r="AD573" i="1"/>
  <c r="AO553" i="1"/>
  <c r="AJ553" i="1"/>
  <c r="AI559" i="1"/>
  <c r="AO600" i="1"/>
  <c r="AC615" i="1"/>
  <c r="AH573" i="1"/>
  <c r="AL598" i="1"/>
  <c r="AD567" i="1"/>
  <c r="AQ567" i="1"/>
  <c r="AP603" i="1"/>
  <c r="AC603" i="1"/>
  <c r="AM567" i="1"/>
  <c r="AE567" i="1"/>
  <c r="AJ567" i="1"/>
  <c r="AN567" i="1"/>
  <c r="AB567" i="1"/>
  <c r="AF578" i="1"/>
  <c r="AD633" i="1"/>
  <c r="AB587" i="1"/>
  <c r="AP562" i="1"/>
  <c r="AF631" i="1"/>
  <c r="AG568" i="1"/>
  <c r="AP577" i="1"/>
  <c r="AC626" i="1"/>
  <c r="AF565" i="1"/>
  <c r="AP576" i="1"/>
  <c r="AM565" i="1"/>
  <c r="AQ580" i="1"/>
  <c r="AK570" i="1"/>
  <c r="AI564" i="1"/>
  <c r="AP564" i="1"/>
  <c r="AJ560" i="1"/>
  <c r="AJ571" i="1"/>
  <c r="AP568" i="1"/>
  <c r="AP622" i="1"/>
  <c r="AB562" i="1"/>
  <c r="AA564" i="1"/>
  <c r="AN565" i="1"/>
  <c r="AK587" i="1"/>
  <c r="AG595" i="1"/>
  <c r="AM563" i="1"/>
  <c r="AG622" i="1"/>
  <c r="AH581" i="1"/>
  <c r="AC564" i="1"/>
  <c r="AO628" i="1"/>
  <c r="AA562" i="1"/>
  <c r="AN633" i="1"/>
  <c r="AJ564" i="1"/>
  <c r="AO573" i="1"/>
  <c r="AC587" i="1"/>
  <c r="AI562" i="1"/>
  <c r="AN569" i="1"/>
  <c r="AQ578" i="1"/>
  <c r="AF563" i="1"/>
  <c r="AN622" i="1"/>
  <c r="AA560" i="1"/>
  <c r="AO631" i="1"/>
  <c r="AN563" i="1"/>
  <c r="AE563" i="1"/>
  <c r="AO577" i="1"/>
  <c r="AM561" i="1"/>
  <c r="AP560" i="1"/>
  <c r="AF577" i="1"/>
  <c r="AC562" i="1"/>
  <c r="AB595" i="1"/>
  <c r="AJ633" i="1"/>
  <c r="AH595" i="1"/>
  <c r="AJ562" i="1"/>
  <c r="AJ631" i="1"/>
  <c r="AO575" i="1"/>
  <c r="AI560" i="1"/>
  <c r="AC633" i="1"/>
  <c r="AP573" i="1"/>
  <c r="AF561" i="1"/>
  <c r="AG578" i="1"/>
  <c r="AO644" i="1"/>
  <c r="AF587" i="1"/>
  <c r="AN561" i="1"/>
  <c r="AN574" i="1"/>
  <c r="AC570" i="1"/>
  <c r="AC631" i="1"/>
  <c r="AD631" i="1"/>
  <c r="AK571" i="1"/>
  <c r="AC560" i="1"/>
  <c r="AO574" i="1"/>
  <c r="AF573" i="1"/>
  <c r="AM569" i="1"/>
  <c r="AH592" i="1"/>
  <c r="AD610" i="1"/>
  <c r="AB570" i="1"/>
  <c r="AO610" i="1"/>
  <c r="AG573" i="1"/>
  <c r="AM604" i="1"/>
  <c r="AE604" i="1"/>
  <c r="AQ604" i="1"/>
  <c r="AI604" i="1"/>
  <c r="AA604" i="1"/>
  <c r="AN604" i="1"/>
  <c r="AC604" i="1"/>
  <c r="AL604" i="1"/>
  <c r="AB604" i="1"/>
  <c r="AK604" i="1"/>
  <c r="AH604" i="1"/>
  <c r="AP604" i="1"/>
  <c r="AF604" i="1"/>
  <c r="AG604" i="1"/>
  <c r="AO604" i="1"/>
  <c r="AJ604" i="1"/>
  <c r="AD604" i="1"/>
  <c r="AM582" i="1"/>
  <c r="AE582" i="1"/>
  <c r="AK582" i="1"/>
  <c r="AB582" i="1"/>
  <c r="AQ582" i="1"/>
  <c r="AG582" i="1"/>
  <c r="AP582" i="1"/>
  <c r="AF582" i="1"/>
  <c r="AO582" i="1"/>
  <c r="AD582" i="1"/>
  <c r="AN582" i="1"/>
  <c r="AC582" i="1"/>
  <c r="AL582" i="1"/>
  <c r="AA582" i="1"/>
  <c r="AJ582" i="1"/>
  <c r="AI582" i="1"/>
  <c r="AH582" i="1"/>
  <c r="AQ639" i="1"/>
  <c r="AI639" i="1"/>
  <c r="AA639" i="1"/>
  <c r="AP639" i="1"/>
  <c r="AH639" i="1"/>
  <c r="AM639" i="1"/>
  <c r="AE639" i="1"/>
  <c r="AG639" i="1"/>
  <c r="AF639" i="1"/>
  <c r="AD639" i="1"/>
  <c r="AO639" i="1"/>
  <c r="AC639" i="1"/>
  <c r="AN639" i="1"/>
  <c r="AB639" i="1"/>
  <c r="AK639" i="1"/>
  <c r="AL639" i="1"/>
  <c r="AJ639" i="1"/>
  <c r="AQ629" i="1"/>
  <c r="AI629" i="1"/>
  <c r="AA629" i="1"/>
  <c r="AP629" i="1"/>
  <c r="AH629" i="1"/>
  <c r="AM629" i="1"/>
  <c r="AE629" i="1"/>
  <c r="AO629" i="1"/>
  <c r="AC629" i="1"/>
  <c r="AN629" i="1"/>
  <c r="AB629" i="1"/>
  <c r="AL629" i="1"/>
  <c r="AK629" i="1"/>
  <c r="AJ629" i="1"/>
  <c r="AG629" i="1"/>
  <c r="AF629" i="1"/>
  <c r="AD629" i="1"/>
  <c r="AQ645" i="1"/>
  <c r="AI645" i="1"/>
  <c r="AA645" i="1"/>
  <c r="AP645" i="1"/>
  <c r="AH645" i="1"/>
  <c r="AM645" i="1"/>
  <c r="AE645" i="1"/>
  <c r="AO645" i="1"/>
  <c r="AC645" i="1"/>
  <c r="AN645" i="1"/>
  <c r="AB645" i="1"/>
  <c r="AL645" i="1"/>
  <c r="AK645" i="1"/>
  <c r="AJ645" i="1"/>
  <c r="AF645" i="1"/>
  <c r="AG645" i="1"/>
  <c r="AD645" i="1"/>
  <c r="AM596" i="1"/>
  <c r="AE596" i="1"/>
  <c r="AQ596" i="1"/>
  <c r="AI596" i="1"/>
  <c r="AA596" i="1"/>
  <c r="AL596" i="1"/>
  <c r="AB596" i="1"/>
  <c r="AK596" i="1"/>
  <c r="AH596" i="1"/>
  <c r="AP596" i="1"/>
  <c r="AF596" i="1"/>
  <c r="AO596" i="1"/>
  <c r="AN596" i="1"/>
  <c r="AC596" i="1"/>
  <c r="AJ596" i="1"/>
  <c r="AG596" i="1"/>
  <c r="AD596" i="1"/>
  <c r="AQ627" i="1"/>
  <c r="AI627" i="1"/>
  <c r="AA627" i="1"/>
  <c r="AP627" i="1"/>
  <c r="AH627" i="1"/>
  <c r="AM627" i="1"/>
  <c r="AE627" i="1"/>
  <c r="AD627" i="1"/>
  <c r="AO627" i="1"/>
  <c r="AC627" i="1"/>
  <c r="AN627" i="1"/>
  <c r="AB627" i="1"/>
  <c r="AL627" i="1"/>
  <c r="AK627" i="1"/>
  <c r="AG627" i="1"/>
  <c r="AJ627" i="1"/>
  <c r="AF627" i="1"/>
  <c r="AQ623" i="1"/>
  <c r="AI623" i="1"/>
  <c r="AA623" i="1"/>
  <c r="AP623" i="1"/>
  <c r="AH623" i="1"/>
  <c r="AM623" i="1"/>
  <c r="AE623" i="1"/>
  <c r="AG623" i="1"/>
  <c r="AD623" i="1"/>
  <c r="AO623" i="1"/>
  <c r="AC623" i="1"/>
  <c r="AN623" i="1"/>
  <c r="AB623" i="1"/>
  <c r="AJ623" i="1"/>
  <c r="AF623" i="1"/>
  <c r="AL623" i="1"/>
  <c r="AK623" i="1"/>
  <c r="AQ619" i="1"/>
  <c r="AI619" i="1"/>
  <c r="AA619" i="1"/>
  <c r="AP619" i="1"/>
  <c r="AH619" i="1"/>
  <c r="AM619" i="1"/>
  <c r="AE619" i="1"/>
  <c r="AK619" i="1"/>
  <c r="AD619" i="1"/>
  <c r="AN619" i="1"/>
  <c r="AL619" i="1"/>
  <c r="AJ619" i="1"/>
  <c r="AG619" i="1"/>
  <c r="AF619" i="1"/>
  <c r="AB619" i="1"/>
  <c r="AO619" i="1"/>
  <c r="AC619" i="1"/>
  <c r="AQ643" i="1"/>
  <c r="AI643" i="1"/>
  <c r="AA643" i="1"/>
  <c r="AP643" i="1"/>
  <c r="AH643" i="1"/>
  <c r="AM643" i="1"/>
  <c r="AE643" i="1"/>
  <c r="AD643" i="1"/>
  <c r="AO643" i="1"/>
  <c r="AC643" i="1"/>
  <c r="AN643" i="1"/>
  <c r="AB643" i="1"/>
  <c r="AL643" i="1"/>
  <c r="AK643" i="1"/>
  <c r="AG643" i="1"/>
  <c r="AJ643" i="1"/>
  <c r="AF643" i="1"/>
  <c r="AM614" i="1"/>
  <c r="AE614" i="1"/>
  <c r="AQ614" i="1"/>
  <c r="AI614" i="1"/>
  <c r="AA614" i="1"/>
  <c r="AP614" i="1"/>
  <c r="AF614" i="1"/>
  <c r="AO614" i="1"/>
  <c r="AD614" i="1"/>
  <c r="AN614" i="1"/>
  <c r="AC614" i="1"/>
  <c r="AL614" i="1"/>
  <c r="AB614" i="1"/>
  <c r="AK614" i="1"/>
  <c r="AH614" i="1"/>
  <c r="AJ614" i="1"/>
  <c r="AG614" i="1"/>
  <c r="AM584" i="1"/>
  <c r="AE584" i="1"/>
  <c r="AQ584" i="1"/>
  <c r="AI584" i="1"/>
  <c r="AA584" i="1"/>
  <c r="AK584" i="1"/>
  <c r="AL584" i="1"/>
  <c r="AJ584" i="1"/>
  <c r="AH584" i="1"/>
  <c r="AG584" i="1"/>
  <c r="AF584" i="1"/>
  <c r="AP584" i="1"/>
  <c r="AD584" i="1"/>
  <c r="AO584" i="1"/>
  <c r="AN584" i="1"/>
  <c r="AC584" i="1"/>
  <c r="AB584" i="1"/>
  <c r="AQ635" i="1"/>
  <c r="AI635" i="1"/>
  <c r="AA635" i="1"/>
  <c r="AP635" i="1"/>
  <c r="AH635" i="1"/>
  <c r="AM635" i="1"/>
  <c r="AE635" i="1"/>
  <c r="AK635" i="1"/>
  <c r="AJ635" i="1"/>
  <c r="AG635" i="1"/>
  <c r="AF635" i="1"/>
  <c r="AD635" i="1"/>
  <c r="AN635" i="1"/>
  <c r="AB635" i="1"/>
  <c r="AO635" i="1"/>
  <c r="AL635" i="1"/>
  <c r="AC635" i="1"/>
  <c r="AQ647" i="1"/>
  <c r="AI647" i="1"/>
  <c r="AA647" i="1"/>
  <c r="AP647" i="1"/>
  <c r="AH647" i="1"/>
  <c r="AM647" i="1"/>
  <c r="AE647" i="1"/>
  <c r="AN647" i="1"/>
  <c r="AB647" i="1"/>
  <c r="AL647" i="1"/>
  <c r="AK647" i="1"/>
  <c r="AJ647" i="1"/>
  <c r="AG647" i="1"/>
  <c r="AD647" i="1"/>
  <c r="AO647" i="1"/>
  <c r="AF647" i="1"/>
  <c r="AC647" i="1"/>
  <c r="AC557" i="1"/>
  <c r="AO557" i="1"/>
  <c r="AM557" i="1"/>
  <c r="AG557" i="1"/>
  <c r="AF557" i="1"/>
  <c r="AE559" i="1"/>
  <c r="AE557" i="1"/>
  <c r="AF556" i="1"/>
  <c r="AN557" i="1"/>
  <c r="AA557" i="1"/>
  <c r="AG559" i="1"/>
  <c r="AK557" i="1"/>
  <c r="AP559" i="1"/>
  <c r="AC559" i="1"/>
  <c r="AK556" i="1"/>
  <c r="AI557" i="1"/>
  <c r="AO559" i="1"/>
  <c r="AA559" i="1"/>
  <c r="AN558" i="1"/>
  <c r="AF558" i="1"/>
  <c r="AL557" i="1"/>
  <c r="AD557" i="1"/>
  <c r="AM558" i="1"/>
  <c r="AE558" i="1"/>
  <c r="AN559" i="1"/>
  <c r="AF559" i="1"/>
  <c r="AL558" i="1"/>
  <c r="AD558" i="1"/>
  <c r="AJ557" i="1"/>
  <c r="AB557" i="1"/>
  <c r="AK558" i="1"/>
  <c r="AC558" i="1"/>
  <c r="AL559" i="1"/>
  <c r="AD559" i="1"/>
  <c r="AJ558" i="1"/>
  <c r="AB558" i="1"/>
  <c r="AP557" i="1"/>
  <c r="AP558" i="1"/>
  <c r="AI558" i="1"/>
  <c r="AA558" i="1"/>
  <c r="AJ559" i="1"/>
  <c r="AQ558" i="1"/>
  <c r="AH558" i="1"/>
  <c r="AO558" i="1"/>
  <c r="A7" i="12"/>
  <c r="B7" i="12"/>
  <c r="AQ556" i="1"/>
  <c r="AN556" i="1"/>
  <c r="AO556" i="1"/>
  <c r="AP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Z5" i="12" l="1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Z6" i="12" l="1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AU7" i="12" l="1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W8" i="12" l="1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N9" i="12" l="1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E10" i="12" l="1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T11" i="12" l="1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H12" i="12" l="1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AU13" i="12" l="1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AC14" i="12" s="1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N14" i="12" l="1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K15" i="12" l="1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W16" i="12" s="1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U16" i="12" l="1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H17" i="12" l="1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E18" i="12" l="1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AH19" i="12"/>
  <c r="AB19" i="12"/>
  <c r="V19" i="12"/>
  <c r="P19" i="12"/>
  <c r="D19" i="12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AU19" i="12" l="1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AQ20" i="12"/>
  <c r="AK20" i="12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AI20" i="12" l="1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AU21" i="12" l="1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M23" i="12"/>
  <c r="AV23" i="12"/>
  <c r="AJ23" i="12"/>
  <c r="X23" i="12"/>
  <c r="L23" i="12"/>
  <c r="AT23" i="12"/>
  <c r="AH23" i="12"/>
  <c r="V23" i="12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AW22" i="12"/>
  <c r="AQ22" i="12"/>
  <c r="AK22" i="12"/>
  <c r="AE22" i="12"/>
  <c r="Y22" i="12"/>
  <c r="S22" i="12"/>
  <c r="G22" i="12"/>
  <c r="M22" i="12"/>
  <c r="AT22" i="12"/>
  <c r="AN22" i="12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Z22" i="12" l="1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P24" i="12"/>
  <c r="D24" i="12"/>
  <c r="AP24" i="12"/>
  <c r="AM24" i="12"/>
  <c r="AD24" i="12"/>
  <c r="AA24" i="12"/>
  <c r="C24" i="12"/>
  <c r="R24" i="12"/>
  <c r="O24" i="12"/>
  <c r="F24" i="12"/>
  <c r="AU24" i="12" l="1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W25" i="12"/>
  <c r="AK25" i="12"/>
  <c r="Y25" i="12"/>
  <c r="M25" i="12"/>
  <c r="AV25" i="12"/>
  <c r="AJ25" i="12"/>
  <c r="X25" i="12"/>
  <c r="L25" i="12"/>
  <c r="AT25" i="12"/>
  <c r="AH25" i="12"/>
  <c r="V25" i="12"/>
  <c r="J25" i="12"/>
  <c r="AS25" i="12"/>
  <c r="AG25" i="12"/>
  <c r="U25" i="12"/>
  <c r="I25" i="12"/>
  <c r="AQ25" i="12"/>
  <c r="AE25" i="12"/>
  <c r="S25" i="12"/>
  <c r="G25" i="12"/>
  <c r="AN25" i="12"/>
  <c r="AB25" i="12"/>
  <c r="P25" i="12"/>
  <c r="D25" i="12"/>
  <c r="AP25" i="12"/>
  <c r="AM25" i="12"/>
  <c r="AD25" i="12"/>
  <c r="AA25" i="12"/>
  <c r="R25" i="12"/>
  <c r="C25" i="12"/>
  <c r="O25" i="12"/>
  <c r="F25" i="12"/>
  <c r="AX25" i="12" l="1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P26" i="12"/>
  <c r="D26" i="12"/>
  <c r="AP26" i="12"/>
  <c r="AM26" i="12"/>
  <c r="AD26" i="12"/>
  <c r="AA26" i="12"/>
  <c r="R26" i="12"/>
  <c r="O26" i="12"/>
  <c r="F26" i="12"/>
  <c r="C26" i="12"/>
  <c r="K26" i="12" l="1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AK27" i="12"/>
  <c r="Y27" i="12"/>
  <c r="M27" i="12"/>
  <c r="AV27" i="12"/>
  <c r="AJ27" i="12"/>
  <c r="X27" i="12"/>
  <c r="L27" i="12"/>
  <c r="AT27" i="12"/>
  <c r="AH27" i="12"/>
  <c r="V27" i="12"/>
  <c r="J27" i="12"/>
  <c r="AS27" i="12"/>
  <c r="AG27" i="12"/>
  <c r="U27" i="12"/>
  <c r="I27" i="12"/>
  <c r="AQ27" i="12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K27" i="12" l="1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AU28" i="12" l="1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K29" i="12"/>
  <c r="Y29" i="12"/>
  <c r="M29" i="12"/>
  <c r="AV29" i="12"/>
  <c r="AJ29" i="12"/>
  <c r="X29" i="12"/>
  <c r="L29" i="12"/>
  <c r="AT29" i="12"/>
  <c r="AH29" i="12"/>
  <c r="V29" i="12"/>
  <c r="J29" i="12"/>
  <c r="AS29" i="12"/>
  <c r="AG29" i="12"/>
  <c r="U29" i="12"/>
  <c r="I29" i="12"/>
  <c r="AQ29" i="12"/>
  <c r="AE29" i="12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F29" i="12" l="1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Y30" i="12"/>
  <c r="M30" i="12"/>
  <c r="AV30" i="12"/>
  <c r="AJ30" i="12"/>
  <c r="X30" i="12"/>
  <c r="L30" i="12"/>
  <c r="AT30" i="12"/>
  <c r="AH30" i="12"/>
  <c r="V30" i="12"/>
  <c r="J30" i="12"/>
  <c r="AS30" i="12"/>
  <c r="AG30" i="12"/>
  <c r="U30" i="12"/>
  <c r="I30" i="12"/>
  <c r="AQ30" i="12"/>
  <c r="AE30" i="12"/>
  <c r="S30" i="12"/>
  <c r="G30" i="12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K30" i="12" l="1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Y31" i="12"/>
  <c r="M31" i="12"/>
  <c r="AV31" i="12"/>
  <c r="AJ31" i="12"/>
  <c r="X31" i="12"/>
  <c r="L31" i="12"/>
  <c r="AT31" i="12"/>
  <c r="AH31" i="12"/>
  <c r="V31" i="12"/>
  <c r="J31" i="12"/>
  <c r="AS31" i="12"/>
  <c r="AG31" i="12"/>
  <c r="U31" i="12"/>
  <c r="I31" i="12"/>
  <c r="AQ31" i="12"/>
  <c r="AE31" i="12"/>
  <c r="S31" i="12"/>
  <c r="G31" i="12"/>
  <c r="AN31" i="12"/>
  <c r="AB31" i="12"/>
  <c r="P31" i="12"/>
  <c r="D31" i="12"/>
  <c r="AP31" i="12"/>
  <c r="C31" i="12"/>
  <c r="AM31" i="12"/>
  <c r="AD31" i="12"/>
  <c r="AA31" i="12"/>
  <c r="R31" i="12"/>
  <c r="O31" i="12"/>
  <c r="F31" i="12"/>
  <c r="AC31" i="12" l="1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AV32" i="12"/>
  <c r="AJ32" i="12"/>
  <c r="X32" i="12"/>
  <c r="L32" i="12"/>
  <c r="AT32" i="12"/>
  <c r="AH32" i="12"/>
  <c r="V32" i="12"/>
  <c r="J32" i="12"/>
  <c r="AS32" i="12"/>
  <c r="AG32" i="12"/>
  <c r="U32" i="12"/>
  <c r="I32" i="12"/>
  <c r="AQ32" i="12"/>
  <c r="AE32" i="12"/>
  <c r="S32" i="12"/>
  <c r="G32" i="12"/>
  <c r="AN32" i="12"/>
  <c r="AB32" i="12"/>
  <c r="P32" i="12"/>
  <c r="D32" i="12"/>
  <c r="AP32" i="12"/>
  <c r="AM32" i="12"/>
  <c r="AD32" i="12"/>
  <c r="AA32" i="12"/>
  <c r="R32" i="12"/>
  <c r="O32" i="12"/>
  <c r="F32" i="12"/>
  <c r="C32" i="12"/>
  <c r="A33" i="12"/>
  <c r="B33" i="12"/>
  <c r="Q32" i="12" l="1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M33" i="12"/>
  <c r="AV33" i="12"/>
  <c r="AJ33" i="12"/>
  <c r="X33" i="12"/>
  <c r="L33" i="12"/>
  <c r="AT33" i="12"/>
  <c r="AH33" i="12"/>
  <c r="V33" i="12"/>
  <c r="J33" i="12"/>
  <c r="AS33" i="12"/>
  <c r="AG33" i="12"/>
  <c r="U33" i="12"/>
  <c r="I33" i="12"/>
  <c r="AQ33" i="12"/>
  <c r="AE33" i="12"/>
  <c r="S33" i="12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K33" i="12" l="1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N34" i="12" l="1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K35" i="12"/>
  <c r="Y35" i="12"/>
  <c r="M35" i="12"/>
  <c r="AV35" i="12"/>
  <c r="AJ35" i="12"/>
  <c r="X35" i="12"/>
  <c r="L35" i="12"/>
  <c r="AT35" i="12"/>
  <c r="AH35" i="12"/>
  <c r="V35" i="12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AI35" i="12" l="1"/>
  <c r="AL35" i="12"/>
  <c r="AF35" i="12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W36" i="12" l="1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AV37" i="12"/>
  <c r="AJ37" i="12"/>
  <c r="X37" i="12"/>
  <c r="L37" i="12"/>
  <c r="AT37" i="12"/>
  <c r="AH37" i="12"/>
  <c r="V37" i="12"/>
  <c r="J37" i="12"/>
  <c r="AS37" i="12"/>
  <c r="AG37" i="12"/>
  <c r="U37" i="12"/>
  <c r="I37" i="12"/>
  <c r="AQ37" i="12"/>
  <c r="AE37" i="12"/>
  <c r="S37" i="12"/>
  <c r="G37" i="12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Q37" i="12" l="1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AU38" i="12" l="1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Y39" i="12"/>
  <c r="M39" i="12"/>
  <c r="AV39" i="12"/>
  <c r="AJ39" i="12"/>
  <c r="X39" i="12"/>
  <c r="L39" i="12"/>
  <c r="AT39" i="12"/>
  <c r="AH39" i="12"/>
  <c r="V39" i="12"/>
  <c r="J39" i="12"/>
  <c r="AS39" i="12"/>
  <c r="AG39" i="12"/>
  <c r="U39" i="12"/>
  <c r="I39" i="12"/>
  <c r="AQ39" i="12"/>
  <c r="AE39" i="12"/>
  <c r="S39" i="12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T39" i="12" l="1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AO40" i="12" l="1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V41" i="12"/>
  <c r="J41" i="12"/>
  <c r="AS41" i="12"/>
  <c r="AG41" i="12"/>
  <c r="U41" i="12"/>
  <c r="I41" i="12"/>
  <c r="AQ41" i="12"/>
  <c r="AE41" i="12"/>
  <c r="S41" i="12"/>
  <c r="G41" i="12"/>
  <c r="AN41" i="12"/>
  <c r="AB41" i="12"/>
  <c r="P41" i="12"/>
  <c r="D41" i="12"/>
  <c r="AP41" i="12"/>
  <c r="AM41" i="12"/>
  <c r="AD41" i="12"/>
  <c r="AA41" i="12"/>
  <c r="C41" i="12"/>
  <c r="R41" i="12"/>
  <c r="O41" i="12"/>
  <c r="F41" i="12"/>
  <c r="AI41" i="12" l="1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AK42" i="12"/>
  <c r="Y42" i="12"/>
  <c r="M42" i="12"/>
  <c r="AV42" i="12"/>
  <c r="AJ42" i="12"/>
  <c r="X42" i="12"/>
  <c r="L42" i="12"/>
  <c r="AT42" i="12"/>
  <c r="AH42" i="12"/>
  <c r="V42" i="12"/>
  <c r="J42" i="12"/>
  <c r="AS42" i="12"/>
  <c r="AG42" i="12"/>
  <c r="U42" i="12"/>
  <c r="I42" i="12"/>
  <c r="AQ42" i="12"/>
  <c r="AE42" i="12"/>
  <c r="S42" i="12"/>
  <c r="G42" i="12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AU42" i="12" l="1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<sst xmlns="http://schemas.openxmlformats.org/spreadsheetml/2006/main" count="29320" uniqueCount="5585">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</sst>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7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6" fillId="0" borderId="0"/>
    <xf numFmtId="43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2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11" borderId="0" applyNumberFormat="0" applyBorder="0" applyAlignment="0" applyProtection="0"/>
    <xf numFmtId="0" fontId="17" fillId="12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15" applyNumberFormat="0" applyAlignment="0" applyProtection="0"/>
    <xf numFmtId="0" fontId="20" fillId="15" borderId="16" applyNumberFormat="0" applyAlignment="0" applyProtection="0"/>
    <xf numFmtId="0" fontId="21" fillId="15" borderId="15" applyNumberFormat="0" applyAlignment="0" applyProtection="0"/>
    <xf numFmtId="0" fontId="22" fillId="0" borderId="17" applyNumberFormat="0" applyFill="0" applyAlignment="0" applyProtection="0"/>
    <xf numFmtId="0" fontId="23" fillId="16" borderId="18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7" fillId="0" borderId="20" applyNumberFormat="0" applyFill="0" applyAlignment="0" applyProtection="0"/>
    <xf numFmtId="0" fontId="26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6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6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0" borderId="0"/>
    <xf numFmtId="0" fontId="1" fillId="17" borderId="19" applyNumberFormat="0" applyFont="0" applyAlignment="0" applyProtection="0"/>
  </cellStyleXfs>
  <cellXfs count="65">
    <xf numFmtId="0" fontId="0" fillId="0" borderId="0" xfId="0"/>
    <xf numFmtId="0" fontId="6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7" fillId="2" borderId="0" xfId="1" applyFont="1" applyFill="1"/>
    <xf numFmtId="0" fontId="7" fillId="2" borderId="2" xfId="1" applyFont="1" applyFill="1" applyBorder="1"/>
    <xf numFmtId="0" fontId="8" fillId="4" borderId="1" xfId="0" applyFont="1" applyFill="1" applyBorder="1"/>
    <xf numFmtId="0" fontId="8" fillId="3" borderId="1" xfId="0" applyFont="1" applyFill="1" applyBorder="1"/>
    <xf numFmtId="0" fontId="8" fillId="4" borderId="5" xfId="0" applyFont="1" applyFill="1" applyBorder="1"/>
    <xf numFmtId="0" fontId="9" fillId="2" borderId="0" xfId="0" applyFont="1" applyFill="1"/>
    <xf numFmtId="0" fontId="9" fillId="2" borderId="2" xfId="0" applyFont="1" applyFill="1" applyBorder="1"/>
    <xf numFmtId="49" fontId="9" fillId="2" borderId="2" xfId="0" applyNumberFormat="1" applyFont="1" applyFill="1" applyBorder="1"/>
    <xf numFmtId="0" fontId="8" fillId="4" borderId="3" xfId="0" applyFont="1" applyFill="1" applyBorder="1"/>
    <xf numFmtId="0" fontId="8" fillId="4" borderId="4" xfId="0" applyFont="1" applyFill="1" applyBorder="1"/>
    <xf numFmtId="20" fontId="8" fillId="4" borderId="4" xfId="0" applyNumberFormat="1" applyFont="1" applyFill="1" applyBorder="1"/>
    <xf numFmtId="49" fontId="8" fillId="4" borderId="4" xfId="0" applyNumberFormat="1" applyFont="1" applyFill="1" applyBorder="1"/>
    <xf numFmtId="0" fontId="8" fillId="3" borderId="5" xfId="0" applyFont="1" applyFill="1" applyBorder="1"/>
    <xf numFmtId="20" fontId="8" fillId="3" borderId="1" xfId="0" applyNumberFormat="1" applyFont="1" applyFill="1" applyBorder="1"/>
    <xf numFmtId="49" fontId="8" fillId="3" borderId="1" xfId="0" applyNumberFormat="1" applyFont="1" applyFill="1" applyBorder="1"/>
    <xf numFmtId="20" fontId="8" fillId="4" borderId="1" xfId="0" applyNumberFormat="1" applyFont="1" applyFill="1" applyBorder="1"/>
    <xf numFmtId="49" fontId="8" fillId="4" borderId="1" xfId="0" applyNumberFormat="1" applyFont="1" applyFill="1" applyBorder="1"/>
    <xf numFmtId="0" fontId="5" fillId="3" borderId="0" xfId="1" applyFont="1" applyFill="1"/>
    <xf numFmtId="21" fontId="5" fillId="3" borderId="0" xfId="1" applyNumberFormat="1" applyFont="1" applyFill="1"/>
    <xf numFmtId="0" fontId="4" fillId="0" borderId="0" xfId="1" applyFont="1"/>
    <xf numFmtId="20" fontId="0" fillId="0" borderId="0" xfId="0" applyNumberFormat="1"/>
    <xf numFmtId="0" fontId="9" fillId="5" borderId="2" xfId="0" applyFont="1" applyFill="1" applyBorder="1"/>
    <xf numFmtId="49" fontId="9" fillId="5" borderId="2" xfId="0" applyNumberFormat="1" applyFont="1" applyFill="1" applyBorder="1"/>
    <xf numFmtId="0" fontId="11" fillId="0" borderId="0" xfId="0" applyFont="1"/>
    <xf numFmtId="0" fontId="3" fillId="3" borderId="0" xfId="1" applyFont="1" applyFill="1"/>
    <xf numFmtId="0" fontId="5" fillId="6" borderId="0" xfId="1" applyFont="1" applyFill="1"/>
    <xf numFmtId="21" fontId="5" fillId="6" borderId="0" xfId="1" applyNumberFormat="1" applyFont="1" applyFill="1"/>
    <xf numFmtId="9" fontId="0" fillId="0" borderId="0" xfId="3" applyFont="1"/>
    <xf numFmtId="0" fontId="11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1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5" fillId="3" borderId="2" xfId="1" applyFont="1" applyFill="1" applyBorder="1"/>
    <xf numFmtId="21" fontId="5" fillId="3" borderId="2" xfId="1" applyNumberFormat="1" applyFont="1" applyFill="1" applyBorder="1"/>
    <xf numFmtId="49" fontId="9" fillId="5" borderId="0" xfId="0" applyNumberFormat="1" applyFont="1" applyFill="1"/>
    <xf numFmtId="0" fontId="9" fillId="5" borderId="0" xfId="0" applyFont="1" applyFill="1"/>
    <xf numFmtId="0" fontId="10" fillId="0" borderId="0" xfId="0" applyFont="1"/>
    <xf numFmtId="0" fontId="9" fillId="5" borderId="6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9" fillId="9" borderId="6" xfId="0" applyFont="1" applyFill="1" applyBorder="1" applyAlignment="1">
      <alignment horizontal="center"/>
    </xf>
    <xf numFmtId="0" fontId="2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1" fillId="0" borderId="0" xfId="44"/>
    <xf numFmtId="14" fontId="1" fillId="0" borderId="0" xfId="44" applyNumberFormat="1"/>
    <xf numFmtId="21" fontId="1" fillId="0" borderId="0" xfId="44" applyNumberFormat="1"/>
    <xf numFmtId="0" fontId="0" fillId="0" borderId="5" xfId="0" applyBorder="1"/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19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14</c:v>
                </c:pt>
                <c:pt idx="12">
                  <c:v>11</c:v>
                </c:pt>
                <c:pt idx="13">
                  <c:v>18</c:v>
                </c:pt>
                <c:pt idx="14">
                  <c:v>11</c:v>
                </c:pt>
                <c:pt idx="15">
                  <c:v>18</c:v>
                </c:pt>
                <c:pt idx="16">
                  <c:v>20</c:v>
                </c:pt>
                <c:pt idx="17">
                  <c:v>20</c:v>
                </c:pt>
                <c:pt idx="18">
                  <c:v>21</c:v>
                </c:pt>
                <c:pt idx="19">
                  <c:v>26</c:v>
                </c:pt>
                <c:pt idx="20">
                  <c:v>29</c:v>
                </c:pt>
                <c:pt idx="21">
                  <c:v>34</c:v>
                </c:pt>
                <c:pt idx="22">
                  <c:v>40</c:v>
                </c:pt>
                <c:pt idx="23">
                  <c:v>38</c:v>
                </c:pt>
                <c:pt idx="24">
                  <c:v>28</c:v>
                </c:pt>
                <c:pt idx="25">
                  <c:v>31</c:v>
                </c:pt>
                <c:pt idx="26">
                  <c:v>30</c:v>
                </c:pt>
                <c:pt idx="27">
                  <c:v>29</c:v>
                </c:pt>
                <c:pt idx="28">
                  <c:v>27</c:v>
                </c:pt>
                <c:pt idx="29">
                  <c:v>23</c:v>
                </c:pt>
                <c:pt idx="30">
                  <c:v>22</c:v>
                </c:pt>
                <c:pt idx="31">
                  <c:v>14</c:v>
                </c:pt>
                <c:pt idx="32">
                  <c:v>5</c:v>
                </c:pt>
                <c:pt idx="33">
                  <c:v>6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9</c:v>
                </c:pt>
                <c:pt idx="12">
                  <c:v>4</c:v>
                </c:pt>
                <c:pt idx="13">
                  <c:v>9</c:v>
                </c:pt>
                <c:pt idx="14">
                  <c:v>9</c:v>
                </c:pt>
                <c:pt idx="15">
                  <c:v>13</c:v>
                </c:pt>
                <c:pt idx="16">
                  <c:v>12</c:v>
                </c:pt>
                <c:pt idx="17">
                  <c:v>10</c:v>
                </c:pt>
                <c:pt idx="18">
                  <c:v>16</c:v>
                </c:pt>
                <c:pt idx="19">
                  <c:v>15</c:v>
                </c:pt>
                <c:pt idx="20">
                  <c:v>20</c:v>
                </c:pt>
                <c:pt idx="21">
                  <c:v>24</c:v>
                </c:pt>
                <c:pt idx="22">
                  <c:v>28</c:v>
                </c:pt>
                <c:pt idx="23">
                  <c:v>31</c:v>
                </c:pt>
                <c:pt idx="24">
                  <c:v>25</c:v>
                </c:pt>
                <c:pt idx="25">
                  <c:v>23</c:v>
                </c:pt>
                <c:pt idx="26">
                  <c:v>23</c:v>
                </c:pt>
                <c:pt idx="27">
                  <c:v>22</c:v>
                </c:pt>
                <c:pt idx="28">
                  <c:v>21</c:v>
                </c:pt>
                <c:pt idx="29">
                  <c:v>17</c:v>
                </c:pt>
                <c:pt idx="30">
                  <c:v>16</c:v>
                </c:pt>
                <c:pt idx="31">
                  <c:v>11</c:v>
                </c:pt>
                <c:pt idx="32">
                  <c:v>5</c:v>
                </c:pt>
                <c:pt idx="33">
                  <c:v>6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  <c:pt idx="12">
                  <c:v>10</c:v>
                </c:pt>
                <c:pt idx="13">
                  <c:v>12</c:v>
                </c:pt>
                <c:pt idx="14">
                  <c:v>23</c:v>
                </c:pt>
                <c:pt idx="15">
                  <c:v>27</c:v>
                </c:pt>
                <c:pt idx="16">
                  <c:v>24</c:v>
                </c:pt>
                <c:pt idx="17">
                  <c:v>39</c:v>
                </c:pt>
                <c:pt idx="18">
                  <c:v>36</c:v>
                </c:pt>
                <c:pt idx="19">
                  <c:v>34</c:v>
                </c:pt>
                <c:pt idx="20">
                  <c:v>42</c:v>
                </c:pt>
                <c:pt idx="21">
                  <c:v>53</c:v>
                </c:pt>
                <c:pt idx="22">
                  <c:v>37</c:v>
                </c:pt>
                <c:pt idx="23">
                  <c:v>34</c:v>
                </c:pt>
                <c:pt idx="24">
                  <c:v>33</c:v>
                </c:pt>
                <c:pt idx="25">
                  <c:v>22</c:v>
                </c:pt>
                <c:pt idx="26">
                  <c:v>27</c:v>
                </c:pt>
                <c:pt idx="27">
                  <c:v>21</c:v>
                </c:pt>
                <c:pt idx="28">
                  <c:v>21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2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4</c:v>
                </c:pt>
                <c:pt idx="13">
                  <c:v>7</c:v>
                </c:pt>
                <c:pt idx="14">
                  <c:v>7</c:v>
                </c:pt>
                <c:pt idx="15">
                  <c:v>11</c:v>
                </c:pt>
                <c:pt idx="16">
                  <c:v>10</c:v>
                </c:pt>
                <c:pt idx="17">
                  <c:v>18</c:v>
                </c:pt>
                <c:pt idx="18">
                  <c:v>20</c:v>
                </c:pt>
                <c:pt idx="19">
                  <c:v>16</c:v>
                </c:pt>
                <c:pt idx="20">
                  <c:v>24</c:v>
                </c:pt>
                <c:pt idx="21">
                  <c:v>33</c:v>
                </c:pt>
                <c:pt idx="22">
                  <c:v>16</c:v>
                </c:pt>
                <c:pt idx="23">
                  <c:v>20</c:v>
                </c:pt>
                <c:pt idx="24">
                  <c:v>19</c:v>
                </c:pt>
                <c:pt idx="25">
                  <c:v>13</c:v>
                </c:pt>
                <c:pt idx="26">
                  <c:v>14</c:v>
                </c:pt>
                <c:pt idx="27">
                  <c:v>12</c:v>
                </c:pt>
                <c:pt idx="28">
                  <c:v>13</c:v>
                </c:pt>
                <c:pt idx="29">
                  <c:v>9</c:v>
                </c:pt>
                <c:pt idx="30">
                  <c:v>4</c:v>
                </c:pt>
                <c:pt idx="31">
                  <c:v>3</c:v>
                </c:pt>
                <c:pt idx="32">
                  <c:v>1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13</c:v>
                </c:pt>
                <c:pt idx="11">
                  <c:v>21</c:v>
                </c:pt>
                <c:pt idx="12">
                  <c:v>22</c:v>
                </c:pt>
                <c:pt idx="13">
                  <c:v>28</c:v>
                </c:pt>
                <c:pt idx="14">
                  <c:v>20</c:v>
                </c:pt>
                <c:pt idx="15">
                  <c:v>34</c:v>
                </c:pt>
                <c:pt idx="16">
                  <c:v>35</c:v>
                </c:pt>
                <c:pt idx="17">
                  <c:v>36</c:v>
                </c:pt>
                <c:pt idx="18">
                  <c:v>53</c:v>
                </c:pt>
                <c:pt idx="19">
                  <c:v>42</c:v>
                </c:pt>
                <c:pt idx="20">
                  <c:v>38</c:v>
                </c:pt>
                <c:pt idx="21">
                  <c:v>33</c:v>
                </c:pt>
                <c:pt idx="22">
                  <c:v>37</c:v>
                </c:pt>
                <c:pt idx="23">
                  <c:v>24</c:v>
                </c:pt>
                <c:pt idx="24">
                  <c:v>27</c:v>
                </c:pt>
                <c:pt idx="25">
                  <c:v>23</c:v>
                </c:pt>
                <c:pt idx="26">
                  <c:v>12</c:v>
                </c:pt>
                <c:pt idx="27">
                  <c:v>10</c:v>
                </c:pt>
                <c:pt idx="28">
                  <c:v>3</c:v>
                </c:pt>
                <c:pt idx="29">
                  <c:v>3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8</c:v>
                </c:pt>
                <c:pt idx="12">
                  <c:v>10</c:v>
                </c:pt>
                <c:pt idx="13">
                  <c:v>12</c:v>
                </c:pt>
                <c:pt idx="14">
                  <c:v>9</c:v>
                </c:pt>
                <c:pt idx="15">
                  <c:v>14</c:v>
                </c:pt>
                <c:pt idx="16">
                  <c:v>16</c:v>
                </c:pt>
                <c:pt idx="17">
                  <c:v>19</c:v>
                </c:pt>
                <c:pt idx="18">
                  <c:v>21</c:v>
                </c:pt>
                <c:pt idx="19">
                  <c:v>17</c:v>
                </c:pt>
                <c:pt idx="20">
                  <c:v>17</c:v>
                </c:pt>
                <c:pt idx="21">
                  <c:v>16</c:v>
                </c:pt>
                <c:pt idx="22">
                  <c:v>18</c:v>
                </c:pt>
                <c:pt idx="23">
                  <c:v>11</c:v>
                </c:pt>
                <c:pt idx="24">
                  <c:v>13</c:v>
                </c:pt>
                <c:pt idx="25">
                  <c:v>15</c:v>
                </c:pt>
                <c:pt idx="26">
                  <c:v>5</c:v>
                </c:pt>
                <c:pt idx="27">
                  <c:v>6</c:v>
                </c:pt>
                <c:pt idx="28">
                  <c:v>2</c:v>
                </c:pt>
                <c:pt idx="29">
                  <c:v>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8</c:v>
                </c:pt>
                <c:pt idx="8">
                  <c:v>6</c:v>
                </c:pt>
                <c:pt idx="9">
                  <c:v>15</c:v>
                </c:pt>
                <c:pt idx="10">
                  <c:v>13</c:v>
                </c:pt>
                <c:pt idx="11">
                  <c:v>18</c:v>
                </c:pt>
                <c:pt idx="12">
                  <c:v>10</c:v>
                </c:pt>
                <c:pt idx="13">
                  <c:v>27</c:v>
                </c:pt>
                <c:pt idx="14">
                  <c:v>20</c:v>
                </c:pt>
                <c:pt idx="15">
                  <c:v>21</c:v>
                </c:pt>
                <c:pt idx="16">
                  <c:v>19</c:v>
                </c:pt>
                <c:pt idx="17">
                  <c:v>26</c:v>
                </c:pt>
                <c:pt idx="18">
                  <c:v>34</c:v>
                </c:pt>
                <c:pt idx="19">
                  <c:v>33</c:v>
                </c:pt>
                <c:pt idx="20">
                  <c:v>38</c:v>
                </c:pt>
                <c:pt idx="21">
                  <c:v>29</c:v>
                </c:pt>
                <c:pt idx="22">
                  <c:v>32</c:v>
                </c:pt>
                <c:pt idx="23">
                  <c:v>29</c:v>
                </c:pt>
                <c:pt idx="24">
                  <c:v>28</c:v>
                </c:pt>
                <c:pt idx="25">
                  <c:v>26</c:v>
                </c:pt>
                <c:pt idx="26">
                  <c:v>24</c:v>
                </c:pt>
                <c:pt idx="27">
                  <c:v>25</c:v>
                </c:pt>
                <c:pt idx="28">
                  <c:v>15</c:v>
                </c:pt>
                <c:pt idx="29">
                  <c:v>16</c:v>
                </c:pt>
                <c:pt idx="30">
                  <c:v>7</c:v>
                </c:pt>
                <c:pt idx="31">
                  <c:v>5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6</c:v>
                </c:pt>
                <c:pt idx="12">
                  <c:v>6</c:v>
                </c:pt>
                <c:pt idx="13">
                  <c:v>12</c:v>
                </c:pt>
                <c:pt idx="14">
                  <c:v>7</c:v>
                </c:pt>
                <c:pt idx="15">
                  <c:v>8</c:v>
                </c:pt>
                <c:pt idx="16">
                  <c:v>7</c:v>
                </c:pt>
                <c:pt idx="17">
                  <c:v>11</c:v>
                </c:pt>
                <c:pt idx="18">
                  <c:v>19</c:v>
                </c:pt>
                <c:pt idx="19">
                  <c:v>19</c:v>
                </c:pt>
                <c:pt idx="20">
                  <c:v>16</c:v>
                </c:pt>
                <c:pt idx="21">
                  <c:v>13</c:v>
                </c:pt>
                <c:pt idx="22">
                  <c:v>18</c:v>
                </c:pt>
                <c:pt idx="23">
                  <c:v>17</c:v>
                </c:pt>
                <c:pt idx="24">
                  <c:v>18</c:v>
                </c:pt>
                <c:pt idx="25">
                  <c:v>15</c:v>
                </c:pt>
                <c:pt idx="26">
                  <c:v>13</c:v>
                </c:pt>
                <c:pt idx="27">
                  <c:v>11</c:v>
                </c:pt>
                <c:pt idx="28">
                  <c:v>11</c:v>
                </c:pt>
                <c:pt idx="29">
                  <c:v>10</c:v>
                </c:pt>
                <c:pt idx="30">
                  <c:v>5</c:v>
                </c:pt>
                <c:pt idx="31">
                  <c:v>4</c:v>
                </c:pt>
                <c:pt idx="32">
                  <c:v>2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2</c:v>
                </c:pt>
                <c:pt idx="18">
                  <c:v>3</c:v>
                </c:pt>
                <c:pt idx="19">
                  <c:v>8</c:v>
                </c:pt>
                <c:pt idx="20">
                  <c:v>24</c:v>
                </c:pt>
                <c:pt idx="21">
                  <c:v>27</c:v>
                </c:pt>
                <c:pt idx="22">
                  <c:v>30</c:v>
                </c:pt>
                <c:pt idx="23">
                  <c:v>30</c:v>
                </c:pt>
                <c:pt idx="24">
                  <c:v>42</c:v>
                </c:pt>
                <c:pt idx="25">
                  <c:v>36</c:v>
                </c:pt>
                <c:pt idx="26">
                  <c:v>59</c:v>
                </c:pt>
                <c:pt idx="27">
                  <c:v>54</c:v>
                </c:pt>
                <c:pt idx="28">
                  <c:v>42</c:v>
                </c:pt>
                <c:pt idx="29">
                  <c:v>48</c:v>
                </c:pt>
                <c:pt idx="30">
                  <c:v>31</c:v>
                </c:pt>
                <c:pt idx="31">
                  <c:v>28</c:v>
                </c:pt>
                <c:pt idx="32">
                  <c:v>26</c:v>
                </c:pt>
                <c:pt idx="33">
                  <c:v>23</c:v>
                </c:pt>
                <c:pt idx="34">
                  <c:v>9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12</c:v>
                </c:pt>
                <c:pt idx="21">
                  <c:v>17</c:v>
                </c:pt>
                <c:pt idx="22">
                  <c:v>15</c:v>
                </c:pt>
                <c:pt idx="23">
                  <c:v>17</c:v>
                </c:pt>
                <c:pt idx="24">
                  <c:v>24</c:v>
                </c:pt>
                <c:pt idx="25">
                  <c:v>25</c:v>
                </c:pt>
                <c:pt idx="26">
                  <c:v>39</c:v>
                </c:pt>
                <c:pt idx="27">
                  <c:v>36</c:v>
                </c:pt>
                <c:pt idx="28">
                  <c:v>31</c:v>
                </c:pt>
                <c:pt idx="29">
                  <c:v>31</c:v>
                </c:pt>
                <c:pt idx="30">
                  <c:v>22</c:v>
                </c:pt>
                <c:pt idx="31">
                  <c:v>20</c:v>
                </c:pt>
                <c:pt idx="32">
                  <c:v>21</c:v>
                </c:pt>
                <c:pt idx="33">
                  <c:v>14</c:v>
                </c:pt>
                <c:pt idx="34">
                  <c:v>6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6</c:v>
                </c:pt>
                <c:pt idx="19">
                  <c:v>2</c:v>
                </c:pt>
                <c:pt idx="20">
                  <c:v>5</c:v>
                </c:pt>
                <c:pt idx="21">
                  <c:v>13</c:v>
                </c:pt>
                <c:pt idx="22">
                  <c:v>16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45</c:v>
                </c:pt>
                <c:pt idx="30">
                  <c:v>48</c:v>
                </c:pt>
                <c:pt idx="31">
                  <c:v>48</c:v>
                </c:pt>
                <c:pt idx="32">
                  <c:v>31</c:v>
                </c:pt>
                <c:pt idx="33">
                  <c:v>34</c:v>
                </c:pt>
                <c:pt idx="34">
                  <c:v>40</c:v>
                </c:pt>
                <c:pt idx="35">
                  <c:v>26</c:v>
                </c:pt>
                <c:pt idx="36">
                  <c:v>27</c:v>
                </c:pt>
                <c:pt idx="37">
                  <c:v>13</c:v>
                </c:pt>
                <c:pt idx="38">
                  <c:v>3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3</c:v>
                </c:pt>
                <c:pt idx="19">
                  <c:v>2</c:v>
                </c:pt>
                <c:pt idx="20">
                  <c:v>2</c:v>
                </c:pt>
                <c:pt idx="21">
                  <c:v>8</c:v>
                </c:pt>
                <c:pt idx="22">
                  <c:v>4</c:v>
                </c:pt>
                <c:pt idx="23">
                  <c:v>13</c:v>
                </c:pt>
                <c:pt idx="24">
                  <c:v>12</c:v>
                </c:pt>
                <c:pt idx="25">
                  <c:v>12</c:v>
                </c:pt>
                <c:pt idx="26">
                  <c:v>21</c:v>
                </c:pt>
                <c:pt idx="27">
                  <c:v>23</c:v>
                </c:pt>
                <c:pt idx="28">
                  <c:v>24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25</c:v>
                </c:pt>
                <c:pt idx="33">
                  <c:v>28</c:v>
                </c:pt>
                <c:pt idx="34">
                  <c:v>32</c:v>
                </c:pt>
                <c:pt idx="35">
                  <c:v>18</c:v>
                </c:pt>
                <c:pt idx="36">
                  <c:v>22</c:v>
                </c:pt>
                <c:pt idx="37">
                  <c:v>11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409575</xdr:colOff>
      <xdr:row>0</xdr:row>
      <xdr:rowOff>76200</xdr:rowOff>
    </xdr:from>
    <xdr:to>
      <xdr:col>23</xdr:col>
      <xdr:colOff>104775</xdr:colOff>
      <xdr:row>14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Q990"/>
  <sheetViews>
    <sheetView topLeftCell="Y1" workbookViewId="0">
      <pane ySplit="3" topLeftCell="A628" activePane="bottomLeft" state="frozen"/>
      <selection pane="bottomLeft" activeCell="A597" sqref="A597:AQ990"/>
    </sheetView>
  </sheetViews>
  <sheetFormatPr defaultColWidth="8.88671875" defaultRowHeight="14.4" outlineLevelCol="1" x14ac:dyDescent="0.3"/>
  <cols>
    <col min="2" max="2" width="48" bestFit="1" customWidth="1"/>
    <col min="3" max="3" width="13.44140625" customWidth="1"/>
    <col min="4" max="4" width="9.44140625" bestFit="1" customWidth="1"/>
    <col min="5" max="5" width="24.33203125" customWidth="1"/>
    <col min="6" max="6" width="22.33203125" customWidth="1"/>
    <col min="7" max="7" width="8.33203125" style="4" hidden="1" customWidth="1" outlineLevel="1"/>
    <col min="8" max="8" width="6.44140625" hidden="1" customWidth="1" outlineLevel="1"/>
    <col min="9" max="13" width="6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6.109375" bestFit="1" customWidth="1" collapsed="1"/>
    <col min="18" max="19" width="13.33203125" bestFit="1" customWidth="1"/>
    <col min="20" max="21" width="15.109375" bestFit="1" customWidth="1"/>
    <col min="22" max="22" width="11" bestFit="1" customWidth="1"/>
    <col min="23" max="23" width="11.33203125" bestFit="1" customWidth="1"/>
    <col min="24" max="24" width="32.88671875" bestFit="1" customWidth="1"/>
    <col min="25" max="25" width="30" bestFit="1" customWidth="1"/>
    <col min="26" max="26" width="22.88671875" bestFit="1" customWidth="1"/>
  </cols>
  <sheetData>
    <row r="2" spans="1:43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</row>
    <row r="4" spans="1:43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e">
        <f>VLOOKUP(E12,'Transform table'!A:B,2,0)</f>
        <v>#N/A</v>
      </c>
      <c r="Y12" t="str">
        <f>VLOOKUP(F12,'Transform table'!A:B,2,0)</f>
        <v>Djurgardens IF</v>
      </c>
      <c r="Z12" t="e">
        <f t="shared" si="0"/>
        <v>#N/A</v>
      </c>
      <c r="AA12" t="e">
        <f>VLOOKUP($Z12,'oddspedia-matches'!$A:$AD,AA$2,0)</f>
        <v>#N/A</v>
      </c>
      <c r="AB12" t="e">
        <f>VLOOKUP($Z12,'oddspedia-matches'!$A:$AD,AB$2,0)</f>
        <v>#N/A</v>
      </c>
      <c r="AC12" t="e">
        <f>VLOOKUP($Z12,'oddspedia-matches'!$A:$AD,AC$2,0)</f>
        <v>#N/A</v>
      </c>
      <c r="AD12" t="e">
        <f>VLOOKUP($Z12,'oddspedia-matches'!$A:$AD,AD$2,0)</f>
        <v>#N/A</v>
      </c>
      <c r="AE12" t="e">
        <f>VLOOKUP($Z12,'oddspedia-matches'!$A:$AD,AE$2,0)</f>
        <v>#N/A</v>
      </c>
      <c r="AF12" t="e">
        <f>VLOOKUP($Z12,'oddspedia-matches'!$A:$AD,AF$2,0)</f>
        <v>#N/A</v>
      </c>
      <c r="AG12" t="e">
        <f>VLOOKUP($Z12,'oddspedia-matches'!$A:$AD,AG$2,0)</f>
        <v>#N/A</v>
      </c>
      <c r="AH12" t="e">
        <f>VLOOKUP($Z12,'oddspedia-matches'!$A:$AD,AH$2,0)</f>
        <v>#N/A</v>
      </c>
      <c r="AI12" t="e">
        <f>VLOOKUP($Z12,'oddspedia-matches'!$A:$AD,AI$2,0)</f>
        <v>#N/A</v>
      </c>
      <c r="AJ12" t="e">
        <f>VLOOKUP($Z12,'oddspedia-matches'!$A:$AD,AJ$2,0)</f>
        <v>#N/A</v>
      </c>
      <c r="AK12" t="e">
        <f>VLOOKUP($Z12,'oddspedia-matches'!$A:$AD,AK$2,0)</f>
        <v>#N/A</v>
      </c>
      <c r="AL12" t="e">
        <f>VLOOKUP($Z12,'oddspedia-matches'!$A:$AD,AL$2,0)</f>
        <v>#N/A</v>
      </c>
      <c r="AM12" t="e">
        <f>VLOOKUP($Z12,'oddspedia-matches'!$A:$AD,AM$2,0)</f>
        <v>#N/A</v>
      </c>
      <c r="AN12" t="e">
        <f>VLOOKUP($Z12,'oddspedia-matches'!$A:$AD,AN$2,0)</f>
        <v>#N/A</v>
      </c>
      <c r="AO12" t="e">
        <f>VLOOKUP($Z12,'oddspedia-matches'!$A:$AD,AO$2,0)</f>
        <v>#N/A</v>
      </c>
      <c r="AP12" t="e">
        <f>VLOOKUP($Z12,'oddspedia-matches'!$A:$AD,AP$2,0)</f>
        <v>#N/A</v>
      </c>
      <c r="AQ12" t="e">
        <f>VLOOKUP($Z12,'oddspedia-matches'!$A:$AD,AQ$2,0)</f>
        <v>#N/A</v>
      </c>
    </row>
    <row r="13" spans="1:43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 t="shared" si="0"/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f>VLOOKUP(E17,'Transform table'!A:B,2,0)</f>
        <v>#N/A</v>
      </c>
      <c r="Y17" t="str">
        <f>VLOOKUP(F17,'Transform table'!A:B,2,0)</f>
        <v>IA Akranes</v>
      </c>
      <c r="Z17" t="e">
        <f t="shared" si="0"/>
        <v>#N/A</v>
      </c>
      <c r="AA17" t="e">
        <f>VLOOKUP($Z17,'oddspedia-matches'!$A:$AD,AA$2,0)</f>
        <v>#N/A</v>
      </c>
      <c r="AB17" t="e">
        <f>VLOOKUP($Z17,'oddspedia-matches'!$A:$AD,AB$2,0)</f>
        <v>#N/A</v>
      </c>
      <c r="AC17" t="e">
        <f>VLOOKUP($Z17,'oddspedia-matches'!$A:$AD,AC$2,0)</f>
        <v>#N/A</v>
      </c>
      <c r="AD17" t="e">
        <f>VLOOKUP($Z17,'oddspedia-matches'!$A:$AD,AD$2,0)</f>
        <v>#N/A</v>
      </c>
      <c r="AE17" t="e">
        <f>VLOOKUP($Z17,'oddspedia-matches'!$A:$AD,AE$2,0)</f>
        <v>#N/A</v>
      </c>
      <c r="AF17" t="e">
        <f>VLOOKUP($Z17,'oddspedia-matches'!$A:$AD,AF$2,0)</f>
        <v>#N/A</v>
      </c>
      <c r="AG17" t="e">
        <f>VLOOKUP($Z17,'oddspedia-matches'!$A:$AD,AG$2,0)</f>
        <v>#N/A</v>
      </c>
      <c r="AH17" t="e">
        <f>VLOOKUP($Z17,'oddspedia-matches'!$A:$AD,AH$2,0)</f>
        <v>#N/A</v>
      </c>
      <c r="AI17" t="e">
        <f>VLOOKUP($Z17,'oddspedia-matches'!$A:$AD,AI$2,0)</f>
        <v>#N/A</v>
      </c>
      <c r="AJ17" t="e">
        <f>VLOOKUP($Z17,'oddspedia-matches'!$A:$AD,AJ$2,0)</f>
        <v>#N/A</v>
      </c>
      <c r="AK17" t="e">
        <f>VLOOKUP($Z17,'oddspedia-matches'!$A:$AD,AK$2,0)</f>
        <v>#N/A</v>
      </c>
      <c r="AL17" t="e">
        <f>VLOOKUP($Z17,'oddspedia-matches'!$A:$AD,AL$2,0)</f>
        <v>#N/A</v>
      </c>
      <c r="AM17" t="e">
        <f>VLOOKUP($Z17,'oddspedia-matches'!$A:$AD,AM$2,0)</f>
        <v>#N/A</v>
      </c>
      <c r="AN17" t="e">
        <f>VLOOKUP($Z17,'oddspedia-matches'!$A:$AD,AN$2,0)</f>
        <v>#N/A</v>
      </c>
      <c r="AO17" t="e">
        <f>VLOOKUP($Z17,'oddspedia-matches'!$A:$AD,AO$2,0)</f>
        <v>#N/A</v>
      </c>
      <c r="AP17" t="e">
        <f>VLOOKUP($Z17,'oddspedia-matches'!$A:$AD,AP$2,0)</f>
        <v>#N/A</v>
      </c>
      <c r="AQ17" t="e">
        <f>VLOOKUP($Z17,'oddspedia-matches'!$A:$AD,AQ$2,0)</f>
        <v>#N/A</v>
      </c>
    </row>
    <row r="18" spans="2:43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f>VLOOKUP(E18,'Transform table'!A:B,2,0)</f>
        <v>#N/A</v>
      </c>
      <c r="Y18" t="e">
        <f>VLOOKUP(F18,'Transform table'!A:B,2,0)</f>
        <v>#N/A</v>
      </c>
      <c r="Z18" t="e">
        <f t="shared" si="0"/>
        <v>#N/A</v>
      </c>
      <c r="AA18" t="e">
        <f>VLOOKUP($Z18,'oddspedia-matches'!$A:$AD,AA$2,0)</f>
        <v>#N/A</v>
      </c>
      <c r="AB18" t="e">
        <f>VLOOKUP($Z18,'oddspedia-matches'!$A:$AD,AB$2,0)</f>
        <v>#N/A</v>
      </c>
      <c r="AC18" t="e">
        <f>VLOOKUP($Z18,'oddspedia-matches'!$A:$AD,AC$2,0)</f>
        <v>#N/A</v>
      </c>
      <c r="AD18" t="e">
        <f>VLOOKUP($Z18,'oddspedia-matches'!$A:$AD,AD$2,0)</f>
        <v>#N/A</v>
      </c>
      <c r="AE18" t="e">
        <f>VLOOKUP($Z18,'oddspedia-matches'!$A:$AD,AE$2,0)</f>
        <v>#N/A</v>
      </c>
      <c r="AF18" t="e">
        <f>VLOOKUP($Z18,'oddspedia-matches'!$A:$AD,AF$2,0)</f>
        <v>#N/A</v>
      </c>
      <c r="AG18" t="e">
        <f>VLOOKUP($Z18,'oddspedia-matches'!$A:$AD,AG$2,0)</f>
        <v>#N/A</v>
      </c>
      <c r="AH18" t="e">
        <f>VLOOKUP($Z18,'oddspedia-matches'!$A:$AD,AH$2,0)</f>
        <v>#N/A</v>
      </c>
      <c r="AI18" t="e">
        <f>VLOOKUP($Z18,'oddspedia-matches'!$A:$AD,AI$2,0)</f>
        <v>#N/A</v>
      </c>
      <c r="AJ18" t="e">
        <f>VLOOKUP($Z18,'oddspedia-matches'!$A:$AD,AJ$2,0)</f>
        <v>#N/A</v>
      </c>
      <c r="AK18" t="e">
        <f>VLOOKUP($Z18,'oddspedia-matches'!$A:$AD,AK$2,0)</f>
        <v>#N/A</v>
      </c>
      <c r="AL18" t="e">
        <f>VLOOKUP($Z18,'oddspedia-matches'!$A:$AD,AL$2,0)</f>
        <v>#N/A</v>
      </c>
      <c r="AM18" t="e">
        <f>VLOOKUP($Z18,'oddspedia-matches'!$A:$AD,AM$2,0)</f>
        <v>#N/A</v>
      </c>
      <c r="AN18" t="e">
        <f>VLOOKUP($Z18,'oddspedia-matches'!$A:$AD,AN$2,0)</f>
        <v>#N/A</v>
      </c>
      <c r="AO18" t="e">
        <f>VLOOKUP($Z18,'oddspedia-matches'!$A:$AD,AO$2,0)</f>
        <v>#N/A</v>
      </c>
      <c r="AP18" t="e">
        <f>VLOOKUP($Z18,'oddspedia-matches'!$A:$AD,AP$2,0)</f>
        <v>#N/A</v>
      </c>
      <c r="AQ18" t="e">
        <f>VLOOKUP($Z18,'oddspedia-matches'!$A:$AD,AQ$2,0)</f>
        <v>#N/A</v>
      </c>
    </row>
    <row r="19" spans="2:43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</v>
      </c>
      <c r="Y20" t="e">
        <f>VLOOKUP(F20,'Transform table'!A:B,2,0)</f>
        <v>#N/A</v>
      </c>
      <c r="Z20" t="e">
        <f t="shared" si="0"/>
        <v>#N/A</v>
      </c>
      <c r="AA20" t="e">
        <f>VLOOKUP($Z20,'oddspedia-matches'!$A:$AD,AA$2,0)</f>
        <v>#N/A</v>
      </c>
      <c r="AB20" t="e">
        <f>VLOOKUP($Z20,'oddspedia-matches'!$A:$AD,AB$2,0)</f>
        <v>#N/A</v>
      </c>
      <c r="AC20" t="e">
        <f>VLOOKUP($Z20,'oddspedia-matches'!$A:$AD,AC$2,0)</f>
        <v>#N/A</v>
      </c>
      <c r="AD20" t="e">
        <f>VLOOKUP($Z20,'oddspedia-matches'!$A:$AD,AD$2,0)</f>
        <v>#N/A</v>
      </c>
      <c r="AE20" t="e">
        <f>VLOOKUP($Z20,'oddspedia-matches'!$A:$AD,AE$2,0)</f>
        <v>#N/A</v>
      </c>
      <c r="AF20" t="e">
        <f>VLOOKUP($Z20,'oddspedia-matches'!$A:$AD,AF$2,0)</f>
        <v>#N/A</v>
      </c>
      <c r="AG20" t="e">
        <f>VLOOKUP($Z20,'oddspedia-matches'!$A:$AD,AG$2,0)</f>
        <v>#N/A</v>
      </c>
      <c r="AH20" t="e">
        <f>VLOOKUP($Z20,'oddspedia-matches'!$A:$AD,AH$2,0)</f>
        <v>#N/A</v>
      </c>
      <c r="AI20" t="e">
        <f>VLOOKUP($Z20,'oddspedia-matches'!$A:$AD,AI$2,0)</f>
        <v>#N/A</v>
      </c>
      <c r="AJ20" t="e">
        <f>VLOOKUP($Z20,'oddspedia-matches'!$A:$AD,AJ$2,0)</f>
        <v>#N/A</v>
      </c>
      <c r="AK20" t="e">
        <f>VLOOKUP($Z20,'oddspedia-matches'!$A:$AD,AK$2,0)</f>
        <v>#N/A</v>
      </c>
      <c r="AL20" t="e">
        <f>VLOOKUP($Z20,'oddspedia-matches'!$A:$AD,AL$2,0)</f>
        <v>#N/A</v>
      </c>
      <c r="AM20" t="e">
        <f>VLOOKUP($Z20,'oddspedia-matches'!$A:$AD,AM$2,0)</f>
        <v>#N/A</v>
      </c>
      <c r="AN20" t="e">
        <f>VLOOKUP($Z20,'oddspedia-matches'!$A:$AD,AN$2,0)</f>
        <v>#N/A</v>
      </c>
      <c r="AO20" t="e">
        <f>VLOOKUP($Z20,'oddspedia-matches'!$A:$AD,AO$2,0)</f>
        <v>#N/A</v>
      </c>
      <c r="AP20" t="e">
        <f>VLOOKUP($Z20,'oddspedia-matches'!$A:$AD,AP$2,0)</f>
        <v>#N/A</v>
      </c>
      <c r="AQ20" t="e">
        <f>VLOOKUP($Z20,'oddspedia-matches'!$A:$AD,AQ$2,0)</f>
        <v>#N/A</v>
      </c>
    </row>
    <row r="21" spans="2:43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Newcastle Olympic Reserves</v>
      </c>
      <c r="Y34" t="str">
        <f>VLOOKUP(F34,'Transform table'!A:B,2,0)</f>
        <v>Belmont Swansea United SC</v>
      </c>
      <c r="Z34" t="str">
        <f t="shared" si="0"/>
        <v>22/07/2026Newcastle Olympic ReservesBelmont Swansea United SC</v>
      </c>
      <c r="AA34" t="e">
        <f>VLOOKUP($Z34,'oddspedia-matches'!$A:$AD,AA$2,0)</f>
        <v>#N/A</v>
      </c>
      <c r="AB34" t="e">
        <f>VLOOKUP($Z34,'oddspedia-matches'!$A:$AD,AB$2,0)</f>
        <v>#N/A</v>
      </c>
      <c r="AC34" t="e">
        <f>VLOOKUP($Z34,'oddspedia-matches'!$A:$AD,AC$2,0)</f>
        <v>#N/A</v>
      </c>
      <c r="AD34" t="e">
        <f>VLOOKUP($Z34,'oddspedia-matches'!$A:$AD,AD$2,0)</f>
        <v>#N/A</v>
      </c>
      <c r="AE34" t="e">
        <f>VLOOKUP($Z34,'oddspedia-matches'!$A:$AD,AE$2,0)</f>
        <v>#N/A</v>
      </c>
      <c r="AF34" t="e">
        <f>VLOOKUP($Z34,'oddspedia-matches'!$A:$AD,AF$2,0)</f>
        <v>#N/A</v>
      </c>
      <c r="AG34" t="e">
        <f>VLOOKUP($Z34,'oddspedia-matches'!$A:$AD,AG$2,0)</f>
        <v>#N/A</v>
      </c>
      <c r="AH34" t="e">
        <f>VLOOKUP($Z34,'oddspedia-matches'!$A:$AD,AH$2,0)</f>
        <v>#N/A</v>
      </c>
      <c r="AI34" t="e">
        <f>VLOOKUP($Z34,'oddspedia-matches'!$A:$AD,AI$2,0)</f>
        <v>#N/A</v>
      </c>
      <c r="AJ34" t="e">
        <f>VLOOKUP($Z34,'oddspedia-matches'!$A:$AD,AJ$2,0)</f>
        <v>#N/A</v>
      </c>
      <c r="AK34" t="e">
        <f>VLOOKUP($Z34,'oddspedia-matches'!$A:$AD,AK$2,0)</f>
        <v>#N/A</v>
      </c>
      <c r="AL34" t="e">
        <f>VLOOKUP($Z34,'oddspedia-matches'!$A:$AD,AL$2,0)</f>
        <v>#N/A</v>
      </c>
      <c r="AM34" t="e">
        <f>VLOOKUP($Z34,'oddspedia-matches'!$A:$AD,AM$2,0)</f>
        <v>#N/A</v>
      </c>
      <c r="AN34" t="e">
        <f>VLOOKUP($Z34,'oddspedia-matches'!$A:$AD,AN$2,0)</f>
        <v>#N/A</v>
      </c>
      <c r="AO34" t="e">
        <f>VLOOKUP($Z34,'oddspedia-matches'!$A:$AD,AO$2,0)</f>
        <v>#N/A</v>
      </c>
      <c r="AP34" t="e">
        <f>VLOOKUP($Z34,'oddspedia-matches'!$A:$AD,AP$2,0)</f>
        <v>#N/A</v>
      </c>
      <c r="AQ34" t="e">
        <f>VLOOKUP($Z34,'oddspedia-matches'!$A:$AD,AQ$2,0)</f>
        <v>#N/A</v>
      </c>
    </row>
    <row r="35" spans="2:43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 t="shared" si="0"/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e">
        <f>VLOOKUP(E76,'Transform table'!A:B,2,0)</f>
        <v>#N/A</v>
      </c>
      <c r="Y76" t="str">
        <f>VLOOKUP(F76,'Transform table'!A:B,2,0)</f>
        <v>Rosario Central</v>
      </c>
      <c r="Z76" t="e">
        <f t="shared" si="1"/>
        <v>#N/A</v>
      </c>
      <c r="AA76" t="e">
        <f>VLOOKUP($Z76,'oddspedia-matches'!$A:$AD,AA$2,0)</f>
        <v>#N/A</v>
      </c>
      <c r="AB76" t="e">
        <f>VLOOKUP($Z76,'oddspedia-matches'!$A:$AD,AB$2,0)</f>
        <v>#N/A</v>
      </c>
      <c r="AC76" t="e">
        <f>VLOOKUP($Z76,'oddspedia-matches'!$A:$AD,AC$2,0)</f>
        <v>#N/A</v>
      </c>
      <c r="AD76" t="e">
        <f>VLOOKUP($Z76,'oddspedia-matches'!$A:$AD,AD$2,0)</f>
        <v>#N/A</v>
      </c>
      <c r="AE76" t="e">
        <f>VLOOKUP($Z76,'oddspedia-matches'!$A:$AD,AE$2,0)</f>
        <v>#N/A</v>
      </c>
      <c r="AF76" t="e">
        <f>VLOOKUP($Z76,'oddspedia-matches'!$A:$AD,AF$2,0)</f>
        <v>#N/A</v>
      </c>
      <c r="AG76" t="e">
        <f>VLOOKUP($Z76,'oddspedia-matches'!$A:$AD,AG$2,0)</f>
        <v>#N/A</v>
      </c>
      <c r="AH76" t="e">
        <f>VLOOKUP($Z76,'oddspedia-matches'!$A:$AD,AH$2,0)</f>
        <v>#N/A</v>
      </c>
      <c r="AI76" t="e">
        <f>VLOOKUP($Z76,'oddspedia-matches'!$A:$AD,AI$2,0)</f>
        <v>#N/A</v>
      </c>
      <c r="AJ76" t="e">
        <f>VLOOKUP($Z76,'oddspedia-matches'!$A:$AD,AJ$2,0)</f>
        <v>#N/A</v>
      </c>
      <c r="AK76" t="e">
        <f>VLOOKUP($Z76,'oddspedia-matches'!$A:$AD,AK$2,0)</f>
        <v>#N/A</v>
      </c>
      <c r="AL76" t="e">
        <f>VLOOKUP($Z76,'oddspedia-matches'!$A:$AD,AL$2,0)</f>
        <v>#N/A</v>
      </c>
      <c r="AM76" t="e">
        <f>VLOOKUP($Z76,'oddspedia-matches'!$A:$AD,AM$2,0)</f>
        <v>#N/A</v>
      </c>
      <c r="AN76" t="e">
        <f>VLOOKUP($Z76,'oddspedia-matches'!$A:$AD,AN$2,0)</f>
        <v>#N/A</v>
      </c>
      <c r="AO76" t="e">
        <f>VLOOKUP($Z76,'oddspedia-matches'!$A:$AD,AO$2,0)</f>
        <v>#N/A</v>
      </c>
      <c r="AP76" t="e">
        <f>VLOOKUP($Z76,'oddspedia-matches'!$A:$AD,AP$2,0)</f>
        <v>#N/A</v>
      </c>
      <c r="AQ76" t="e">
        <f>VLOOKUP($Z76,'oddspedia-matches'!$A:$AD,AQ$2,0)</f>
        <v>#N/A</v>
      </c>
    </row>
    <row r="77" spans="2:43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e">
        <f>VLOOKUP(E93,'Transform table'!A:B,2,0)</f>
        <v>#N/A</v>
      </c>
      <c r="Y93" t="e">
        <f>VLOOKUP(F93,'Transform table'!A:B,2,0)</f>
        <v>#N/A</v>
      </c>
      <c r="Z93" t="e">
        <f t="shared" si="1"/>
        <v>#N/A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e">
        <f>VLOOKUP(E94,'Transform table'!A:B,2,0)</f>
        <v>#N/A</v>
      </c>
      <c r="Y94" t="e">
        <f>VLOOKUP(F94,'Transform table'!A:B,2,0)</f>
        <v>#N/A</v>
      </c>
      <c r="Z94" t="e">
        <f t="shared" si="1"/>
        <v>#N/A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e">
        <f>VLOOKUP(E95,'Transform table'!A:B,2,0)</f>
        <v>#N/A</v>
      </c>
      <c r="Y95" t="str">
        <f>VLOOKUP(F95,'Transform table'!A:B,2,0)</f>
        <v>Hegelmann Litauen</v>
      </c>
      <c r="Z95" t="e">
        <f t="shared" si="1"/>
        <v>#N/A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e">
        <f>VLOOKUP(E96,'Transform table'!A:B,2,0)</f>
        <v>#N/A</v>
      </c>
      <c r="Y96" t="e">
        <f>VLOOKUP(F96,'Transform table'!A:B,2,0)</f>
        <v>#N/A</v>
      </c>
      <c r="Z96" t="e">
        <f t="shared" si="1"/>
        <v>#N/A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tr">
        <f>VLOOKUP(E104,'Transform table'!A:B,2,0)</f>
        <v>UMF Njardvik</v>
      </c>
      <c r="Y104" t="e">
        <f>VLOOKUP(F104,'Transform table'!A:B,2,0)</f>
        <v>#N/A</v>
      </c>
      <c r="Z104" t="e">
        <f t="shared" si="1"/>
        <v>#N/A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f>VLOOKUP(E107,'Transform table'!A:B,2,0)</f>
        <v>#N/A</v>
      </c>
      <c r="Y107" t="e">
        <f>VLOOKUP(F107,'Transform table'!A:B,2,0)</f>
        <v>#N/A</v>
      </c>
      <c r="Z107" t="e">
        <f t="shared" si="1"/>
        <v>#N/A</v>
      </c>
      <c r="AA107" t="e">
        <f>VLOOKUP($Z107,'oddspedia-matches'!$A:$AD,AA$2,0)</f>
        <v>#N/A</v>
      </c>
      <c r="AB107" t="e">
        <f>VLOOKUP($Z107,'oddspedia-matches'!$A:$AD,AB$2,0)</f>
        <v>#N/A</v>
      </c>
      <c r="AC107" t="e">
        <f>VLOOKUP($Z107,'oddspedia-matches'!$A:$AD,AC$2,0)</f>
        <v>#N/A</v>
      </c>
      <c r="AD107" t="e">
        <f>VLOOKUP($Z107,'oddspedia-matches'!$A:$AD,AD$2,0)</f>
        <v>#N/A</v>
      </c>
      <c r="AE107" t="e">
        <f>VLOOKUP($Z107,'oddspedia-matches'!$A:$AD,AE$2,0)</f>
        <v>#N/A</v>
      </c>
      <c r="AF107" t="e">
        <f>VLOOKUP($Z107,'oddspedia-matches'!$A:$AD,AF$2,0)</f>
        <v>#N/A</v>
      </c>
      <c r="AG107" t="e">
        <f>VLOOKUP($Z107,'oddspedia-matches'!$A:$AD,AG$2,0)</f>
        <v>#N/A</v>
      </c>
      <c r="AH107" t="e">
        <f>VLOOKUP($Z107,'oddspedia-matches'!$A:$AD,AH$2,0)</f>
        <v>#N/A</v>
      </c>
      <c r="AI107" t="e">
        <f>VLOOKUP($Z107,'oddspedia-matches'!$A:$AD,AI$2,0)</f>
        <v>#N/A</v>
      </c>
      <c r="AJ107" t="e">
        <f>VLOOKUP($Z107,'oddspedia-matches'!$A:$AD,AJ$2,0)</f>
        <v>#N/A</v>
      </c>
      <c r="AK107" t="e">
        <f>VLOOKUP($Z107,'oddspedia-matches'!$A:$AD,AK$2,0)</f>
        <v>#N/A</v>
      </c>
      <c r="AL107" t="e">
        <f>VLOOKUP($Z107,'oddspedia-matches'!$A:$AD,AL$2,0)</f>
        <v>#N/A</v>
      </c>
      <c r="AM107" t="e">
        <f>VLOOKUP($Z107,'oddspedia-matches'!$A:$AD,AM$2,0)</f>
        <v>#N/A</v>
      </c>
      <c r="AN107" t="e">
        <f>VLOOKUP($Z107,'oddspedia-matches'!$A:$AD,AN$2,0)</f>
        <v>#N/A</v>
      </c>
      <c r="AO107" t="e">
        <f>VLOOKUP($Z107,'oddspedia-matches'!$A:$AD,AO$2,0)</f>
        <v>#N/A</v>
      </c>
      <c r="AP107" t="e">
        <f>VLOOKUP($Z107,'oddspedia-matches'!$A:$AD,AP$2,0)</f>
        <v>#N/A</v>
      </c>
      <c r="AQ107" t="e">
        <f>VLOOKUP($Z107,'oddspedia-matches'!$A:$AD,AQ$2,0)</f>
        <v>#N/A</v>
      </c>
    </row>
    <row r="108" spans="2:43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e">
        <f>VLOOKUP(E117,'Transform table'!A:B,2,0)</f>
        <v>#N/A</v>
      </c>
      <c r="Y117" t="str">
        <f>VLOOKUP(F117,'Transform table'!A:B,2,0)</f>
        <v>ABB</v>
      </c>
      <c r="Z117" t="e">
        <f t="shared" si="1"/>
        <v>#N/A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tr">
        <f>VLOOKUP(E121,'Transform table'!A:B,2,0)</f>
        <v>Birmingham Legion</v>
      </c>
      <c r="Y121" t="e">
        <f>VLOOKUP(F121,'Transform table'!A:B,2,0)</f>
        <v>#N/A</v>
      </c>
      <c r="Z121" t="e">
        <f t="shared" si="1"/>
        <v>#N/A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tr">
        <f>VLOOKUP(E130,'Transform table'!A:B,2,0)</f>
        <v>Cooks Hill United</v>
      </c>
      <c r="Y130" t="str">
        <f>VLOOKUP(F130,'Transform table'!A:B,2,0)</f>
        <v>Lambton Jaffas</v>
      </c>
      <c r="Z130" t="str">
        <f t="shared" si="1"/>
        <v>25/07/2026Cooks Hill UnitedLambton Jaffas</v>
      </c>
      <c r="AA130" t="str">
        <f>VLOOKUP($Z130,'oddspedia-matches'!$A:$AD,AA$2,0)</f>
        <v>1 - 0</v>
      </c>
      <c r="AB130" t="str">
        <f>VLOOKUP($Z130,'oddspedia-matches'!$A:$AD,AB$2,0)</f>
        <v>Green</v>
      </c>
      <c r="AC130" t="str">
        <f>VLOOKUP($Z130,'oddspedia-matches'!$A:$AD,AC$2,0)</f>
        <v>Red</v>
      </c>
      <c r="AD130" t="str">
        <f>VLOOKUP($Z130,'oddspedia-matches'!$A:$AD,AD$2,0)</f>
        <v>Red</v>
      </c>
      <c r="AE130" t="str">
        <f>VLOOKUP($Z130,'oddspedia-matches'!$A:$AD,AE$2,0)</f>
        <v>Green</v>
      </c>
      <c r="AF130" t="str">
        <f>VLOOKUP($Z130,'oddspedia-matches'!$A:$AD,AF$2,0)</f>
        <v>Red</v>
      </c>
      <c r="AG130" t="str">
        <f>VLOOKUP($Z130,'oddspedia-matches'!$A:$AD,AG$2,0)</f>
        <v>Green</v>
      </c>
      <c r="AH130" t="str">
        <f>VLOOKUP($Z130,'oddspedia-matches'!$A:$AD,AH$2,0)</f>
        <v>Red</v>
      </c>
      <c r="AI130" t="str">
        <f>VLOOKUP($Z130,'oddspedia-matches'!$A:$AD,AI$2,0)</f>
        <v>Green</v>
      </c>
      <c r="AJ130" t="str">
        <f>VLOOKUP($Z130,'oddspedia-matches'!$A:$AD,AJ$2,0)</f>
        <v>Red</v>
      </c>
      <c r="AK130" t="str">
        <f>VLOOKUP($Z130,'oddspedia-matches'!$A:$AD,AK$2,0)</f>
        <v>Red</v>
      </c>
      <c r="AL130" t="str">
        <f>VLOOKUP($Z130,'oddspedia-matches'!$A:$AD,AL$2,0)</f>
        <v>Red</v>
      </c>
      <c r="AM130" t="str">
        <f>VLOOKUP($Z130,'oddspedia-matches'!$A:$AD,AM$2,0)</f>
        <v>Red</v>
      </c>
      <c r="AN130" t="str">
        <f>VLOOKUP($Z130,'oddspedia-matches'!$A:$AD,AN$2,0)</f>
        <v>Green</v>
      </c>
      <c r="AO130" t="str">
        <f>VLOOKUP($Z130,'oddspedia-matches'!$A:$AD,AO$2,0)</f>
        <v>Green</v>
      </c>
      <c r="AP130" t="str">
        <f>VLOOKUP($Z130,'oddspedia-matches'!$A:$AD,AP$2,0)</f>
        <v>Red</v>
      </c>
      <c r="AQ130" t="str">
        <f>VLOOKUP($Z130,'oddspedia-matches'!$A:$AD,AQ$2,0)</f>
        <v>Green</v>
      </c>
    </row>
    <row r="131" spans="2:43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 Olympic</v>
      </c>
      <c r="Y131" t="str">
        <f>VLOOKUP(F131,'Transform table'!A:B,2,0)</f>
        <v>Queanbeyan City FC</v>
      </c>
      <c r="Z131" t="str">
        <f t="shared" si="1"/>
        <v>25/07/2026Canberra OlympicQueanbeyan City FC</v>
      </c>
      <c r="AA131" t="str">
        <f>VLOOKUP($Z131,'oddspedia-matches'!$A:$AD,AA$2,0)</f>
        <v>2 - 2</v>
      </c>
      <c r="AB131" t="str">
        <f>VLOOKUP($Z131,'oddspedia-matches'!$A:$AD,AB$2,0)</f>
        <v>Red</v>
      </c>
      <c r="AC131" t="str">
        <f>VLOOKUP($Z131,'oddspedia-matches'!$A:$AD,AC$2,0)</f>
        <v>Green</v>
      </c>
      <c r="AD131" t="str">
        <f>VLOOKUP($Z131,'oddspedia-matches'!$A:$AD,AD$2,0)</f>
        <v>Red</v>
      </c>
      <c r="AE131" t="str">
        <f>VLOOKUP($Z131,'oddspedia-matches'!$A:$AD,AE$2,0)</f>
        <v>Green</v>
      </c>
      <c r="AF131" t="str">
        <f>VLOOKUP($Z131,'oddspedia-matches'!$A:$AD,AF$2,0)</f>
        <v>Green</v>
      </c>
      <c r="AG131" t="str">
        <f>VLOOKUP($Z131,'oddspedia-matches'!$A:$AD,AG$2,0)</f>
        <v>Red</v>
      </c>
      <c r="AH131" t="str">
        <f>VLOOKUP($Z131,'oddspedia-matches'!$A:$AD,AH$2,0)</f>
        <v>Red</v>
      </c>
      <c r="AI131" t="str">
        <f>VLOOKUP($Z131,'oddspedia-matches'!$A:$AD,AI$2,0)</f>
        <v>Green</v>
      </c>
      <c r="AJ131" t="str">
        <f>VLOOKUP($Z131,'oddspedia-matches'!$A:$AD,AJ$2,0)</f>
        <v>Red</v>
      </c>
      <c r="AK131" t="str">
        <f>VLOOKUP($Z131,'oddspedia-matches'!$A:$AD,AK$2,0)</f>
        <v>Green</v>
      </c>
      <c r="AL131" t="str">
        <f>VLOOKUP($Z131,'oddspedia-matches'!$A:$AD,AL$2,0)</f>
        <v>Green</v>
      </c>
      <c r="AM131" t="str">
        <f>VLOOKUP($Z131,'oddspedia-matches'!$A:$AD,AM$2,0)</f>
        <v>Green</v>
      </c>
      <c r="AN131" t="str">
        <f>VLOOKUP($Z131,'oddspedia-matches'!$A:$AD,AN$2,0)</f>
        <v>Red</v>
      </c>
      <c r="AO131" t="str">
        <f>VLOOKUP($Z131,'oddspedia-matches'!$A:$AD,AO$2,0)</f>
        <v>Red</v>
      </c>
      <c r="AP131" t="str">
        <f>VLOOKUP($Z131,'oddspedia-matches'!$A:$AD,AP$2,0)</f>
        <v>Green</v>
      </c>
      <c r="AQ131" t="str">
        <f>VLOOKUP($Z131,'oddspedia-matches'!$A:$AD,AQ$2,0)</f>
        <v>Red</v>
      </c>
    </row>
    <row r="132" spans="2:43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tr">
        <f>VLOOKUP(E133,'Transform table'!A:B,2,0)</f>
        <v>Riverside Olympic</v>
      </c>
      <c r="Y133" t="str">
        <f>VLOOKUP(F133,'Transform table'!A:B,2,0)</f>
        <v>Launceston City</v>
      </c>
      <c r="Z133" t="str">
        <f t="shared" si="2"/>
        <v>25/07/2026Riverside OlympicLaunceston City</v>
      </c>
      <c r="AA133" t="str">
        <f>VLOOKUP($Z133,'oddspedia-matches'!$A:$AD,AA$2,0)</f>
        <v>0 - 0</v>
      </c>
      <c r="AB133" t="str">
        <f>VLOOKUP($Z133,'oddspedia-matches'!$A:$AD,AB$2,0)</f>
        <v>Red</v>
      </c>
      <c r="AC133" t="str">
        <f>VLOOKUP($Z133,'oddspedia-matches'!$A:$AD,AC$2,0)</f>
        <v>Green</v>
      </c>
      <c r="AD133" t="str">
        <f>VLOOKUP($Z133,'oddspedia-matches'!$A:$AD,AD$2,0)</f>
        <v>Red</v>
      </c>
      <c r="AE133" t="str">
        <f>VLOOKUP($Z133,'oddspedia-matches'!$A:$AD,AE$2,0)</f>
        <v>Green</v>
      </c>
      <c r="AF133" t="str">
        <f>VLOOKUP($Z133,'oddspedia-matches'!$A:$AD,AF$2,0)</f>
        <v>Green</v>
      </c>
      <c r="AG133" t="str">
        <f>VLOOKUP($Z133,'oddspedia-matches'!$A:$AD,AG$2,0)</f>
        <v>Red</v>
      </c>
      <c r="AH133" t="str">
        <f>VLOOKUP($Z133,'oddspedia-matches'!$A:$AD,AH$2,0)</f>
        <v>Red</v>
      </c>
      <c r="AI133" t="str">
        <f>VLOOKUP($Z133,'oddspedia-matches'!$A:$AD,AI$2,0)</f>
        <v>Green</v>
      </c>
      <c r="AJ133" t="str">
        <f>VLOOKUP($Z133,'oddspedia-matches'!$A:$AD,AJ$2,0)</f>
        <v>Red</v>
      </c>
      <c r="AK133" t="str">
        <f>VLOOKUP($Z133,'oddspedia-matches'!$A:$AD,AK$2,0)</f>
        <v>Red</v>
      </c>
      <c r="AL133" t="str">
        <f>VLOOKUP($Z133,'oddspedia-matches'!$A:$AD,AL$2,0)</f>
        <v>Red</v>
      </c>
      <c r="AM133" t="str">
        <f>VLOOKUP($Z133,'oddspedia-matches'!$A:$AD,AM$2,0)</f>
        <v>Red</v>
      </c>
      <c r="AN133" t="str">
        <f>VLOOKUP($Z133,'oddspedia-matches'!$A:$AD,AN$2,0)</f>
        <v>Green</v>
      </c>
      <c r="AO133" t="str">
        <f>VLOOKUP($Z133,'oddspedia-matches'!$A:$AD,AO$2,0)</f>
        <v>Green</v>
      </c>
      <c r="AP133" t="str">
        <f>VLOOKUP($Z133,'oddspedia-matches'!$A:$AD,AP$2,0)</f>
        <v>Red</v>
      </c>
      <c r="AQ133" t="str">
        <f>VLOOKUP($Z133,'oddspedia-matches'!$A:$AD,AQ$2,0)</f>
        <v>Green</v>
      </c>
    </row>
    <row r="134" spans="2:43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tr">
        <f>VLOOKUP(E134,'Transform table'!A:B,2,0)</f>
        <v>Brindabella Blues FC</v>
      </c>
      <c r="Y134" t="str">
        <f>VLOOKUP(F134,'Transform table'!A:B,2,0)</f>
        <v>Canberra White Eagles</v>
      </c>
      <c r="Z134" t="str">
        <f t="shared" si="2"/>
        <v>25/07/2026Brindabella Blues FCCanberra White Eagles</v>
      </c>
      <c r="AA134" t="str">
        <f>VLOOKUP($Z134,'oddspedia-matches'!$A:$AD,AA$2,0)</f>
        <v>1 - 2</v>
      </c>
      <c r="AB134" t="str">
        <f>VLOOKUP($Z134,'oddspedia-matches'!$A:$AD,AB$2,0)</f>
        <v>Red</v>
      </c>
      <c r="AC134" t="str">
        <f>VLOOKUP($Z134,'oddspedia-matches'!$A:$AD,AC$2,0)</f>
        <v>Red</v>
      </c>
      <c r="AD134" t="str">
        <f>VLOOKUP($Z134,'oddspedia-matches'!$A:$AD,AD$2,0)</f>
        <v>Green</v>
      </c>
      <c r="AE134" t="str">
        <f>VLOOKUP($Z134,'oddspedia-matches'!$A:$AD,AE$2,0)</f>
        <v>Red</v>
      </c>
      <c r="AF134" t="str">
        <f>VLOOKUP($Z134,'oddspedia-matches'!$A:$AD,AF$2,0)</f>
        <v>Green</v>
      </c>
      <c r="AG134" t="str">
        <f>VLOOKUP($Z134,'oddspedia-matches'!$A:$AD,AG$2,0)</f>
        <v>Green</v>
      </c>
      <c r="AH134" t="str">
        <f>VLOOKUP($Z134,'oddspedia-matches'!$A:$AD,AH$2,0)</f>
        <v>Red</v>
      </c>
      <c r="AI134" t="str">
        <f>VLOOKUP($Z134,'oddspedia-matches'!$A:$AD,AI$2,0)</f>
        <v>Red</v>
      </c>
      <c r="AJ134" t="str">
        <f>VLOOKUP($Z134,'oddspedia-matches'!$A:$AD,AJ$2,0)</f>
        <v>Green</v>
      </c>
      <c r="AK134" t="str">
        <f>VLOOKUP($Z134,'oddspedia-matches'!$A:$AD,AK$2,0)</f>
        <v>Green</v>
      </c>
      <c r="AL134" t="str">
        <f>VLOOKUP($Z134,'oddspedia-matches'!$A:$AD,AL$2,0)</f>
        <v>Green</v>
      </c>
      <c r="AM134" t="str">
        <f>VLOOKUP($Z134,'oddspedia-matches'!$A:$AD,AM$2,0)</f>
        <v>Green</v>
      </c>
      <c r="AN134" t="str">
        <f>VLOOKUP($Z134,'oddspedia-matches'!$A:$AD,AN$2,0)</f>
        <v>Red</v>
      </c>
      <c r="AO134" t="str">
        <f>VLOOKUP($Z134,'oddspedia-matches'!$A:$AD,AO$2,0)</f>
        <v>Green</v>
      </c>
      <c r="AP134" t="str">
        <f>VLOOKUP($Z134,'oddspedia-matches'!$A:$AD,AP$2,0)</f>
        <v>Green</v>
      </c>
      <c r="AQ134" t="str">
        <f>VLOOKUP($Z134,'oddspedia-matches'!$A:$AD,AQ$2,0)</f>
        <v>Red</v>
      </c>
    </row>
    <row r="135" spans="2:43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City</v>
      </c>
      <c r="Y135" t="str">
        <f>VLOOKUP(F135,'Transform table'!A:B,2,0)</f>
        <v>West Torrens Birkalla</v>
      </c>
      <c r="Z135" t="str">
        <f t="shared" si="2"/>
        <v>25/07/2026Adelaide CityWest Torrens Birkalla</v>
      </c>
      <c r="AA135" t="str">
        <f>VLOOKUP($Z135,'oddspedia-matches'!$A:$AD,AA$2,0)</f>
        <v>1 - 0</v>
      </c>
      <c r="AB135" t="str">
        <f>VLOOKUP($Z135,'oddspedia-matches'!$A:$AD,AB$2,0)</f>
        <v>Green</v>
      </c>
      <c r="AC135" t="str">
        <f>VLOOKUP($Z135,'oddspedia-matches'!$A:$AD,AC$2,0)</f>
        <v>Red</v>
      </c>
      <c r="AD135" t="str">
        <f>VLOOKUP($Z135,'oddspedia-matches'!$A:$AD,AD$2,0)</f>
        <v>Red</v>
      </c>
      <c r="AE135" t="str">
        <f>VLOOKUP($Z135,'oddspedia-matches'!$A:$AD,AE$2,0)</f>
        <v>Green</v>
      </c>
      <c r="AF135" t="str">
        <f>VLOOKUP($Z135,'oddspedia-matches'!$A:$AD,AF$2,0)</f>
        <v>Red</v>
      </c>
      <c r="AG135" t="str">
        <f>VLOOKUP($Z135,'oddspedia-matches'!$A:$AD,AG$2,0)</f>
        <v>Green</v>
      </c>
      <c r="AH135" t="str">
        <f>VLOOKUP($Z135,'oddspedia-matches'!$A:$AD,AH$2,0)</f>
        <v>Green</v>
      </c>
      <c r="AI135" t="str">
        <f>VLOOKUP($Z135,'oddspedia-matches'!$A:$AD,AI$2,0)</f>
        <v>Red</v>
      </c>
      <c r="AJ135" t="str">
        <f>VLOOKUP($Z135,'oddspedia-matches'!$A:$AD,AJ$2,0)</f>
        <v>Red</v>
      </c>
      <c r="AK135" t="str">
        <f>VLOOKUP($Z135,'oddspedia-matches'!$A:$AD,AK$2,0)</f>
        <v>Green</v>
      </c>
      <c r="AL135" t="str">
        <f>VLOOKUP($Z135,'oddspedia-matches'!$A:$AD,AL$2,0)</f>
        <v>Red</v>
      </c>
      <c r="AM135" t="str">
        <f>VLOOKUP($Z135,'oddspedia-matches'!$A:$AD,AM$2,0)</f>
        <v>Red</v>
      </c>
      <c r="AN135" t="str">
        <f>VLOOKUP($Z135,'oddspedia-matches'!$A:$AD,AN$2,0)</f>
        <v>Green</v>
      </c>
      <c r="AO135" t="str">
        <f>VLOOKUP($Z135,'oddspedia-matches'!$A:$AD,AO$2,0)</f>
        <v>Green</v>
      </c>
      <c r="AP135" t="str">
        <f>VLOOKUP($Z135,'oddspedia-matches'!$A:$AD,AP$2,0)</f>
        <v>Red</v>
      </c>
      <c r="AQ135" t="str">
        <f>VLOOKUP($Z135,'oddspedia-matches'!$A:$AD,AQ$2,0)</f>
        <v>Green</v>
      </c>
    </row>
    <row r="136" spans="2:43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tr">
        <f>VLOOKUP(E136,'Transform table'!A:B,2,0)</f>
        <v>Croydon Kings</v>
      </c>
      <c r="Y136" t="str">
        <f>VLOOKUP(F136,'Transform table'!A:B,2,0)</f>
        <v>Campbelltown City</v>
      </c>
      <c r="Z136" t="str">
        <f t="shared" si="2"/>
        <v>25/07/2026Croydon KingsCampbelltown City</v>
      </c>
      <c r="AA136" t="str">
        <f>VLOOKUP($Z136,'oddspedia-matches'!$A:$AD,AA$2,0)</f>
        <v>2 - 2</v>
      </c>
      <c r="AB136" t="str">
        <f>VLOOKUP($Z136,'oddspedia-matches'!$A:$AD,AB$2,0)</f>
        <v>Red</v>
      </c>
      <c r="AC136" t="str">
        <f>VLOOKUP($Z136,'oddspedia-matches'!$A:$AD,AC$2,0)</f>
        <v>Green</v>
      </c>
      <c r="AD136" t="str">
        <f>VLOOKUP($Z136,'oddspedia-matches'!$A:$AD,AD$2,0)</f>
        <v>Red</v>
      </c>
      <c r="AE136" t="str">
        <f>VLOOKUP($Z136,'oddspedia-matches'!$A:$AD,AE$2,0)</f>
        <v>Green</v>
      </c>
      <c r="AF136" t="str">
        <f>VLOOKUP($Z136,'oddspedia-matches'!$A:$AD,AF$2,0)</f>
        <v>Green</v>
      </c>
      <c r="AG136" t="str">
        <f>VLOOKUP($Z136,'oddspedia-matches'!$A:$AD,AG$2,0)</f>
        <v>Red</v>
      </c>
      <c r="AH136" t="str">
        <f>VLOOKUP($Z136,'oddspedia-matches'!$A:$AD,AH$2,0)</f>
        <v>Red</v>
      </c>
      <c r="AI136" t="str">
        <f>VLOOKUP($Z136,'oddspedia-matches'!$A:$AD,AI$2,0)</f>
        <v>Green</v>
      </c>
      <c r="AJ136" t="str">
        <f>VLOOKUP($Z136,'oddspedia-matches'!$A:$AD,AJ$2,0)</f>
        <v>Red</v>
      </c>
      <c r="AK136" t="str">
        <f>VLOOKUP($Z136,'oddspedia-matches'!$A:$AD,AK$2,0)</f>
        <v>Green</v>
      </c>
      <c r="AL136" t="str">
        <f>VLOOKUP($Z136,'oddspedia-matches'!$A:$AD,AL$2,0)</f>
        <v>Green</v>
      </c>
      <c r="AM136" t="str">
        <f>VLOOKUP($Z136,'oddspedia-matches'!$A:$AD,AM$2,0)</f>
        <v>Green</v>
      </c>
      <c r="AN136" t="str">
        <f>VLOOKUP($Z136,'oddspedia-matches'!$A:$AD,AN$2,0)</f>
        <v>Red</v>
      </c>
      <c r="AO136" t="str">
        <f>VLOOKUP($Z136,'oddspedia-matches'!$A:$AD,AO$2,0)</f>
        <v>Red</v>
      </c>
      <c r="AP136" t="str">
        <f>VLOOKUP($Z136,'oddspedia-matches'!$A:$AD,AP$2,0)</f>
        <v>Green</v>
      </c>
      <c r="AQ136" t="str">
        <f>VLOOKUP($Z136,'oddspedia-matches'!$A:$AD,AQ$2,0)</f>
        <v>Red</v>
      </c>
    </row>
    <row r="137" spans="2:43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tr">
        <f>VLOOKUP(E137,'Transform table'!A:B,2,0)</f>
        <v>Melbourne City Reserves</v>
      </c>
      <c r="Y137" t="str">
        <f>VLOOKUP(F137,'Transform table'!A:B,2,0)</f>
        <v>Avondale Heights</v>
      </c>
      <c r="Z137" t="str">
        <f t="shared" si="2"/>
        <v>25/07/2026Melbourne City ReservesAvondale Heights</v>
      </c>
      <c r="AA137" t="str">
        <f>VLOOKUP($Z137,'oddspedia-matches'!$A:$AD,AA$2,0)</f>
        <v>2 - 3</v>
      </c>
      <c r="AB137" t="str">
        <f>VLOOKUP($Z137,'oddspedia-matches'!$A:$AD,AB$2,0)</f>
        <v>Red</v>
      </c>
      <c r="AC137" t="str">
        <f>VLOOKUP($Z137,'oddspedia-matches'!$A:$AD,AC$2,0)</f>
        <v>Red</v>
      </c>
      <c r="AD137" t="str">
        <f>VLOOKUP($Z137,'oddspedia-matches'!$A:$AD,AD$2,0)</f>
        <v>Green</v>
      </c>
      <c r="AE137" t="str">
        <f>VLOOKUP($Z137,'oddspedia-matches'!$A:$AD,AE$2,0)</f>
        <v>Red</v>
      </c>
      <c r="AF137" t="str">
        <f>VLOOKUP($Z137,'oddspedia-matches'!$A:$AD,AF$2,0)</f>
        <v>Green</v>
      </c>
      <c r="AG137" t="str">
        <f>VLOOKUP($Z137,'oddspedia-matches'!$A:$AD,AG$2,0)</f>
        <v>Green</v>
      </c>
      <c r="AH137" t="str">
        <f>VLOOKUP($Z137,'oddspedia-matches'!$A:$AD,AH$2,0)</f>
        <v>Green</v>
      </c>
      <c r="AI137" t="str">
        <f>VLOOKUP($Z137,'oddspedia-matches'!$A:$AD,AI$2,0)</f>
        <v>Red</v>
      </c>
      <c r="AJ137" t="str">
        <f>VLOOKUP($Z137,'oddspedia-matches'!$A:$AD,AJ$2,0)</f>
        <v>Red</v>
      </c>
      <c r="AK137" t="str">
        <f>VLOOKUP($Z137,'oddspedia-matches'!$A:$AD,AK$2,0)</f>
        <v>Green</v>
      </c>
      <c r="AL137" t="str">
        <f>VLOOKUP($Z137,'oddspedia-matches'!$A:$AD,AL$2,0)</f>
        <v>Green</v>
      </c>
      <c r="AM137" t="str">
        <f>VLOOKUP($Z137,'oddspedia-matches'!$A:$AD,AM$2,0)</f>
        <v>Green</v>
      </c>
      <c r="AN137" t="str">
        <f>VLOOKUP($Z137,'oddspedia-matches'!$A:$AD,AN$2,0)</f>
        <v>Red</v>
      </c>
      <c r="AO137" t="str">
        <f>VLOOKUP($Z137,'oddspedia-matches'!$A:$AD,AO$2,0)</f>
        <v>Red</v>
      </c>
      <c r="AP137" t="str">
        <f>VLOOKUP($Z137,'oddspedia-matches'!$A:$AD,AP$2,0)</f>
        <v>Green</v>
      </c>
      <c r="AQ137" t="str">
        <f>VLOOKUP($Z137,'oddspedia-matches'!$A:$AD,AQ$2,0)</f>
        <v>Red</v>
      </c>
    </row>
    <row r="138" spans="2:43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tr">
        <f>VLOOKUP(E138,'Transform table'!A:B,2,0)</f>
        <v>Adelaide Comets</v>
      </c>
      <c r="Y138" t="str">
        <f>VLOOKUP(F138,'Transform table'!A:B,2,0)</f>
        <v>White City</v>
      </c>
      <c r="Z138" t="str">
        <f t="shared" si="2"/>
        <v>25/07/2026Adelaide CometsWhite City</v>
      </c>
      <c r="AA138" t="str">
        <f>VLOOKUP($Z138,'oddspedia-matches'!$A:$AD,AA$2,0)</f>
        <v>1 - 0</v>
      </c>
      <c r="AB138" t="str">
        <f>VLOOKUP($Z138,'oddspedia-matches'!$A:$AD,AB$2,0)</f>
        <v>Green</v>
      </c>
      <c r="AC138" t="str">
        <f>VLOOKUP($Z138,'oddspedia-matches'!$A:$AD,AC$2,0)</f>
        <v>Red</v>
      </c>
      <c r="AD138" t="str">
        <f>VLOOKUP($Z138,'oddspedia-matches'!$A:$AD,AD$2,0)</f>
        <v>Red</v>
      </c>
      <c r="AE138" t="str">
        <f>VLOOKUP($Z138,'oddspedia-matches'!$A:$AD,AE$2,0)</f>
        <v>Green</v>
      </c>
      <c r="AF138" t="str">
        <f>VLOOKUP($Z138,'oddspedia-matches'!$A:$AD,AF$2,0)</f>
        <v>Red</v>
      </c>
      <c r="AG138" t="str">
        <f>VLOOKUP($Z138,'oddspedia-matches'!$A:$AD,AG$2,0)</f>
        <v>Green</v>
      </c>
      <c r="AH138" t="str">
        <f>VLOOKUP($Z138,'oddspedia-matches'!$A:$AD,AH$2,0)</f>
        <v>Green</v>
      </c>
      <c r="AI138" t="str">
        <f>VLOOKUP($Z138,'oddspedia-matches'!$A:$AD,AI$2,0)</f>
        <v>Red</v>
      </c>
      <c r="AJ138" t="str">
        <f>VLOOKUP($Z138,'oddspedia-matches'!$A:$AD,AJ$2,0)</f>
        <v>Red</v>
      </c>
      <c r="AK138" t="str">
        <f>VLOOKUP($Z138,'oddspedia-matches'!$A:$AD,AK$2,0)</f>
        <v>Green</v>
      </c>
      <c r="AL138" t="str">
        <f>VLOOKUP($Z138,'oddspedia-matches'!$A:$AD,AL$2,0)</f>
        <v>Red</v>
      </c>
      <c r="AM138" t="str">
        <f>VLOOKUP($Z138,'oddspedia-matches'!$A:$AD,AM$2,0)</f>
        <v>Red</v>
      </c>
      <c r="AN138" t="str">
        <f>VLOOKUP($Z138,'oddspedia-matches'!$A:$AD,AN$2,0)</f>
        <v>Green</v>
      </c>
      <c r="AO138" t="str">
        <f>VLOOKUP($Z138,'oddspedia-matches'!$A:$AD,AO$2,0)</f>
        <v>Green</v>
      </c>
      <c r="AP138" t="str">
        <f>VLOOKUP($Z138,'oddspedia-matches'!$A:$AD,AP$2,0)</f>
        <v>Red</v>
      </c>
      <c r="AQ138" t="str">
        <f>VLOOKUP($Z138,'oddspedia-matches'!$A:$AD,AQ$2,0)</f>
        <v>Green</v>
      </c>
    </row>
    <row r="139" spans="2:43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tr">
        <f>VLOOKUP(E139,'Transform table'!A:B,2,0)</f>
        <v>Adelaide United U21</v>
      </c>
      <c r="Y139" t="str">
        <f>VLOOKUP(F139,'Transform table'!A:B,2,0)</f>
        <v>Sturt Lions</v>
      </c>
      <c r="Z139" t="str">
        <f t="shared" si="2"/>
        <v>25/07/2026Adelaide United U21Sturt Lions</v>
      </c>
      <c r="AA139" t="str">
        <f>VLOOKUP($Z139,'oddspedia-matches'!$A:$AD,AA$2,0)</f>
        <v>2 - 3</v>
      </c>
      <c r="AB139" t="str">
        <f>VLOOKUP($Z139,'oddspedia-matches'!$A:$AD,AB$2,0)</f>
        <v>Red</v>
      </c>
      <c r="AC139" t="str">
        <f>VLOOKUP($Z139,'oddspedia-matches'!$A:$AD,AC$2,0)</f>
        <v>Red</v>
      </c>
      <c r="AD139" t="str">
        <f>VLOOKUP($Z139,'oddspedia-matches'!$A:$AD,AD$2,0)</f>
        <v>Green</v>
      </c>
      <c r="AE139" t="str">
        <f>VLOOKUP($Z139,'oddspedia-matches'!$A:$AD,AE$2,0)</f>
        <v>Red</v>
      </c>
      <c r="AF139" t="str">
        <f>VLOOKUP($Z139,'oddspedia-matches'!$A:$AD,AF$2,0)</f>
        <v>Green</v>
      </c>
      <c r="AG139" t="str">
        <f>VLOOKUP($Z139,'oddspedia-matches'!$A:$AD,AG$2,0)</f>
        <v>Green</v>
      </c>
      <c r="AH139" t="str">
        <f>VLOOKUP($Z139,'oddspedia-matches'!$A:$AD,AH$2,0)</f>
        <v>Red</v>
      </c>
      <c r="AI139" t="str">
        <f>VLOOKUP($Z139,'oddspedia-matches'!$A:$AD,AI$2,0)</f>
        <v>Red</v>
      </c>
      <c r="AJ139" t="str">
        <f>VLOOKUP($Z139,'oddspedia-matches'!$A:$AD,AJ$2,0)</f>
        <v>Green</v>
      </c>
      <c r="AK139" t="str">
        <f>VLOOKUP($Z139,'oddspedia-matches'!$A:$AD,AK$2,0)</f>
        <v>Green</v>
      </c>
      <c r="AL139" t="str">
        <f>VLOOKUP($Z139,'oddspedia-matches'!$A:$AD,AL$2,0)</f>
        <v>Green</v>
      </c>
      <c r="AM139" t="str">
        <f>VLOOKUP($Z139,'oddspedia-matches'!$A:$AD,AM$2,0)</f>
        <v>Green</v>
      </c>
      <c r="AN139" t="str">
        <f>VLOOKUP($Z139,'oddspedia-matches'!$A:$AD,AN$2,0)</f>
        <v>Red</v>
      </c>
      <c r="AO139" t="str">
        <f>VLOOKUP($Z139,'oddspedia-matches'!$A:$AD,AO$2,0)</f>
        <v>Red</v>
      </c>
      <c r="AP139" t="str">
        <f>VLOOKUP($Z139,'oddspedia-matches'!$A:$AD,AP$2,0)</f>
        <v>Green</v>
      </c>
      <c r="AQ139" t="str">
        <f>VLOOKUP($Z139,'oddspedia-matches'!$A:$AD,AQ$2,0)</f>
        <v>Red</v>
      </c>
    </row>
    <row r="140" spans="2:43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tr">
        <f>VLOOKUP(E140,'Transform table'!A:B,2,0)</f>
        <v>Para Hills Knights</v>
      </c>
      <c r="Y140" t="str">
        <f>VLOOKUP(F140,'Transform table'!A:B,2,0)</f>
        <v>Playford City</v>
      </c>
      <c r="Z140" t="str">
        <f t="shared" si="2"/>
        <v>25/07/2026Para Hills KnightsPlayford City</v>
      </c>
      <c r="AA140" t="str">
        <f>VLOOKUP($Z140,'oddspedia-matches'!$A:$AD,AA$2,0)</f>
        <v>2 - 4</v>
      </c>
      <c r="AB140" t="str">
        <f>VLOOKUP($Z140,'oddspedia-matches'!$A:$AD,AB$2,0)</f>
        <v>Red</v>
      </c>
      <c r="AC140" t="str">
        <f>VLOOKUP($Z140,'oddspedia-matches'!$A:$AD,AC$2,0)</f>
        <v>Red</v>
      </c>
      <c r="AD140" t="str">
        <f>VLOOKUP($Z140,'oddspedia-matches'!$A:$AD,AD$2,0)</f>
        <v>Green</v>
      </c>
      <c r="AE140" t="str">
        <f>VLOOKUP($Z140,'oddspedia-matches'!$A:$AD,AE$2,0)</f>
        <v>Red</v>
      </c>
      <c r="AF140" t="str">
        <f>VLOOKUP($Z140,'oddspedia-matches'!$A:$AD,AF$2,0)</f>
        <v>Green</v>
      </c>
      <c r="AG140" t="str">
        <f>VLOOKUP($Z140,'oddspedia-matches'!$A:$AD,AG$2,0)</f>
        <v>Green</v>
      </c>
      <c r="AH140" t="str">
        <f>VLOOKUP($Z140,'oddspedia-matches'!$A:$AD,AH$2,0)</f>
        <v>Green</v>
      </c>
      <c r="AI140" t="str">
        <f>VLOOKUP($Z140,'oddspedia-matches'!$A:$AD,AI$2,0)</f>
        <v>Red</v>
      </c>
      <c r="AJ140" t="str">
        <f>VLOOKUP($Z140,'oddspedia-matches'!$A:$AD,AJ$2,0)</f>
        <v>Red</v>
      </c>
      <c r="AK140" t="str">
        <f>VLOOKUP($Z140,'oddspedia-matches'!$A:$AD,AK$2,0)</f>
        <v>Green</v>
      </c>
      <c r="AL140" t="str">
        <f>VLOOKUP($Z140,'oddspedia-matches'!$A:$AD,AL$2,0)</f>
        <v>Green</v>
      </c>
      <c r="AM140" t="str">
        <f>VLOOKUP($Z140,'oddspedia-matches'!$A:$AD,AM$2,0)</f>
        <v>Green</v>
      </c>
      <c r="AN140" t="str">
        <f>VLOOKUP($Z140,'oddspedia-matches'!$A:$AD,AN$2,0)</f>
        <v>Red</v>
      </c>
      <c r="AO140" t="str">
        <f>VLOOKUP($Z140,'oddspedia-matches'!$A:$AD,AO$2,0)</f>
        <v>Red</v>
      </c>
      <c r="AP140" t="str">
        <f>VLOOKUP($Z140,'oddspedia-matches'!$A:$AD,AP$2,0)</f>
        <v>Green</v>
      </c>
      <c r="AQ140" t="str">
        <f>VLOOKUP($Z140,'oddspedia-matches'!$A:$AD,AQ$2,0)</f>
        <v>Red</v>
      </c>
    </row>
    <row r="141" spans="2:43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tr">
        <f>VLOOKUP(E141,'Transform table'!A:B,2,0)</f>
        <v>Belconnen United</v>
      </c>
      <c r="Y141" t="str">
        <f>VLOOKUP(F141,'Transform table'!A:B,2,0)</f>
        <v>O'Connor Knights</v>
      </c>
      <c r="Z141" t="str">
        <f t="shared" si="2"/>
        <v>25/07/2026Belconnen UnitedO'Connor Knights</v>
      </c>
      <c r="AA141" t="str">
        <f>VLOOKUP($Z141,'oddspedia-matches'!$A:$AD,AA$2,0)</f>
        <v>1 - 1</v>
      </c>
      <c r="AB141" t="str">
        <f>VLOOKUP($Z141,'oddspedia-matches'!$A:$AD,AB$2,0)</f>
        <v>Red</v>
      </c>
      <c r="AC141" t="str">
        <f>VLOOKUP($Z141,'oddspedia-matches'!$A:$AD,AC$2,0)</f>
        <v>Green</v>
      </c>
      <c r="AD141" t="str">
        <f>VLOOKUP($Z141,'oddspedia-matches'!$A:$AD,AD$2,0)</f>
        <v>Red</v>
      </c>
      <c r="AE141" t="str">
        <f>VLOOKUP($Z141,'oddspedia-matches'!$A:$AD,AE$2,0)</f>
        <v>Green</v>
      </c>
      <c r="AF141" t="str">
        <f>VLOOKUP($Z141,'oddspedia-matches'!$A:$AD,AF$2,0)</f>
        <v>Green</v>
      </c>
      <c r="AG141" t="str">
        <f>VLOOKUP($Z141,'oddspedia-matches'!$A:$AD,AG$2,0)</f>
        <v>Red</v>
      </c>
      <c r="AH141" t="str">
        <f>VLOOKUP($Z141,'oddspedia-matches'!$A:$AD,AH$2,0)</f>
        <v>Green</v>
      </c>
      <c r="AI141" t="str">
        <f>VLOOKUP($Z141,'oddspedia-matches'!$A:$AD,AI$2,0)</f>
        <v>Red</v>
      </c>
      <c r="AJ141" t="str">
        <f>VLOOKUP($Z141,'oddspedia-matches'!$A:$AD,AJ$2,0)</f>
        <v>Red</v>
      </c>
      <c r="AK141" t="str">
        <f>VLOOKUP($Z141,'oddspedia-matches'!$A:$AD,AK$2,0)</f>
        <v>Green</v>
      </c>
      <c r="AL141" t="str">
        <f>VLOOKUP($Z141,'oddspedia-matches'!$A:$AD,AL$2,0)</f>
        <v>Green</v>
      </c>
      <c r="AM141" t="str">
        <f>VLOOKUP($Z141,'oddspedia-matches'!$A:$AD,AM$2,0)</f>
        <v>Red</v>
      </c>
      <c r="AN141" t="str">
        <f>VLOOKUP($Z141,'oddspedia-matches'!$A:$AD,AN$2,0)</f>
        <v>Green</v>
      </c>
      <c r="AO141" t="str">
        <f>VLOOKUP($Z141,'oddspedia-matches'!$A:$AD,AO$2,0)</f>
        <v>Green</v>
      </c>
      <c r="AP141" t="str">
        <f>VLOOKUP($Z141,'oddspedia-matches'!$A:$AD,AP$2,0)</f>
        <v>Green</v>
      </c>
      <c r="AQ141" t="str">
        <f>VLOOKUP($Z141,'oddspedia-matches'!$A:$AD,AQ$2,0)</f>
        <v>Red</v>
      </c>
    </row>
    <row r="142" spans="2:43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tr">
        <f>VLOOKUP(E143,'Transform table'!A:B,2,0)</f>
        <v>Valentine Phoenix</v>
      </c>
      <c r="Y143" t="str">
        <f>VLOOKUP(F143,'Transform table'!A:B,2,0)</f>
        <v>Charlestown City Blues</v>
      </c>
      <c r="Z143" t="str">
        <f t="shared" si="2"/>
        <v>25/07/2026Valentine PhoenixCharlestown City Blues</v>
      </c>
      <c r="AA143" t="str">
        <f>VLOOKUP($Z143,'oddspedia-matches'!$A:$AD,AA$2,0)</f>
        <v>1 - 0</v>
      </c>
      <c r="AB143" t="str">
        <f>VLOOKUP($Z143,'oddspedia-matches'!$A:$AD,AB$2,0)</f>
        <v>Green</v>
      </c>
      <c r="AC143" t="str">
        <f>VLOOKUP($Z143,'oddspedia-matches'!$A:$AD,AC$2,0)</f>
        <v>Red</v>
      </c>
      <c r="AD143" t="str">
        <f>VLOOKUP($Z143,'oddspedia-matches'!$A:$AD,AD$2,0)</f>
        <v>Red</v>
      </c>
      <c r="AE143" t="str">
        <f>VLOOKUP($Z143,'oddspedia-matches'!$A:$AD,AE$2,0)</f>
        <v>Green</v>
      </c>
      <c r="AF143" t="str">
        <f>VLOOKUP($Z143,'oddspedia-matches'!$A:$AD,AF$2,0)</f>
        <v>Red</v>
      </c>
      <c r="AG143" t="str">
        <f>VLOOKUP($Z143,'oddspedia-matches'!$A:$AD,AG$2,0)</f>
        <v>Green</v>
      </c>
      <c r="AH143" t="str">
        <f>VLOOKUP($Z143,'oddspedia-matches'!$A:$AD,AH$2,0)</f>
        <v>Red</v>
      </c>
      <c r="AI143" t="str">
        <f>VLOOKUP($Z143,'oddspedia-matches'!$A:$AD,AI$2,0)</f>
        <v>Green</v>
      </c>
      <c r="AJ143" t="str">
        <f>VLOOKUP($Z143,'oddspedia-matches'!$A:$AD,AJ$2,0)</f>
        <v>Red</v>
      </c>
      <c r="AK143" t="str">
        <f>VLOOKUP($Z143,'oddspedia-matches'!$A:$AD,AK$2,0)</f>
        <v>Red</v>
      </c>
      <c r="AL143" t="str">
        <f>VLOOKUP($Z143,'oddspedia-matches'!$A:$AD,AL$2,0)</f>
        <v>Red</v>
      </c>
      <c r="AM143" t="str">
        <f>VLOOKUP($Z143,'oddspedia-matches'!$A:$AD,AM$2,0)</f>
        <v>Red</v>
      </c>
      <c r="AN143" t="str">
        <f>VLOOKUP($Z143,'oddspedia-matches'!$A:$AD,AN$2,0)</f>
        <v>Green</v>
      </c>
      <c r="AO143" t="str">
        <f>VLOOKUP($Z143,'oddspedia-matches'!$A:$AD,AO$2,0)</f>
        <v>Green</v>
      </c>
      <c r="AP143" t="str">
        <f>VLOOKUP($Z143,'oddspedia-matches'!$A:$AD,AP$2,0)</f>
        <v>Red</v>
      </c>
      <c r="AQ143" t="str">
        <f>VLOOKUP($Z143,'oddspedia-matches'!$A:$AD,AQ$2,0)</f>
        <v>Green</v>
      </c>
    </row>
    <row r="144" spans="2:43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tr">
        <f>VLOOKUP(E144,'Transform table'!A:B,2,0)</f>
        <v>SD Raiders FC</v>
      </c>
      <c r="Y144" t="str">
        <f>VLOOKUP(F144,'Transform table'!A:B,2,0)</f>
        <v>Marconi Stallions</v>
      </c>
      <c r="Z144" t="str">
        <f t="shared" si="2"/>
        <v>25/07/2026SD Raiders FCMarconi Stallions</v>
      </c>
      <c r="AA144" t="str">
        <f>VLOOKUP($Z144,'oddspedia-matches'!$A:$AD,AA$2,0)</f>
        <v>2 - 1</v>
      </c>
      <c r="AB144" t="str">
        <f>VLOOKUP($Z144,'oddspedia-matches'!$A:$AD,AB$2,0)</f>
        <v>Green</v>
      </c>
      <c r="AC144" t="str">
        <f>VLOOKUP($Z144,'oddspedia-matches'!$A:$AD,AC$2,0)</f>
        <v>Red</v>
      </c>
      <c r="AD144" t="str">
        <f>VLOOKUP($Z144,'oddspedia-matches'!$A:$AD,AD$2,0)</f>
        <v>Red</v>
      </c>
      <c r="AE144" t="str">
        <f>VLOOKUP($Z144,'oddspedia-matches'!$A:$AD,AE$2,0)</f>
        <v>Green</v>
      </c>
      <c r="AF144" t="str">
        <f>VLOOKUP($Z144,'oddspedia-matches'!$A:$AD,AF$2,0)</f>
        <v>Red</v>
      </c>
      <c r="AG144" t="str">
        <f>VLOOKUP($Z144,'oddspedia-matches'!$A:$AD,AG$2,0)</f>
        <v>Green</v>
      </c>
      <c r="AH144" t="str">
        <f>VLOOKUP($Z144,'oddspedia-matches'!$A:$AD,AH$2,0)</f>
        <v>Red</v>
      </c>
      <c r="AI144" t="str">
        <f>VLOOKUP($Z144,'oddspedia-matches'!$A:$AD,AI$2,0)</f>
        <v>Red</v>
      </c>
      <c r="AJ144" t="str">
        <f>VLOOKUP($Z144,'oddspedia-matches'!$A:$AD,AJ$2,0)</f>
        <v>Green</v>
      </c>
      <c r="AK144" t="str">
        <f>VLOOKUP($Z144,'oddspedia-matches'!$A:$AD,AK$2,0)</f>
        <v>Green</v>
      </c>
      <c r="AL144" t="str">
        <f>VLOOKUP($Z144,'oddspedia-matches'!$A:$AD,AL$2,0)</f>
        <v>Green</v>
      </c>
      <c r="AM144" t="str">
        <f>VLOOKUP($Z144,'oddspedia-matches'!$A:$AD,AM$2,0)</f>
        <v>Green</v>
      </c>
      <c r="AN144" t="str">
        <f>VLOOKUP($Z144,'oddspedia-matches'!$A:$AD,AN$2,0)</f>
        <v>Red</v>
      </c>
      <c r="AO144" t="str">
        <f>VLOOKUP($Z144,'oddspedia-matches'!$A:$AD,AO$2,0)</f>
        <v>Green</v>
      </c>
      <c r="AP144" t="str">
        <f>VLOOKUP($Z144,'oddspedia-matches'!$A:$AD,AP$2,0)</f>
        <v>Green</v>
      </c>
      <c r="AQ144" t="str">
        <f>VLOOKUP($Z144,'oddspedia-matches'!$A:$AD,AQ$2,0)</f>
        <v>Red</v>
      </c>
    </row>
    <row r="145" spans="2:43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tr">
        <f>VLOOKUP(E145,'Transform table'!A:B,2,0)</f>
        <v>Dandenong Thunder</v>
      </c>
      <c r="Y145" t="str">
        <f>VLOOKUP(F145,'Transform table'!A:B,2,0)</f>
        <v>Altona Magic</v>
      </c>
      <c r="Z145" t="str">
        <f t="shared" si="2"/>
        <v>25/07/2026Dandenong ThunderAltona Magic</v>
      </c>
      <c r="AA145" t="str">
        <f>VLOOKUP($Z145,'oddspedia-matches'!$A:$AD,AA$2,0)</f>
        <v>0 - 2</v>
      </c>
      <c r="AB145" t="str">
        <f>VLOOKUP($Z145,'oddspedia-matches'!$A:$AD,AB$2,0)</f>
        <v>Red</v>
      </c>
      <c r="AC145" t="str">
        <f>VLOOKUP($Z145,'oddspedia-matches'!$A:$AD,AC$2,0)</f>
        <v>Red</v>
      </c>
      <c r="AD145" t="str">
        <f>VLOOKUP($Z145,'oddspedia-matches'!$A:$AD,AD$2,0)</f>
        <v>Green</v>
      </c>
      <c r="AE145" t="str">
        <f>VLOOKUP($Z145,'oddspedia-matches'!$A:$AD,AE$2,0)</f>
        <v>Red</v>
      </c>
      <c r="AF145" t="str">
        <f>VLOOKUP($Z145,'oddspedia-matches'!$A:$AD,AF$2,0)</f>
        <v>Green</v>
      </c>
      <c r="AG145" t="str">
        <f>VLOOKUP($Z145,'oddspedia-matches'!$A:$AD,AG$2,0)</f>
        <v>Green</v>
      </c>
      <c r="AH145" t="str">
        <f>VLOOKUP($Z145,'oddspedia-matches'!$A:$AD,AH$2,0)</f>
        <v>Red</v>
      </c>
      <c r="AI145" t="str">
        <f>VLOOKUP($Z145,'oddspedia-matches'!$A:$AD,AI$2,0)</f>
        <v>Green</v>
      </c>
      <c r="AJ145" t="str">
        <f>VLOOKUP($Z145,'oddspedia-matches'!$A:$AD,AJ$2,0)</f>
        <v>Red</v>
      </c>
      <c r="AK145" t="str">
        <f>VLOOKUP($Z145,'oddspedia-matches'!$A:$AD,AK$2,0)</f>
        <v>Red</v>
      </c>
      <c r="AL145" t="str">
        <f>VLOOKUP($Z145,'oddspedia-matches'!$A:$AD,AL$2,0)</f>
        <v>Green</v>
      </c>
      <c r="AM145" t="str">
        <f>VLOOKUP($Z145,'oddspedia-matches'!$A:$AD,AM$2,0)</f>
        <v>Red</v>
      </c>
      <c r="AN145" t="str">
        <f>VLOOKUP($Z145,'oddspedia-matches'!$A:$AD,AN$2,0)</f>
        <v>Green</v>
      </c>
      <c r="AO145" t="str">
        <f>VLOOKUP($Z145,'oddspedia-matches'!$A:$AD,AO$2,0)</f>
        <v>Green</v>
      </c>
      <c r="AP145" t="str">
        <f>VLOOKUP($Z145,'oddspedia-matches'!$A:$AD,AP$2,0)</f>
        <v>Red</v>
      </c>
      <c r="AQ145" t="str">
        <f>VLOOKUP($Z145,'oddspedia-matches'!$A:$AD,AQ$2,0)</f>
        <v>Green</v>
      </c>
    </row>
    <row r="146" spans="2:43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 U21</v>
      </c>
      <c r="Y146" t="str">
        <f>VLOOKUP(F146,'Transform table'!A:B,2,0)</f>
        <v>Dianella White Eagles</v>
      </c>
      <c r="Z146" t="str">
        <f t="shared" si="2"/>
        <v>25/07/2026Perth Glory U21Dianella White Eagles</v>
      </c>
      <c r="AA146" t="str">
        <f>VLOOKUP($Z146,'oddspedia-matches'!$A:$AD,AA$2,0)</f>
        <v>4 - 0</v>
      </c>
      <c r="AB146" t="str">
        <f>VLOOKUP($Z146,'oddspedia-matches'!$A:$AD,AB$2,0)</f>
        <v>Green</v>
      </c>
      <c r="AC146" t="str">
        <f>VLOOKUP($Z146,'oddspedia-matches'!$A:$AD,AC$2,0)</f>
        <v>Red</v>
      </c>
      <c r="AD146" t="str">
        <f>VLOOKUP($Z146,'oddspedia-matches'!$A:$AD,AD$2,0)</f>
        <v>Red</v>
      </c>
      <c r="AE146" t="str">
        <f>VLOOKUP($Z146,'oddspedia-matches'!$A:$AD,AE$2,0)</f>
        <v>Green</v>
      </c>
      <c r="AF146" t="str">
        <f>VLOOKUP($Z146,'oddspedia-matches'!$A:$AD,AF$2,0)</f>
        <v>Red</v>
      </c>
      <c r="AG146" t="str">
        <f>VLOOKUP($Z146,'oddspedia-matches'!$A:$AD,AG$2,0)</f>
        <v>Green</v>
      </c>
      <c r="AH146" t="str">
        <f>VLOOKUP($Z146,'oddspedia-matches'!$A:$AD,AH$2,0)</f>
        <v>Green</v>
      </c>
      <c r="AI146" t="str">
        <f>VLOOKUP($Z146,'oddspedia-matches'!$A:$AD,AI$2,0)</f>
        <v>Red</v>
      </c>
      <c r="AJ146" t="str">
        <f>VLOOKUP($Z146,'oddspedia-matches'!$A:$AD,AJ$2,0)</f>
        <v>Red</v>
      </c>
      <c r="AK146" t="str">
        <f>VLOOKUP($Z146,'oddspedia-matches'!$A:$AD,AK$2,0)</f>
        <v>Green</v>
      </c>
      <c r="AL146" t="str">
        <f>VLOOKUP($Z146,'oddspedia-matches'!$A:$AD,AL$2,0)</f>
        <v>Green</v>
      </c>
      <c r="AM146" t="str">
        <f>VLOOKUP($Z146,'oddspedia-matches'!$A:$AD,AM$2,0)</f>
        <v>Green</v>
      </c>
      <c r="AN146" t="str">
        <f>VLOOKUP($Z146,'oddspedia-matches'!$A:$AD,AN$2,0)</f>
        <v>Red</v>
      </c>
      <c r="AO146" t="str">
        <f>VLOOKUP($Z146,'oddspedia-matches'!$A:$AD,AO$2,0)</f>
        <v>Red</v>
      </c>
      <c r="AP146" t="str">
        <f>VLOOKUP($Z146,'oddspedia-matches'!$A:$AD,AP$2,0)</f>
        <v>Red</v>
      </c>
      <c r="AQ146" t="str">
        <f>VLOOKUP($Z146,'oddspedia-matches'!$A:$AD,AQ$2,0)</f>
        <v>Green</v>
      </c>
    </row>
    <row r="147" spans="2:43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tr">
        <f>VLOOKUP(E147,'Transform table'!A:B,2,0)</f>
        <v>Perth RedStar</v>
      </c>
      <c r="Y147" t="str">
        <f>VLOOKUP(F147,'Transform table'!A:B,2,0)</f>
        <v>Balcatta</v>
      </c>
      <c r="Z147" t="str">
        <f t="shared" si="2"/>
        <v>25/07/2026Perth RedStarBalcatta</v>
      </c>
      <c r="AA147" t="str">
        <f>VLOOKUP($Z147,'oddspedia-matches'!$A:$AD,AA$2,0)</f>
        <v>0 - 0</v>
      </c>
      <c r="AB147" t="str">
        <f>VLOOKUP($Z147,'oddspedia-matches'!$A:$AD,AB$2,0)</f>
        <v>Red</v>
      </c>
      <c r="AC147" t="str">
        <f>VLOOKUP($Z147,'oddspedia-matches'!$A:$AD,AC$2,0)</f>
        <v>Green</v>
      </c>
      <c r="AD147" t="str">
        <f>VLOOKUP($Z147,'oddspedia-matches'!$A:$AD,AD$2,0)</f>
        <v>Red</v>
      </c>
      <c r="AE147" t="str">
        <f>VLOOKUP($Z147,'oddspedia-matches'!$A:$AD,AE$2,0)</f>
        <v>Green</v>
      </c>
      <c r="AF147" t="str">
        <f>VLOOKUP($Z147,'oddspedia-matches'!$A:$AD,AF$2,0)</f>
        <v>Green</v>
      </c>
      <c r="AG147" t="str">
        <f>VLOOKUP($Z147,'oddspedia-matches'!$A:$AD,AG$2,0)</f>
        <v>Red</v>
      </c>
      <c r="AH147" t="str">
        <f>VLOOKUP($Z147,'oddspedia-matches'!$A:$AD,AH$2,0)</f>
        <v>Red</v>
      </c>
      <c r="AI147" t="str">
        <f>VLOOKUP($Z147,'oddspedia-matches'!$A:$AD,AI$2,0)</f>
        <v>Green</v>
      </c>
      <c r="AJ147" t="str">
        <f>VLOOKUP($Z147,'oddspedia-matches'!$A:$AD,AJ$2,0)</f>
        <v>Red</v>
      </c>
      <c r="AK147" t="str">
        <f>VLOOKUP($Z147,'oddspedia-matches'!$A:$AD,AK$2,0)</f>
        <v>Red</v>
      </c>
      <c r="AL147" t="str">
        <f>VLOOKUP($Z147,'oddspedia-matches'!$A:$AD,AL$2,0)</f>
        <v>Red</v>
      </c>
      <c r="AM147" t="str">
        <f>VLOOKUP($Z147,'oddspedia-matches'!$A:$AD,AM$2,0)</f>
        <v>Red</v>
      </c>
      <c r="AN147" t="str">
        <f>VLOOKUP($Z147,'oddspedia-matches'!$A:$AD,AN$2,0)</f>
        <v>Green</v>
      </c>
      <c r="AO147" t="str">
        <f>VLOOKUP($Z147,'oddspedia-matches'!$A:$AD,AO$2,0)</f>
        <v>Green</v>
      </c>
      <c r="AP147" t="str">
        <f>VLOOKUP($Z147,'oddspedia-matches'!$A:$AD,AP$2,0)</f>
        <v>Red</v>
      </c>
      <c r="AQ147" t="str">
        <f>VLOOKUP($Z147,'oddspedia-matches'!$A:$AD,AQ$2,0)</f>
        <v>Green</v>
      </c>
    </row>
    <row r="148" spans="2:43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tr">
        <f>VLOOKUP(E148,'Transform table'!A:B,2,0)</f>
        <v>Perth Azzurri</v>
      </c>
      <c r="Y148" t="str">
        <f>VLOOKUP(F148,'Transform table'!A:B,2,0)</f>
        <v>Bayswater City</v>
      </c>
      <c r="Z148" t="str">
        <f t="shared" si="2"/>
        <v>25/07/2026Perth AzzurriBayswater City</v>
      </c>
      <c r="AA148" t="str">
        <f>VLOOKUP($Z148,'oddspedia-matches'!$A:$AD,AA$2,0)</f>
        <v>0 - 2</v>
      </c>
      <c r="AB148" t="str">
        <f>VLOOKUP($Z148,'oddspedia-matches'!$A:$AD,AB$2,0)</f>
        <v>Red</v>
      </c>
      <c r="AC148" t="str">
        <f>VLOOKUP($Z148,'oddspedia-matches'!$A:$AD,AC$2,0)</f>
        <v>Red</v>
      </c>
      <c r="AD148" t="str">
        <f>VLOOKUP($Z148,'oddspedia-matches'!$A:$AD,AD$2,0)</f>
        <v>Green</v>
      </c>
      <c r="AE148" t="str">
        <f>VLOOKUP($Z148,'oddspedia-matches'!$A:$AD,AE$2,0)</f>
        <v>Red</v>
      </c>
      <c r="AF148" t="str">
        <f>VLOOKUP($Z148,'oddspedia-matches'!$A:$AD,AF$2,0)</f>
        <v>Green</v>
      </c>
      <c r="AG148" t="str">
        <f>VLOOKUP($Z148,'oddspedia-matches'!$A:$AD,AG$2,0)</f>
        <v>Green</v>
      </c>
      <c r="AH148" t="str">
        <f>VLOOKUP($Z148,'oddspedia-matches'!$A:$AD,AH$2,0)</f>
        <v>Red</v>
      </c>
      <c r="AI148" t="str">
        <f>VLOOKUP($Z148,'oddspedia-matches'!$A:$AD,AI$2,0)</f>
        <v>Red</v>
      </c>
      <c r="AJ148" t="str">
        <f>VLOOKUP($Z148,'oddspedia-matches'!$A:$AD,AJ$2,0)</f>
        <v>Green</v>
      </c>
      <c r="AK148" t="str">
        <f>VLOOKUP($Z148,'oddspedia-matches'!$A:$AD,AK$2,0)</f>
        <v>Green</v>
      </c>
      <c r="AL148" t="str">
        <f>VLOOKUP($Z148,'oddspedia-matches'!$A:$AD,AL$2,0)</f>
        <v>Green</v>
      </c>
      <c r="AM148" t="str">
        <f>VLOOKUP($Z148,'oddspedia-matches'!$A:$AD,AM$2,0)</f>
        <v>Red</v>
      </c>
      <c r="AN148" t="str">
        <f>VLOOKUP($Z148,'oddspedia-matches'!$A:$AD,AN$2,0)</f>
        <v>Green</v>
      </c>
      <c r="AO148" t="str">
        <f>VLOOKUP($Z148,'oddspedia-matches'!$A:$AD,AO$2,0)</f>
        <v>Green</v>
      </c>
      <c r="AP148" t="str">
        <f>VLOOKUP($Z148,'oddspedia-matches'!$A:$AD,AP$2,0)</f>
        <v>Red</v>
      </c>
      <c r="AQ148" t="str">
        <f>VLOOKUP($Z148,'oddspedia-matches'!$A:$AD,AQ$2,0)</f>
        <v>Green</v>
      </c>
    </row>
    <row r="149" spans="2:43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tr">
        <f>VLOOKUP(E149,'Transform table'!A:B,2,0)</f>
        <v>Stirling Lions</v>
      </c>
      <c r="Y149" t="str">
        <f>VLOOKUP(F149,'Transform table'!A:B,2,0)</f>
        <v>Armadale</v>
      </c>
      <c r="Z149" t="str">
        <f t="shared" si="2"/>
        <v>25/07/2026Stirling LionsArmadale</v>
      </c>
      <c r="AA149" t="str">
        <f>VLOOKUP($Z149,'oddspedia-matches'!$A:$AD,AA$2,0)</f>
        <v>1 - 1</v>
      </c>
      <c r="AB149" t="str">
        <f>VLOOKUP($Z149,'oddspedia-matches'!$A:$AD,AB$2,0)</f>
        <v>Red</v>
      </c>
      <c r="AC149" t="str">
        <f>VLOOKUP($Z149,'oddspedia-matches'!$A:$AD,AC$2,0)</f>
        <v>Green</v>
      </c>
      <c r="AD149" t="str">
        <f>VLOOKUP($Z149,'oddspedia-matches'!$A:$AD,AD$2,0)</f>
        <v>Red</v>
      </c>
      <c r="AE149" t="str">
        <f>VLOOKUP($Z149,'oddspedia-matches'!$A:$AD,AE$2,0)</f>
        <v>Green</v>
      </c>
      <c r="AF149" t="str">
        <f>VLOOKUP($Z149,'oddspedia-matches'!$A:$AD,AF$2,0)</f>
        <v>Green</v>
      </c>
      <c r="AG149" t="str">
        <f>VLOOKUP($Z149,'oddspedia-matches'!$A:$AD,AG$2,0)</f>
        <v>Red</v>
      </c>
      <c r="AH149" t="str">
        <f>VLOOKUP($Z149,'oddspedia-matches'!$A:$AD,AH$2,0)</f>
        <v>Red</v>
      </c>
      <c r="AI149" t="str">
        <f>VLOOKUP($Z149,'oddspedia-matches'!$A:$AD,AI$2,0)</f>
        <v>Red</v>
      </c>
      <c r="AJ149" t="str">
        <f>VLOOKUP($Z149,'oddspedia-matches'!$A:$AD,AJ$2,0)</f>
        <v>Green</v>
      </c>
      <c r="AK149" t="str">
        <f>VLOOKUP($Z149,'oddspedia-matches'!$A:$AD,AK$2,0)</f>
        <v>Green</v>
      </c>
      <c r="AL149" t="str">
        <f>VLOOKUP($Z149,'oddspedia-matches'!$A:$AD,AL$2,0)</f>
        <v>Green</v>
      </c>
      <c r="AM149" t="str">
        <f>VLOOKUP($Z149,'oddspedia-matches'!$A:$AD,AM$2,0)</f>
        <v>Red</v>
      </c>
      <c r="AN149" t="str">
        <f>VLOOKUP($Z149,'oddspedia-matches'!$A:$AD,AN$2,0)</f>
        <v>Green</v>
      </c>
      <c r="AO149" t="str">
        <f>VLOOKUP($Z149,'oddspedia-matches'!$A:$AD,AO$2,0)</f>
        <v>Green</v>
      </c>
      <c r="AP149" t="str">
        <f>VLOOKUP($Z149,'oddspedia-matches'!$A:$AD,AP$2,0)</f>
        <v>Green</v>
      </c>
      <c r="AQ149" t="str">
        <f>VLOOKUP($Z149,'oddspedia-matches'!$A:$AD,AQ$2,0)</f>
        <v>Red</v>
      </c>
    </row>
    <row r="150" spans="2:43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Knights</v>
      </c>
      <c r="Y150" t="str">
        <f>VLOOKUP(F150,'Transform table'!A:B,2,0)</f>
        <v>Olympic Kingsway SC</v>
      </c>
      <c r="Z150" t="str">
        <f t="shared" si="2"/>
        <v>25/07/2026Western KnightsOlympic Kingsway SC</v>
      </c>
      <c r="AA150" t="str">
        <f>VLOOKUP($Z150,'oddspedia-matches'!$A:$AD,AA$2,0)</f>
        <v>1 - 2</v>
      </c>
      <c r="AB150" t="str">
        <f>VLOOKUP($Z150,'oddspedia-matches'!$A:$AD,AB$2,0)</f>
        <v>Red</v>
      </c>
      <c r="AC150" t="str">
        <f>VLOOKUP($Z150,'oddspedia-matches'!$A:$AD,AC$2,0)</f>
        <v>Red</v>
      </c>
      <c r="AD150" t="str">
        <f>VLOOKUP($Z150,'oddspedia-matches'!$A:$AD,AD$2,0)</f>
        <v>Green</v>
      </c>
      <c r="AE150" t="str">
        <f>VLOOKUP($Z150,'oddspedia-matches'!$A:$AD,AE$2,0)</f>
        <v>Red</v>
      </c>
      <c r="AF150" t="str">
        <f>VLOOKUP($Z150,'oddspedia-matches'!$A:$AD,AF$2,0)</f>
        <v>Green</v>
      </c>
      <c r="AG150" t="str">
        <f>VLOOKUP($Z150,'oddspedia-matches'!$A:$AD,AG$2,0)</f>
        <v>Green</v>
      </c>
      <c r="AH150" t="str">
        <f>VLOOKUP($Z150,'oddspedia-matches'!$A:$AD,AH$2,0)</f>
        <v>Red</v>
      </c>
      <c r="AI150" t="str">
        <f>VLOOKUP($Z150,'oddspedia-matches'!$A:$AD,AI$2,0)</f>
        <v>Green</v>
      </c>
      <c r="AJ150" t="str">
        <f>VLOOKUP($Z150,'oddspedia-matches'!$A:$AD,AJ$2,0)</f>
        <v>Red</v>
      </c>
      <c r="AK150" t="str">
        <f>VLOOKUP($Z150,'oddspedia-matches'!$A:$AD,AK$2,0)</f>
        <v>Red</v>
      </c>
      <c r="AL150" t="str">
        <f>VLOOKUP($Z150,'oddspedia-matches'!$A:$AD,AL$2,0)</f>
        <v>Green</v>
      </c>
      <c r="AM150" t="str">
        <f>VLOOKUP($Z150,'oddspedia-matches'!$A:$AD,AM$2,0)</f>
        <v>Green</v>
      </c>
      <c r="AN150" t="str">
        <f>VLOOKUP($Z150,'oddspedia-matches'!$A:$AD,AN$2,0)</f>
        <v>Red</v>
      </c>
      <c r="AO150" t="str">
        <f>VLOOKUP($Z150,'oddspedia-matches'!$A:$AD,AO$2,0)</f>
        <v>Green</v>
      </c>
      <c r="AP150" t="str">
        <f>VLOOKUP($Z150,'oddspedia-matches'!$A:$AD,AP$2,0)</f>
        <v>Green</v>
      </c>
      <c r="AQ150" t="str">
        <f>VLOOKUP($Z150,'oddspedia-matches'!$A:$AD,AQ$2,0)</f>
        <v>Red</v>
      </c>
    </row>
    <row r="151" spans="2:43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tr">
        <f>VLOOKUP(E151,'Transform table'!A:B,2,0)</f>
        <v>Spirit FC</v>
      </c>
      <c r="Y151" t="str">
        <f>VLOOKUP(F151,'Transform table'!A:B,2,0)</f>
        <v>Western Sydney Wanderers U21</v>
      </c>
      <c r="Z151" t="str">
        <f t="shared" si="2"/>
        <v>25/07/2026Spirit FCWestern Sydney Wanderers U21</v>
      </c>
      <c r="AA151" t="str">
        <f>VLOOKUP($Z151,'oddspedia-matches'!$A:$AD,AA$2,0)</f>
        <v>0 - 4</v>
      </c>
      <c r="AB151" t="str">
        <f>VLOOKUP($Z151,'oddspedia-matches'!$A:$AD,AB$2,0)</f>
        <v>Red</v>
      </c>
      <c r="AC151" t="str">
        <f>VLOOKUP($Z151,'oddspedia-matches'!$A:$AD,AC$2,0)</f>
        <v>Red</v>
      </c>
      <c r="AD151" t="str">
        <f>VLOOKUP($Z151,'oddspedia-matches'!$A:$AD,AD$2,0)</f>
        <v>Green</v>
      </c>
      <c r="AE151" t="str">
        <f>VLOOKUP($Z151,'oddspedia-matches'!$A:$AD,AE$2,0)</f>
        <v>Red</v>
      </c>
      <c r="AF151" t="str">
        <f>VLOOKUP($Z151,'oddspedia-matches'!$A:$AD,AF$2,0)</f>
        <v>Green</v>
      </c>
      <c r="AG151" t="str">
        <f>VLOOKUP($Z151,'oddspedia-matches'!$A:$AD,AG$2,0)</f>
        <v>Green</v>
      </c>
      <c r="AH151" t="str">
        <f>VLOOKUP($Z151,'oddspedia-matches'!$A:$AD,AH$2,0)</f>
        <v>Red</v>
      </c>
      <c r="AI151" t="str">
        <f>VLOOKUP($Z151,'oddspedia-matches'!$A:$AD,AI$2,0)</f>
        <v>Red</v>
      </c>
      <c r="AJ151" t="str">
        <f>VLOOKUP($Z151,'oddspedia-matches'!$A:$AD,AJ$2,0)</f>
        <v>Green</v>
      </c>
      <c r="AK151" t="str">
        <f>VLOOKUP($Z151,'oddspedia-matches'!$A:$AD,AK$2,0)</f>
        <v>Green</v>
      </c>
      <c r="AL151" t="str">
        <f>VLOOKUP($Z151,'oddspedia-matches'!$A:$AD,AL$2,0)</f>
        <v>Green</v>
      </c>
      <c r="AM151" t="str">
        <f>VLOOKUP($Z151,'oddspedia-matches'!$A:$AD,AM$2,0)</f>
        <v>Green</v>
      </c>
      <c r="AN151" t="str">
        <f>VLOOKUP($Z151,'oddspedia-matches'!$A:$AD,AN$2,0)</f>
        <v>Red</v>
      </c>
      <c r="AO151" t="str">
        <f>VLOOKUP($Z151,'oddspedia-matches'!$A:$AD,AO$2,0)</f>
        <v>Red</v>
      </c>
      <c r="AP151" t="str">
        <f>VLOOKUP($Z151,'oddspedia-matches'!$A:$AD,AP$2,0)</f>
        <v>Red</v>
      </c>
      <c r="AQ151" t="str">
        <f>VLOOKUP($Z151,'oddspedia-matches'!$A:$AD,AQ$2,0)</f>
        <v>Green</v>
      </c>
    </row>
    <row r="152" spans="2:43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tr">
        <f>VLOOKUP(E152,'Transform table'!A:B,2,0)</f>
        <v>Cooma</v>
      </c>
      <c r="Y152" t="str">
        <f>VLOOKUP(F152,'Transform table'!A:B,2,0)</f>
        <v>Tuggeranong United</v>
      </c>
      <c r="Z152" t="str">
        <f t="shared" si="2"/>
        <v>25/07/2026CoomaTuggeranong United</v>
      </c>
      <c r="AA152" t="str">
        <f>VLOOKUP($Z152,'oddspedia-matches'!$A:$AD,AA$2,0)</f>
        <v>4 - 1</v>
      </c>
      <c r="AB152" t="str">
        <f>VLOOKUP($Z152,'oddspedia-matches'!$A:$AD,AB$2,0)</f>
        <v>Green</v>
      </c>
      <c r="AC152" t="str">
        <f>VLOOKUP($Z152,'oddspedia-matches'!$A:$AD,AC$2,0)</f>
        <v>Red</v>
      </c>
      <c r="AD152" t="str">
        <f>VLOOKUP($Z152,'oddspedia-matches'!$A:$AD,AD$2,0)</f>
        <v>Red</v>
      </c>
      <c r="AE152" t="str">
        <f>VLOOKUP($Z152,'oddspedia-matches'!$A:$AD,AE$2,0)</f>
        <v>Green</v>
      </c>
      <c r="AF152" t="str">
        <f>VLOOKUP($Z152,'oddspedia-matches'!$A:$AD,AF$2,0)</f>
        <v>Red</v>
      </c>
      <c r="AG152" t="str">
        <f>VLOOKUP($Z152,'oddspedia-matches'!$A:$AD,AG$2,0)</f>
        <v>Green</v>
      </c>
      <c r="AH152" t="str">
        <f>VLOOKUP($Z152,'oddspedia-matches'!$A:$AD,AH$2,0)</f>
        <v>Green</v>
      </c>
      <c r="AI152" t="str">
        <f>VLOOKUP($Z152,'oddspedia-matches'!$A:$AD,AI$2,0)</f>
        <v>Red</v>
      </c>
      <c r="AJ152" t="str">
        <f>VLOOKUP($Z152,'oddspedia-matches'!$A:$AD,AJ$2,0)</f>
        <v>Red</v>
      </c>
      <c r="AK152" t="str">
        <f>VLOOKUP($Z152,'oddspedia-matches'!$A:$AD,AK$2,0)</f>
        <v>Green</v>
      </c>
      <c r="AL152" t="str">
        <f>VLOOKUP($Z152,'oddspedia-matches'!$A:$AD,AL$2,0)</f>
        <v>Green</v>
      </c>
      <c r="AM152" t="str">
        <f>VLOOKUP($Z152,'oddspedia-matches'!$A:$AD,AM$2,0)</f>
        <v>Green</v>
      </c>
      <c r="AN152" t="str">
        <f>VLOOKUP($Z152,'oddspedia-matches'!$A:$AD,AN$2,0)</f>
        <v>Red</v>
      </c>
      <c r="AO152" t="str">
        <f>VLOOKUP($Z152,'oddspedia-matches'!$A:$AD,AO$2,0)</f>
        <v>Red</v>
      </c>
      <c r="AP152" t="str">
        <f>VLOOKUP($Z152,'oddspedia-matches'!$A:$AD,AP$2,0)</f>
        <v>Green</v>
      </c>
      <c r="AQ152" t="str">
        <f>VLOOKUP($Z152,'oddspedia-matches'!$A:$AD,AQ$2,0)</f>
        <v>Red</v>
      </c>
    </row>
    <row r="153" spans="2:43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tr">
        <f>VLOOKUP(E153,'Transform table'!A:B,2,0)</f>
        <v>APIA Leichhardt Tigers</v>
      </c>
      <c r="Y153" t="str">
        <f>VLOOKUP(F153,'Transform table'!A:B,2,0)</f>
        <v>UNSW</v>
      </c>
      <c r="Z153" t="str">
        <f t="shared" si="2"/>
        <v>25/07/2026APIA Leichhardt TigersUNSW</v>
      </c>
      <c r="AA153" t="str">
        <f>VLOOKUP($Z153,'oddspedia-matches'!$A:$AD,AA$2,0)</f>
        <v>4 - 1</v>
      </c>
      <c r="AB153" t="str">
        <f>VLOOKUP($Z153,'oddspedia-matches'!$A:$AD,AB$2,0)</f>
        <v>Green</v>
      </c>
      <c r="AC153" t="str">
        <f>VLOOKUP($Z153,'oddspedia-matches'!$A:$AD,AC$2,0)</f>
        <v>Red</v>
      </c>
      <c r="AD153" t="str">
        <f>VLOOKUP($Z153,'oddspedia-matches'!$A:$AD,AD$2,0)</f>
        <v>Red</v>
      </c>
      <c r="AE153" t="str">
        <f>VLOOKUP($Z153,'oddspedia-matches'!$A:$AD,AE$2,0)</f>
        <v>Green</v>
      </c>
      <c r="AF153" t="str">
        <f>VLOOKUP($Z153,'oddspedia-matches'!$A:$AD,AF$2,0)</f>
        <v>Red</v>
      </c>
      <c r="AG153" t="str">
        <f>VLOOKUP($Z153,'oddspedia-matches'!$A:$AD,AG$2,0)</f>
        <v>Green</v>
      </c>
      <c r="AH153" t="str">
        <f>VLOOKUP($Z153,'oddspedia-matches'!$A:$AD,AH$2,0)</f>
        <v>Green</v>
      </c>
      <c r="AI153" t="str">
        <f>VLOOKUP($Z153,'oddspedia-matches'!$A:$AD,AI$2,0)</f>
        <v>Red</v>
      </c>
      <c r="AJ153" t="str">
        <f>VLOOKUP($Z153,'oddspedia-matches'!$A:$AD,AJ$2,0)</f>
        <v>Red</v>
      </c>
      <c r="AK153" t="str">
        <f>VLOOKUP($Z153,'oddspedia-matches'!$A:$AD,AK$2,0)</f>
        <v>Green</v>
      </c>
      <c r="AL153" t="str">
        <f>VLOOKUP($Z153,'oddspedia-matches'!$A:$AD,AL$2,0)</f>
        <v>Green</v>
      </c>
      <c r="AM153" t="str">
        <f>VLOOKUP($Z153,'oddspedia-matches'!$A:$AD,AM$2,0)</f>
        <v>Green</v>
      </c>
      <c r="AN153" t="str">
        <f>VLOOKUP($Z153,'oddspedia-matches'!$A:$AD,AN$2,0)</f>
        <v>Red</v>
      </c>
      <c r="AO153" t="str">
        <f>VLOOKUP($Z153,'oddspedia-matches'!$A:$AD,AO$2,0)</f>
        <v>Red</v>
      </c>
      <c r="AP153" t="str">
        <f>VLOOKUP($Z153,'oddspedia-matches'!$A:$AD,AP$2,0)</f>
        <v>Green</v>
      </c>
      <c r="AQ153" t="str">
        <f>VLOOKUP($Z153,'oddspedia-matches'!$A:$AD,AQ$2,0)</f>
        <v>Red</v>
      </c>
    </row>
    <row r="154" spans="2:43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tr">
        <f>VLOOKUP(E154,'Transform table'!A:B,2,0)</f>
        <v>Gold Coast Knights</v>
      </c>
      <c r="Y154" t="str">
        <f>VLOOKUP(F154,'Transform table'!A:B,2,0)</f>
        <v>Gold Coast United</v>
      </c>
      <c r="Z154" t="str">
        <f t="shared" si="2"/>
        <v>25/07/2026Gold Coast KnightsGold Coast United</v>
      </c>
      <c r="AA154" t="str">
        <f>VLOOKUP($Z154,'oddspedia-matches'!$A:$AD,AA$2,0)</f>
        <v>1 - 1</v>
      </c>
      <c r="AB154" t="str">
        <f>VLOOKUP($Z154,'oddspedia-matches'!$A:$AD,AB$2,0)</f>
        <v>Red</v>
      </c>
      <c r="AC154" t="str">
        <f>VLOOKUP($Z154,'oddspedia-matches'!$A:$AD,AC$2,0)</f>
        <v>Green</v>
      </c>
      <c r="AD154" t="str">
        <f>VLOOKUP($Z154,'oddspedia-matches'!$A:$AD,AD$2,0)</f>
        <v>Red</v>
      </c>
      <c r="AE154" t="str">
        <f>VLOOKUP($Z154,'oddspedia-matches'!$A:$AD,AE$2,0)</f>
        <v>Green</v>
      </c>
      <c r="AF154" t="str">
        <f>VLOOKUP($Z154,'oddspedia-matches'!$A:$AD,AF$2,0)</f>
        <v>Green</v>
      </c>
      <c r="AG154" t="str">
        <f>VLOOKUP($Z154,'oddspedia-matches'!$A:$AD,AG$2,0)</f>
        <v>Red</v>
      </c>
      <c r="AH154" t="str">
        <f>VLOOKUP($Z154,'oddspedia-matches'!$A:$AD,AH$2,0)</f>
        <v>Red</v>
      </c>
      <c r="AI154" t="str">
        <f>VLOOKUP($Z154,'oddspedia-matches'!$A:$AD,AI$2,0)</f>
        <v>Green</v>
      </c>
      <c r="AJ154" t="str">
        <f>VLOOKUP($Z154,'oddspedia-matches'!$A:$AD,AJ$2,0)</f>
        <v>Red</v>
      </c>
      <c r="AK154" t="str">
        <f>VLOOKUP($Z154,'oddspedia-matches'!$A:$AD,AK$2,0)</f>
        <v>Red</v>
      </c>
      <c r="AL154" t="str">
        <f>VLOOKUP($Z154,'oddspedia-matches'!$A:$AD,AL$2,0)</f>
        <v>Green</v>
      </c>
      <c r="AM154" t="str">
        <f>VLOOKUP($Z154,'oddspedia-matches'!$A:$AD,AM$2,0)</f>
        <v>Red</v>
      </c>
      <c r="AN154" t="str">
        <f>VLOOKUP($Z154,'oddspedia-matches'!$A:$AD,AN$2,0)</f>
        <v>Green</v>
      </c>
      <c r="AO154" t="str">
        <f>VLOOKUP($Z154,'oddspedia-matches'!$A:$AD,AO$2,0)</f>
        <v>Green</v>
      </c>
      <c r="AP154" t="str">
        <f>VLOOKUP($Z154,'oddspedia-matches'!$A:$AD,AP$2,0)</f>
        <v>Green</v>
      </c>
      <c r="AQ154" t="str">
        <f>VLOOKUP($Z154,'oddspedia-matches'!$A:$AD,AQ$2,0)</f>
        <v>Red</v>
      </c>
    </row>
    <row r="155" spans="2:43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tr">
        <f>VLOOKUP(E155,'Transform table'!A:B,2,0)</f>
        <v>St George</v>
      </c>
      <c r="Y155" t="str">
        <f>VLOOKUP(F155,'Transform table'!A:B,2,0)</f>
        <v>Sydney U21</v>
      </c>
      <c r="Z155" t="str">
        <f t="shared" si="2"/>
        <v>25/07/2026St GeorgeSydney U21</v>
      </c>
      <c r="AA155" t="str">
        <f>VLOOKUP($Z155,'oddspedia-matches'!$A:$AD,AA$2,0)</f>
        <v>0 - 0</v>
      </c>
      <c r="AB155" t="str">
        <f>VLOOKUP($Z155,'oddspedia-matches'!$A:$AD,AB$2,0)</f>
        <v>Red</v>
      </c>
      <c r="AC155" t="str">
        <f>VLOOKUP($Z155,'oddspedia-matches'!$A:$AD,AC$2,0)</f>
        <v>Green</v>
      </c>
      <c r="AD155" t="str">
        <f>VLOOKUP($Z155,'oddspedia-matches'!$A:$AD,AD$2,0)</f>
        <v>Red</v>
      </c>
      <c r="AE155" t="str">
        <f>VLOOKUP($Z155,'oddspedia-matches'!$A:$AD,AE$2,0)</f>
        <v>Green</v>
      </c>
      <c r="AF155" t="str">
        <f>VLOOKUP($Z155,'oddspedia-matches'!$A:$AD,AF$2,0)</f>
        <v>Green</v>
      </c>
      <c r="AG155" t="str">
        <f>VLOOKUP($Z155,'oddspedia-matches'!$A:$AD,AG$2,0)</f>
        <v>Red</v>
      </c>
      <c r="AH155" t="str">
        <f>VLOOKUP($Z155,'oddspedia-matches'!$A:$AD,AH$2,0)</f>
        <v>Red</v>
      </c>
      <c r="AI155" t="str">
        <f>VLOOKUP($Z155,'oddspedia-matches'!$A:$AD,AI$2,0)</f>
        <v>Green</v>
      </c>
      <c r="AJ155" t="str">
        <f>VLOOKUP($Z155,'oddspedia-matches'!$A:$AD,AJ$2,0)</f>
        <v>Red</v>
      </c>
      <c r="AK155" t="str">
        <f>VLOOKUP($Z155,'oddspedia-matches'!$A:$AD,AK$2,0)</f>
        <v>Red</v>
      </c>
      <c r="AL155" t="str">
        <f>VLOOKUP($Z155,'oddspedia-matches'!$A:$AD,AL$2,0)</f>
        <v>Red</v>
      </c>
      <c r="AM155" t="str">
        <f>VLOOKUP($Z155,'oddspedia-matches'!$A:$AD,AM$2,0)</f>
        <v>Red</v>
      </c>
      <c r="AN155" t="str">
        <f>VLOOKUP($Z155,'oddspedia-matches'!$A:$AD,AN$2,0)</f>
        <v>Green</v>
      </c>
      <c r="AO155" t="str">
        <f>VLOOKUP($Z155,'oddspedia-matches'!$A:$AD,AO$2,0)</f>
        <v>Green</v>
      </c>
      <c r="AP155" t="str">
        <f>VLOOKUP($Z155,'oddspedia-matches'!$A:$AD,AP$2,0)</f>
        <v>Red</v>
      </c>
      <c r="AQ155" t="str">
        <f>VLOOKUP($Z155,'oddspedia-matches'!$A:$AD,AQ$2,0)</f>
        <v>Green</v>
      </c>
    </row>
    <row r="156" spans="2:43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tr">
        <f>VLOOKUP(E156,'Transform table'!A:B,2,0)</f>
        <v>St George City</v>
      </c>
      <c r="Y156" t="str">
        <f>VLOOKUP(F156,'Transform table'!A:B,2,0)</f>
        <v>Sydney United 58</v>
      </c>
      <c r="Z156" t="str">
        <f t="shared" si="2"/>
        <v>25/07/2026St George CitySydney United 58</v>
      </c>
      <c r="AA156" t="str">
        <f>VLOOKUP($Z156,'oddspedia-matches'!$A:$AD,AA$2,0)</f>
        <v>1 - 0</v>
      </c>
      <c r="AB156" t="str">
        <f>VLOOKUP($Z156,'oddspedia-matches'!$A:$AD,AB$2,0)</f>
        <v>Green</v>
      </c>
      <c r="AC156" t="str">
        <f>VLOOKUP($Z156,'oddspedia-matches'!$A:$AD,AC$2,0)</f>
        <v>Red</v>
      </c>
      <c r="AD156" t="str">
        <f>VLOOKUP($Z156,'oddspedia-matches'!$A:$AD,AD$2,0)</f>
        <v>Red</v>
      </c>
      <c r="AE156" t="str">
        <f>VLOOKUP($Z156,'oddspedia-matches'!$A:$AD,AE$2,0)</f>
        <v>Green</v>
      </c>
      <c r="AF156" t="str">
        <f>VLOOKUP($Z156,'oddspedia-matches'!$A:$AD,AF$2,0)</f>
        <v>Red</v>
      </c>
      <c r="AG156" t="str">
        <f>VLOOKUP($Z156,'oddspedia-matches'!$A:$AD,AG$2,0)</f>
        <v>Green</v>
      </c>
      <c r="AH156" t="str">
        <f>VLOOKUP($Z156,'oddspedia-matches'!$A:$AD,AH$2,0)</f>
        <v>Red</v>
      </c>
      <c r="AI156" t="str">
        <f>VLOOKUP($Z156,'oddspedia-matches'!$A:$AD,AI$2,0)</f>
        <v>Green</v>
      </c>
      <c r="AJ156" t="str">
        <f>VLOOKUP($Z156,'oddspedia-matches'!$A:$AD,AJ$2,0)</f>
        <v>Red</v>
      </c>
      <c r="AK156" t="str">
        <f>VLOOKUP($Z156,'oddspedia-matches'!$A:$AD,AK$2,0)</f>
        <v>Red</v>
      </c>
      <c r="AL156" t="str">
        <f>VLOOKUP($Z156,'oddspedia-matches'!$A:$AD,AL$2,0)</f>
        <v>Red</v>
      </c>
      <c r="AM156" t="str">
        <f>VLOOKUP($Z156,'oddspedia-matches'!$A:$AD,AM$2,0)</f>
        <v>Red</v>
      </c>
      <c r="AN156" t="str">
        <f>VLOOKUP($Z156,'oddspedia-matches'!$A:$AD,AN$2,0)</f>
        <v>Green</v>
      </c>
      <c r="AO156" t="str">
        <f>VLOOKUP($Z156,'oddspedia-matches'!$A:$AD,AO$2,0)</f>
        <v>Green</v>
      </c>
      <c r="AP156" t="str">
        <f>VLOOKUP($Z156,'oddspedia-matches'!$A:$AD,AP$2,0)</f>
        <v>Red</v>
      </c>
      <c r="AQ156" t="str">
        <f>VLOOKUP($Z156,'oddspedia-matches'!$A:$AD,AQ$2,0)</f>
        <v>Green</v>
      </c>
    </row>
    <row r="157" spans="2:43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North Eastern MetroStars</v>
      </c>
      <c r="Y159" t="str">
        <f>VLOOKUP(F159,'Transform table'!A:B,2,0)</f>
        <v>West Adelaide</v>
      </c>
      <c r="Z159" t="str">
        <f t="shared" si="2"/>
        <v>25/07/2026North Eastern MetroStarsWest Adelaide</v>
      </c>
      <c r="AA159" t="str">
        <f>VLOOKUP($Z159,'oddspedia-matches'!$A:$AD,AA$2,0)</f>
        <v>1 - 3</v>
      </c>
      <c r="AB159" t="str">
        <f>VLOOKUP($Z159,'oddspedia-matches'!$A:$AD,AB$2,0)</f>
        <v>Red</v>
      </c>
      <c r="AC159" t="str">
        <f>VLOOKUP($Z159,'oddspedia-matches'!$A:$AD,AC$2,0)</f>
        <v>Red</v>
      </c>
      <c r="AD159" t="str">
        <f>VLOOKUP($Z159,'oddspedia-matches'!$A:$AD,AD$2,0)</f>
        <v>Green</v>
      </c>
      <c r="AE159" t="str">
        <f>VLOOKUP($Z159,'oddspedia-matches'!$A:$AD,AE$2,0)</f>
        <v>Red</v>
      </c>
      <c r="AF159" t="str">
        <f>VLOOKUP($Z159,'oddspedia-matches'!$A:$AD,AF$2,0)</f>
        <v>Green</v>
      </c>
      <c r="AG159" t="str">
        <f>VLOOKUP($Z159,'oddspedia-matches'!$A:$AD,AG$2,0)</f>
        <v>Green</v>
      </c>
      <c r="AH159" t="str">
        <f>VLOOKUP($Z159,'oddspedia-matches'!$A:$AD,AH$2,0)</f>
        <v>Red</v>
      </c>
      <c r="AI159" t="str">
        <f>VLOOKUP($Z159,'oddspedia-matches'!$A:$AD,AI$2,0)</f>
        <v>Red</v>
      </c>
      <c r="AJ159" t="str">
        <f>VLOOKUP($Z159,'oddspedia-matches'!$A:$AD,AJ$2,0)</f>
        <v>Green</v>
      </c>
      <c r="AK159" t="str">
        <f>VLOOKUP($Z159,'oddspedia-matches'!$A:$AD,AK$2,0)</f>
        <v>Green</v>
      </c>
      <c r="AL159" t="str">
        <f>VLOOKUP($Z159,'oddspedia-matches'!$A:$AD,AL$2,0)</f>
        <v>Green</v>
      </c>
      <c r="AM159" t="str">
        <f>VLOOKUP($Z159,'oddspedia-matches'!$A:$AD,AM$2,0)</f>
        <v>Green</v>
      </c>
      <c r="AN159" t="str">
        <f>VLOOKUP($Z159,'oddspedia-matches'!$A:$AD,AN$2,0)</f>
        <v>Red</v>
      </c>
      <c r="AO159" t="str">
        <f>VLOOKUP($Z159,'oddspedia-matches'!$A:$AD,AO$2,0)</f>
        <v>Red</v>
      </c>
      <c r="AP159" t="str">
        <f>VLOOKUP($Z159,'oddspedia-matches'!$A:$AD,AP$2,0)</f>
        <v>Green</v>
      </c>
      <c r="AQ159" t="str">
        <f>VLOOKUP($Z159,'oddspedia-matches'!$A:$AD,AQ$2,0)</f>
        <v>Red</v>
      </c>
    </row>
    <row r="160" spans="2:43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Busan IPark</v>
      </c>
      <c r="Y162" t="str">
        <f>VLOOKUP(F162,'Transform table'!A:B,2,0)</f>
        <v>Suwon Samsung Bluewings</v>
      </c>
      <c r="Z162" t="str">
        <f t="shared" si="2"/>
        <v>25/07/2026Busan IParkSuwon Samsung Bluewings</v>
      </c>
      <c r="AA162" t="str">
        <f>VLOOKUP($Z162,'oddspedia-matches'!$A:$AD,AA$2,0)</f>
        <v>1 - 4</v>
      </c>
      <c r="AB162" t="str">
        <f>VLOOKUP($Z162,'oddspedia-matches'!$A:$AD,AB$2,0)</f>
        <v>Red</v>
      </c>
      <c r="AC162" t="str">
        <f>VLOOKUP($Z162,'oddspedia-matches'!$A:$AD,AC$2,0)</f>
        <v>Red</v>
      </c>
      <c r="AD162" t="str">
        <f>VLOOKUP($Z162,'oddspedia-matches'!$A:$AD,AD$2,0)</f>
        <v>Green</v>
      </c>
      <c r="AE162" t="str">
        <f>VLOOKUP($Z162,'oddspedia-matches'!$A:$AD,AE$2,0)</f>
        <v>Red</v>
      </c>
      <c r="AF162" t="str">
        <f>VLOOKUP($Z162,'oddspedia-matches'!$A:$AD,AF$2,0)</f>
        <v>Green</v>
      </c>
      <c r="AG162" t="str">
        <f>VLOOKUP($Z162,'oddspedia-matches'!$A:$AD,AG$2,0)</f>
        <v>Green</v>
      </c>
      <c r="AH162" t="str">
        <f>VLOOKUP($Z162,'oddspedia-matches'!$A:$AD,AH$2,0)</f>
        <v>Red</v>
      </c>
      <c r="AI162" t="str">
        <f>VLOOKUP($Z162,'oddspedia-matches'!$A:$AD,AI$2,0)</f>
        <v>Green</v>
      </c>
      <c r="AJ162" t="str">
        <f>VLOOKUP($Z162,'oddspedia-matches'!$A:$AD,AJ$2,0)</f>
        <v>Red</v>
      </c>
      <c r="AK162" t="str">
        <f>VLOOKUP($Z162,'oddspedia-matches'!$A:$AD,AK$2,0)</f>
        <v>Green</v>
      </c>
      <c r="AL162" t="str">
        <f>VLOOKUP($Z162,'oddspedia-matches'!$A:$AD,AL$2,0)</f>
        <v>Green</v>
      </c>
      <c r="AM162" t="str">
        <f>VLOOKUP($Z162,'oddspedia-matches'!$A:$AD,AM$2,0)</f>
        <v>Green</v>
      </c>
      <c r="AN162" t="str">
        <f>VLOOKUP($Z162,'oddspedia-matches'!$A:$AD,AN$2,0)</f>
        <v>Red</v>
      </c>
      <c r="AO162" t="str">
        <f>VLOOKUP($Z162,'oddspedia-matches'!$A:$AD,AO$2,0)</f>
        <v>Red</v>
      </c>
      <c r="AP162" t="str">
        <f>VLOOKUP($Z162,'oddspedia-matches'!$A:$AD,AP$2,0)</f>
        <v>Green</v>
      </c>
      <c r="AQ162" t="str">
        <f>VLOOKUP($Z162,'oddspedia-matches'!$A:$AD,AQ$2,0)</f>
        <v>Red</v>
      </c>
    </row>
    <row r="163" spans="2:43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Daegu</v>
      </c>
      <c r="Y163" t="str">
        <f>VLOOKUP(F163,'Transform table'!A:B,2,0)</f>
        <v>Suwon FC</v>
      </c>
      <c r="Z163" t="str">
        <f t="shared" si="2"/>
        <v>25/07/2026DaeguSuwon FC</v>
      </c>
      <c r="AA163" t="str">
        <f>VLOOKUP($Z163,'oddspedia-matches'!$A:$AD,AA$2,0)</f>
        <v>1 - 2</v>
      </c>
      <c r="AB163" t="str">
        <f>VLOOKUP($Z163,'oddspedia-matches'!$A:$AD,AB$2,0)</f>
        <v>Red</v>
      </c>
      <c r="AC163" t="str">
        <f>VLOOKUP($Z163,'oddspedia-matches'!$A:$AD,AC$2,0)</f>
        <v>Red</v>
      </c>
      <c r="AD163" t="str">
        <f>VLOOKUP($Z163,'oddspedia-matches'!$A:$AD,AD$2,0)</f>
        <v>Green</v>
      </c>
      <c r="AE163" t="str">
        <f>VLOOKUP($Z163,'oddspedia-matches'!$A:$AD,AE$2,0)</f>
        <v>Red</v>
      </c>
      <c r="AF163" t="str">
        <f>VLOOKUP($Z163,'oddspedia-matches'!$A:$AD,AF$2,0)</f>
        <v>Green</v>
      </c>
      <c r="AG163" t="str">
        <f>VLOOKUP($Z163,'oddspedia-matches'!$A:$AD,AG$2,0)</f>
        <v>Green</v>
      </c>
      <c r="AH163" t="str">
        <f>VLOOKUP($Z163,'oddspedia-matches'!$A:$AD,AH$2,0)</f>
        <v>Red</v>
      </c>
      <c r="AI163" t="str">
        <f>VLOOKUP($Z163,'oddspedia-matches'!$A:$AD,AI$2,0)</f>
        <v>Red</v>
      </c>
      <c r="AJ163" t="str">
        <f>VLOOKUP($Z163,'oddspedia-matches'!$A:$AD,AJ$2,0)</f>
        <v>Green</v>
      </c>
      <c r="AK163" t="str">
        <f>VLOOKUP($Z163,'oddspedia-matches'!$A:$AD,AK$2,0)</f>
        <v>Green</v>
      </c>
      <c r="AL163" t="str">
        <f>VLOOKUP($Z163,'oddspedia-matches'!$A:$AD,AL$2,0)</f>
        <v>Green</v>
      </c>
      <c r="AM163" t="str">
        <f>VLOOKUP($Z163,'oddspedia-matches'!$A:$AD,AM$2,0)</f>
        <v>Green</v>
      </c>
      <c r="AN163" t="str">
        <f>VLOOKUP($Z163,'oddspedia-matches'!$A:$AD,AN$2,0)</f>
        <v>Red</v>
      </c>
      <c r="AO163" t="str">
        <f>VLOOKUP($Z163,'oddspedia-matches'!$A:$AD,AO$2,0)</f>
        <v>Green</v>
      </c>
      <c r="AP163" t="str">
        <f>VLOOKUP($Z163,'oddspedia-matches'!$A:$AD,AP$2,0)</f>
        <v>Green</v>
      </c>
      <c r="AQ163" t="str">
        <f>VLOOKUP($Z163,'oddspedia-matches'!$A:$AD,AQ$2,0)</f>
        <v>Red</v>
      </c>
    </row>
    <row r="164" spans="2:43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Hwaseong</v>
      </c>
      <c r="Y164" t="str">
        <f>VLOOKUP(F164,'Transform table'!A:B,2,0)</f>
        <v>Ansan Police</v>
      </c>
      <c r="Z164" t="str">
        <f t="shared" si="2"/>
        <v>25/07/2026HwaseongAnsan Police</v>
      </c>
      <c r="AA164" t="str">
        <f>VLOOKUP($Z164,'oddspedia-matches'!$A:$AD,AA$2,0)</f>
        <v>3 - 2</v>
      </c>
      <c r="AB164" t="str">
        <f>VLOOKUP($Z164,'oddspedia-matches'!$A:$AD,AB$2,0)</f>
        <v>Green</v>
      </c>
      <c r="AC164" t="str">
        <f>VLOOKUP($Z164,'oddspedia-matches'!$A:$AD,AC$2,0)</f>
        <v>Red</v>
      </c>
      <c r="AD164" t="str">
        <f>VLOOKUP($Z164,'oddspedia-matches'!$A:$AD,AD$2,0)</f>
        <v>Red</v>
      </c>
      <c r="AE164" t="str">
        <f>VLOOKUP($Z164,'oddspedia-matches'!$A:$AD,AE$2,0)</f>
        <v>Green</v>
      </c>
      <c r="AF164" t="str">
        <f>VLOOKUP($Z164,'oddspedia-matches'!$A:$AD,AF$2,0)</f>
        <v>Red</v>
      </c>
      <c r="AG164" t="str">
        <f>VLOOKUP($Z164,'oddspedia-matches'!$A:$AD,AG$2,0)</f>
        <v>Green</v>
      </c>
      <c r="AH164" t="str">
        <f>VLOOKUP($Z164,'oddspedia-matches'!$A:$AD,AH$2,0)</f>
        <v>Green</v>
      </c>
      <c r="AI164" t="str">
        <f>VLOOKUP($Z164,'oddspedia-matches'!$A:$AD,AI$2,0)</f>
        <v>Red</v>
      </c>
      <c r="AJ164" t="str">
        <f>VLOOKUP($Z164,'oddspedia-matches'!$A:$AD,AJ$2,0)</f>
        <v>Red</v>
      </c>
      <c r="AK164" t="str">
        <f>VLOOKUP($Z164,'oddspedia-matches'!$A:$AD,AK$2,0)</f>
        <v>Green</v>
      </c>
      <c r="AL164" t="str">
        <f>VLOOKUP($Z164,'oddspedia-matches'!$A:$AD,AL$2,0)</f>
        <v>Green</v>
      </c>
      <c r="AM164" t="str">
        <f>VLOOKUP($Z164,'oddspedia-matches'!$A:$AD,AM$2,0)</f>
        <v>Green</v>
      </c>
      <c r="AN164" t="str">
        <f>VLOOKUP($Z164,'oddspedia-matches'!$A:$AD,AN$2,0)</f>
        <v>Red</v>
      </c>
      <c r="AO164" t="str">
        <f>VLOOKUP($Z164,'oddspedia-matches'!$A:$AD,AO$2,0)</f>
        <v>Red</v>
      </c>
      <c r="AP164" t="str">
        <f>VLOOKUP($Z164,'oddspedia-matches'!$A:$AD,AP$2,0)</f>
        <v>Green</v>
      </c>
      <c r="AQ164" t="str">
        <f>VLOOKUP($Z164,'oddspedia-matches'!$A:$AD,AQ$2,0)</f>
        <v>Red</v>
      </c>
    </row>
    <row r="165" spans="2:43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Jeonnam Dragons</v>
      </c>
      <c r="Y165" t="str">
        <f>VLOOKUP(F165,'Transform table'!A:B,2,0)</f>
        <v>Gyeongnam</v>
      </c>
      <c r="Z165" t="str">
        <f t="shared" si="2"/>
        <v>25/07/2026Jeonnam DragonsGyeongnam</v>
      </c>
      <c r="AA165" t="str">
        <f>VLOOKUP($Z165,'oddspedia-matches'!$A:$AD,AA$2,0)</f>
        <v>1 - 1</v>
      </c>
      <c r="AB165" t="str">
        <f>VLOOKUP($Z165,'oddspedia-matches'!$A:$AD,AB$2,0)</f>
        <v>Red</v>
      </c>
      <c r="AC165" t="str">
        <f>VLOOKUP($Z165,'oddspedia-matches'!$A:$AD,AC$2,0)</f>
        <v>Green</v>
      </c>
      <c r="AD165" t="str">
        <f>VLOOKUP($Z165,'oddspedia-matches'!$A:$AD,AD$2,0)</f>
        <v>Red</v>
      </c>
      <c r="AE165" t="str">
        <f>VLOOKUP($Z165,'oddspedia-matches'!$A:$AD,AE$2,0)</f>
        <v>Green</v>
      </c>
      <c r="AF165" t="str">
        <f>VLOOKUP($Z165,'oddspedia-matches'!$A:$AD,AF$2,0)</f>
        <v>Green</v>
      </c>
      <c r="AG165" t="str">
        <f>VLOOKUP($Z165,'oddspedia-matches'!$A:$AD,AG$2,0)</f>
        <v>Red</v>
      </c>
      <c r="AH165" t="str">
        <f>VLOOKUP($Z165,'oddspedia-matches'!$A:$AD,AH$2,0)</f>
        <v>Green</v>
      </c>
      <c r="AI165" t="str">
        <f>VLOOKUP($Z165,'oddspedia-matches'!$A:$AD,AI$2,0)</f>
        <v>Red</v>
      </c>
      <c r="AJ165" t="str">
        <f>VLOOKUP($Z165,'oddspedia-matches'!$A:$AD,AJ$2,0)</f>
        <v>Red</v>
      </c>
      <c r="AK165" t="str">
        <f>VLOOKUP($Z165,'oddspedia-matches'!$A:$AD,AK$2,0)</f>
        <v>Green</v>
      </c>
      <c r="AL165" t="str">
        <f>VLOOKUP($Z165,'oddspedia-matches'!$A:$AD,AL$2,0)</f>
        <v>Green</v>
      </c>
      <c r="AM165" t="str">
        <f>VLOOKUP($Z165,'oddspedia-matches'!$A:$AD,AM$2,0)</f>
        <v>Red</v>
      </c>
      <c r="AN165" t="str">
        <f>VLOOKUP($Z165,'oddspedia-matches'!$A:$AD,AN$2,0)</f>
        <v>Green</v>
      </c>
      <c r="AO165" t="str">
        <f>VLOOKUP($Z165,'oddspedia-matches'!$A:$AD,AO$2,0)</f>
        <v>Green</v>
      </c>
      <c r="AP165" t="str">
        <f>VLOOKUP($Z165,'oddspedia-matches'!$A:$AD,AP$2,0)</f>
        <v>Green</v>
      </c>
      <c r="AQ165" t="str">
        <f>VLOOKUP($Z165,'oddspedia-matches'!$A:$AD,AQ$2,0)</f>
        <v>Red</v>
      </c>
    </row>
    <row r="166" spans="2:43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Changchun Yatai</v>
      </c>
      <c r="Y166" t="str">
        <f>VLOOKUP(F166,'Transform table'!A:B,2,0)</f>
        <v>Nanjing City</v>
      </c>
      <c r="Z166" t="str">
        <f t="shared" si="2"/>
        <v>25/07/2026Changchun YataiNanjing City</v>
      </c>
      <c r="AA166" t="str">
        <f>VLOOKUP($Z166,'oddspedia-matches'!$A:$AD,AA$2,0)</f>
        <v>2 - 1</v>
      </c>
      <c r="AB166" t="str">
        <f>VLOOKUP($Z166,'oddspedia-matches'!$A:$AD,AB$2,0)</f>
        <v>Green</v>
      </c>
      <c r="AC166" t="str">
        <f>VLOOKUP($Z166,'oddspedia-matches'!$A:$AD,AC$2,0)</f>
        <v>Red</v>
      </c>
      <c r="AD166" t="str">
        <f>VLOOKUP($Z166,'oddspedia-matches'!$A:$AD,AD$2,0)</f>
        <v>Red</v>
      </c>
      <c r="AE166" t="str">
        <f>VLOOKUP($Z166,'oddspedia-matches'!$A:$AD,AE$2,0)</f>
        <v>Green</v>
      </c>
      <c r="AF166" t="str">
        <f>VLOOKUP($Z166,'oddspedia-matches'!$A:$AD,AF$2,0)</f>
        <v>Red</v>
      </c>
      <c r="AG166" t="str">
        <f>VLOOKUP($Z166,'oddspedia-matches'!$A:$AD,AG$2,0)</f>
        <v>Green</v>
      </c>
      <c r="AH166" t="str">
        <f>VLOOKUP($Z166,'oddspedia-matches'!$A:$AD,AH$2,0)</f>
        <v>Green</v>
      </c>
      <c r="AI166" t="str">
        <f>VLOOKUP($Z166,'oddspedia-matches'!$A:$AD,AI$2,0)</f>
        <v>Red</v>
      </c>
      <c r="AJ166" t="str">
        <f>VLOOKUP($Z166,'oddspedia-matches'!$A:$AD,AJ$2,0)</f>
        <v>Red</v>
      </c>
      <c r="AK166" t="str">
        <f>VLOOKUP($Z166,'oddspedia-matches'!$A:$AD,AK$2,0)</f>
        <v>Green</v>
      </c>
      <c r="AL166" t="str">
        <f>VLOOKUP($Z166,'oddspedia-matches'!$A:$AD,AL$2,0)</f>
        <v>Green</v>
      </c>
      <c r="AM166" t="str">
        <f>VLOOKUP($Z166,'oddspedia-matches'!$A:$AD,AM$2,0)</f>
        <v>Green</v>
      </c>
      <c r="AN166" t="str">
        <f>VLOOKUP($Z166,'oddspedia-matches'!$A:$AD,AN$2,0)</f>
        <v>Red</v>
      </c>
      <c r="AO166" t="str">
        <f>VLOOKUP($Z166,'oddspedia-matches'!$A:$AD,AO$2,0)</f>
        <v>Green</v>
      </c>
      <c r="AP166" t="str">
        <f>VLOOKUP($Z166,'oddspedia-matches'!$A:$AD,AP$2,0)</f>
        <v>Green</v>
      </c>
      <c r="AQ166" t="str">
        <f>VLOOKUP($Z166,'oddspedia-matches'!$A:$AD,AQ$2,0)</f>
        <v>Red</v>
      </c>
    </row>
    <row r="167" spans="2:43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tr">
        <f>VLOOKUP(E167,'Transform table'!A:B,2,0)</f>
        <v>Ningbo Professional</v>
      </c>
      <c r="Y167" t="str">
        <f>VLOOKUP(F167,'Transform table'!A:B,2,0)</f>
        <v>Guandong GZ-Power FC</v>
      </c>
      <c r="Z167" t="str">
        <f t="shared" si="2"/>
        <v>25/07/2026Ningbo ProfessionalGuandong GZ-Power FC</v>
      </c>
      <c r="AA167" t="str">
        <f>VLOOKUP($Z167,'oddspedia-matches'!$A:$AD,AA$2,0)</f>
        <v>1 - 2</v>
      </c>
      <c r="AB167" t="str">
        <f>VLOOKUP($Z167,'oddspedia-matches'!$A:$AD,AB$2,0)</f>
        <v>Red</v>
      </c>
      <c r="AC167" t="str">
        <f>VLOOKUP($Z167,'oddspedia-matches'!$A:$AD,AC$2,0)</f>
        <v>Red</v>
      </c>
      <c r="AD167" t="str">
        <f>VLOOKUP($Z167,'oddspedia-matches'!$A:$AD,AD$2,0)</f>
        <v>Green</v>
      </c>
      <c r="AE167" t="str">
        <f>VLOOKUP($Z167,'oddspedia-matches'!$A:$AD,AE$2,0)</f>
        <v>Red</v>
      </c>
      <c r="AF167" t="str">
        <f>VLOOKUP($Z167,'oddspedia-matches'!$A:$AD,AF$2,0)</f>
        <v>Green</v>
      </c>
      <c r="AG167" t="str">
        <f>VLOOKUP($Z167,'oddspedia-matches'!$A:$AD,AG$2,0)</f>
        <v>Green</v>
      </c>
      <c r="AH167" t="str">
        <f>VLOOKUP($Z167,'oddspedia-matches'!$A:$AD,AH$2,0)</f>
        <v>Red</v>
      </c>
      <c r="AI167" t="str">
        <f>VLOOKUP($Z167,'oddspedia-matches'!$A:$AD,AI$2,0)</f>
        <v>Green</v>
      </c>
      <c r="AJ167" t="str">
        <f>VLOOKUP($Z167,'oddspedia-matches'!$A:$AD,AJ$2,0)</f>
        <v>Red</v>
      </c>
      <c r="AK167" t="str">
        <f>VLOOKUP($Z167,'oddspedia-matches'!$A:$AD,AK$2,0)</f>
        <v>Red</v>
      </c>
      <c r="AL167" t="str">
        <f>VLOOKUP($Z167,'oddspedia-matches'!$A:$AD,AL$2,0)</f>
        <v>Green</v>
      </c>
      <c r="AM167" t="str">
        <f>VLOOKUP($Z167,'oddspedia-matches'!$A:$AD,AM$2,0)</f>
        <v>Green</v>
      </c>
      <c r="AN167" t="str">
        <f>VLOOKUP($Z167,'oddspedia-matches'!$A:$AD,AN$2,0)</f>
        <v>Red</v>
      </c>
      <c r="AO167" t="str">
        <f>VLOOKUP($Z167,'oddspedia-matches'!$A:$AD,AO$2,0)</f>
        <v>Green</v>
      </c>
      <c r="AP167" t="str">
        <f>VLOOKUP($Z167,'oddspedia-matches'!$A:$AD,AP$2,0)</f>
        <v>Green</v>
      </c>
      <c r="AQ167" t="str">
        <f>VLOOKUP($Z167,'oddspedia-matches'!$A:$AD,AQ$2,0)</f>
        <v>Red</v>
      </c>
    </row>
    <row r="168" spans="2:43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tr">
        <f>VLOOKUP(E169,'Transform table'!A:B,2,0)</f>
        <v>Guangzhou Dandelion Alpha</v>
      </c>
      <c r="Y169" t="str">
        <f>VLOOKUP(F169,'Transform table'!A:B,2,0)</f>
        <v>Yichun Grand Tiger</v>
      </c>
      <c r="Z169" t="str">
        <f t="shared" si="2"/>
        <v>25/07/2026Guangzhou Dandelion AlphaYichun Grand Tiger</v>
      </c>
      <c r="AA169" t="str">
        <f>VLOOKUP($Z169,'oddspedia-matches'!$A:$AD,AA$2,0)</f>
        <v>0 - 0</v>
      </c>
      <c r="AB169" t="str">
        <f>VLOOKUP($Z169,'oddspedia-matches'!$A:$AD,AB$2,0)</f>
        <v>Red</v>
      </c>
      <c r="AC169" t="str">
        <f>VLOOKUP($Z169,'oddspedia-matches'!$A:$AD,AC$2,0)</f>
        <v>Green</v>
      </c>
      <c r="AD169" t="str">
        <f>VLOOKUP($Z169,'oddspedia-matches'!$A:$AD,AD$2,0)</f>
        <v>Red</v>
      </c>
      <c r="AE169" t="str">
        <f>VLOOKUP($Z169,'oddspedia-matches'!$A:$AD,AE$2,0)</f>
        <v>Green</v>
      </c>
      <c r="AF169" t="str">
        <f>VLOOKUP($Z169,'oddspedia-matches'!$A:$AD,AF$2,0)</f>
        <v>Green</v>
      </c>
      <c r="AG169" t="str">
        <f>VLOOKUP($Z169,'oddspedia-matches'!$A:$AD,AG$2,0)</f>
        <v>Red</v>
      </c>
      <c r="AH169" t="str">
        <f>VLOOKUP($Z169,'oddspedia-matches'!$A:$AD,AH$2,0)</f>
        <v>Red</v>
      </c>
      <c r="AI169" t="str">
        <f>VLOOKUP($Z169,'oddspedia-matches'!$A:$AD,AI$2,0)</f>
        <v>Green</v>
      </c>
      <c r="AJ169" t="str">
        <f>VLOOKUP($Z169,'oddspedia-matches'!$A:$AD,AJ$2,0)</f>
        <v>Red</v>
      </c>
      <c r="AK169" t="str">
        <f>VLOOKUP($Z169,'oddspedia-matches'!$A:$AD,AK$2,0)</f>
        <v>Red</v>
      </c>
      <c r="AL169" t="str">
        <f>VLOOKUP($Z169,'oddspedia-matches'!$A:$AD,AL$2,0)</f>
        <v>Red</v>
      </c>
      <c r="AM169" t="str">
        <f>VLOOKUP($Z169,'oddspedia-matches'!$A:$AD,AM$2,0)</f>
        <v>Red</v>
      </c>
      <c r="AN169" t="str">
        <f>VLOOKUP($Z169,'oddspedia-matches'!$A:$AD,AN$2,0)</f>
        <v>Green</v>
      </c>
      <c r="AO169" t="str">
        <f>VLOOKUP($Z169,'oddspedia-matches'!$A:$AD,AO$2,0)</f>
        <v>Green</v>
      </c>
      <c r="AP169" t="str">
        <f>VLOOKUP($Z169,'oddspedia-matches'!$A:$AD,AP$2,0)</f>
        <v>Red</v>
      </c>
      <c r="AQ169" t="str">
        <f>VLOOKUP($Z169,'oddspedia-matches'!$A:$AD,AQ$2,0)</f>
        <v>Green</v>
      </c>
    </row>
    <row r="170" spans="2:43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tr">
        <f>VLOOKUP(E170,'Transform table'!A:B,2,0)</f>
        <v>Shandong Luneng Taishan Reserves</v>
      </c>
      <c r="Y170" t="str">
        <f>VLOOKUP(F170,'Transform table'!A:B,2,0)</f>
        <v>Changchun Xidu</v>
      </c>
      <c r="Z170" t="str">
        <f t="shared" si="2"/>
        <v>25/07/2026Shandong Luneng Taishan ReservesChangchun Xidu</v>
      </c>
      <c r="AA170" t="str">
        <f>VLOOKUP($Z170,'oddspedia-matches'!$A:$AD,AA$2,0)</f>
        <v>1 - 1</v>
      </c>
      <c r="AB170" t="str">
        <f>VLOOKUP($Z170,'oddspedia-matches'!$A:$AD,AB$2,0)</f>
        <v>Red</v>
      </c>
      <c r="AC170" t="str">
        <f>VLOOKUP($Z170,'oddspedia-matches'!$A:$AD,AC$2,0)</f>
        <v>Green</v>
      </c>
      <c r="AD170" t="str">
        <f>VLOOKUP($Z170,'oddspedia-matches'!$A:$AD,AD$2,0)</f>
        <v>Red</v>
      </c>
      <c r="AE170" t="str">
        <f>VLOOKUP($Z170,'oddspedia-matches'!$A:$AD,AE$2,0)</f>
        <v>Green</v>
      </c>
      <c r="AF170" t="str">
        <f>VLOOKUP($Z170,'oddspedia-matches'!$A:$AD,AF$2,0)</f>
        <v>Green</v>
      </c>
      <c r="AG170" t="str">
        <f>VLOOKUP($Z170,'oddspedia-matches'!$A:$AD,AG$2,0)</f>
        <v>Red</v>
      </c>
      <c r="AH170" t="str">
        <f>VLOOKUP($Z170,'oddspedia-matches'!$A:$AD,AH$2,0)</f>
        <v>Red</v>
      </c>
      <c r="AI170" t="str">
        <f>VLOOKUP($Z170,'oddspedia-matches'!$A:$AD,AI$2,0)</f>
        <v>Green</v>
      </c>
      <c r="AJ170" t="str">
        <f>VLOOKUP($Z170,'oddspedia-matches'!$A:$AD,AJ$2,0)</f>
        <v>Red</v>
      </c>
      <c r="AK170" t="str">
        <f>VLOOKUP($Z170,'oddspedia-matches'!$A:$AD,AK$2,0)</f>
        <v>Red</v>
      </c>
      <c r="AL170" t="str">
        <f>VLOOKUP($Z170,'oddspedia-matches'!$A:$AD,AL$2,0)</f>
        <v>Green</v>
      </c>
      <c r="AM170" t="str">
        <f>VLOOKUP($Z170,'oddspedia-matches'!$A:$AD,AM$2,0)</f>
        <v>Red</v>
      </c>
      <c r="AN170" t="str">
        <f>VLOOKUP($Z170,'oddspedia-matches'!$A:$AD,AN$2,0)</f>
        <v>Green</v>
      </c>
      <c r="AO170" t="str">
        <f>VLOOKUP($Z170,'oddspedia-matches'!$A:$AD,AO$2,0)</f>
        <v>Green</v>
      </c>
      <c r="AP170" t="str">
        <f>VLOOKUP($Z170,'oddspedia-matches'!$A:$AD,AP$2,0)</f>
        <v>Green</v>
      </c>
      <c r="AQ170" t="str">
        <f>VLOOKUP($Z170,'oddspedia-matches'!$A:$AD,AQ$2,0)</f>
        <v>Red</v>
      </c>
    </row>
    <row r="171" spans="2:43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tr">
        <f>VLOOKUP(E171,'Transform table'!A:B,2,0)</f>
        <v>FK Smiltene</v>
      </c>
      <c r="Y171" t="str">
        <f>VLOOKUP(F171,'Transform table'!A:B,2,0)</f>
        <v>Rigas Futbola Skola II</v>
      </c>
      <c r="Z171" t="str">
        <f t="shared" si="2"/>
        <v>25/07/2026FK SmilteneRigas Futbola Skola II</v>
      </c>
      <c r="AA171" t="str">
        <f>VLOOKUP($Z171,'oddspedia-matches'!$A:$AD,AA$2,0)</f>
        <v>3 - 5</v>
      </c>
      <c r="AB171" t="str">
        <f>VLOOKUP($Z171,'oddspedia-matches'!$A:$AD,AB$2,0)</f>
        <v>Red</v>
      </c>
      <c r="AC171" t="str">
        <f>VLOOKUP($Z171,'oddspedia-matches'!$A:$AD,AC$2,0)</f>
        <v>Red</v>
      </c>
      <c r="AD171" t="str">
        <f>VLOOKUP($Z171,'oddspedia-matches'!$A:$AD,AD$2,0)</f>
        <v>Green</v>
      </c>
      <c r="AE171" t="str">
        <f>VLOOKUP($Z171,'oddspedia-matches'!$A:$AD,AE$2,0)</f>
        <v>Red</v>
      </c>
      <c r="AF171" t="str">
        <f>VLOOKUP($Z171,'oddspedia-matches'!$A:$AD,AF$2,0)</f>
        <v>Green</v>
      </c>
      <c r="AG171" t="str">
        <f>VLOOKUP($Z171,'oddspedia-matches'!$A:$AD,AG$2,0)</f>
        <v>Green</v>
      </c>
      <c r="AH171" t="str">
        <f>VLOOKUP($Z171,'oddspedia-matches'!$A:$AD,AH$2,0)</f>
        <v>Red</v>
      </c>
      <c r="AI171" t="str">
        <f>VLOOKUP($Z171,'oddspedia-matches'!$A:$AD,AI$2,0)</f>
        <v>Red</v>
      </c>
      <c r="AJ171" t="str">
        <f>VLOOKUP($Z171,'oddspedia-matches'!$A:$AD,AJ$2,0)</f>
        <v>Green</v>
      </c>
      <c r="AK171" t="str">
        <f>VLOOKUP($Z171,'oddspedia-matches'!$A:$AD,AK$2,0)</f>
        <v>Green</v>
      </c>
      <c r="AL171" t="str">
        <f>VLOOKUP($Z171,'oddspedia-matches'!$A:$AD,AL$2,0)</f>
        <v>Green</v>
      </c>
      <c r="AM171" t="str">
        <f>VLOOKUP($Z171,'oddspedia-matches'!$A:$AD,AM$2,0)</f>
        <v>Green</v>
      </c>
      <c r="AN171" t="str">
        <f>VLOOKUP($Z171,'oddspedia-matches'!$A:$AD,AN$2,0)</f>
        <v>Red</v>
      </c>
      <c r="AO171" t="str">
        <f>VLOOKUP($Z171,'oddspedia-matches'!$A:$AD,AO$2,0)</f>
        <v>Red</v>
      </c>
      <c r="AP171" t="str">
        <f>VLOOKUP($Z171,'oddspedia-matches'!$A:$AD,AP$2,0)</f>
        <v>Green</v>
      </c>
      <c r="AQ171" t="str">
        <f>VLOOKUP($Z171,'oddspedia-matches'!$A:$AD,AQ$2,0)</f>
        <v>Red</v>
      </c>
    </row>
    <row r="172" spans="2:43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tr">
        <f>VLOOKUP(E172,'Transform table'!A:B,2,0)</f>
        <v>Foshan Nanshi</v>
      </c>
      <c r="Y172" t="str">
        <f>VLOOKUP(F172,'Transform table'!A:B,2,0)</f>
        <v>Wuxi Wugou</v>
      </c>
      <c r="Z172" t="str">
        <f t="shared" si="2"/>
        <v>25/07/2026Foshan NanshiWuxi Wugou</v>
      </c>
      <c r="AA172" t="str">
        <f>VLOOKUP($Z172,'oddspedia-matches'!$A:$AD,AA$2,0)</f>
        <v>0 - 2</v>
      </c>
      <c r="AB172" t="str">
        <f>VLOOKUP($Z172,'oddspedia-matches'!$A:$AD,AB$2,0)</f>
        <v>Red</v>
      </c>
      <c r="AC172" t="str">
        <f>VLOOKUP($Z172,'oddspedia-matches'!$A:$AD,AC$2,0)</f>
        <v>Red</v>
      </c>
      <c r="AD172" t="str">
        <f>VLOOKUP($Z172,'oddspedia-matches'!$A:$AD,AD$2,0)</f>
        <v>Green</v>
      </c>
      <c r="AE172" t="str">
        <f>VLOOKUP($Z172,'oddspedia-matches'!$A:$AD,AE$2,0)</f>
        <v>Red</v>
      </c>
      <c r="AF172" t="str">
        <f>VLOOKUP($Z172,'oddspedia-matches'!$A:$AD,AF$2,0)</f>
        <v>Green</v>
      </c>
      <c r="AG172" t="str">
        <f>VLOOKUP($Z172,'oddspedia-matches'!$A:$AD,AG$2,0)</f>
        <v>Green</v>
      </c>
      <c r="AH172" t="str">
        <f>VLOOKUP($Z172,'oddspedia-matches'!$A:$AD,AH$2,0)</f>
        <v>Red</v>
      </c>
      <c r="AI172" t="str">
        <f>VLOOKUP($Z172,'oddspedia-matches'!$A:$AD,AI$2,0)</f>
        <v>Green</v>
      </c>
      <c r="AJ172" t="str">
        <f>VLOOKUP($Z172,'oddspedia-matches'!$A:$AD,AJ$2,0)</f>
        <v>Red</v>
      </c>
      <c r="AK172" t="str">
        <f>VLOOKUP($Z172,'oddspedia-matches'!$A:$AD,AK$2,0)</f>
        <v>Red</v>
      </c>
      <c r="AL172" t="str">
        <f>VLOOKUP($Z172,'oddspedia-matches'!$A:$AD,AL$2,0)</f>
        <v>Green</v>
      </c>
      <c r="AM172" t="str">
        <f>VLOOKUP($Z172,'oddspedia-matches'!$A:$AD,AM$2,0)</f>
        <v>Red</v>
      </c>
      <c r="AN172" t="str">
        <f>VLOOKUP($Z172,'oddspedia-matches'!$A:$AD,AN$2,0)</f>
        <v>Green</v>
      </c>
      <c r="AO172" t="str">
        <f>VLOOKUP($Z172,'oddspedia-matches'!$A:$AD,AO$2,0)</f>
        <v>Green</v>
      </c>
      <c r="AP172" t="str">
        <f>VLOOKUP($Z172,'oddspedia-matches'!$A:$AD,AP$2,0)</f>
        <v>Red</v>
      </c>
      <c r="AQ172" t="str">
        <f>VLOOKUP($Z172,'oddspedia-matches'!$A:$AD,AQ$2,0)</f>
        <v>Green</v>
      </c>
    </row>
    <row r="173" spans="2:43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tr">
        <f>VLOOKUP(E173,'Transform table'!A:B,2,0)</f>
        <v>Hebei KungFu</v>
      </c>
      <c r="Y173" t="str">
        <f>VLOOKUP(F173,'Transform table'!A:B,2,0)</f>
        <v>Nantong Zhiyun</v>
      </c>
      <c r="Z173" t="str">
        <f t="shared" si="2"/>
        <v>25/07/2026Hebei KungFuNantong Zhiyun</v>
      </c>
      <c r="AA173" t="str">
        <f>VLOOKUP($Z173,'oddspedia-matches'!$A:$AD,AA$2,0)</f>
        <v>1 - 1</v>
      </c>
      <c r="AB173" t="str">
        <f>VLOOKUP($Z173,'oddspedia-matches'!$A:$AD,AB$2,0)</f>
        <v>Red</v>
      </c>
      <c r="AC173" t="str">
        <f>VLOOKUP($Z173,'oddspedia-matches'!$A:$AD,AC$2,0)</f>
        <v>Green</v>
      </c>
      <c r="AD173" t="str">
        <f>VLOOKUP($Z173,'oddspedia-matches'!$A:$AD,AD$2,0)</f>
        <v>Red</v>
      </c>
      <c r="AE173" t="str">
        <f>VLOOKUP($Z173,'oddspedia-matches'!$A:$AD,AE$2,0)</f>
        <v>Green</v>
      </c>
      <c r="AF173" t="str">
        <f>VLOOKUP($Z173,'oddspedia-matches'!$A:$AD,AF$2,0)</f>
        <v>Green</v>
      </c>
      <c r="AG173" t="str">
        <f>VLOOKUP($Z173,'oddspedia-matches'!$A:$AD,AG$2,0)</f>
        <v>Red</v>
      </c>
      <c r="AH173" t="str">
        <f>VLOOKUP($Z173,'oddspedia-matches'!$A:$AD,AH$2,0)</f>
        <v>Red</v>
      </c>
      <c r="AI173" t="str">
        <f>VLOOKUP($Z173,'oddspedia-matches'!$A:$AD,AI$2,0)</f>
        <v>Green</v>
      </c>
      <c r="AJ173" t="str">
        <f>VLOOKUP($Z173,'oddspedia-matches'!$A:$AD,AJ$2,0)</f>
        <v>Red</v>
      </c>
      <c r="AK173" t="str">
        <f>VLOOKUP($Z173,'oddspedia-matches'!$A:$AD,AK$2,0)</f>
        <v>Green</v>
      </c>
      <c r="AL173" t="str">
        <f>VLOOKUP($Z173,'oddspedia-matches'!$A:$AD,AL$2,0)</f>
        <v>Green</v>
      </c>
      <c r="AM173" t="str">
        <f>VLOOKUP($Z173,'oddspedia-matches'!$A:$AD,AM$2,0)</f>
        <v>Red</v>
      </c>
      <c r="AN173" t="str">
        <f>VLOOKUP($Z173,'oddspedia-matches'!$A:$AD,AN$2,0)</f>
        <v>Green</v>
      </c>
      <c r="AO173" t="str">
        <f>VLOOKUP($Z173,'oddspedia-matches'!$A:$AD,AO$2,0)</f>
        <v>Green</v>
      </c>
      <c r="AP173" t="str">
        <f>VLOOKUP($Z173,'oddspedia-matches'!$A:$AD,AP$2,0)</f>
        <v>Green</v>
      </c>
      <c r="AQ173" t="str">
        <f>VLOOKUP($Z173,'oddspedia-matches'!$A:$AD,AQ$2,0)</f>
        <v>Red</v>
      </c>
    </row>
    <row r="174" spans="2:43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tr">
        <f>VLOOKUP(E174,'Transform table'!A:B,2,0)</f>
        <v>Guizhou Zhicheng</v>
      </c>
      <c r="Y174" t="str">
        <f>VLOOKUP(F174,'Transform table'!A:B,2,0)</f>
        <v>Ganzhou Ruishi</v>
      </c>
      <c r="Z174" t="str">
        <f t="shared" si="2"/>
        <v>25/07/2026Guizhou ZhichengGanzhou Ruishi</v>
      </c>
      <c r="AA174" t="str">
        <f>VLOOKUP($Z174,'oddspedia-matches'!$A:$AD,AA$2,0)</f>
        <v>3 - 0</v>
      </c>
      <c r="AB174" t="str">
        <f>VLOOKUP($Z174,'oddspedia-matches'!$A:$AD,AB$2,0)</f>
        <v>Green</v>
      </c>
      <c r="AC174" t="str">
        <f>VLOOKUP($Z174,'oddspedia-matches'!$A:$AD,AC$2,0)</f>
        <v>Red</v>
      </c>
      <c r="AD174" t="str">
        <f>VLOOKUP($Z174,'oddspedia-matches'!$A:$AD,AD$2,0)</f>
        <v>Red</v>
      </c>
      <c r="AE174" t="str">
        <f>VLOOKUP($Z174,'oddspedia-matches'!$A:$AD,AE$2,0)</f>
        <v>Green</v>
      </c>
      <c r="AF174" t="str">
        <f>VLOOKUP($Z174,'oddspedia-matches'!$A:$AD,AF$2,0)</f>
        <v>Red</v>
      </c>
      <c r="AG174" t="str">
        <f>VLOOKUP($Z174,'oddspedia-matches'!$A:$AD,AG$2,0)</f>
        <v>Green</v>
      </c>
      <c r="AH174" t="str">
        <f>VLOOKUP($Z174,'oddspedia-matches'!$A:$AD,AH$2,0)</f>
        <v>Green</v>
      </c>
      <c r="AI174" t="str">
        <f>VLOOKUP($Z174,'oddspedia-matches'!$A:$AD,AI$2,0)</f>
        <v>Red</v>
      </c>
      <c r="AJ174" t="str">
        <f>VLOOKUP($Z174,'oddspedia-matches'!$A:$AD,AJ$2,0)</f>
        <v>Red</v>
      </c>
      <c r="AK174" t="str">
        <f>VLOOKUP($Z174,'oddspedia-matches'!$A:$AD,AK$2,0)</f>
        <v>Green</v>
      </c>
      <c r="AL174" t="str">
        <f>VLOOKUP($Z174,'oddspedia-matches'!$A:$AD,AL$2,0)</f>
        <v>Green</v>
      </c>
      <c r="AM174" t="str">
        <f>VLOOKUP($Z174,'oddspedia-matches'!$A:$AD,AM$2,0)</f>
        <v>Green</v>
      </c>
      <c r="AN174" t="str">
        <f>VLOOKUP($Z174,'oddspedia-matches'!$A:$AD,AN$2,0)</f>
        <v>Red</v>
      </c>
      <c r="AO174" t="str">
        <f>VLOOKUP($Z174,'oddspedia-matches'!$A:$AD,AO$2,0)</f>
        <v>Green</v>
      </c>
      <c r="AP174" t="str">
        <f>VLOOKUP($Z174,'oddspedia-matches'!$A:$AD,AP$2,0)</f>
        <v>Red</v>
      </c>
      <c r="AQ174" t="str">
        <f>VLOOKUP($Z174,'oddspedia-matches'!$A:$AD,AQ$2,0)</f>
        <v>Green</v>
      </c>
    </row>
    <row r="175" spans="2:43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tr">
        <f>VLOOKUP(E175,'Transform table'!A:B,2,0)</f>
        <v>Jiangxi Liansheng FC</v>
      </c>
      <c r="Y175" t="str">
        <f>VLOOKUP(F175,'Transform table'!A:B,2,0)</f>
        <v>Shenzhen 2028</v>
      </c>
      <c r="Z175" t="str">
        <f t="shared" si="2"/>
        <v>25/07/2026Jiangxi Liansheng FCShenzhen 2028</v>
      </c>
      <c r="AA175" t="str">
        <f>VLOOKUP($Z175,'oddspedia-matches'!$A:$AD,AA$2,0)</f>
        <v>1 - 2</v>
      </c>
      <c r="AB175" t="str">
        <f>VLOOKUP($Z175,'oddspedia-matches'!$A:$AD,AB$2,0)</f>
        <v>Red</v>
      </c>
      <c r="AC175" t="str">
        <f>VLOOKUP($Z175,'oddspedia-matches'!$A:$AD,AC$2,0)</f>
        <v>Red</v>
      </c>
      <c r="AD175" t="str">
        <f>VLOOKUP($Z175,'oddspedia-matches'!$A:$AD,AD$2,0)</f>
        <v>Green</v>
      </c>
      <c r="AE175" t="str">
        <f>VLOOKUP($Z175,'oddspedia-matches'!$A:$AD,AE$2,0)</f>
        <v>Red</v>
      </c>
      <c r="AF175" t="str">
        <f>VLOOKUP($Z175,'oddspedia-matches'!$A:$AD,AF$2,0)</f>
        <v>Green</v>
      </c>
      <c r="AG175" t="str">
        <f>VLOOKUP($Z175,'oddspedia-matches'!$A:$AD,AG$2,0)</f>
        <v>Green</v>
      </c>
      <c r="AH175" t="str">
        <f>VLOOKUP($Z175,'oddspedia-matches'!$A:$AD,AH$2,0)</f>
        <v>Red</v>
      </c>
      <c r="AI175" t="str">
        <f>VLOOKUP($Z175,'oddspedia-matches'!$A:$AD,AI$2,0)</f>
        <v>Green</v>
      </c>
      <c r="AJ175" t="str">
        <f>VLOOKUP($Z175,'oddspedia-matches'!$A:$AD,AJ$2,0)</f>
        <v>Red</v>
      </c>
      <c r="AK175" t="str">
        <f>VLOOKUP($Z175,'oddspedia-matches'!$A:$AD,AK$2,0)</f>
        <v>Red</v>
      </c>
      <c r="AL175" t="str">
        <f>VLOOKUP($Z175,'oddspedia-matches'!$A:$AD,AL$2,0)</f>
        <v>Green</v>
      </c>
      <c r="AM175" t="str">
        <f>VLOOKUP($Z175,'oddspedia-matches'!$A:$AD,AM$2,0)</f>
        <v>Green</v>
      </c>
      <c r="AN175" t="str">
        <f>VLOOKUP($Z175,'oddspedia-matches'!$A:$AD,AN$2,0)</f>
        <v>Red</v>
      </c>
      <c r="AO175" t="str">
        <f>VLOOKUP($Z175,'oddspedia-matches'!$A:$AD,AO$2,0)</f>
        <v>Green</v>
      </c>
      <c r="AP175" t="str">
        <f>VLOOKUP($Z175,'oddspedia-matches'!$A:$AD,AP$2,0)</f>
        <v>Green</v>
      </c>
      <c r="AQ175" t="str">
        <f>VLOOKUP($Z175,'oddspedia-matches'!$A:$AD,AQ$2,0)</f>
        <v>Red</v>
      </c>
    </row>
    <row r="176" spans="2:43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tr">
        <f>VLOOKUP(E176,'Transform table'!A:B,2,0)</f>
        <v>Rizhao Yuqi</v>
      </c>
      <c r="Y176" t="str">
        <f>VLOOKUP(F176,'Transform table'!A:B,2,0)</f>
        <v>Shanghai Segenda</v>
      </c>
      <c r="Z176" t="str">
        <f t="shared" si="2"/>
        <v>25/07/2026Rizhao YuqiShanghai Segenda</v>
      </c>
      <c r="AA176" t="str">
        <f>VLOOKUP($Z176,'oddspedia-matches'!$A:$AD,AA$2,0)</f>
        <v>2 - 2</v>
      </c>
      <c r="AB176" t="str">
        <f>VLOOKUP($Z176,'oddspedia-matches'!$A:$AD,AB$2,0)</f>
        <v>Red</v>
      </c>
      <c r="AC176" t="str">
        <f>VLOOKUP($Z176,'oddspedia-matches'!$A:$AD,AC$2,0)</f>
        <v>Green</v>
      </c>
      <c r="AD176" t="str">
        <f>VLOOKUP($Z176,'oddspedia-matches'!$A:$AD,AD$2,0)</f>
        <v>Red</v>
      </c>
      <c r="AE176" t="str">
        <f>VLOOKUP($Z176,'oddspedia-matches'!$A:$AD,AE$2,0)</f>
        <v>Green</v>
      </c>
      <c r="AF176" t="str">
        <f>VLOOKUP($Z176,'oddspedia-matches'!$A:$AD,AF$2,0)</f>
        <v>Green</v>
      </c>
      <c r="AG176" t="str">
        <f>VLOOKUP($Z176,'oddspedia-matches'!$A:$AD,AG$2,0)</f>
        <v>Red</v>
      </c>
      <c r="AH176" t="str">
        <f>VLOOKUP($Z176,'oddspedia-matches'!$A:$AD,AH$2,0)</f>
        <v>Red</v>
      </c>
      <c r="AI176" t="str">
        <f>VLOOKUP($Z176,'oddspedia-matches'!$A:$AD,AI$2,0)</f>
        <v>Red</v>
      </c>
      <c r="AJ176" t="str">
        <f>VLOOKUP($Z176,'oddspedia-matches'!$A:$AD,AJ$2,0)</f>
        <v>Green</v>
      </c>
      <c r="AK176" t="str">
        <f>VLOOKUP($Z176,'oddspedia-matches'!$A:$AD,AK$2,0)</f>
        <v>Green</v>
      </c>
      <c r="AL176" t="str">
        <f>VLOOKUP($Z176,'oddspedia-matches'!$A:$AD,AL$2,0)</f>
        <v>Green</v>
      </c>
      <c r="AM176" t="str">
        <f>VLOOKUP($Z176,'oddspedia-matches'!$A:$AD,AM$2,0)</f>
        <v>Green</v>
      </c>
      <c r="AN176" t="str">
        <f>VLOOKUP($Z176,'oddspedia-matches'!$A:$AD,AN$2,0)</f>
        <v>Red</v>
      </c>
      <c r="AO176" t="str">
        <f>VLOOKUP($Z176,'oddspedia-matches'!$A:$AD,AO$2,0)</f>
        <v>Red</v>
      </c>
      <c r="AP176" t="str">
        <f>VLOOKUP($Z176,'oddspedia-matches'!$A:$AD,AP$2,0)</f>
        <v>Green</v>
      </c>
      <c r="AQ176" t="str">
        <f>VLOOKUP($Z176,'oddspedia-matches'!$A:$AD,AQ$2,0)</f>
        <v>Red</v>
      </c>
    </row>
    <row r="177" spans="2:43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tr">
        <f>VLOOKUP(E177,'Transform table'!A:B,2,0)</f>
        <v>Liaoning Tieren</v>
      </c>
      <c r="Y177" t="str">
        <f>VLOOKUP(F177,'Transform table'!A:B,2,0)</f>
        <v>Qingdao Kangtine</v>
      </c>
      <c r="Z177" t="str">
        <f t="shared" si="2"/>
        <v>25/07/2026Liaoning TierenQingdao Kangtine</v>
      </c>
      <c r="AA177" t="str">
        <f>VLOOKUP($Z177,'oddspedia-matches'!$A:$AD,AA$2,0)</f>
        <v>0 - 1</v>
      </c>
      <c r="AB177" t="str">
        <f>VLOOKUP($Z177,'oddspedia-matches'!$A:$AD,AB$2,0)</f>
        <v>Red</v>
      </c>
      <c r="AC177" t="str">
        <f>VLOOKUP($Z177,'oddspedia-matches'!$A:$AD,AC$2,0)</f>
        <v>Red</v>
      </c>
      <c r="AD177" t="str">
        <f>VLOOKUP($Z177,'oddspedia-matches'!$A:$AD,AD$2,0)</f>
        <v>Green</v>
      </c>
      <c r="AE177" t="str">
        <f>VLOOKUP($Z177,'oddspedia-matches'!$A:$AD,AE$2,0)</f>
        <v>Red</v>
      </c>
      <c r="AF177" t="str">
        <f>VLOOKUP($Z177,'oddspedia-matches'!$A:$AD,AF$2,0)</f>
        <v>Green</v>
      </c>
      <c r="AG177" t="str">
        <f>VLOOKUP($Z177,'oddspedia-matches'!$A:$AD,AG$2,0)</f>
        <v>Green</v>
      </c>
      <c r="AH177" t="str">
        <f>VLOOKUP($Z177,'oddspedia-matches'!$A:$AD,AH$2,0)</f>
        <v>Red</v>
      </c>
      <c r="AI177" t="str">
        <f>VLOOKUP($Z177,'oddspedia-matches'!$A:$AD,AI$2,0)</f>
        <v>Green</v>
      </c>
      <c r="AJ177" t="str">
        <f>VLOOKUP($Z177,'oddspedia-matches'!$A:$AD,AJ$2,0)</f>
        <v>Red</v>
      </c>
      <c r="AK177" t="str">
        <f>VLOOKUP($Z177,'oddspedia-matches'!$A:$AD,AK$2,0)</f>
        <v>Red</v>
      </c>
      <c r="AL177" t="str">
        <f>VLOOKUP($Z177,'oddspedia-matches'!$A:$AD,AL$2,0)</f>
        <v>Red</v>
      </c>
      <c r="AM177" t="str">
        <f>VLOOKUP($Z177,'oddspedia-matches'!$A:$AD,AM$2,0)</f>
        <v>Red</v>
      </c>
      <c r="AN177" t="str">
        <f>VLOOKUP($Z177,'oddspedia-matches'!$A:$AD,AN$2,0)</f>
        <v>Green</v>
      </c>
      <c r="AO177" t="str">
        <f>VLOOKUP($Z177,'oddspedia-matches'!$A:$AD,AO$2,0)</f>
        <v>Green</v>
      </c>
      <c r="AP177" t="str">
        <f>VLOOKUP($Z177,'oddspedia-matches'!$A:$AD,AP$2,0)</f>
        <v>Red</v>
      </c>
      <c r="AQ177" t="str">
        <f>VLOOKUP($Z177,'oddspedia-matches'!$A:$AD,AQ$2,0)</f>
        <v>Green</v>
      </c>
    </row>
    <row r="178" spans="2:43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tr">
        <f>VLOOKUP(E179,'Transform table'!A:B,2,0)</f>
        <v>Ulytau FC</v>
      </c>
      <c r="Y179" t="str">
        <f>VLOOKUP(F179,'Transform table'!A:B,2,0)</f>
        <v>Irtysh Pavlodar</v>
      </c>
      <c r="Z179" t="str">
        <f t="shared" si="2"/>
        <v>25/07/2026Ulytau FCIrtysh Pavlodar</v>
      </c>
      <c r="AA179" t="str">
        <f>VLOOKUP($Z179,'oddspedia-matches'!$A:$AD,AA$2,0)</f>
        <v>1 - 2</v>
      </c>
      <c r="AB179" t="str">
        <f>VLOOKUP($Z179,'oddspedia-matches'!$A:$AD,AB$2,0)</f>
        <v>Red</v>
      </c>
      <c r="AC179" t="str">
        <f>VLOOKUP($Z179,'oddspedia-matches'!$A:$AD,AC$2,0)</f>
        <v>Red</v>
      </c>
      <c r="AD179" t="str">
        <f>VLOOKUP($Z179,'oddspedia-matches'!$A:$AD,AD$2,0)</f>
        <v>Green</v>
      </c>
      <c r="AE179" t="str">
        <f>VLOOKUP($Z179,'oddspedia-matches'!$A:$AD,AE$2,0)</f>
        <v>Red</v>
      </c>
      <c r="AF179" t="str">
        <f>VLOOKUP($Z179,'oddspedia-matches'!$A:$AD,AF$2,0)</f>
        <v>Green</v>
      </c>
      <c r="AG179" t="str">
        <f>VLOOKUP($Z179,'oddspedia-matches'!$A:$AD,AG$2,0)</f>
        <v>Green</v>
      </c>
      <c r="AH179" t="str">
        <f>VLOOKUP($Z179,'oddspedia-matches'!$A:$AD,AH$2,0)</f>
        <v>Red</v>
      </c>
      <c r="AI179" t="str">
        <f>VLOOKUP($Z179,'oddspedia-matches'!$A:$AD,AI$2,0)</f>
        <v>Red</v>
      </c>
      <c r="AJ179" t="str">
        <f>VLOOKUP($Z179,'oddspedia-matches'!$A:$AD,AJ$2,0)</f>
        <v>Green</v>
      </c>
      <c r="AK179" t="str">
        <f>VLOOKUP($Z179,'oddspedia-matches'!$A:$AD,AK$2,0)</f>
        <v>Green</v>
      </c>
      <c r="AL179" t="str">
        <f>VLOOKUP($Z179,'oddspedia-matches'!$A:$AD,AL$2,0)</f>
        <v>Green</v>
      </c>
      <c r="AM179" t="str">
        <f>VLOOKUP($Z179,'oddspedia-matches'!$A:$AD,AM$2,0)</f>
        <v>Green</v>
      </c>
      <c r="AN179" t="str">
        <f>VLOOKUP($Z179,'oddspedia-matches'!$A:$AD,AN$2,0)</f>
        <v>Red</v>
      </c>
      <c r="AO179" t="str">
        <f>VLOOKUP($Z179,'oddspedia-matches'!$A:$AD,AO$2,0)</f>
        <v>Green</v>
      </c>
      <c r="AP179" t="str">
        <f>VLOOKUP($Z179,'oddspedia-matches'!$A:$AD,AP$2,0)</f>
        <v>Green</v>
      </c>
      <c r="AQ179" t="str">
        <f>VLOOKUP($Z179,'oddspedia-matches'!$A:$AD,AQ$2,0)</f>
        <v>Red</v>
      </c>
    </row>
    <row r="180" spans="2:43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Haka</v>
      </c>
      <c r="Y181" t="str">
        <f>VLOOKUP(F181,'Transform table'!A:B,2,0)</f>
        <v>Kapylan Pallo</v>
      </c>
      <c r="Z181" t="str">
        <f t="shared" si="2"/>
        <v>25/07/2026HakaKapylan Pallo</v>
      </c>
      <c r="AA181" t="str">
        <f>VLOOKUP($Z181,'oddspedia-matches'!$A:$AD,AA$2,0)</f>
        <v>3 - 1</v>
      </c>
      <c r="AB181" t="str">
        <f>VLOOKUP($Z181,'oddspedia-matches'!$A:$AD,AB$2,0)</f>
        <v>Green</v>
      </c>
      <c r="AC181" t="str">
        <f>VLOOKUP($Z181,'oddspedia-matches'!$A:$AD,AC$2,0)</f>
        <v>Red</v>
      </c>
      <c r="AD181" t="str">
        <f>VLOOKUP($Z181,'oddspedia-matches'!$A:$AD,AD$2,0)</f>
        <v>Red</v>
      </c>
      <c r="AE181" t="str">
        <f>VLOOKUP($Z181,'oddspedia-matches'!$A:$AD,AE$2,0)</f>
        <v>Green</v>
      </c>
      <c r="AF181" t="str">
        <f>VLOOKUP($Z181,'oddspedia-matches'!$A:$AD,AF$2,0)</f>
        <v>Red</v>
      </c>
      <c r="AG181" t="str">
        <f>VLOOKUP($Z181,'oddspedia-matches'!$A:$AD,AG$2,0)</f>
        <v>Green</v>
      </c>
      <c r="AH181" t="str">
        <f>VLOOKUP($Z181,'oddspedia-matches'!$A:$AD,AH$2,0)</f>
        <v>Green</v>
      </c>
      <c r="AI181" t="str">
        <f>VLOOKUP($Z181,'oddspedia-matches'!$A:$AD,AI$2,0)</f>
        <v>Red</v>
      </c>
      <c r="AJ181" t="str">
        <f>VLOOKUP($Z181,'oddspedia-matches'!$A:$AD,AJ$2,0)</f>
        <v>Red</v>
      </c>
      <c r="AK181" t="str">
        <f>VLOOKUP($Z181,'oddspedia-matches'!$A:$AD,AK$2,0)</f>
        <v>Green</v>
      </c>
      <c r="AL181" t="str">
        <f>VLOOKUP($Z181,'oddspedia-matches'!$A:$AD,AL$2,0)</f>
        <v>Green</v>
      </c>
      <c r="AM181" t="str">
        <f>VLOOKUP($Z181,'oddspedia-matches'!$A:$AD,AM$2,0)</f>
        <v>Green</v>
      </c>
      <c r="AN181" t="str">
        <f>VLOOKUP($Z181,'oddspedia-matches'!$A:$AD,AN$2,0)</f>
        <v>Red</v>
      </c>
      <c r="AO181" t="str">
        <f>VLOOKUP($Z181,'oddspedia-matches'!$A:$AD,AO$2,0)</f>
        <v>Red</v>
      </c>
      <c r="AP181" t="str">
        <f>VLOOKUP($Z181,'oddspedia-matches'!$A:$AD,AP$2,0)</f>
        <v>Green</v>
      </c>
      <c r="AQ181" t="str">
        <f>VLOOKUP($Z181,'oddspedia-matches'!$A:$AD,AQ$2,0)</f>
        <v>Red</v>
      </c>
    </row>
    <row r="182" spans="2:43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tr">
        <f>VLOOKUP(E182,'Transform table'!A:B,2,0)</f>
        <v>FK Atmosfera</v>
      </c>
      <c r="Y182" t="str">
        <f>VLOOKUP(F182,'Transform table'!A:B,2,0)</f>
        <v>Hegelmann Litauen II</v>
      </c>
      <c r="Z182" t="str">
        <f t="shared" si="2"/>
        <v>25/07/2026FK AtmosferaHegelmann Litauen II</v>
      </c>
      <c r="AA182" t="str">
        <f>VLOOKUP($Z182,'oddspedia-matches'!$A:$AD,AA$2,0)</f>
        <v>4 - 1</v>
      </c>
      <c r="AB182" t="str">
        <f>VLOOKUP($Z182,'oddspedia-matches'!$A:$AD,AB$2,0)</f>
        <v>Green</v>
      </c>
      <c r="AC182" t="str">
        <f>VLOOKUP($Z182,'oddspedia-matches'!$A:$AD,AC$2,0)</f>
        <v>Red</v>
      </c>
      <c r="AD182" t="str">
        <f>VLOOKUP($Z182,'oddspedia-matches'!$A:$AD,AD$2,0)</f>
        <v>Red</v>
      </c>
      <c r="AE182" t="str">
        <f>VLOOKUP($Z182,'oddspedia-matches'!$A:$AD,AE$2,0)</f>
        <v>Green</v>
      </c>
      <c r="AF182" t="str">
        <f>VLOOKUP($Z182,'oddspedia-matches'!$A:$AD,AF$2,0)</f>
        <v>Red</v>
      </c>
      <c r="AG182" t="str">
        <f>VLOOKUP($Z182,'oddspedia-matches'!$A:$AD,AG$2,0)</f>
        <v>Green</v>
      </c>
      <c r="AH182" t="str">
        <f>VLOOKUP($Z182,'oddspedia-matches'!$A:$AD,AH$2,0)</f>
        <v>Green</v>
      </c>
      <c r="AI182" t="str">
        <f>VLOOKUP($Z182,'oddspedia-matches'!$A:$AD,AI$2,0)</f>
        <v>Red</v>
      </c>
      <c r="AJ182" t="str">
        <f>VLOOKUP($Z182,'oddspedia-matches'!$A:$AD,AJ$2,0)</f>
        <v>Red</v>
      </c>
      <c r="AK182" t="str">
        <f>VLOOKUP($Z182,'oddspedia-matches'!$A:$AD,AK$2,0)</f>
        <v>Green</v>
      </c>
      <c r="AL182" t="str">
        <f>VLOOKUP($Z182,'oddspedia-matches'!$A:$AD,AL$2,0)</f>
        <v>Green</v>
      </c>
      <c r="AM182" t="str">
        <f>VLOOKUP($Z182,'oddspedia-matches'!$A:$AD,AM$2,0)</f>
        <v>Green</v>
      </c>
      <c r="AN182" t="str">
        <f>VLOOKUP($Z182,'oddspedia-matches'!$A:$AD,AN$2,0)</f>
        <v>Red</v>
      </c>
      <c r="AO182" t="str">
        <f>VLOOKUP($Z182,'oddspedia-matches'!$A:$AD,AO$2,0)</f>
        <v>Red</v>
      </c>
      <c r="AP182" t="str">
        <f>VLOOKUP($Z182,'oddspedia-matches'!$A:$AD,AP$2,0)</f>
        <v>Green</v>
      </c>
      <c r="AQ182" t="str">
        <f>VLOOKUP($Z182,'oddspedia-matches'!$A:$AD,AQ$2,0)</f>
        <v>Red</v>
      </c>
    </row>
    <row r="183" spans="2:43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FC Zhetysu</v>
      </c>
      <c r="Y183" t="str">
        <f>VLOOKUP(F183,'Transform table'!A:B,2,0)</f>
        <v>FK Kyzylzhar</v>
      </c>
      <c r="Z183" t="str">
        <f t="shared" si="2"/>
        <v>25/07/2026FC ZhetysuFK Kyzylzhar</v>
      </c>
      <c r="AA183" t="str">
        <f>VLOOKUP($Z183,'oddspedia-matches'!$A:$AD,AA$2,0)</f>
        <v>1 - 2</v>
      </c>
      <c r="AB183" t="str">
        <f>VLOOKUP($Z183,'oddspedia-matches'!$A:$AD,AB$2,0)</f>
        <v>Red</v>
      </c>
      <c r="AC183" t="str">
        <f>VLOOKUP($Z183,'oddspedia-matches'!$A:$AD,AC$2,0)</f>
        <v>Red</v>
      </c>
      <c r="AD183" t="str">
        <f>VLOOKUP($Z183,'oddspedia-matches'!$A:$AD,AD$2,0)</f>
        <v>Green</v>
      </c>
      <c r="AE183" t="str">
        <f>VLOOKUP($Z183,'oddspedia-matches'!$A:$AD,AE$2,0)</f>
        <v>Red</v>
      </c>
      <c r="AF183" t="str">
        <f>VLOOKUP($Z183,'oddspedia-matches'!$A:$AD,AF$2,0)</f>
        <v>Green</v>
      </c>
      <c r="AG183" t="str">
        <f>VLOOKUP($Z183,'oddspedia-matches'!$A:$AD,AG$2,0)</f>
        <v>Green</v>
      </c>
      <c r="AH183" t="str">
        <f>VLOOKUP($Z183,'oddspedia-matches'!$A:$AD,AH$2,0)</f>
        <v>Red</v>
      </c>
      <c r="AI183" t="str">
        <f>VLOOKUP($Z183,'oddspedia-matches'!$A:$AD,AI$2,0)</f>
        <v>Green</v>
      </c>
      <c r="AJ183" t="str">
        <f>VLOOKUP($Z183,'oddspedia-matches'!$A:$AD,AJ$2,0)</f>
        <v>Red</v>
      </c>
      <c r="AK183" t="str">
        <f>VLOOKUP($Z183,'oddspedia-matches'!$A:$AD,AK$2,0)</f>
        <v>Red</v>
      </c>
      <c r="AL183" t="str">
        <f>VLOOKUP($Z183,'oddspedia-matches'!$A:$AD,AL$2,0)</f>
        <v>Green</v>
      </c>
      <c r="AM183" t="str">
        <f>VLOOKUP($Z183,'oddspedia-matches'!$A:$AD,AM$2,0)</f>
        <v>Green</v>
      </c>
      <c r="AN183" t="str">
        <f>VLOOKUP($Z183,'oddspedia-matches'!$A:$AD,AN$2,0)</f>
        <v>Red</v>
      </c>
      <c r="AO183" t="str">
        <f>VLOOKUP($Z183,'oddspedia-matches'!$A:$AD,AO$2,0)</f>
        <v>Green</v>
      </c>
      <c r="AP183" t="str">
        <f>VLOOKUP($Z183,'oddspedia-matches'!$A:$AD,AP$2,0)</f>
        <v>Green</v>
      </c>
      <c r="AQ183" t="str">
        <f>VLOOKUP($Z183,'oddspedia-matches'!$A:$AD,AQ$2,0)</f>
        <v>Red</v>
      </c>
    </row>
    <row r="184" spans="2:43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</v>
      </c>
      <c r="Y184" t="str">
        <f>VLOOKUP(F184,'Transform table'!A:B,2,0)</f>
        <v>Klubi 04</v>
      </c>
      <c r="Z184" t="str">
        <f t="shared" si="2"/>
        <v>25/07/2026JaPSKlubi 04</v>
      </c>
      <c r="AA184" t="str">
        <f>VLOOKUP($Z184,'oddspedia-matches'!$A:$AD,AA$2,0)</f>
        <v>2 - 0</v>
      </c>
      <c r="AB184" t="str">
        <f>VLOOKUP($Z184,'oddspedia-matches'!$A:$AD,AB$2,0)</f>
        <v>Green</v>
      </c>
      <c r="AC184" t="str">
        <f>VLOOKUP($Z184,'oddspedia-matches'!$A:$AD,AC$2,0)</f>
        <v>Red</v>
      </c>
      <c r="AD184" t="str">
        <f>VLOOKUP($Z184,'oddspedia-matches'!$A:$AD,AD$2,0)</f>
        <v>Red</v>
      </c>
      <c r="AE184" t="str">
        <f>VLOOKUP($Z184,'oddspedia-matches'!$A:$AD,AE$2,0)</f>
        <v>Green</v>
      </c>
      <c r="AF184" t="str">
        <f>VLOOKUP($Z184,'oddspedia-matches'!$A:$AD,AF$2,0)</f>
        <v>Red</v>
      </c>
      <c r="AG184" t="str">
        <f>VLOOKUP($Z184,'oddspedia-matches'!$A:$AD,AG$2,0)</f>
        <v>Green</v>
      </c>
      <c r="AH184" t="str">
        <f>VLOOKUP($Z184,'oddspedia-matches'!$A:$AD,AH$2,0)</f>
        <v>Green</v>
      </c>
      <c r="AI184" t="str">
        <f>VLOOKUP($Z184,'oddspedia-matches'!$A:$AD,AI$2,0)</f>
        <v>Red</v>
      </c>
      <c r="AJ184" t="str">
        <f>VLOOKUP($Z184,'oddspedia-matches'!$A:$AD,AJ$2,0)</f>
        <v>Red</v>
      </c>
      <c r="AK184" t="str">
        <f>VLOOKUP($Z184,'oddspedia-matches'!$A:$AD,AK$2,0)</f>
        <v>Green</v>
      </c>
      <c r="AL184" t="str">
        <f>VLOOKUP($Z184,'oddspedia-matches'!$A:$AD,AL$2,0)</f>
        <v>Green</v>
      </c>
      <c r="AM184" t="str">
        <f>VLOOKUP($Z184,'oddspedia-matches'!$A:$AD,AM$2,0)</f>
        <v>Red</v>
      </c>
      <c r="AN184" t="str">
        <f>VLOOKUP($Z184,'oddspedia-matches'!$A:$AD,AN$2,0)</f>
        <v>Green</v>
      </c>
      <c r="AO184" t="str">
        <f>VLOOKUP($Z184,'oddspedia-matches'!$A:$AD,AO$2,0)</f>
        <v>Green</v>
      </c>
      <c r="AP184" t="str">
        <f>VLOOKUP($Z184,'oddspedia-matches'!$A:$AD,AP$2,0)</f>
        <v>Red</v>
      </c>
      <c r="AQ184" t="str">
        <f>VLOOKUP($Z184,'oddspedia-matches'!$A:$AD,AQ$2,0)</f>
        <v>Green</v>
      </c>
    </row>
    <row r="185" spans="2:43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Mikkelin Palloilijat</v>
      </c>
      <c r="Y185" t="str">
        <f>VLOOKUP(F185,'Transform table'!A:B,2,0)</f>
        <v>KTP</v>
      </c>
      <c r="Z185" t="str">
        <f t="shared" si="2"/>
        <v>25/07/2026Mikkelin PalloilijatKTP</v>
      </c>
      <c r="AA185" t="str">
        <f>VLOOKUP($Z185,'oddspedia-matches'!$A:$AD,AA$2,0)</f>
        <v>3 - 3</v>
      </c>
      <c r="AB185" t="str">
        <f>VLOOKUP($Z185,'oddspedia-matches'!$A:$AD,AB$2,0)</f>
        <v>Red</v>
      </c>
      <c r="AC185" t="str">
        <f>VLOOKUP($Z185,'oddspedia-matches'!$A:$AD,AC$2,0)</f>
        <v>Green</v>
      </c>
      <c r="AD185" t="str">
        <f>VLOOKUP($Z185,'oddspedia-matches'!$A:$AD,AD$2,0)</f>
        <v>Red</v>
      </c>
      <c r="AE185" t="str">
        <f>VLOOKUP($Z185,'oddspedia-matches'!$A:$AD,AE$2,0)</f>
        <v>Green</v>
      </c>
      <c r="AF185" t="str">
        <f>VLOOKUP($Z185,'oddspedia-matches'!$A:$AD,AF$2,0)</f>
        <v>Green</v>
      </c>
      <c r="AG185" t="str">
        <f>VLOOKUP($Z185,'oddspedia-matches'!$A:$AD,AG$2,0)</f>
        <v>Red</v>
      </c>
      <c r="AH185" t="str">
        <f>VLOOKUP($Z185,'oddspedia-matches'!$A:$AD,AH$2,0)</f>
        <v>Green</v>
      </c>
      <c r="AI185" t="str">
        <f>VLOOKUP($Z185,'oddspedia-matches'!$A:$AD,AI$2,0)</f>
        <v>Red</v>
      </c>
      <c r="AJ185" t="str">
        <f>VLOOKUP($Z185,'oddspedia-matches'!$A:$AD,AJ$2,0)</f>
        <v>Red</v>
      </c>
      <c r="AK185" t="str">
        <f>VLOOKUP($Z185,'oddspedia-matches'!$A:$AD,AK$2,0)</f>
        <v>Green</v>
      </c>
      <c r="AL185" t="str">
        <f>VLOOKUP($Z185,'oddspedia-matches'!$A:$AD,AL$2,0)</f>
        <v>Green</v>
      </c>
      <c r="AM185" t="str">
        <f>VLOOKUP($Z185,'oddspedia-matches'!$A:$AD,AM$2,0)</f>
        <v>Green</v>
      </c>
      <c r="AN185" t="str">
        <f>VLOOKUP($Z185,'oddspedia-matches'!$A:$AD,AN$2,0)</f>
        <v>Red</v>
      </c>
      <c r="AO185" t="str">
        <f>VLOOKUP($Z185,'oddspedia-matches'!$A:$AD,AO$2,0)</f>
        <v>Red</v>
      </c>
      <c r="AP185" t="str">
        <f>VLOOKUP($Z185,'oddspedia-matches'!$A:$AD,AP$2,0)</f>
        <v>Green</v>
      </c>
      <c r="AQ185" t="str">
        <f>VLOOKUP($Z185,'oddspedia-matches'!$A:$AD,AQ$2,0)</f>
        <v>Red</v>
      </c>
    </row>
    <row r="186" spans="2:43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Seinajoen JK II</v>
      </c>
      <c r="Y186" t="str">
        <f>VLOOKUP(F186,'Transform table'!A:B,2,0)</f>
        <v>EIF</v>
      </c>
      <c r="Z186" t="str">
        <f t="shared" si="2"/>
        <v>25/07/2026Seinajoen JK IIEIF</v>
      </c>
      <c r="AA186" t="str">
        <f>VLOOKUP($Z186,'oddspedia-matches'!$A:$AD,AA$2,0)</f>
        <v>0 - 0</v>
      </c>
      <c r="AB186" t="str">
        <f>VLOOKUP($Z186,'oddspedia-matches'!$A:$AD,AB$2,0)</f>
        <v>Red</v>
      </c>
      <c r="AC186" t="str">
        <f>VLOOKUP($Z186,'oddspedia-matches'!$A:$AD,AC$2,0)</f>
        <v>Green</v>
      </c>
      <c r="AD186" t="str">
        <f>VLOOKUP($Z186,'oddspedia-matches'!$A:$AD,AD$2,0)</f>
        <v>Red</v>
      </c>
      <c r="AE186" t="str">
        <f>VLOOKUP($Z186,'oddspedia-matches'!$A:$AD,AE$2,0)</f>
        <v>Green</v>
      </c>
      <c r="AF186" t="str">
        <f>VLOOKUP($Z186,'oddspedia-matches'!$A:$AD,AF$2,0)</f>
        <v>Green</v>
      </c>
      <c r="AG186" t="str">
        <f>VLOOKUP($Z186,'oddspedia-matches'!$A:$AD,AG$2,0)</f>
        <v>Red</v>
      </c>
      <c r="AH186" t="str">
        <f>VLOOKUP($Z186,'oddspedia-matches'!$A:$AD,AH$2,0)</f>
        <v>Red</v>
      </c>
      <c r="AI186" t="str">
        <f>VLOOKUP($Z186,'oddspedia-matches'!$A:$AD,AI$2,0)</f>
        <v>Green</v>
      </c>
      <c r="AJ186" t="str">
        <f>VLOOKUP($Z186,'oddspedia-matches'!$A:$AD,AJ$2,0)</f>
        <v>Red</v>
      </c>
      <c r="AK186" t="str">
        <f>VLOOKUP($Z186,'oddspedia-matches'!$A:$AD,AK$2,0)</f>
        <v>Red</v>
      </c>
      <c r="AL186" t="str">
        <f>VLOOKUP($Z186,'oddspedia-matches'!$A:$AD,AL$2,0)</f>
        <v>Red</v>
      </c>
      <c r="AM186" t="str">
        <f>VLOOKUP($Z186,'oddspedia-matches'!$A:$AD,AM$2,0)</f>
        <v>Red</v>
      </c>
      <c r="AN186" t="str">
        <f>VLOOKUP($Z186,'oddspedia-matches'!$A:$AD,AN$2,0)</f>
        <v>Green</v>
      </c>
      <c r="AO186" t="str">
        <f>VLOOKUP($Z186,'oddspedia-matches'!$A:$AD,AO$2,0)</f>
        <v>Green</v>
      </c>
      <c r="AP186" t="str">
        <f>VLOOKUP($Z186,'oddspedia-matches'!$A:$AD,AP$2,0)</f>
        <v>Red</v>
      </c>
      <c r="AQ186" t="str">
        <f>VLOOKUP($Z186,'oddspedia-matches'!$A:$AD,AQ$2,0)</f>
        <v>Green</v>
      </c>
    </row>
    <row r="187" spans="2:43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tr">
        <f>VLOOKUP(E187,'Transform table'!A:B,2,0)</f>
        <v>DSVK Tractors</v>
      </c>
      <c r="Y187" t="str">
        <f>VLOOKUP(F187,'Transform table'!A:B,2,0)</f>
        <v>SK Super Nova II</v>
      </c>
      <c r="Z187" t="str">
        <f t="shared" si="2"/>
        <v>25/07/2026DSVK TractorsSK Super Nova II</v>
      </c>
      <c r="AA187" t="str">
        <f>VLOOKUP($Z187,'oddspedia-matches'!$A:$AD,AA$2,0)</f>
        <v>1 - 1</v>
      </c>
      <c r="AB187" t="str">
        <f>VLOOKUP($Z187,'oddspedia-matches'!$A:$AD,AB$2,0)</f>
        <v>Red</v>
      </c>
      <c r="AC187" t="str">
        <f>VLOOKUP($Z187,'oddspedia-matches'!$A:$AD,AC$2,0)</f>
        <v>Green</v>
      </c>
      <c r="AD187" t="str">
        <f>VLOOKUP($Z187,'oddspedia-matches'!$A:$AD,AD$2,0)</f>
        <v>Red</v>
      </c>
      <c r="AE187" t="str">
        <f>VLOOKUP($Z187,'oddspedia-matches'!$A:$AD,AE$2,0)</f>
        <v>Green</v>
      </c>
      <c r="AF187" t="str">
        <f>VLOOKUP($Z187,'oddspedia-matches'!$A:$AD,AF$2,0)</f>
        <v>Green</v>
      </c>
      <c r="AG187" t="str">
        <f>VLOOKUP($Z187,'oddspedia-matches'!$A:$AD,AG$2,0)</f>
        <v>Red</v>
      </c>
      <c r="AH187" t="str">
        <f>VLOOKUP($Z187,'oddspedia-matches'!$A:$AD,AH$2,0)</f>
        <v>Red</v>
      </c>
      <c r="AI187" t="str">
        <f>VLOOKUP($Z187,'oddspedia-matches'!$A:$AD,AI$2,0)</f>
        <v>Red</v>
      </c>
      <c r="AJ187" t="str">
        <f>VLOOKUP($Z187,'oddspedia-matches'!$A:$AD,AJ$2,0)</f>
        <v>Green</v>
      </c>
      <c r="AK187" t="str">
        <f>VLOOKUP($Z187,'oddspedia-matches'!$A:$AD,AK$2,0)</f>
        <v>Green</v>
      </c>
      <c r="AL187" t="str">
        <f>VLOOKUP($Z187,'oddspedia-matches'!$A:$AD,AL$2,0)</f>
        <v>Green</v>
      </c>
      <c r="AM187" t="str">
        <f>VLOOKUP($Z187,'oddspedia-matches'!$A:$AD,AM$2,0)</f>
        <v>Red</v>
      </c>
      <c r="AN187" t="str">
        <f>VLOOKUP($Z187,'oddspedia-matches'!$A:$AD,AN$2,0)</f>
        <v>Green</v>
      </c>
      <c r="AO187" t="str">
        <f>VLOOKUP($Z187,'oddspedia-matches'!$A:$AD,AO$2,0)</f>
        <v>Green</v>
      </c>
      <c r="AP187" t="str">
        <f>VLOOKUP($Z187,'oddspedia-matches'!$A:$AD,AP$2,0)</f>
        <v>Green</v>
      </c>
      <c r="AQ187" t="str">
        <f>VLOOKUP($Z187,'oddspedia-matches'!$A:$AD,AQ$2,0)</f>
        <v>Red</v>
      </c>
    </row>
    <row r="188" spans="2:43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Degerfors IF</v>
      </c>
      <c r="Y188" t="str">
        <f>VLOOKUP(F188,'Transform table'!A:B,2,0)</f>
        <v>Djurgardens IF</v>
      </c>
      <c r="Z188" t="str">
        <f t="shared" si="2"/>
        <v>25/07/2026Degerfors IFDjurgardens IF</v>
      </c>
      <c r="AA188" t="str">
        <f>VLOOKUP($Z188,'oddspedia-matches'!$A:$AD,AA$2,0)</f>
        <v>0 - 1</v>
      </c>
      <c r="AB188" t="str">
        <f>VLOOKUP($Z188,'oddspedia-matches'!$A:$AD,AB$2,0)</f>
        <v>Red</v>
      </c>
      <c r="AC188" t="str">
        <f>VLOOKUP($Z188,'oddspedia-matches'!$A:$AD,AC$2,0)</f>
        <v>Red</v>
      </c>
      <c r="AD188" t="str">
        <f>VLOOKUP($Z188,'oddspedia-matches'!$A:$AD,AD$2,0)</f>
        <v>Green</v>
      </c>
      <c r="AE188" t="str">
        <f>VLOOKUP($Z188,'oddspedia-matches'!$A:$AD,AE$2,0)</f>
        <v>Red</v>
      </c>
      <c r="AF188" t="str">
        <f>VLOOKUP($Z188,'oddspedia-matches'!$A:$AD,AF$2,0)</f>
        <v>Green</v>
      </c>
      <c r="AG188" t="str">
        <f>VLOOKUP($Z188,'oddspedia-matches'!$A:$AD,AG$2,0)</f>
        <v>Green</v>
      </c>
      <c r="AH188" t="str">
        <f>VLOOKUP($Z188,'oddspedia-matches'!$A:$AD,AH$2,0)</f>
        <v>Red</v>
      </c>
      <c r="AI188" t="str">
        <f>VLOOKUP($Z188,'oddspedia-matches'!$A:$AD,AI$2,0)</f>
        <v>Red</v>
      </c>
      <c r="AJ188" t="str">
        <f>VLOOKUP($Z188,'oddspedia-matches'!$A:$AD,AJ$2,0)</f>
        <v>Green</v>
      </c>
      <c r="AK188" t="str">
        <f>VLOOKUP($Z188,'oddspedia-matches'!$A:$AD,AK$2,0)</f>
        <v>Green</v>
      </c>
      <c r="AL188" t="str">
        <f>VLOOKUP($Z188,'oddspedia-matches'!$A:$AD,AL$2,0)</f>
        <v>Red</v>
      </c>
      <c r="AM188" t="str">
        <f>VLOOKUP($Z188,'oddspedia-matches'!$A:$AD,AM$2,0)</f>
        <v>Red</v>
      </c>
      <c r="AN188" t="str">
        <f>VLOOKUP($Z188,'oddspedia-matches'!$A:$AD,AN$2,0)</f>
        <v>Green</v>
      </c>
      <c r="AO188" t="str">
        <f>VLOOKUP($Z188,'oddspedia-matches'!$A:$AD,AO$2,0)</f>
        <v>Green</v>
      </c>
      <c r="AP188" t="str">
        <f>VLOOKUP($Z188,'oddspedia-matches'!$A:$AD,AP$2,0)</f>
        <v>Red</v>
      </c>
      <c r="AQ188" t="str">
        <f>VLOOKUP($Z188,'oddspedia-matches'!$A:$AD,AQ$2,0)</f>
        <v>Green</v>
      </c>
    </row>
    <row r="189" spans="2:43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tr">
        <f>VLOOKUP(E189,'Transform table'!A:B,2,0)</f>
        <v>IFK Varnamo</v>
      </c>
      <c r="Y189" t="str">
        <f>VLOOKUP(F189,'Transform table'!A:B,2,0)</f>
        <v>IK Brage</v>
      </c>
      <c r="Z189" t="str">
        <f t="shared" si="2"/>
        <v>25/07/2026IFK VarnamoIK Brage</v>
      </c>
      <c r="AA189" t="str">
        <f>VLOOKUP($Z189,'oddspedia-matches'!$A:$AD,AA$2,0)</f>
        <v>0 - 0</v>
      </c>
      <c r="AB189" t="str">
        <f>VLOOKUP($Z189,'oddspedia-matches'!$A:$AD,AB$2,0)</f>
        <v>Red</v>
      </c>
      <c r="AC189" t="str">
        <f>VLOOKUP($Z189,'oddspedia-matches'!$A:$AD,AC$2,0)</f>
        <v>Green</v>
      </c>
      <c r="AD189" t="str">
        <f>VLOOKUP($Z189,'oddspedia-matches'!$A:$AD,AD$2,0)</f>
        <v>Red</v>
      </c>
      <c r="AE189" t="str">
        <f>VLOOKUP($Z189,'oddspedia-matches'!$A:$AD,AE$2,0)</f>
        <v>Green</v>
      </c>
      <c r="AF189" t="str">
        <f>VLOOKUP($Z189,'oddspedia-matches'!$A:$AD,AF$2,0)</f>
        <v>Green</v>
      </c>
      <c r="AG189" t="str">
        <f>VLOOKUP($Z189,'oddspedia-matches'!$A:$AD,AG$2,0)</f>
        <v>Red</v>
      </c>
      <c r="AH189" t="str">
        <f>VLOOKUP($Z189,'oddspedia-matches'!$A:$AD,AH$2,0)</f>
        <v>Red</v>
      </c>
      <c r="AI189" t="str">
        <f>VLOOKUP($Z189,'oddspedia-matches'!$A:$AD,AI$2,0)</f>
        <v>Green</v>
      </c>
      <c r="AJ189" t="str">
        <f>VLOOKUP($Z189,'oddspedia-matches'!$A:$AD,AJ$2,0)</f>
        <v>Red</v>
      </c>
      <c r="AK189" t="str">
        <f>VLOOKUP($Z189,'oddspedia-matches'!$A:$AD,AK$2,0)</f>
        <v>Red</v>
      </c>
      <c r="AL189" t="str">
        <f>VLOOKUP($Z189,'oddspedia-matches'!$A:$AD,AL$2,0)</f>
        <v>Red</v>
      </c>
      <c r="AM189" t="str">
        <f>VLOOKUP($Z189,'oddspedia-matches'!$A:$AD,AM$2,0)</f>
        <v>Red</v>
      </c>
      <c r="AN189" t="str">
        <f>VLOOKUP($Z189,'oddspedia-matches'!$A:$AD,AN$2,0)</f>
        <v>Green</v>
      </c>
      <c r="AO189" t="str">
        <f>VLOOKUP($Z189,'oddspedia-matches'!$A:$AD,AO$2,0)</f>
        <v>Green</v>
      </c>
      <c r="AP189" t="str">
        <f>VLOOKUP($Z189,'oddspedia-matches'!$A:$AD,AP$2,0)</f>
        <v>Red</v>
      </c>
      <c r="AQ189" t="str">
        <f>VLOOKUP($Z189,'oddspedia-matches'!$A:$AD,AQ$2,0)</f>
        <v>Green</v>
      </c>
    </row>
    <row r="190" spans="2:43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tr">
        <f>VLOOKUP(E193,'Transform table'!A:B,2,0)</f>
        <v>IR Reykjavik</v>
      </c>
      <c r="Y193" t="str">
        <f>VLOOKUP(F193,'Transform table'!A:B,2,0)</f>
        <v>Fylkir</v>
      </c>
      <c r="Z193" t="str">
        <f t="shared" si="2"/>
        <v>25/07/2026IR ReykjavikFylkir</v>
      </c>
      <c r="AA193" t="str">
        <f>VLOOKUP($Z193,'oddspedia-matches'!$A:$AD,AA$2,0)</f>
        <v>2 - 0</v>
      </c>
      <c r="AB193" t="str">
        <f>VLOOKUP($Z193,'oddspedia-matches'!$A:$AD,AB$2,0)</f>
        <v>Green</v>
      </c>
      <c r="AC193" t="str">
        <f>VLOOKUP($Z193,'oddspedia-matches'!$A:$AD,AC$2,0)</f>
        <v>Red</v>
      </c>
      <c r="AD193" t="str">
        <f>VLOOKUP($Z193,'oddspedia-matches'!$A:$AD,AD$2,0)</f>
        <v>Red</v>
      </c>
      <c r="AE193" t="str">
        <f>VLOOKUP($Z193,'oddspedia-matches'!$A:$AD,AE$2,0)</f>
        <v>Green</v>
      </c>
      <c r="AF193" t="str">
        <f>VLOOKUP($Z193,'oddspedia-matches'!$A:$AD,AF$2,0)</f>
        <v>Red</v>
      </c>
      <c r="AG193" t="str">
        <f>VLOOKUP($Z193,'oddspedia-matches'!$A:$AD,AG$2,0)</f>
        <v>Green</v>
      </c>
      <c r="AH193" t="str">
        <f>VLOOKUP($Z193,'oddspedia-matches'!$A:$AD,AH$2,0)</f>
        <v>Green</v>
      </c>
      <c r="AI193" t="str">
        <f>VLOOKUP($Z193,'oddspedia-matches'!$A:$AD,AI$2,0)</f>
        <v>Red</v>
      </c>
      <c r="AJ193" t="str">
        <f>VLOOKUP($Z193,'oddspedia-matches'!$A:$AD,AJ$2,0)</f>
        <v>Red</v>
      </c>
      <c r="AK193" t="str">
        <f>VLOOKUP($Z193,'oddspedia-matches'!$A:$AD,AK$2,0)</f>
        <v>Green</v>
      </c>
      <c r="AL193" t="str">
        <f>VLOOKUP($Z193,'oddspedia-matches'!$A:$AD,AL$2,0)</f>
        <v>Green</v>
      </c>
      <c r="AM193" t="str">
        <f>VLOOKUP($Z193,'oddspedia-matches'!$A:$AD,AM$2,0)</f>
        <v>Red</v>
      </c>
      <c r="AN193" t="str">
        <f>VLOOKUP($Z193,'oddspedia-matches'!$A:$AD,AN$2,0)</f>
        <v>Green</v>
      </c>
      <c r="AO193" t="str">
        <f>VLOOKUP($Z193,'oddspedia-matches'!$A:$AD,AO$2,0)</f>
        <v>Green</v>
      </c>
      <c r="AP193" t="str">
        <f>VLOOKUP($Z193,'oddspedia-matches'!$A:$AD,AP$2,0)</f>
        <v>Red</v>
      </c>
      <c r="AQ193" t="str">
        <f>VLOOKUP($Z193,'oddspedia-matches'!$A:$AD,AQ$2,0)</f>
        <v>Green</v>
      </c>
    </row>
    <row r="194" spans="2:43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tr">
        <f>VLOOKUP(E194,'Transform table'!A:B,2,0)</f>
        <v>KFA Austfjarda</v>
      </c>
      <c r="Y194" t="str">
        <f>VLOOKUP(F194,'Transform table'!A:B,2,0)</f>
        <v>Throttur Vogar</v>
      </c>
      <c r="Z194" t="str">
        <f t="shared" si="2"/>
        <v>25/07/2026KFA AustfjardaThrottur Vogar</v>
      </c>
      <c r="AA194" t="str">
        <f>VLOOKUP($Z194,'oddspedia-matches'!$A:$AD,AA$2,0)</f>
        <v>4 - 2</v>
      </c>
      <c r="AB194" t="str">
        <f>VLOOKUP($Z194,'oddspedia-matches'!$A:$AD,AB$2,0)</f>
        <v>Green</v>
      </c>
      <c r="AC194" t="str">
        <f>VLOOKUP($Z194,'oddspedia-matches'!$A:$AD,AC$2,0)</f>
        <v>Red</v>
      </c>
      <c r="AD194" t="str">
        <f>VLOOKUP($Z194,'oddspedia-matches'!$A:$AD,AD$2,0)</f>
        <v>Red</v>
      </c>
      <c r="AE194" t="str">
        <f>VLOOKUP($Z194,'oddspedia-matches'!$A:$AD,AE$2,0)</f>
        <v>Green</v>
      </c>
      <c r="AF194" t="str">
        <f>VLOOKUP($Z194,'oddspedia-matches'!$A:$AD,AF$2,0)</f>
        <v>Red</v>
      </c>
      <c r="AG194" t="str">
        <f>VLOOKUP($Z194,'oddspedia-matches'!$A:$AD,AG$2,0)</f>
        <v>Green</v>
      </c>
      <c r="AH194" t="str">
        <f>VLOOKUP($Z194,'oddspedia-matches'!$A:$AD,AH$2,0)</f>
        <v>Red</v>
      </c>
      <c r="AI194" t="str">
        <f>VLOOKUP($Z194,'oddspedia-matches'!$A:$AD,AI$2,0)</f>
        <v>Red</v>
      </c>
      <c r="AJ194" t="str">
        <f>VLOOKUP($Z194,'oddspedia-matches'!$A:$AD,AJ$2,0)</f>
        <v>Green</v>
      </c>
      <c r="AK194" t="str">
        <f>VLOOKUP($Z194,'oddspedia-matches'!$A:$AD,AK$2,0)</f>
        <v>Green</v>
      </c>
      <c r="AL194" t="str">
        <f>VLOOKUP($Z194,'oddspedia-matches'!$A:$AD,AL$2,0)</f>
        <v>Green</v>
      </c>
      <c r="AM194" t="str">
        <f>VLOOKUP($Z194,'oddspedia-matches'!$A:$AD,AM$2,0)</f>
        <v>Green</v>
      </c>
      <c r="AN194" t="str">
        <f>VLOOKUP($Z194,'oddspedia-matches'!$A:$AD,AN$2,0)</f>
        <v>Red</v>
      </c>
      <c r="AO194" t="str">
        <f>VLOOKUP($Z194,'oddspedia-matches'!$A:$AD,AO$2,0)</f>
        <v>Red</v>
      </c>
      <c r="AP194" t="str">
        <f>VLOOKUP($Z194,'oddspedia-matches'!$A:$AD,AP$2,0)</f>
        <v>Green</v>
      </c>
      <c r="AQ194" t="str">
        <f>VLOOKUP($Z194,'oddspedia-matches'!$A:$AD,AQ$2,0)</f>
        <v>Red</v>
      </c>
    </row>
    <row r="195" spans="2:43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tr">
        <f>VLOOKUP(E195,'Transform table'!A:B,2,0)</f>
        <v>Beitar Riga Mariners</v>
      </c>
      <c r="Y195" t="str">
        <f>VLOOKUP(F195,'Transform table'!A:B,2,0)</f>
        <v>Ventspils</v>
      </c>
      <c r="Z195" t="str">
        <f t="shared" si="2"/>
        <v>25/07/2026Beitar Riga MarinersVentspils</v>
      </c>
      <c r="AA195" t="str">
        <f>VLOOKUP($Z195,'oddspedia-matches'!$A:$AD,AA$2,0)</f>
        <v>1 - 1</v>
      </c>
      <c r="AB195" t="str">
        <f>VLOOKUP($Z195,'oddspedia-matches'!$A:$AD,AB$2,0)</f>
        <v>Red</v>
      </c>
      <c r="AC195" t="str">
        <f>VLOOKUP($Z195,'oddspedia-matches'!$A:$AD,AC$2,0)</f>
        <v>Green</v>
      </c>
      <c r="AD195" t="str">
        <f>VLOOKUP($Z195,'oddspedia-matches'!$A:$AD,AD$2,0)</f>
        <v>Red</v>
      </c>
      <c r="AE195" t="str">
        <f>VLOOKUP($Z195,'oddspedia-matches'!$A:$AD,AE$2,0)</f>
        <v>Green</v>
      </c>
      <c r="AF195" t="str">
        <f>VLOOKUP($Z195,'oddspedia-matches'!$A:$AD,AF$2,0)</f>
        <v>Green</v>
      </c>
      <c r="AG195" t="str">
        <f>VLOOKUP($Z195,'oddspedia-matches'!$A:$AD,AG$2,0)</f>
        <v>Red</v>
      </c>
      <c r="AH195" t="str">
        <f>VLOOKUP($Z195,'oddspedia-matches'!$A:$AD,AH$2,0)</f>
        <v>Red</v>
      </c>
      <c r="AI195" t="str">
        <f>VLOOKUP($Z195,'oddspedia-matches'!$A:$AD,AI$2,0)</f>
        <v>Red</v>
      </c>
      <c r="AJ195" t="str">
        <f>VLOOKUP($Z195,'oddspedia-matches'!$A:$AD,AJ$2,0)</f>
        <v>Green</v>
      </c>
      <c r="AK195" t="str">
        <f>VLOOKUP($Z195,'oddspedia-matches'!$A:$AD,AK$2,0)</f>
        <v>Green</v>
      </c>
      <c r="AL195" t="str">
        <f>VLOOKUP($Z195,'oddspedia-matches'!$A:$AD,AL$2,0)</f>
        <v>Green</v>
      </c>
      <c r="AM195" t="str">
        <f>VLOOKUP($Z195,'oddspedia-matches'!$A:$AD,AM$2,0)</f>
        <v>Red</v>
      </c>
      <c r="AN195" t="str">
        <f>VLOOKUP($Z195,'oddspedia-matches'!$A:$AD,AN$2,0)</f>
        <v>Green</v>
      </c>
      <c r="AO195" t="str">
        <f>VLOOKUP($Z195,'oddspedia-matches'!$A:$AD,AO$2,0)</f>
        <v>Green</v>
      </c>
      <c r="AP195" t="str">
        <f>VLOOKUP($Z195,'oddspedia-matches'!$A:$AD,AP$2,0)</f>
        <v>Green</v>
      </c>
      <c r="AQ195" t="str">
        <f>VLOOKUP($Z195,'oddspedia-matches'!$A:$AD,AQ$2,0)</f>
        <v>Red</v>
      </c>
    </row>
    <row r="196" spans="2:43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Kristiansund BK</v>
      </c>
      <c r="Y197" t="str">
        <f>VLOOKUP(F197,'Transform table'!A:B,2,0)</f>
        <v>IK Start</v>
      </c>
      <c r="Z197" t="str">
        <f t="shared" si="3"/>
        <v>25/07/2026Kristiansund BKIK Start</v>
      </c>
      <c r="AA197" t="str">
        <f>VLOOKUP($Z197,'oddspedia-matches'!$A:$AD,AA$2,0)</f>
        <v>1 - 2</v>
      </c>
      <c r="AB197" t="str">
        <f>VLOOKUP($Z197,'oddspedia-matches'!$A:$AD,AB$2,0)</f>
        <v>Red</v>
      </c>
      <c r="AC197" t="str">
        <f>VLOOKUP($Z197,'oddspedia-matches'!$A:$AD,AC$2,0)</f>
        <v>Red</v>
      </c>
      <c r="AD197" t="str">
        <f>VLOOKUP($Z197,'oddspedia-matches'!$A:$AD,AD$2,0)</f>
        <v>Green</v>
      </c>
      <c r="AE197" t="str">
        <f>VLOOKUP($Z197,'oddspedia-matches'!$A:$AD,AE$2,0)</f>
        <v>Red</v>
      </c>
      <c r="AF197" t="str">
        <f>VLOOKUP($Z197,'oddspedia-matches'!$A:$AD,AF$2,0)</f>
        <v>Green</v>
      </c>
      <c r="AG197" t="str">
        <f>VLOOKUP($Z197,'oddspedia-matches'!$A:$AD,AG$2,0)</f>
        <v>Green</v>
      </c>
      <c r="AH197" t="str">
        <f>VLOOKUP($Z197,'oddspedia-matches'!$A:$AD,AH$2,0)</f>
        <v>Red</v>
      </c>
      <c r="AI197" t="str">
        <f>VLOOKUP($Z197,'oddspedia-matches'!$A:$AD,AI$2,0)</f>
        <v>Green</v>
      </c>
      <c r="AJ197" t="str">
        <f>VLOOKUP($Z197,'oddspedia-matches'!$A:$AD,AJ$2,0)</f>
        <v>Red</v>
      </c>
      <c r="AK197" t="str">
        <f>VLOOKUP($Z197,'oddspedia-matches'!$A:$AD,AK$2,0)</f>
        <v>Green</v>
      </c>
      <c r="AL197" t="str">
        <f>VLOOKUP($Z197,'oddspedia-matches'!$A:$AD,AL$2,0)</f>
        <v>Green</v>
      </c>
      <c r="AM197" t="str">
        <f>VLOOKUP($Z197,'oddspedia-matches'!$A:$AD,AM$2,0)</f>
        <v>Green</v>
      </c>
      <c r="AN197" t="str">
        <f>VLOOKUP($Z197,'oddspedia-matches'!$A:$AD,AN$2,0)</f>
        <v>Red</v>
      </c>
      <c r="AO197" t="str">
        <f>VLOOKUP($Z197,'oddspedia-matches'!$A:$AD,AO$2,0)</f>
        <v>Green</v>
      </c>
      <c r="AP197" t="str">
        <f>VLOOKUP($Z197,'oddspedia-matches'!$A:$AD,AP$2,0)</f>
        <v>Green</v>
      </c>
      <c r="AQ197" t="str">
        <f>VLOOKUP($Z197,'oddspedia-matches'!$A:$AD,AQ$2,0)</f>
        <v>Red</v>
      </c>
    </row>
    <row r="198" spans="2:43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Aktobe</v>
      </c>
      <c r="Y198" t="str">
        <f>VLOOKUP(F198,'Transform table'!A:B,2,0)</f>
        <v>Okzhetpes</v>
      </c>
      <c r="Z198" t="str">
        <f t="shared" si="3"/>
        <v>25/07/2026AktobeOkzhetpes</v>
      </c>
      <c r="AA198" t="str">
        <f>VLOOKUP($Z198,'oddspedia-matches'!$A:$AD,AA$2,0)</f>
        <v>2 - 1</v>
      </c>
      <c r="AB198" t="str">
        <f>VLOOKUP($Z198,'oddspedia-matches'!$A:$AD,AB$2,0)</f>
        <v>Green</v>
      </c>
      <c r="AC198" t="str">
        <f>VLOOKUP($Z198,'oddspedia-matches'!$A:$AD,AC$2,0)</f>
        <v>Red</v>
      </c>
      <c r="AD198" t="str">
        <f>VLOOKUP($Z198,'oddspedia-matches'!$A:$AD,AD$2,0)</f>
        <v>Red</v>
      </c>
      <c r="AE198" t="str">
        <f>VLOOKUP($Z198,'oddspedia-matches'!$A:$AD,AE$2,0)</f>
        <v>Green</v>
      </c>
      <c r="AF198" t="str">
        <f>VLOOKUP($Z198,'oddspedia-matches'!$A:$AD,AF$2,0)</f>
        <v>Red</v>
      </c>
      <c r="AG198" t="str">
        <f>VLOOKUP($Z198,'oddspedia-matches'!$A:$AD,AG$2,0)</f>
        <v>Green</v>
      </c>
      <c r="AH198" t="str">
        <f>VLOOKUP($Z198,'oddspedia-matches'!$A:$AD,AH$2,0)</f>
        <v>Green</v>
      </c>
      <c r="AI198" t="str">
        <f>VLOOKUP($Z198,'oddspedia-matches'!$A:$AD,AI$2,0)</f>
        <v>Red</v>
      </c>
      <c r="AJ198" t="str">
        <f>VLOOKUP($Z198,'oddspedia-matches'!$A:$AD,AJ$2,0)</f>
        <v>Red</v>
      </c>
      <c r="AK198" t="str">
        <f>VLOOKUP($Z198,'oddspedia-matches'!$A:$AD,AK$2,0)</f>
        <v>Green</v>
      </c>
      <c r="AL198" t="str">
        <f>VLOOKUP($Z198,'oddspedia-matches'!$A:$AD,AL$2,0)</f>
        <v>Green</v>
      </c>
      <c r="AM198" t="str">
        <f>VLOOKUP($Z198,'oddspedia-matches'!$A:$AD,AM$2,0)</f>
        <v>Green</v>
      </c>
      <c r="AN198" t="str">
        <f>VLOOKUP($Z198,'oddspedia-matches'!$A:$AD,AN$2,0)</f>
        <v>Red</v>
      </c>
      <c r="AO198" t="str">
        <f>VLOOKUP($Z198,'oddspedia-matches'!$A:$AD,AO$2,0)</f>
        <v>Green</v>
      </c>
      <c r="AP198" t="str">
        <f>VLOOKUP($Z198,'oddspedia-matches'!$A:$AD,AP$2,0)</f>
        <v>Green</v>
      </c>
      <c r="AQ198" t="str">
        <f>VLOOKUP($Z198,'oddspedia-matches'!$A:$AD,AQ$2,0)</f>
        <v>Red</v>
      </c>
    </row>
    <row r="199" spans="2:43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tr">
        <f>VLOOKUP(E199,'Transform table'!A:B,2,0)</f>
        <v>PK-35 VJS</v>
      </c>
      <c r="Y199" t="str">
        <f>VLOOKUP(F199,'Transform table'!A:B,2,0)</f>
        <v>Jippo</v>
      </c>
      <c r="Z199" t="str">
        <f t="shared" si="3"/>
        <v>25/07/2026PK-35 VJSJippo</v>
      </c>
      <c r="AA199" t="str">
        <f>VLOOKUP($Z199,'oddspedia-matches'!$A:$AD,AA$2,0)</f>
        <v>1 - 1</v>
      </c>
      <c r="AB199" t="str">
        <f>VLOOKUP($Z199,'oddspedia-matches'!$A:$AD,AB$2,0)</f>
        <v>Red</v>
      </c>
      <c r="AC199" t="str">
        <f>VLOOKUP($Z199,'oddspedia-matches'!$A:$AD,AC$2,0)</f>
        <v>Green</v>
      </c>
      <c r="AD199" t="str">
        <f>VLOOKUP($Z199,'oddspedia-matches'!$A:$AD,AD$2,0)</f>
        <v>Red</v>
      </c>
      <c r="AE199" t="str">
        <f>VLOOKUP($Z199,'oddspedia-matches'!$A:$AD,AE$2,0)</f>
        <v>Green</v>
      </c>
      <c r="AF199" t="str">
        <f>VLOOKUP($Z199,'oddspedia-matches'!$A:$AD,AF$2,0)</f>
        <v>Green</v>
      </c>
      <c r="AG199" t="str">
        <f>VLOOKUP($Z199,'oddspedia-matches'!$A:$AD,AG$2,0)</f>
        <v>Red</v>
      </c>
      <c r="AH199" t="str">
        <f>VLOOKUP($Z199,'oddspedia-matches'!$A:$AD,AH$2,0)</f>
        <v>Red</v>
      </c>
      <c r="AI199" t="str">
        <f>VLOOKUP($Z199,'oddspedia-matches'!$A:$AD,AI$2,0)</f>
        <v>Red</v>
      </c>
      <c r="AJ199" t="str">
        <f>VLOOKUP($Z199,'oddspedia-matches'!$A:$AD,AJ$2,0)</f>
        <v>Green</v>
      </c>
      <c r="AK199" t="str">
        <f>VLOOKUP($Z199,'oddspedia-matches'!$A:$AD,AK$2,0)</f>
        <v>Green</v>
      </c>
      <c r="AL199" t="str">
        <f>VLOOKUP($Z199,'oddspedia-matches'!$A:$AD,AL$2,0)</f>
        <v>Green</v>
      </c>
      <c r="AM199" t="str">
        <f>VLOOKUP($Z199,'oddspedia-matches'!$A:$AD,AM$2,0)</f>
        <v>Red</v>
      </c>
      <c r="AN199" t="str">
        <f>VLOOKUP($Z199,'oddspedia-matches'!$A:$AD,AN$2,0)</f>
        <v>Green</v>
      </c>
      <c r="AO199" t="str">
        <f>VLOOKUP($Z199,'oddspedia-matches'!$A:$AD,AO$2,0)</f>
        <v>Green</v>
      </c>
      <c r="AP199" t="str">
        <f>VLOOKUP($Z199,'oddspedia-matches'!$A:$AD,AP$2,0)</f>
        <v>Green</v>
      </c>
      <c r="AQ199" t="str">
        <f>VLOOKUP($Z199,'oddspedia-matches'!$A:$AD,AQ$2,0)</f>
        <v>Red</v>
      </c>
    </row>
    <row r="200" spans="2:43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tr">
        <f>VLOOKUP(E200,'Transform table'!A:B,2,0)</f>
        <v>Rezeknes BJSS</v>
      </c>
      <c r="Y200" t="str">
        <f>VLOOKUP(F200,'Transform table'!A:B,2,0)</f>
        <v>Marupes SC</v>
      </c>
      <c r="Z200" t="str">
        <f t="shared" si="3"/>
        <v>25/07/2026Rezeknes BJSSMarupes SC</v>
      </c>
      <c r="AA200" t="str">
        <f>VLOOKUP($Z200,'oddspedia-matches'!$A:$AD,AA$2,0)</f>
        <v>1 - 2</v>
      </c>
      <c r="AB200" t="str">
        <f>VLOOKUP($Z200,'oddspedia-matches'!$A:$AD,AB$2,0)</f>
        <v>Red</v>
      </c>
      <c r="AC200" t="str">
        <f>VLOOKUP($Z200,'oddspedia-matches'!$A:$AD,AC$2,0)</f>
        <v>Red</v>
      </c>
      <c r="AD200" t="str">
        <f>VLOOKUP($Z200,'oddspedia-matches'!$A:$AD,AD$2,0)</f>
        <v>Green</v>
      </c>
      <c r="AE200" t="str">
        <f>VLOOKUP($Z200,'oddspedia-matches'!$A:$AD,AE$2,0)</f>
        <v>Red</v>
      </c>
      <c r="AF200" t="str">
        <f>VLOOKUP($Z200,'oddspedia-matches'!$A:$AD,AF$2,0)</f>
        <v>Green</v>
      </c>
      <c r="AG200" t="str">
        <f>VLOOKUP($Z200,'oddspedia-matches'!$A:$AD,AG$2,0)</f>
        <v>Green</v>
      </c>
      <c r="AH200" t="str">
        <f>VLOOKUP($Z200,'oddspedia-matches'!$A:$AD,AH$2,0)</f>
        <v>Red</v>
      </c>
      <c r="AI200" t="str">
        <f>VLOOKUP($Z200,'oddspedia-matches'!$A:$AD,AI$2,0)</f>
        <v>Green</v>
      </c>
      <c r="AJ200" t="str">
        <f>VLOOKUP($Z200,'oddspedia-matches'!$A:$AD,AJ$2,0)</f>
        <v>Red</v>
      </c>
      <c r="AK200" t="str">
        <f>VLOOKUP($Z200,'oddspedia-matches'!$A:$AD,AK$2,0)</f>
        <v>Red</v>
      </c>
      <c r="AL200" t="str">
        <f>VLOOKUP($Z200,'oddspedia-matches'!$A:$AD,AL$2,0)</f>
        <v>Green</v>
      </c>
      <c r="AM200" t="str">
        <f>VLOOKUP($Z200,'oddspedia-matches'!$A:$AD,AM$2,0)</f>
        <v>Green</v>
      </c>
      <c r="AN200" t="str">
        <f>VLOOKUP($Z200,'oddspedia-matches'!$A:$AD,AN$2,0)</f>
        <v>Red</v>
      </c>
      <c r="AO200" t="str">
        <f>VLOOKUP($Z200,'oddspedia-matches'!$A:$AD,AO$2,0)</f>
        <v>Green</v>
      </c>
      <c r="AP200" t="str">
        <f>VLOOKUP($Z200,'oddspedia-matches'!$A:$AD,AP$2,0)</f>
        <v>Green</v>
      </c>
      <c r="AQ200" t="str">
        <f>VLOOKUP($Z200,'oddspedia-matches'!$A:$AD,AQ$2,0)</f>
        <v>Red</v>
      </c>
    </row>
    <row r="201" spans="2:43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tr">
        <f>VLOOKUP(E201,'Transform table'!A:B,2,0)</f>
        <v>FK Babrungas</v>
      </c>
      <c r="Y201" t="str">
        <f>VLOOKUP(F201,'Transform table'!A:B,2,0)</f>
        <v>Ekranas</v>
      </c>
      <c r="Z201" t="str">
        <f t="shared" si="3"/>
        <v>25/07/2026FK BabrungasEkranas</v>
      </c>
      <c r="AA201" t="str">
        <f>VLOOKUP($Z201,'oddspedia-matches'!$A:$AD,AA$2,0)</f>
        <v>2 - 0</v>
      </c>
      <c r="AB201" t="str">
        <f>VLOOKUP($Z201,'oddspedia-matches'!$A:$AD,AB$2,0)</f>
        <v>Green</v>
      </c>
      <c r="AC201" t="str">
        <f>VLOOKUP($Z201,'oddspedia-matches'!$A:$AD,AC$2,0)</f>
        <v>Red</v>
      </c>
      <c r="AD201" t="str">
        <f>VLOOKUP($Z201,'oddspedia-matches'!$A:$AD,AD$2,0)</f>
        <v>Red</v>
      </c>
      <c r="AE201" t="str">
        <f>VLOOKUP($Z201,'oddspedia-matches'!$A:$AD,AE$2,0)</f>
        <v>Green</v>
      </c>
      <c r="AF201" t="str">
        <f>VLOOKUP($Z201,'oddspedia-matches'!$A:$AD,AF$2,0)</f>
        <v>Red</v>
      </c>
      <c r="AG201" t="str">
        <f>VLOOKUP($Z201,'oddspedia-matches'!$A:$AD,AG$2,0)</f>
        <v>Green</v>
      </c>
      <c r="AH201" t="str">
        <f>VLOOKUP($Z201,'oddspedia-matches'!$A:$AD,AH$2,0)</f>
        <v>Green</v>
      </c>
      <c r="AI201" t="str">
        <f>VLOOKUP($Z201,'oddspedia-matches'!$A:$AD,AI$2,0)</f>
        <v>Red</v>
      </c>
      <c r="AJ201" t="str">
        <f>VLOOKUP($Z201,'oddspedia-matches'!$A:$AD,AJ$2,0)</f>
        <v>Red</v>
      </c>
      <c r="AK201" t="str">
        <f>VLOOKUP($Z201,'oddspedia-matches'!$A:$AD,AK$2,0)</f>
        <v>Green</v>
      </c>
      <c r="AL201" t="str">
        <f>VLOOKUP($Z201,'oddspedia-matches'!$A:$AD,AL$2,0)</f>
        <v>Green</v>
      </c>
      <c r="AM201" t="str">
        <f>VLOOKUP($Z201,'oddspedia-matches'!$A:$AD,AM$2,0)</f>
        <v>Red</v>
      </c>
      <c r="AN201" t="str">
        <f>VLOOKUP($Z201,'oddspedia-matches'!$A:$AD,AN$2,0)</f>
        <v>Green</v>
      </c>
      <c r="AO201" t="str">
        <f>VLOOKUP($Z201,'oddspedia-matches'!$A:$AD,AO$2,0)</f>
        <v>Green</v>
      </c>
      <c r="AP201" t="str">
        <f>VLOOKUP($Z201,'oddspedia-matches'!$A:$AD,AP$2,0)</f>
        <v>Red</v>
      </c>
      <c r="AQ201" t="str">
        <f>VLOOKUP($Z201,'oddspedia-matches'!$A:$AD,AQ$2,0)</f>
        <v>Green</v>
      </c>
    </row>
    <row r="202" spans="2:43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Central Espanol</v>
      </c>
      <c r="Y202" t="str">
        <f>VLOOKUP(F202,'Transform table'!A:B,2,0)</f>
        <v>Liverpool Montevideo</v>
      </c>
      <c r="Z202" t="str">
        <f t="shared" si="3"/>
        <v>25/07/2026Central EspanolLiverpool Montevideo</v>
      </c>
      <c r="AA202" t="str">
        <f>VLOOKUP($Z202,'oddspedia-matches'!$A:$AD,AA$2,0)</f>
        <v xml:space="preserve"> - </v>
      </c>
      <c r="AB202" t="str">
        <f>VLOOKUP($Z202,'oddspedia-matches'!$A:$AD,AB$2,0)</f>
        <v>Red</v>
      </c>
      <c r="AC202" t="str">
        <f>VLOOKUP($Z202,'oddspedia-matches'!$A:$AD,AC$2,0)</f>
        <v>Green</v>
      </c>
      <c r="AD202" t="str">
        <f>VLOOKUP($Z202,'oddspedia-matches'!$A:$AD,AD$2,0)</f>
        <v>Red</v>
      </c>
      <c r="AE202" t="str">
        <f>VLOOKUP($Z202,'oddspedia-matches'!$A:$AD,AE$2,0)</f>
        <v>Green</v>
      </c>
      <c r="AF202" t="str">
        <f>VLOOKUP($Z202,'oddspedia-matches'!$A:$AD,AF$2,0)</f>
        <v>Green</v>
      </c>
      <c r="AG202" t="str">
        <f>VLOOKUP($Z202,'oddspedia-matches'!$A:$AD,AG$2,0)</f>
        <v>Red</v>
      </c>
      <c r="AH202" t="str">
        <f>VLOOKUP($Z202,'oddspedia-matches'!$A:$AD,AH$2,0)</f>
        <v>Red</v>
      </c>
      <c r="AI202" t="str">
        <f>VLOOKUP($Z202,'oddspedia-matches'!$A:$AD,AI$2,0)</f>
        <v>Green</v>
      </c>
      <c r="AJ202" t="str">
        <f>VLOOKUP($Z202,'oddspedia-matches'!$A:$AD,AJ$2,0)</f>
        <v>Red</v>
      </c>
      <c r="AK202" t="str">
        <f>VLOOKUP($Z202,'oddspedia-matches'!$A:$AD,AK$2,0)</f>
        <v>Red</v>
      </c>
      <c r="AL202" t="str">
        <f>VLOOKUP($Z202,'oddspedia-matches'!$A:$AD,AL$2,0)</f>
        <v>Red</v>
      </c>
      <c r="AM202" t="str">
        <f>VLOOKUP($Z202,'oddspedia-matches'!$A:$AD,AM$2,0)</f>
        <v>Red</v>
      </c>
      <c r="AN202" t="str">
        <f>VLOOKUP($Z202,'oddspedia-matches'!$A:$AD,AN$2,0)</f>
        <v>Green</v>
      </c>
      <c r="AO202" t="str">
        <f>VLOOKUP($Z202,'oddspedia-matches'!$A:$AD,AO$2,0)</f>
        <v>Green</v>
      </c>
      <c r="AP202" t="str">
        <f>VLOOKUP($Z202,'oddspedia-matches'!$A:$AD,AP$2,0)</f>
        <v>Red</v>
      </c>
      <c r="AQ202" t="str">
        <f>VLOOKUP($Z202,'oddspedia-matches'!$A:$AD,AQ$2,0)</f>
        <v>Green</v>
      </c>
    </row>
    <row r="203" spans="2:43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 II</v>
      </c>
      <c r="Y204" t="str">
        <f>VLOOKUP(F204,'Transform table'!A:B,2,0)</f>
        <v>Flora Tallinn II</v>
      </c>
      <c r="Z204" t="str">
        <f t="shared" si="3"/>
        <v>25/07/2026Nomme Kalju IIFlora Tallinn II</v>
      </c>
      <c r="AA204" t="str">
        <f>VLOOKUP($Z204,'oddspedia-matches'!$A:$AD,AA$2,0)</f>
        <v>0 - 5</v>
      </c>
      <c r="AB204" t="str">
        <f>VLOOKUP($Z204,'oddspedia-matches'!$A:$AD,AB$2,0)</f>
        <v>Red</v>
      </c>
      <c r="AC204" t="str">
        <f>VLOOKUP($Z204,'oddspedia-matches'!$A:$AD,AC$2,0)</f>
        <v>Red</v>
      </c>
      <c r="AD204" t="str">
        <f>VLOOKUP($Z204,'oddspedia-matches'!$A:$AD,AD$2,0)</f>
        <v>Green</v>
      </c>
      <c r="AE204" t="str">
        <f>VLOOKUP($Z204,'oddspedia-matches'!$A:$AD,AE$2,0)</f>
        <v>Red</v>
      </c>
      <c r="AF204" t="str">
        <f>VLOOKUP($Z204,'oddspedia-matches'!$A:$AD,AF$2,0)</f>
        <v>Green</v>
      </c>
      <c r="AG204" t="str">
        <f>VLOOKUP($Z204,'oddspedia-matches'!$A:$AD,AG$2,0)</f>
        <v>Green</v>
      </c>
      <c r="AH204" t="str">
        <f>VLOOKUP($Z204,'oddspedia-matches'!$A:$AD,AH$2,0)</f>
        <v>Red</v>
      </c>
      <c r="AI204" t="str">
        <f>VLOOKUP($Z204,'oddspedia-matches'!$A:$AD,AI$2,0)</f>
        <v>Red</v>
      </c>
      <c r="AJ204" t="str">
        <f>VLOOKUP($Z204,'oddspedia-matches'!$A:$AD,AJ$2,0)</f>
        <v>Green</v>
      </c>
      <c r="AK204" t="str">
        <f>VLOOKUP($Z204,'oddspedia-matches'!$A:$AD,AK$2,0)</f>
        <v>Green</v>
      </c>
      <c r="AL204" t="str">
        <f>VLOOKUP($Z204,'oddspedia-matches'!$A:$AD,AL$2,0)</f>
        <v>Green</v>
      </c>
      <c r="AM204" t="str">
        <f>VLOOKUP($Z204,'oddspedia-matches'!$A:$AD,AM$2,0)</f>
        <v>Green</v>
      </c>
      <c r="AN204" t="str">
        <f>VLOOKUP($Z204,'oddspedia-matches'!$A:$AD,AN$2,0)</f>
        <v>Red</v>
      </c>
      <c r="AO204" t="str">
        <f>VLOOKUP($Z204,'oddspedia-matches'!$A:$AD,AO$2,0)</f>
        <v>Red</v>
      </c>
      <c r="AP204" t="str">
        <f>VLOOKUP($Z204,'oddspedia-matches'!$A:$AD,AP$2,0)</f>
        <v>Red</v>
      </c>
      <c r="AQ204" t="str">
        <f>VLOOKUP($Z204,'oddspedia-matches'!$A:$AD,AQ$2,0)</f>
        <v>Green</v>
      </c>
    </row>
    <row r="205" spans="2:43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Galway FC</v>
      </c>
      <c r="Y205" t="str">
        <f>VLOOKUP(F205,'Transform table'!A:B,2,0)</f>
        <v>Waterford United</v>
      </c>
      <c r="Z205" t="str">
        <f t="shared" si="3"/>
        <v>25/07/2026Galway FCWaterford United</v>
      </c>
      <c r="AA205" t="str">
        <f>VLOOKUP($Z205,'oddspedia-matches'!$A:$AD,AA$2,0)</f>
        <v>0 - 0</v>
      </c>
      <c r="AB205" t="str">
        <f>VLOOKUP($Z205,'oddspedia-matches'!$A:$AD,AB$2,0)</f>
        <v>Red</v>
      </c>
      <c r="AC205" t="str">
        <f>VLOOKUP($Z205,'oddspedia-matches'!$A:$AD,AC$2,0)</f>
        <v>Green</v>
      </c>
      <c r="AD205" t="str">
        <f>VLOOKUP($Z205,'oddspedia-matches'!$A:$AD,AD$2,0)</f>
        <v>Red</v>
      </c>
      <c r="AE205" t="str">
        <f>VLOOKUP($Z205,'oddspedia-matches'!$A:$AD,AE$2,0)</f>
        <v>Green</v>
      </c>
      <c r="AF205" t="str">
        <f>VLOOKUP($Z205,'oddspedia-matches'!$A:$AD,AF$2,0)</f>
        <v>Green</v>
      </c>
      <c r="AG205" t="str">
        <f>VLOOKUP($Z205,'oddspedia-matches'!$A:$AD,AG$2,0)</f>
        <v>Red</v>
      </c>
      <c r="AH205" t="str">
        <f>VLOOKUP($Z205,'oddspedia-matches'!$A:$AD,AH$2,0)</f>
        <v>Red</v>
      </c>
      <c r="AI205" t="str">
        <f>VLOOKUP($Z205,'oddspedia-matches'!$A:$AD,AI$2,0)</f>
        <v>Green</v>
      </c>
      <c r="AJ205" t="str">
        <f>VLOOKUP($Z205,'oddspedia-matches'!$A:$AD,AJ$2,0)</f>
        <v>Red</v>
      </c>
      <c r="AK205" t="str">
        <f>VLOOKUP($Z205,'oddspedia-matches'!$A:$AD,AK$2,0)</f>
        <v>Red</v>
      </c>
      <c r="AL205" t="str">
        <f>VLOOKUP($Z205,'oddspedia-matches'!$A:$AD,AL$2,0)</f>
        <v>Red</v>
      </c>
      <c r="AM205" t="str">
        <f>VLOOKUP($Z205,'oddspedia-matches'!$A:$AD,AM$2,0)</f>
        <v>Red</v>
      </c>
      <c r="AN205" t="str">
        <f>VLOOKUP($Z205,'oddspedia-matches'!$A:$AD,AN$2,0)</f>
        <v>Green</v>
      </c>
      <c r="AO205" t="str">
        <f>VLOOKUP($Z205,'oddspedia-matches'!$A:$AD,AO$2,0)</f>
        <v>Green</v>
      </c>
      <c r="AP205" t="str">
        <f>VLOOKUP($Z205,'oddspedia-matches'!$A:$AD,AP$2,0)</f>
        <v>Red</v>
      </c>
      <c r="AQ205" t="str">
        <f>VLOOKUP($Z205,'oddspedia-matches'!$A:$AD,AQ$2,0)</f>
        <v>Green</v>
      </c>
    </row>
    <row r="206" spans="2:43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tr">
        <f>VLOOKUP(E206,'Transform table'!A:B,2,0)</f>
        <v>Dalvik/Reynir</v>
      </c>
      <c r="Y206" t="str">
        <f>VLOOKUP(F206,'Transform table'!A:B,2,0)</f>
        <v>Vikingur Olafsvik</v>
      </c>
      <c r="Z206" t="str">
        <f t="shared" si="3"/>
        <v>25/07/2026Dalvik/ReynirVikingur Olafsvik</v>
      </c>
      <c r="AA206" t="str">
        <f>VLOOKUP($Z206,'oddspedia-matches'!$A:$AD,AA$2,0)</f>
        <v>0 - 1</v>
      </c>
      <c r="AB206" t="str">
        <f>VLOOKUP($Z206,'oddspedia-matches'!$A:$AD,AB$2,0)</f>
        <v>Red</v>
      </c>
      <c r="AC206" t="str">
        <f>VLOOKUP($Z206,'oddspedia-matches'!$A:$AD,AC$2,0)</f>
        <v>Red</v>
      </c>
      <c r="AD206" t="str">
        <f>VLOOKUP($Z206,'oddspedia-matches'!$A:$AD,AD$2,0)</f>
        <v>Green</v>
      </c>
      <c r="AE206" t="str">
        <f>VLOOKUP($Z206,'oddspedia-matches'!$A:$AD,AE$2,0)</f>
        <v>Red</v>
      </c>
      <c r="AF206" t="str">
        <f>VLOOKUP($Z206,'oddspedia-matches'!$A:$AD,AF$2,0)</f>
        <v>Green</v>
      </c>
      <c r="AG206" t="str">
        <f>VLOOKUP($Z206,'oddspedia-matches'!$A:$AD,AG$2,0)</f>
        <v>Green</v>
      </c>
      <c r="AH206" t="str">
        <f>VLOOKUP($Z206,'oddspedia-matches'!$A:$AD,AH$2,0)</f>
        <v>Red</v>
      </c>
      <c r="AI206" t="str">
        <f>VLOOKUP($Z206,'oddspedia-matches'!$A:$AD,AI$2,0)</f>
        <v>Green</v>
      </c>
      <c r="AJ206" t="str">
        <f>VLOOKUP($Z206,'oddspedia-matches'!$A:$AD,AJ$2,0)</f>
        <v>Red</v>
      </c>
      <c r="AK206" t="str">
        <f>VLOOKUP($Z206,'oddspedia-matches'!$A:$AD,AK$2,0)</f>
        <v>Red</v>
      </c>
      <c r="AL206" t="str">
        <f>VLOOKUP($Z206,'oddspedia-matches'!$A:$AD,AL$2,0)</f>
        <v>Red</v>
      </c>
      <c r="AM206" t="str">
        <f>VLOOKUP($Z206,'oddspedia-matches'!$A:$AD,AM$2,0)</f>
        <v>Red</v>
      </c>
      <c r="AN206" t="str">
        <f>VLOOKUP($Z206,'oddspedia-matches'!$A:$AD,AN$2,0)</f>
        <v>Green</v>
      </c>
      <c r="AO206" t="str">
        <f>VLOOKUP($Z206,'oddspedia-matches'!$A:$AD,AO$2,0)</f>
        <v>Green</v>
      </c>
      <c r="AP206" t="str">
        <f>VLOOKUP($Z206,'oddspedia-matches'!$A:$AD,AP$2,0)</f>
        <v>Red</v>
      </c>
      <c r="AQ206" t="str">
        <f>VLOOKUP($Z206,'oddspedia-matches'!$A:$AD,AQ$2,0)</f>
        <v>Green</v>
      </c>
    </row>
    <row r="207" spans="2:43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tr">
        <f>VLOOKUP(E207,'Transform table'!A:B,2,0)</f>
        <v>Magni</v>
      </c>
      <c r="Y207" t="str">
        <f>VLOOKUP(F207,'Transform table'!A:B,2,0)</f>
        <v>KFG Gardabaer</v>
      </c>
      <c r="Z207" t="str">
        <f t="shared" si="3"/>
        <v>25/07/2026MagniKFG Gardabaer</v>
      </c>
      <c r="AA207" t="str">
        <f>VLOOKUP($Z207,'oddspedia-matches'!$A:$AD,AA$2,0)</f>
        <v>1 - 1</v>
      </c>
      <c r="AB207" t="str">
        <f>VLOOKUP($Z207,'oddspedia-matches'!$A:$AD,AB$2,0)</f>
        <v>Red</v>
      </c>
      <c r="AC207" t="str">
        <f>VLOOKUP($Z207,'oddspedia-matches'!$A:$AD,AC$2,0)</f>
        <v>Green</v>
      </c>
      <c r="AD207" t="str">
        <f>VLOOKUP($Z207,'oddspedia-matches'!$A:$AD,AD$2,0)</f>
        <v>Red</v>
      </c>
      <c r="AE207" t="str">
        <f>VLOOKUP($Z207,'oddspedia-matches'!$A:$AD,AE$2,0)</f>
        <v>Green</v>
      </c>
      <c r="AF207" t="str">
        <f>VLOOKUP($Z207,'oddspedia-matches'!$A:$AD,AF$2,0)</f>
        <v>Green</v>
      </c>
      <c r="AG207" t="str">
        <f>VLOOKUP($Z207,'oddspedia-matches'!$A:$AD,AG$2,0)</f>
        <v>Red</v>
      </c>
      <c r="AH207" t="str">
        <f>VLOOKUP($Z207,'oddspedia-matches'!$A:$AD,AH$2,0)</f>
        <v>Red</v>
      </c>
      <c r="AI207" t="str">
        <f>VLOOKUP($Z207,'oddspedia-matches'!$A:$AD,AI$2,0)</f>
        <v>Green</v>
      </c>
      <c r="AJ207" t="str">
        <f>VLOOKUP($Z207,'oddspedia-matches'!$A:$AD,AJ$2,0)</f>
        <v>Red</v>
      </c>
      <c r="AK207" t="str">
        <f>VLOOKUP($Z207,'oddspedia-matches'!$A:$AD,AK$2,0)</f>
        <v>Red</v>
      </c>
      <c r="AL207" t="str">
        <f>VLOOKUP($Z207,'oddspedia-matches'!$A:$AD,AL$2,0)</f>
        <v>Green</v>
      </c>
      <c r="AM207" t="str">
        <f>VLOOKUP($Z207,'oddspedia-matches'!$A:$AD,AM$2,0)</f>
        <v>Red</v>
      </c>
      <c r="AN207" t="str">
        <f>VLOOKUP($Z207,'oddspedia-matches'!$A:$AD,AN$2,0)</f>
        <v>Green</v>
      </c>
      <c r="AO207" t="str">
        <f>VLOOKUP($Z207,'oddspedia-matches'!$A:$AD,AO$2,0)</f>
        <v>Green</v>
      </c>
      <c r="AP207" t="str">
        <f>VLOOKUP($Z207,'oddspedia-matches'!$A:$AD,AP$2,0)</f>
        <v>Green</v>
      </c>
      <c r="AQ207" t="str">
        <f>VLOOKUP($Z207,'oddspedia-matches'!$A:$AD,AQ$2,0)</f>
        <v>Red</v>
      </c>
    </row>
    <row r="208" spans="2:43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Kauno Zalgiris</v>
      </c>
      <c r="Y208" t="str">
        <f>VLOOKUP(F208,'Transform table'!A:B,2,0)</f>
        <v>FK Suduva Marijampole</v>
      </c>
      <c r="Z208" t="str">
        <f t="shared" si="3"/>
        <v>25/07/2026Kauno ZalgirisFK Suduva Marijampole</v>
      </c>
      <c r="AA208" t="str">
        <f>VLOOKUP($Z208,'oddspedia-matches'!$A:$AD,AA$2,0)</f>
        <v xml:space="preserve"> - </v>
      </c>
      <c r="AB208" t="str">
        <f>VLOOKUP($Z208,'oddspedia-matches'!$A:$AD,AB$2,0)</f>
        <v>Red</v>
      </c>
      <c r="AC208" t="str">
        <f>VLOOKUP($Z208,'oddspedia-matches'!$A:$AD,AC$2,0)</f>
        <v>Green</v>
      </c>
      <c r="AD208" t="str">
        <f>VLOOKUP($Z208,'oddspedia-matches'!$A:$AD,AD$2,0)</f>
        <v>Red</v>
      </c>
      <c r="AE208" t="str">
        <f>VLOOKUP($Z208,'oddspedia-matches'!$A:$AD,AE$2,0)</f>
        <v>Green</v>
      </c>
      <c r="AF208" t="str">
        <f>VLOOKUP($Z208,'oddspedia-matches'!$A:$AD,AF$2,0)</f>
        <v>Green</v>
      </c>
      <c r="AG208" t="str">
        <f>VLOOKUP($Z208,'oddspedia-matches'!$A:$AD,AG$2,0)</f>
        <v>Red</v>
      </c>
      <c r="AH208" t="str">
        <f>VLOOKUP($Z208,'oddspedia-matches'!$A:$AD,AH$2,0)</f>
        <v>Red</v>
      </c>
      <c r="AI208" t="str">
        <f>VLOOKUP($Z208,'oddspedia-matches'!$A:$AD,AI$2,0)</f>
        <v>Green</v>
      </c>
      <c r="AJ208" t="str">
        <f>VLOOKUP($Z208,'oddspedia-matches'!$A:$AD,AJ$2,0)</f>
        <v>Red</v>
      </c>
      <c r="AK208" t="str">
        <f>VLOOKUP($Z208,'oddspedia-matches'!$A:$AD,AK$2,0)</f>
        <v>Red</v>
      </c>
      <c r="AL208" t="str">
        <f>VLOOKUP($Z208,'oddspedia-matches'!$A:$AD,AL$2,0)</f>
        <v>Red</v>
      </c>
      <c r="AM208" t="str">
        <f>VLOOKUP($Z208,'oddspedia-matches'!$A:$AD,AM$2,0)</f>
        <v>Red</v>
      </c>
      <c r="AN208" t="str">
        <f>VLOOKUP($Z208,'oddspedia-matches'!$A:$AD,AN$2,0)</f>
        <v>Green</v>
      </c>
      <c r="AO208" t="str">
        <f>VLOOKUP($Z208,'oddspedia-matches'!$A:$AD,AO$2,0)</f>
        <v>Green</v>
      </c>
      <c r="AP208" t="str">
        <f>VLOOKUP($Z208,'oddspedia-matches'!$A:$AD,AP$2,0)</f>
        <v>Red</v>
      </c>
      <c r="AQ208" t="str">
        <f>VLOOKUP($Z208,'oddspedia-matches'!$A:$AD,AQ$2,0)</f>
        <v>Green</v>
      </c>
    </row>
    <row r="209" spans="2:43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tr">
        <f>VLOOKUP(E209,'Transform table'!A:B,2,0)</f>
        <v>Lietava Jonava</v>
      </c>
      <c r="Y209" t="str">
        <f>VLOOKUP(F209,'Transform table'!A:B,2,0)</f>
        <v>Garliava Kaunas</v>
      </c>
      <c r="Z209" t="str">
        <f t="shared" si="3"/>
        <v>25/07/2026Lietava JonavaGarliava Kaunas</v>
      </c>
      <c r="AA209" t="str">
        <f>VLOOKUP($Z209,'oddspedia-matches'!$A:$AD,AA$2,0)</f>
        <v>1 - 0</v>
      </c>
      <c r="AB209" t="str">
        <f>VLOOKUP($Z209,'oddspedia-matches'!$A:$AD,AB$2,0)</f>
        <v>Green</v>
      </c>
      <c r="AC209" t="str">
        <f>VLOOKUP($Z209,'oddspedia-matches'!$A:$AD,AC$2,0)</f>
        <v>Red</v>
      </c>
      <c r="AD209" t="str">
        <f>VLOOKUP($Z209,'oddspedia-matches'!$A:$AD,AD$2,0)</f>
        <v>Red</v>
      </c>
      <c r="AE209" t="str">
        <f>VLOOKUP($Z209,'oddspedia-matches'!$A:$AD,AE$2,0)</f>
        <v>Green</v>
      </c>
      <c r="AF209" t="str">
        <f>VLOOKUP($Z209,'oddspedia-matches'!$A:$AD,AF$2,0)</f>
        <v>Red</v>
      </c>
      <c r="AG209" t="str">
        <f>VLOOKUP($Z209,'oddspedia-matches'!$A:$AD,AG$2,0)</f>
        <v>Green</v>
      </c>
      <c r="AH209" t="str">
        <f>VLOOKUP($Z209,'oddspedia-matches'!$A:$AD,AH$2,0)</f>
        <v>Red</v>
      </c>
      <c r="AI209" t="str">
        <f>VLOOKUP($Z209,'oddspedia-matches'!$A:$AD,AI$2,0)</f>
        <v>Green</v>
      </c>
      <c r="AJ209" t="str">
        <f>VLOOKUP($Z209,'oddspedia-matches'!$A:$AD,AJ$2,0)</f>
        <v>Red</v>
      </c>
      <c r="AK209" t="str">
        <f>VLOOKUP($Z209,'oddspedia-matches'!$A:$AD,AK$2,0)</f>
        <v>Red</v>
      </c>
      <c r="AL209" t="str">
        <f>VLOOKUP($Z209,'oddspedia-matches'!$A:$AD,AL$2,0)</f>
        <v>Red</v>
      </c>
      <c r="AM209" t="str">
        <f>VLOOKUP($Z209,'oddspedia-matches'!$A:$AD,AM$2,0)</f>
        <v>Red</v>
      </c>
      <c r="AN209" t="str">
        <f>VLOOKUP($Z209,'oddspedia-matches'!$A:$AD,AN$2,0)</f>
        <v>Green</v>
      </c>
      <c r="AO209" t="str">
        <f>VLOOKUP($Z209,'oddspedia-matches'!$A:$AD,AO$2,0)</f>
        <v>Green</v>
      </c>
      <c r="AP209" t="str">
        <f>VLOOKUP($Z209,'oddspedia-matches'!$A:$AD,AP$2,0)</f>
        <v>Red</v>
      </c>
      <c r="AQ209" t="str">
        <f>VLOOKUP($Z209,'oddspedia-matches'!$A:$AD,AQ$2,0)</f>
        <v>Green</v>
      </c>
    </row>
    <row r="210" spans="2:43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Stromsgodset</v>
      </c>
      <c r="Y210" t="str">
        <f>VLOOKUP(F210,'Transform table'!A:B,2,0)</f>
        <v>Lyn</v>
      </c>
      <c r="Z210" t="str">
        <f t="shared" si="3"/>
        <v>25/07/2026StromsgodsetLyn</v>
      </c>
      <c r="AA210" t="str">
        <f>VLOOKUP($Z210,'oddspedia-matches'!$A:$AD,AA$2,0)</f>
        <v>1 - 1</v>
      </c>
      <c r="AB210" t="str">
        <f>VLOOKUP($Z210,'oddspedia-matches'!$A:$AD,AB$2,0)</f>
        <v>Red</v>
      </c>
      <c r="AC210" t="str">
        <f>VLOOKUP($Z210,'oddspedia-matches'!$A:$AD,AC$2,0)</f>
        <v>Green</v>
      </c>
      <c r="AD210" t="str">
        <f>VLOOKUP($Z210,'oddspedia-matches'!$A:$AD,AD$2,0)</f>
        <v>Red</v>
      </c>
      <c r="AE210" t="str">
        <f>VLOOKUP($Z210,'oddspedia-matches'!$A:$AD,AE$2,0)</f>
        <v>Green</v>
      </c>
      <c r="AF210" t="str">
        <f>VLOOKUP($Z210,'oddspedia-matches'!$A:$AD,AF$2,0)</f>
        <v>Green</v>
      </c>
      <c r="AG210" t="str">
        <f>VLOOKUP($Z210,'oddspedia-matches'!$A:$AD,AG$2,0)</f>
        <v>Red</v>
      </c>
      <c r="AH210" t="str">
        <f>VLOOKUP($Z210,'oddspedia-matches'!$A:$AD,AH$2,0)</f>
        <v>Red</v>
      </c>
      <c r="AI210" t="str">
        <f>VLOOKUP($Z210,'oddspedia-matches'!$A:$AD,AI$2,0)</f>
        <v>Green</v>
      </c>
      <c r="AJ210" t="str">
        <f>VLOOKUP($Z210,'oddspedia-matches'!$A:$AD,AJ$2,0)</f>
        <v>Red</v>
      </c>
      <c r="AK210" t="str">
        <f>VLOOKUP($Z210,'oddspedia-matches'!$A:$AD,AK$2,0)</f>
        <v>Red</v>
      </c>
      <c r="AL210" t="str">
        <f>VLOOKUP($Z210,'oddspedia-matches'!$A:$AD,AL$2,0)</f>
        <v>Green</v>
      </c>
      <c r="AM210" t="str">
        <f>VLOOKUP($Z210,'oddspedia-matches'!$A:$AD,AM$2,0)</f>
        <v>Red</v>
      </c>
      <c r="AN210" t="str">
        <f>VLOOKUP($Z210,'oddspedia-matches'!$A:$AD,AN$2,0)</f>
        <v>Green</v>
      </c>
      <c r="AO210" t="str">
        <f>VLOOKUP($Z210,'oddspedia-matches'!$A:$AD,AO$2,0)</f>
        <v>Green</v>
      </c>
      <c r="AP210" t="str">
        <f>VLOOKUP($Z210,'oddspedia-matches'!$A:$AD,AP$2,0)</f>
        <v>Green</v>
      </c>
      <c r="AQ210" t="str">
        <f>VLOOKUP($Z210,'oddspedia-matches'!$A:$AD,AQ$2,0)</f>
        <v>Red</v>
      </c>
    </row>
    <row r="211" spans="2:43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tr">
        <f>VLOOKUP(E211,'Transform table'!A:B,2,0)</f>
        <v>Santiago Wanderers</v>
      </c>
      <c r="Y211" t="str">
        <f>VLOOKUP(F211,'Transform table'!A:B,2,0)</f>
        <v>Union San Felipe</v>
      </c>
      <c r="Z211" t="str">
        <f t="shared" si="3"/>
        <v>25/07/2026Santiago WanderersUnion San Felipe</v>
      </c>
      <c r="AA211" t="str">
        <f>VLOOKUP($Z211,'oddspedia-matches'!$A:$AD,AA$2,0)</f>
        <v>2 - 0</v>
      </c>
      <c r="AB211" t="str">
        <f>VLOOKUP($Z211,'oddspedia-matches'!$A:$AD,AB$2,0)</f>
        <v>Green</v>
      </c>
      <c r="AC211" t="str">
        <f>VLOOKUP($Z211,'oddspedia-matches'!$A:$AD,AC$2,0)</f>
        <v>Red</v>
      </c>
      <c r="AD211" t="str">
        <f>VLOOKUP($Z211,'oddspedia-matches'!$A:$AD,AD$2,0)</f>
        <v>Red</v>
      </c>
      <c r="AE211" t="str">
        <f>VLOOKUP($Z211,'oddspedia-matches'!$A:$AD,AE$2,0)</f>
        <v>Green</v>
      </c>
      <c r="AF211" t="str">
        <f>VLOOKUP($Z211,'oddspedia-matches'!$A:$AD,AF$2,0)</f>
        <v>Red</v>
      </c>
      <c r="AG211" t="str">
        <f>VLOOKUP($Z211,'oddspedia-matches'!$A:$AD,AG$2,0)</f>
        <v>Green</v>
      </c>
      <c r="AH211" t="str">
        <f>VLOOKUP($Z211,'oddspedia-matches'!$A:$AD,AH$2,0)</f>
        <v>Green</v>
      </c>
      <c r="AI211" t="str">
        <f>VLOOKUP($Z211,'oddspedia-matches'!$A:$AD,AI$2,0)</f>
        <v>Red</v>
      </c>
      <c r="AJ211" t="str">
        <f>VLOOKUP($Z211,'oddspedia-matches'!$A:$AD,AJ$2,0)</f>
        <v>Red</v>
      </c>
      <c r="AK211" t="str">
        <f>VLOOKUP($Z211,'oddspedia-matches'!$A:$AD,AK$2,0)</f>
        <v>Green</v>
      </c>
      <c r="AL211" t="str">
        <f>VLOOKUP($Z211,'oddspedia-matches'!$A:$AD,AL$2,0)</f>
        <v>Green</v>
      </c>
      <c r="AM211" t="str">
        <f>VLOOKUP($Z211,'oddspedia-matches'!$A:$AD,AM$2,0)</f>
        <v>Red</v>
      </c>
      <c r="AN211" t="str">
        <f>VLOOKUP($Z211,'oddspedia-matches'!$A:$AD,AN$2,0)</f>
        <v>Green</v>
      </c>
      <c r="AO211" t="str">
        <f>VLOOKUP($Z211,'oddspedia-matches'!$A:$AD,AO$2,0)</f>
        <v>Green</v>
      </c>
      <c r="AP211" t="str">
        <f>VLOOKUP($Z211,'oddspedia-matches'!$A:$AD,AP$2,0)</f>
        <v>Red</v>
      </c>
      <c r="AQ211" t="str">
        <f>VLOOKUP($Z211,'oddspedia-matches'!$A:$AD,AQ$2,0)</f>
        <v>Green</v>
      </c>
    </row>
    <row r="212" spans="2:43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tr">
        <f>VLOOKUP(E212,'Transform table'!A:B,2,0)</f>
        <v>Kormakur/Hvot</v>
      </c>
      <c r="Y212" t="str">
        <f>VLOOKUP(F212,'Transform table'!A:B,2,0)</f>
        <v>Selfoss</v>
      </c>
      <c r="Z212" t="str">
        <f t="shared" si="3"/>
        <v>25/07/2026Kormakur/HvotSelfoss</v>
      </c>
      <c r="AA212" t="str">
        <f>VLOOKUP($Z212,'oddspedia-matches'!$A:$AD,AA$2,0)</f>
        <v>2 - 5</v>
      </c>
      <c r="AB212" t="str">
        <f>VLOOKUP($Z212,'oddspedia-matches'!$A:$AD,AB$2,0)</f>
        <v>Red</v>
      </c>
      <c r="AC212" t="str">
        <f>VLOOKUP($Z212,'oddspedia-matches'!$A:$AD,AC$2,0)</f>
        <v>Red</v>
      </c>
      <c r="AD212" t="str">
        <f>VLOOKUP($Z212,'oddspedia-matches'!$A:$AD,AD$2,0)</f>
        <v>Green</v>
      </c>
      <c r="AE212" t="str">
        <f>VLOOKUP($Z212,'oddspedia-matches'!$A:$AD,AE$2,0)</f>
        <v>Red</v>
      </c>
      <c r="AF212" t="str">
        <f>VLOOKUP($Z212,'oddspedia-matches'!$A:$AD,AF$2,0)</f>
        <v>Green</v>
      </c>
      <c r="AG212" t="str">
        <f>VLOOKUP($Z212,'oddspedia-matches'!$A:$AD,AG$2,0)</f>
        <v>Green</v>
      </c>
      <c r="AH212" t="str">
        <f>VLOOKUP($Z212,'oddspedia-matches'!$A:$AD,AH$2,0)</f>
        <v>Green</v>
      </c>
      <c r="AI212" t="str">
        <f>VLOOKUP($Z212,'oddspedia-matches'!$A:$AD,AI$2,0)</f>
        <v>Red</v>
      </c>
      <c r="AJ212" t="str">
        <f>VLOOKUP($Z212,'oddspedia-matches'!$A:$AD,AJ$2,0)</f>
        <v>Red</v>
      </c>
      <c r="AK212" t="str">
        <f>VLOOKUP($Z212,'oddspedia-matches'!$A:$AD,AK$2,0)</f>
        <v>Green</v>
      </c>
      <c r="AL212" t="str">
        <f>VLOOKUP($Z212,'oddspedia-matches'!$A:$AD,AL$2,0)</f>
        <v>Green</v>
      </c>
      <c r="AM212" t="str">
        <f>VLOOKUP($Z212,'oddspedia-matches'!$A:$AD,AM$2,0)</f>
        <v>Green</v>
      </c>
      <c r="AN212" t="str">
        <f>VLOOKUP($Z212,'oddspedia-matches'!$A:$AD,AN$2,0)</f>
        <v>Red</v>
      </c>
      <c r="AO212" t="str">
        <f>VLOOKUP($Z212,'oddspedia-matches'!$A:$AD,AO$2,0)</f>
        <v>Red</v>
      </c>
      <c r="AP212" t="str">
        <f>VLOOKUP($Z212,'oddspedia-matches'!$A:$AD,AP$2,0)</f>
        <v>Green</v>
      </c>
      <c r="AQ212" t="str">
        <f>VLOOKUP($Z212,'oddspedia-matches'!$A:$AD,AQ$2,0)</f>
        <v>Red</v>
      </c>
    </row>
    <row r="213" spans="2:43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tr">
        <f>VLOOKUP(E213,'Transform table'!A:B,2,0)</f>
        <v>Estudiantes Rio Cuarto</v>
      </c>
      <c r="Y213" t="str">
        <f>VLOOKUP(F213,'Transform table'!A:B,2,0)</f>
        <v>Club Atletico Tigre</v>
      </c>
      <c r="Z213" t="str">
        <f t="shared" si="3"/>
        <v>25/07/2026Estudiantes Rio CuartoClub Atletico Tigre</v>
      </c>
      <c r="AA213" t="str">
        <f>VLOOKUP($Z213,'oddspedia-matches'!$A:$AD,AA$2,0)</f>
        <v>1 - 0</v>
      </c>
      <c r="AB213" t="str">
        <f>VLOOKUP($Z213,'oddspedia-matches'!$A:$AD,AB$2,0)</f>
        <v>Green</v>
      </c>
      <c r="AC213" t="str">
        <f>VLOOKUP($Z213,'oddspedia-matches'!$A:$AD,AC$2,0)</f>
        <v>Red</v>
      </c>
      <c r="AD213" t="str">
        <f>VLOOKUP($Z213,'oddspedia-matches'!$A:$AD,AD$2,0)</f>
        <v>Red</v>
      </c>
      <c r="AE213" t="str">
        <f>VLOOKUP($Z213,'oddspedia-matches'!$A:$AD,AE$2,0)</f>
        <v>Green</v>
      </c>
      <c r="AF213" t="str">
        <f>VLOOKUP($Z213,'oddspedia-matches'!$A:$AD,AF$2,0)</f>
        <v>Red</v>
      </c>
      <c r="AG213" t="str">
        <f>VLOOKUP($Z213,'oddspedia-matches'!$A:$AD,AG$2,0)</f>
        <v>Green</v>
      </c>
      <c r="AH213" t="str">
        <f>VLOOKUP($Z213,'oddspedia-matches'!$A:$AD,AH$2,0)</f>
        <v>Red</v>
      </c>
      <c r="AI213" t="str">
        <f>VLOOKUP($Z213,'oddspedia-matches'!$A:$AD,AI$2,0)</f>
        <v>Green</v>
      </c>
      <c r="AJ213" t="str">
        <f>VLOOKUP($Z213,'oddspedia-matches'!$A:$AD,AJ$2,0)</f>
        <v>Red</v>
      </c>
      <c r="AK213" t="str">
        <f>VLOOKUP($Z213,'oddspedia-matches'!$A:$AD,AK$2,0)</f>
        <v>Red</v>
      </c>
      <c r="AL213" t="str">
        <f>VLOOKUP($Z213,'oddspedia-matches'!$A:$AD,AL$2,0)</f>
        <v>Red</v>
      </c>
      <c r="AM213" t="str">
        <f>VLOOKUP($Z213,'oddspedia-matches'!$A:$AD,AM$2,0)</f>
        <v>Red</v>
      </c>
      <c r="AN213" t="str">
        <f>VLOOKUP($Z213,'oddspedia-matches'!$A:$AD,AN$2,0)</f>
        <v>Green</v>
      </c>
      <c r="AO213" t="str">
        <f>VLOOKUP($Z213,'oddspedia-matches'!$A:$AD,AO$2,0)</f>
        <v>Green</v>
      </c>
      <c r="AP213" t="str">
        <f>VLOOKUP($Z213,'oddspedia-matches'!$A:$AD,AP$2,0)</f>
        <v>Red</v>
      </c>
      <c r="AQ213" t="str">
        <f>VLOOKUP($Z213,'oddspedia-matches'!$A:$AD,AQ$2,0)</f>
        <v>Green</v>
      </c>
    </row>
    <row r="214" spans="2:43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tr">
        <f>VLOOKUP(E214,'Transform table'!A:B,2,0)</f>
        <v>Estudiantes de BA</v>
      </c>
      <c r="Y214" t="str">
        <f>VLOOKUP(F214,'Transform table'!A:B,2,0)</f>
        <v>Ciudad de Bolivar</v>
      </c>
      <c r="Z214" t="str">
        <f t="shared" si="3"/>
        <v>25/07/2026Estudiantes de BACiudad de Bolivar</v>
      </c>
      <c r="AA214" t="str">
        <f>VLOOKUP($Z214,'oddspedia-matches'!$A:$AD,AA$2,0)</f>
        <v>1 - 2</v>
      </c>
      <c r="AB214" t="str">
        <f>VLOOKUP($Z214,'oddspedia-matches'!$A:$AD,AB$2,0)</f>
        <v>Red</v>
      </c>
      <c r="AC214" t="str">
        <f>VLOOKUP($Z214,'oddspedia-matches'!$A:$AD,AC$2,0)</f>
        <v>Red</v>
      </c>
      <c r="AD214" t="str">
        <f>VLOOKUP($Z214,'oddspedia-matches'!$A:$AD,AD$2,0)</f>
        <v>Green</v>
      </c>
      <c r="AE214" t="str">
        <f>VLOOKUP($Z214,'oddspedia-matches'!$A:$AD,AE$2,0)</f>
        <v>Red</v>
      </c>
      <c r="AF214" t="str">
        <f>VLOOKUP($Z214,'oddspedia-matches'!$A:$AD,AF$2,0)</f>
        <v>Green</v>
      </c>
      <c r="AG214" t="str">
        <f>VLOOKUP($Z214,'oddspedia-matches'!$A:$AD,AG$2,0)</f>
        <v>Green</v>
      </c>
      <c r="AH214" t="str">
        <f>VLOOKUP($Z214,'oddspedia-matches'!$A:$AD,AH$2,0)</f>
        <v>Red</v>
      </c>
      <c r="AI214" t="str">
        <f>VLOOKUP($Z214,'oddspedia-matches'!$A:$AD,AI$2,0)</f>
        <v>Red</v>
      </c>
      <c r="AJ214" t="str">
        <f>VLOOKUP($Z214,'oddspedia-matches'!$A:$AD,AJ$2,0)</f>
        <v>Green</v>
      </c>
      <c r="AK214" t="str">
        <f>VLOOKUP($Z214,'oddspedia-matches'!$A:$AD,AK$2,0)</f>
        <v>Green</v>
      </c>
      <c r="AL214" t="str">
        <f>VLOOKUP($Z214,'oddspedia-matches'!$A:$AD,AL$2,0)</f>
        <v>Green</v>
      </c>
      <c r="AM214" t="str">
        <f>VLOOKUP($Z214,'oddspedia-matches'!$A:$AD,AM$2,0)</f>
        <v>Green</v>
      </c>
      <c r="AN214" t="str">
        <f>VLOOKUP($Z214,'oddspedia-matches'!$A:$AD,AN$2,0)</f>
        <v>Red</v>
      </c>
      <c r="AO214" t="str">
        <f>VLOOKUP($Z214,'oddspedia-matches'!$A:$AD,AO$2,0)</f>
        <v>Green</v>
      </c>
      <c r="AP214" t="str">
        <f>VLOOKUP($Z214,'oddspedia-matches'!$A:$AD,AP$2,0)</f>
        <v>Green</v>
      </c>
      <c r="AQ214" t="str">
        <f>VLOOKUP($Z214,'oddspedia-matches'!$A:$AD,AQ$2,0)</f>
        <v>Red</v>
      </c>
    </row>
    <row r="215" spans="2:43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tr">
        <f>VLOOKUP(E215,'Transform table'!A:B,2,0)</f>
        <v>Atletico Argentino</v>
      </c>
      <c r="Y215" t="e">
        <f>VLOOKUP(F215,'Transform table'!A:B,2,0)</f>
        <v>#N/A</v>
      </c>
      <c r="Z215" t="e">
        <f t="shared" si="3"/>
        <v>#N/A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f>VLOOKUP(E217,'Transform table'!A:B,2,0)</f>
        <v>#N/A</v>
      </c>
      <c r="Y217" t="e">
        <f>VLOOKUP(F217,'Transform table'!A:B,2,0)</f>
        <v>#N/A</v>
      </c>
      <c r="Z217" t="e">
        <f t="shared" si="3"/>
        <v>#N/A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Canuelas FC</v>
      </c>
      <c r="Y219" t="str">
        <f>VLOOKUP(F219,'Transform table'!A:B,2,0)</f>
        <v>Deportivo Muniz</v>
      </c>
      <c r="Z219" t="str">
        <f t="shared" si="3"/>
        <v>25/07/2026Canuelas FCDeportivo Muniz</v>
      </c>
      <c r="AA219" t="str">
        <f>VLOOKUP($Z219,'oddspedia-matches'!$A:$AD,AA$2,0)</f>
        <v>0 - 1</v>
      </c>
      <c r="AB219" t="str">
        <f>VLOOKUP($Z219,'oddspedia-matches'!$A:$AD,AB$2,0)</f>
        <v>Red</v>
      </c>
      <c r="AC219" t="str">
        <f>VLOOKUP($Z219,'oddspedia-matches'!$A:$AD,AC$2,0)</f>
        <v>Red</v>
      </c>
      <c r="AD219" t="str">
        <f>VLOOKUP($Z219,'oddspedia-matches'!$A:$AD,AD$2,0)</f>
        <v>Green</v>
      </c>
      <c r="AE219" t="str">
        <f>VLOOKUP($Z219,'oddspedia-matches'!$A:$AD,AE$2,0)</f>
        <v>Red</v>
      </c>
      <c r="AF219" t="str">
        <f>VLOOKUP($Z219,'oddspedia-matches'!$A:$AD,AF$2,0)</f>
        <v>Green</v>
      </c>
      <c r="AG219" t="str">
        <f>VLOOKUP($Z219,'oddspedia-matches'!$A:$AD,AG$2,0)</f>
        <v>Green</v>
      </c>
      <c r="AH219" t="str">
        <f>VLOOKUP($Z219,'oddspedia-matches'!$A:$AD,AH$2,0)</f>
        <v>Red</v>
      </c>
      <c r="AI219" t="str">
        <f>VLOOKUP($Z219,'oddspedia-matches'!$A:$AD,AI$2,0)</f>
        <v>Red</v>
      </c>
      <c r="AJ219" t="str">
        <f>VLOOKUP($Z219,'oddspedia-matches'!$A:$AD,AJ$2,0)</f>
        <v>Green</v>
      </c>
      <c r="AK219" t="str">
        <f>VLOOKUP($Z219,'oddspedia-matches'!$A:$AD,AK$2,0)</f>
        <v>Green</v>
      </c>
      <c r="AL219" t="str">
        <f>VLOOKUP($Z219,'oddspedia-matches'!$A:$AD,AL$2,0)</f>
        <v>Red</v>
      </c>
      <c r="AM219" t="str">
        <f>VLOOKUP($Z219,'oddspedia-matches'!$A:$AD,AM$2,0)</f>
        <v>Red</v>
      </c>
      <c r="AN219" t="str">
        <f>VLOOKUP($Z219,'oddspedia-matches'!$A:$AD,AN$2,0)</f>
        <v>Green</v>
      </c>
      <c r="AO219" t="str">
        <f>VLOOKUP($Z219,'oddspedia-matches'!$A:$AD,AO$2,0)</f>
        <v>Green</v>
      </c>
      <c r="AP219" t="str">
        <f>VLOOKUP($Z219,'oddspedia-matches'!$A:$AD,AP$2,0)</f>
        <v>Red</v>
      </c>
      <c r="AQ219" t="str">
        <f>VLOOKUP($Z219,'oddspedia-matches'!$A:$AD,AQ$2,0)</f>
        <v>Green</v>
      </c>
    </row>
    <row r="220" spans="2:43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tr">
        <f>VLOOKUP(E220,'Transform table'!A:B,2,0)</f>
        <v>Estrella del Sur</v>
      </c>
      <c r="Y220" t="str">
        <f>VLOOKUP(F220,'Transform table'!A:B,2,0)</f>
        <v>Deportivo Paraguayo</v>
      </c>
      <c r="Z220" t="str">
        <f t="shared" si="3"/>
        <v>25/07/2026Estrella del SurDeportivo Paraguayo</v>
      </c>
      <c r="AA220" t="str">
        <f>VLOOKUP($Z220,'oddspedia-matches'!$A:$AD,AA$2,0)</f>
        <v>1 - 0</v>
      </c>
      <c r="AB220" t="str">
        <f>VLOOKUP($Z220,'oddspedia-matches'!$A:$AD,AB$2,0)</f>
        <v>Green</v>
      </c>
      <c r="AC220" t="str">
        <f>VLOOKUP($Z220,'oddspedia-matches'!$A:$AD,AC$2,0)</f>
        <v>Red</v>
      </c>
      <c r="AD220" t="str">
        <f>VLOOKUP($Z220,'oddspedia-matches'!$A:$AD,AD$2,0)</f>
        <v>Red</v>
      </c>
      <c r="AE220" t="str">
        <f>VLOOKUP($Z220,'oddspedia-matches'!$A:$AD,AE$2,0)</f>
        <v>Green</v>
      </c>
      <c r="AF220" t="str">
        <f>VLOOKUP($Z220,'oddspedia-matches'!$A:$AD,AF$2,0)</f>
        <v>Red</v>
      </c>
      <c r="AG220" t="str">
        <f>VLOOKUP($Z220,'oddspedia-matches'!$A:$AD,AG$2,0)</f>
        <v>Green</v>
      </c>
      <c r="AH220" t="str">
        <f>VLOOKUP($Z220,'oddspedia-matches'!$A:$AD,AH$2,0)</f>
        <v>Red</v>
      </c>
      <c r="AI220" t="str">
        <f>VLOOKUP($Z220,'oddspedia-matches'!$A:$AD,AI$2,0)</f>
        <v>Green</v>
      </c>
      <c r="AJ220" t="str">
        <f>VLOOKUP($Z220,'oddspedia-matches'!$A:$AD,AJ$2,0)</f>
        <v>Red</v>
      </c>
      <c r="AK220" t="str">
        <f>VLOOKUP($Z220,'oddspedia-matches'!$A:$AD,AK$2,0)</f>
        <v>Red</v>
      </c>
      <c r="AL220" t="str">
        <f>VLOOKUP($Z220,'oddspedia-matches'!$A:$AD,AL$2,0)</f>
        <v>Red</v>
      </c>
      <c r="AM220" t="str">
        <f>VLOOKUP($Z220,'oddspedia-matches'!$A:$AD,AM$2,0)</f>
        <v>Red</v>
      </c>
      <c r="AN220" t="str">
        <f>VLOOKUP($Z220,'oddspedia-matches'!$A:$AD,AN$2,0)</f>
        <v>Green</v>
      </c>
      <c r="AO220" t="str">
        <f>VLOOKUP($Z220,'oddspedia-matches'!$A:$AD,AO$2,0)</f>
        <v>Green</v>
      </c>
      <c r="AP220" t="str">
        <f>VLOOKUP($Z220,'oddspedia-matches'!$A:$AD,AP$2,0)</f>
        <v>Red</v>
      </c>
      <c r="AQ220" t="str">
        <f>VLOOKUP($Z220,'oddspedia-matches'!$A:$AD,AQ$2,0)</f>
        <v>Green</v>
      </c>
    </row>
    <row r="221" spans="2:43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tr">
        <f>VLOOKUP(E221,'Transform table'!A:B,2,0)</f>
        <v>Centro AtlÃ©tico FÃ©nix</v>
      </c>
      <c r="Y221" t="e">
        <f>VLOOKUP(F221,'Transform table'!A:B,2,0)</f>
        <v>#N/A</v>
      </c>
      <c r="Z221" t="e">
        <f t="shared" si="3"/>
        <v>#N/A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f>VLOOKUP(E222,'Transform table'!A:B,2,0)</f>
        <v>#N/A</v>
      </c>
      <c r="Y222" t="e">
        <f>VLOOKUP(F222,'Transform table'!A:B,2,0)</f>
        <v>#N/A</v>
      </c>
      <c r="Z222" t="e">
        <f t="shared" si="3"/>
        <v>#N/A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f>VLOOKUP(E223,'Transform table'!A:B,2,0)</f>
        <v>#N/A</v>
      </c>
      <c r="Y223" t="e">
        <f>VLOOKUP(F223,'Transform table'!A:B,2,0)</f>
        <v>#N/A</v>
      </c>
      <c r="Z223" t="e">
        <f t="shared" si="3"/>
        <v>#N/A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CA Lugano</v>
      </c>
      <c r="Y225" t="str">
        <f>VLOOKUP(F225,'Transform table'!A:B,2,0)</f>
        <v>Centro Espanol</v>
      </c>
      <c r="Z225" t="str">
        <f t="shared" si="3"/>
        <v>25/07/2026CA LuganoCentro Espanol</v>
      </c>
      <c r="AA225" t="str">
        <f>VLOOKUP($Z225,'oddspedia-matches'!$A:$AD,AA$2,0)</f>
        <v>1 - 0</v>
      </c>
      <c r="AB225" t="str">
        <f>VLOOKUP($Z225,'oddspedia-matches'!$A:$AD,AB$2,0)</f>
        <v>Green</v>
      </c>
      <c r="AC225" t="str">
        <f>VLOOKUP($Z225,'oddspedia-matches'!$A:$AD,AC$2,0)</f>
        <v>Red</v>
      </c>
      <c r="AD225" t="str">
        <f>VLOOKUP($Z225,'oddspedia-matches'!$A:$AD,AD$2,0)</f>
        <v>Red</v>
      </c>
      <c r="AE225" t="str">
        <f>VLOOKUP($Z225,'oddspedia-matches'!$A:$AD,AE$2,0)</f>
        <v>Green</v>
      </c>
      <c r="AF225" t="str">
        <f>VLOOKUP($Z225,'oddspedia-matches'!$A:$AD,AF$2,0)</f>
        <v>Red</v>
      </c>
      <c r="AG225" t="str">
        <f>VLOOKUP($Z225,'oddspedia-matches'!$A:$AD,AG$2,0)</f>
        <v>Green</v>
      </c>
      <c r="AH225" t="str">
        <f>VLOOKUP($Z225,'oddspedia-matches'!$A:$AD,AH$2,0)</f>
        <v>Red</v>
      </c>
      <c r="AI225" t="str">
        <f>VLOOKUP($Z225,'oddspedia-matches'!$A:$AD,AI$2,0)</f>
        <v>Green</v>
      </c>
      <c r="AJ225" t="str">
        <f>VLOOKUP($Z225,'oddspedia-matches'!$A:$AD,AJ$2,0)</f>
        <v>Red</v>
      </c>
      <c r="AK225" t="str">
        <f>VLOOKUP($Z225,'oddspedia-matches'!$A:$AD,AK$2,0)</f>
        <v>Red</v>
      </c>
      <c r="AL225" t="str">
        <f>VLOOKUP($Z225,'oddspedia-matches'!$A:$AD,AL$2,0)</f>
        <v>Red</v>
      </c>
      <c r="AM225" t="str">
        <f>VLOOKUP($Z225,'oddspedia-matches'!$A:$AD,AM$2,0)</f>
        <v>Red</v>
      </c>
      <c r="AN225" t="str">
        <f>VLOOKUP($Z225,'oddspedia-matches'!$A:$AD,AN$2,0)</f>
        <v>Green</v>
      </c>
      <c r="AO225" t="str">
        <f>VLOOKUP($Z225,'oddspedia-matches'!$A:$AD,AO$2,0)</f>
        <v>Green</v>
      </c>
      <c r="AP225" t="str">
        <f>VLOOKUP($Z225,'oddspedia-matches'!$A:$AD,AP$2,0)</f>
        <v>Red</v>
      </c>
      <c r="AQ225" t="str">
        <f>VLOOKUP($Z225,'oddspedia-matches'!$A:$AD,AQ$2,0)</f>
        <v>Green</v>
      </c>
    </row>
    <row r="226" spans="2:43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f>VLOOKUP(E226,'Transform table'!A:B,2,0)</f>
        <v>#N/A</v>
      </c>
      <c r="Y226" t="e">
        <f>VLOOKUP(F226,'Transform table'!A:B,2,0)</f>
        <v>#N/A</v>
      </c>
      <c r="Z226" t="e">
        <f t="shared" si="3"/>
        <v>#N/A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f>VLOOKUP(E227,'Transform table'!A:B,2,0)</f>
        <v>#N/A</v>
      </c>
      <c r="Y227" t="e">
        <f>VLOOKUP(F227,'Transform table'!A:B,2,0)</f>
        <v>#N/A</v>
      </c>
      <c r="Z227" t="e">
        <f t="shared" si="3"/>
        <v>#N/A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f>VLOOKUP(E228,'Transform table'!A:B,2,0)</f>
        <v>#N/A</v>
      </c>
      <c r="Y228" t="str">
        <f>VLOOKUP(F228,'Transform table'!A:B,2,0)</f>
        <v>JJ Urquiza</v>
      </c>
      <c r="Z228" t="e">
        <f t="shared" si="3"/>
        <v>#N/A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Haugesund</v>
      </c>
      <c r="Y229" t="str">
        <f>VLOOKUP(F229,'Transform table'!A:B,2,0)</f>
        <v>Bryne</v>
      </c>
      <c r="Z229" t="str">
        <f t="shared" si="3"/>
        <v>25/07/2026HaugesundBryne</v>
      </c>
      <c r="AA229" t="str">
        <f>VLOOKUP($Z229,'oddspedia-matches'!$A:$AD,AA$2,0)</f>
        <v>1 - 2</v>
      </c>
      <c r="AB229" t="str">
        <f>VLOOKUP($Z229,'oddspedia-matches'!$A:$AD,AB$2,0)</f>
        <v>Red</v>
      </c>
      <c r="AC229" t="str">
        <f>VLOOKUP($Z229,'oddspedia-matches'!$A:$AD,AC$2,0)</f>
        <v>Red</v>
      </c>
      <c r="AD229" t="str">
        <f>VLOOKUP($Z229,'oddspedia-matches'!$A:$AD,AD$2,0)</f>
        <v>Green</v>
      </c>
      <c r="AE229" t="str">
        <f>VLOOKUP($Z229,'oddspedia-matches'!$A:$AD,AE$2,0)</f>
        <v>Red</v>
      </c>
      <c r="AF229" t="str">
        <f>VLOOKUP($Z229,'oddspedia-matches'!$A:$AD,AF$2,0)</f>
        <v>Green</v>
      </c>
      <c r="AG229" t="str">
        <f>VLOOKUP($Z229,'oddspedia-matches'!$A:$AD,AG$2,0)</f>
        <v>Green</v>
      </c>
      <c r="AH229" t="str">
        <f>VLOOKUP($Z229,'oddspedia-matches'!$A:$AD,AH$2,0)</f>
        <v>Green</v>
      </c>
      <c r="AI229" t="str">
        <f>VLOOKUP($Z229,'oddspedia-matches'!$A:$AD,AI$2,0)</f>
        <v>Red</v>
      </c>
      <c r="AJ229" t="str">
        <f>VLOOKUP($Z229,'oddspedia-matches'!$A:$AD,AJ$2,0)</f>
        <v>Red</v>
      </c>
      <c r="AK229" t="str">
        <f>VLOOKUP($Z229,'oddspedia-matches'!$A:$AD,AK$2,0)</f>
        <v>Green</v>
      </c>
      <c r="AL229" t="str">
        <f>VLOOKUP($Z229,'oddspedia-matches'!$A:$AD,AL$2,0)</f>
        <v>Green</v>
      </c>
      <c r="AM229" t="str">
        <f>VLOOKUP($Z229,'oddspedia-matches'!$A:$AD,AM$2,0)</f>
        <v>Green</v>
      </c>
      <c r="AN229" t="str">
        <f>VLOOKUP($Z229,'oddspedia-matches'!$A:$AD,AN$2,0)</f>
        <v>Red</v>
      </c>
      <c r="AO229" t="str">
        <f>VLOOKUP($Z229,'oddspedia-matches'!$A:$AD,AO$2,0)</f>
        <v>Green</v>
      </c>
      <c r="AP229" t="str">
        <f>VLOOKUP($Z229,'oddspedia-matches'!$A:$AD,AP$2,0)</f>
        <v>Green</v>
      </c>
      <c r="AQ229" t="str">
        <f>VLOOKUP($Z229,'oddspedia-matches'!$A:$AD,AQ$2,0)</f>
        <v>Red</v>
      </c>
    </row>
    <row r="230" spans="2:43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 Huancayo</v>
      </c>
      <c r="Y230" t="str">
        <f>VLOOKUP(F230,'Transform table'!A:B,2,0)</f>
        <v>Atletico Grau</v>
      </c>
      <c r="Z230" t="str">
        <f t="shared" si="3"/>
        <v>25/07/2026Sport HuancayoAtletico Grau</v>
      </c>
      <c r="AA230" t="str">
        <f>VLOOKUP($Z230,'oddspedia-matches'!$A:$AD,AA$2,0)</f>
        <v>2 - 0</v>
      </c>
      <c r="AB230" t="str">
        <f>VLOOKUP($Z230,'oddspedia-matches'!$A:$AD,AB$2,0)</f>
        <v>Green</v>
      </c>
      <c r="AC230" t="str">
        <f>VLOOKUP($Z230,'oddspedia-matches'!$A:$AD,AC$2,0)</f>
        <v>Red</v>
      </c>
      <c r="AD230" t="str">
        <f>VLOOKUP($Z230,'oddspedia-matches'!$A:$AD,AD$2,0)</f>
        <v>Red</v>
      </c>
      <c r="AE230" t="str">
        <f>VLOOKUP($Z230,'oddspedia-matches'!$A:$AD,AE$2,0)</f>
        <v>Green</v>
      </c>
      <c r="AF230" t="str">
        <f>VLOOKUP($Z230,'oddspedia-matches'!$A:$AD,AF$2,0)</f>
        <v>Red</v>
      </c>
      <c r="AG230" t="str">
        <f>VLOOKUP($Z230,'oddspedia-matches'!$A:$AD,AG$2,0)</f>
        <v>Green</v>
      </c>
      <c r="AH230" t="str">
        <f>VLOOKUP($Z230,'oddspedia-matches'!$A:$AD,AH$2,0)</f>
        <v>Red</v>
      </c>
      <c r="AI230" t="str">
        <f>VLOOKUP($Z230,'oddspedia-matches'!$A:$AD,AI$2,0)</f>
        <v>Green</v>
      </c>
      <c r="AJ230" t="str">
        <f>VLOOKUP($Z230,'oddspedia-matches'!$A:$AD,AJ$2,0)</f>
        <v>Red</v>
      </c>
      <c r="AK230" t="str">
        <f>VLOOKUP($Z230,'oddspedia-matches'!$A:$AD,AK$2,0)</f>
        <v>Red</v>
      </c>
      <c r="AL230" t="str">
        <f>VLOOKUP($Z230,'oddspedia-matches'!$A:$AD,AL$2,0)</f>
        <v>Green</v>
      </c>
      <c r="AM230" t="str">
        <f>VLOOKUP($Z230,'oddspedia-matches'!$A:$AD,AM$2,0)</f>
        <v>Red</v>
      </c>
      <c r="AN230" t="str">
        <f>VLOOKUP($Z230,'oddspedia-matches'!$A:$AD,AN$2,0)</f>
        <v>Green</v>
      </c>
      <c r="AO230" t="str">
        <f>VLOOKUP($Z230,'oddspedia-matches'!$A:$AD,AO$2,0)</f>
        <v>Green</v>
      </c>
      <c r="AP230" t="str">
        <f>VLOOKUP($Z230,'oddspedia-matches'!$A:$AD,AP$2,0)</f>
        <v>Red</v>
      </c>
      <c r="AQ230" t="str">
        <f>VLOOKUP($Z230,'oddspedia-matches'!$A:$AD,AQ$2,0)</f>
        <v>Green</v>
      </c>
    </row>
    <row r="231" spans="2:43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CA Cerro</v>
      </c>
      <c r="Z231" t="str">
        <f t="shared" si="3"/>
        <v>25/07/2026Defensor SportingCA Cerro</v>
      </c>
      <c r="AA231" t="str">
        <f>VLOOKUP($Z231,'oddspedia-matches'!$A:$AD,AA$2,0)</f>
        <v xml:space="preserve"> - </v>
      </c>
      <c r="AB231" t="str">
        <f>VLOOKUP($Z231,'oddspedia-matches'!$A:$AD,AB$2,0)</f>
        <v>Red</v>
      </c>
      <c r="AC231" t="str">
        <f>VLOOKUP($Z231,'oddspedia-matches'!$A:$AD,AC$2,0)</f>
        <v>Green</v>
      </c>
      <c r="AD231" t="str">
        <f>VLOOKUP($Z231,'oddspedia-matches'!$A:$AD,AD$2,0)</f>
        <v>Red</v>
      </c>
      <c r="AE231" t="str">
        <f>VLOOKUP($Z231,'oddspedia-matches'!$A:$AD,AE$2,0)</f>
        <v>Green</v>
      </c>
      <c r="AF231" t="str">
        <f>VLOOKUP($Z231,'oddspedia-matches'!$A:$AD,AF$2,0)</f>
        <v>Green</v>
      </c>
      <c r="AG231" t="str">
        <f>VLOOKUP($Z231,'oddspedia-matches'!$A:$AD,AG$2,0)</f>
        <v>Red</v>
      </c>
      <c r="AH231" t="str">
        <f>VLOOKUP($Z231,'oddspedia-matches'!$A:$AD,AH$2,0)</f>
        <v>Red</v>
      </c>
      <c r="AI231" t="str">
        <f>VLOOKUP($Z231,'oddspedia-matches'!$A:$AD,AI$2,0)</f>
        <v>Green</v>
      </c>
      <c r="AJ231" t="str">
        <f>VLOOKUP($Z231,'oddspedia-matches'!$A:$AD,AJ$2,0)</f>
        <v>Red</v>
      </c>
      <c r="AK231" t="str">
        <f>VLOOKUP($Z231,'oddspedia-matches'!$A:$AD,AK$2,0)</f>
        <v>Red</v>
      </c>
      <c r="AL231" t="str">
        <f>VLOOKUP($Z231,'oddspedia-matches'!$A:$AD,AL$2,0)</f>
        <v>Red</v>
      </c>
      <c r="AM231" t="str">
        <f>VLOOKUP($Z231,'oddspedia-matches'!$A:$AD,AM$2,0)</f>
        <v>Red</v>
      </c>
      <c r="AN231" t="str">
        <f>VLOOKUP($Z231,'oddspedia-matches'!$A:$AD,AN$2,0)</f>
        <v>Green</v>
      </c>
      <c r="AO231" t="str">
        <f>VLOOKUP($Z231,'oddspedia-matches'!$A:$AD,AO$2,0)</f>
        <v>Green</v>
      </c>
      <c r="AP231" t="str">
        <f>VLOOKUP($Z231,'oddspedia-matches'!$A:$AD,AP$2,0)</f>
        <v>Red</v>
      </c>
      <c r="AQ231" t="str">
        <f>VLOOKUP($Z231,'oddspedia-matches'!$A:$AD,AQ$2,0)</f>
        <v>Green</v>
      </c>
    </row>
    <row r="232" spans="2:43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Longford Town</v>
      </c>
      <c r="Y232" t="str">
        <f>VLOOKUP(F232,'Transform table'!A:B,2,0)</f>
        <v>Wexford Youths</v>
      </c>
      <c r="Z232" t="str">
        <f t="shared" si="3"/>
        <v>25/07/2026Longford TownWexford Youths</v>
      </c>
      <c r="AA232" t="str">
        <f>VLOOKUP($Z232,'oddspedia-matches'!$A:$AD,AA$2,0)</f>
        <v>1 - 2</v>
      </c>
      <c r="AB232" t="str">
        <f>VLOOKUP($Z232,'oddspedia-matches'!$A:$AD,AB$2,0)</f>
        <v>Red</v>
      </c>
      <c r="AC232" t="str">
        <f>VLOOKUP($Z232,'oddspedia-matches'!$A:$AD,AC$2,0)</f>
        <v>Red</v>
      </c>
      <c r="AD232" t="str">
        <f>VLOOKUP($Z232,'oddspedia-matches'!$A:$AD,AD$2,0)</f>
        <v>Green</v>
      </c>
      <c r="AE232" t="str">
        <f>VLOOKUP($Z232,'oddspedia-matches'!$A:$AD,AE$2,0)</f>
        <v>Red</v>
      </c>
      <c r="AF232" t="str">
        <f>VLOOKUP($Z232,'oddspedia-matches'!$A:$AD,AF$2,0)</f>
        <v>Green</v>
      </c>
      <c r="AG232" t="str">
        <f>VLOOKUP($Z232,'oddspedia-matches'!$A:$AD,AG$2,0)</f>
        <v>Green</v>
      </c>
      <c r="AH232" t="str">
        <f>VLOOKUP($Z232,'oddspedia-matches'!$A:$AD,AH$2,0)</f>
        <v>Red</v>
      </c>
      <c r="AI232" t="str">
        <f>VLOOKUP($Z232,'oddspedia-matches'!$A:$AD,AI$2,0)</f>
        <v>Red</v>
      </c>
      <c r="AJ232" t="str">
        <f>VLOOKUP($Z232,'oddspedia-matches'!$A:$AD,AJ$2,0)</f>
        <v>Green</v>
      </c>
      <c r="AK232" t="str">
        <f>VLOOKUP($Z232,'oddspedia-matches'!$A:$AD,AK$2,0)</f>
        <v>Green</v>
      </c>
      <c r="AL232" t="str">
        <f>VLOOKUP($Z232,'oddspedia-matches'!$A:$AD,AL$2,0)</f>
        <v>Green</v>
      </c>
      <c r="AM232" t="str">
        <f>VLOOKUP($Z232,'oddspedia-matches'!$A:$AD,AM$2,0)</f>
        <v>Green</v>
      </c>
      <c r="AN232" t="str">
        <f>VLOOKUP($Z232,'oddspedia-matches'!$A:$AD,AN$2,0)</f>
        <v>Red</v>
      </c>
      <c r="AO232" t="str">
        <f>VLOOKUP($Z232,'oddspedia-matches'!$A:$AD,AO$2,0)</f>
        <v>Green</v>
      </c>
      <c r="AP232" t="str">
        <f>VLOOKUP($Z232,'oddspedia-matches'!$A:$AD,AP$2,0)</f>
        <v>Green</v>
      </c>
      <c r="AQ232" t="str">
        <f>VLOOKUP($Z232,'oddspedia-matches'!$A:$AD,AQ$2,0)</f>
        <v>Red</v>
      </c>
    </row>
    <row r="233" spans="2:43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Sligo FC</v>
      </c>
      <c r="Y233" t="str">
        <f>VLOOKUP(F233,'Transform table'!A:B,2,0)</f>
        <v>Drogheda United</v>
      </c>
      <c r="Z233" t="str">
        <f t="shared" si="3"/>
        <v>25/07/2026Sligo FCDrogheda United</v>
      </c>
      <c r="AA233" t="str">
        <f>VLOOKUP($Z233,'oddspedia-matches'!$A:$AD,AA$2,0)</f>
        <v>2 - 2</v>
      </c>
      <c r="AB233" t="str">
        <f>VLOOKUP($Z233,'oddspedia-matches'!$A:$AD,AB$2,0)</f>
        <v>Red</v>
      </c>
      <c r="AC233" t="str">
        <f>VLOOKUP($Z233,'oddspedia-matches'!$A:$AD,AC$2,0)</f>
        <v>Green</v>
      </c>
      <c r="AD233" t="str">
        <f>VLOOKUP($Z233,'oddspedia-matches'!$A:$AD,AD$2,0)</f>
        <v>Red</v>
      </c>
      <c r="AE233" t="str">
        <f>VLOOKUP($Z233,'oddspedia-matches'!$A:$AD,AE$2,0)</f>
        <v>Green</v>
      </c>
      <c r="AF233" t="str">
        <f>VLOOKUP($Z233,'oddspedia-matches'!$A:$AD,AF$2,0)</f>
        <v>Green</v>
      </c>
      <c r="AG233" t="str">
        <f>VLOOKUP($Z233,'oddspedia-matches'!$A:$AD,AG$2,0)</f>
        <v>Red</v>
      </c>
      <c r="AH233" t="str">
        <f>VLOOKUP($Z233,'oddspedia-matches'!$A:$AD,AH$2,0)</f>
        <v>Green</v>
      </c>
      <c r="AI233" t="str">
        <f>VLOOKUP($Z233,'oddspedia-matches'!$A:$AD,AI$2,0)</f>
        <v>Red</v>
      </c>
      <c r="AJ233" t="str">
        <f>VLOOKUP($Z233,'oddspedia-matches'!$A:$AD,AJ$2,0)</f>
        <v>Red</v>
      </c>
      <c r="AK233" t="str">
        <f>VLOOKUP($Z233,'oddspedia-matches'!$A:$AD,AK$2,0)</f>
        <v>Green</v>
      </c>
      <c r="AL233" t="str">
        <f>VLOOKUP($Z233,'oddspedia-matches'!$A:$AD,AL$2,0)</f>
        <v>Green</v>
      </c>
      <c r="AM233" t="str">
        <f>VLOOKUP($Z233,'oddspedia-matches'!$A:$AD,AM$2,0)</f>
        <v>Green</v>
      </c>
      <c r="AN233" t="str">
        <f>VLOOKUP($Z233,'oddspedia-matches'!$A:$AD,AN$2,0)</f>
        <v>Red</v>
      </c>
      <c r="AO233" t="str">
        <f>VLOOKUP($Z233,'oddspedia-matches'!$A:$AD,AO$2,0)</f>
        <v>Red</v>
      </c>
      <c r="AP233" t="str">
        <f>VLOOKUP($Z233,'oddspedia-matches'!$A:$AD,AP$2,0)</f>
        <v>Green</v>
      </c>
      <c r="AQ233" t="str">
        <f>VLOOKUP($Z233,'oddspedia-matches'!$A:$AD,AQ$2,0)</f>
        <v>Red</v>
      </c>
    </row>
    <row r="234" spans="2:43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de Rafaela</v>
      </c>
      <c r="Y234" t="str">
        <f>VLOOKUP(F234,'Transform table'!A:B,2,0)</f>
        <v>Nueva Chicago</v>
      </c>
      <c r="Z234" t="str">
        <f t="shared" si="3"/>
        <v>25/07/2026Atletico de RafaelaNueva Chicago</v>
      </c>
      <c r="AA234" t="str">
        <f>VLOOKUP($Z234,'oddspedia-matches'!$A:$AD,AA$2,0)</f>
        <v>1 - 0</v>
      </c>
      <c r="AB234" t="str">
        <f>VLOOKUP($Z234,'oddspedia-matches'!$A:$AD,AB$2,0)</f>
        <v>Green</v>
      </c>
      <c r="AC234" t="str">
        <f>VLOOKUP($Z234,'oddspedia-matches'!$A:$AD,AC$2,0)</f>
        <v>Red</v>
      </c>
      <c r="AD234" t="str">
        <f>VLOOKUP($Z234,'oddspedia-matches'!$A:$AD,AD$2,0)</f>
        <v>Red</v>
      </c>
      <c r="AE234" t="str">
        <f>VLOOKUP($Z234,'oddspedia-matches'!$A:$AD,AE$2,0)</f>
        <v>Green</v>
      </c>
      <c r="AF234" t="str">
        <f>VLOOKUP($Z234,'oddspedia-matches'!$A:$AD,AF$2,0)</f>
        <v>Red</v>
      </c>
      <c r="AG234" t="str">
        <f>VLOOKUP($Z234,'oddspedia-matches'!$A:$AD,AG$2,0)</f>
        <v>Green</v>
      </c>
      <c r="AH234" t="str">
        <f>VLOOKUP($Z234,'oddspedia-matches'!$A:$AD,AH$2,0)</f>
        <v>Red</v>
      </c>
      <c r="AI234" t="str">
        <f>VLOOKUP($Z234,'oddspedia-matches'!$A:$AD,AI$2,0)</f>
        <v>Green</v>
      </c>
      <c r="AJ234" t="str">
        <f>VLOOKUP($Z234,'oddspedia-matches'!$A:$AD,AJ$2,0)</f>
        <v>Red</v>
      </c>
      <c r="AK234" t="str">
        <f>VLOOKUP($Z234,'oddspedia-matches'!$A:$AD,AK$2,0)</f>
        <v>Red</v>
      </c>
      <c r="AL234" t="str">
        <f>VLOOKUP($Z234,'oddspedia-matches'!$A:$AD,AL$2,0)</f>
        <v>Red</v>
      </c>
      <c r="AM234" t="str">
        <f>VLOOKUP($Z234,'oddspedia-matches'!$A:$AD,AM$2,0)</f>
        <v>Red</v>
      </c>
      <c r="AN234" t="str">
        <f>VLOOKUP($Z234,'oddspedia-matches'!$A:$AD,AN$2,0)</f>
        <v>Green</v>
      </c>
      <c r="AO234" t="str">
        <f>VLOOKUP($Z234,'oddspedia-matches'!$A:$AD,AO$2,0)</f>
        <v>Green</v>
      </c>
      <c r="AP234" t="str">
        <f>VLOOKUP($Z234,'oddspedia-matches'!$A:$AD,AP$2,0)</f>
        <v>Red</v>
      </c>
      <c r="AQ234" t="str">
        <f>VLOOKUP($Z234,'oddspedia-matches'!$A:$AD,AQ$2,0)</f>
        <v>Green</v>
      </c>
    </row>
    <row r="235" spans="2:43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tr">
        <f>VLOOKUP(E235,'Transform table'!A:B,2,0)</f>
        <v>Always Ready</v>
      </c>
      <c r="Y235" t="str">
        <f>VLOOKUP(F235,'Transform table'!A:B,2,0)</f>
        <v>SA Bulo Bulo</v>
      </c>
      <c r="Z235" t="str">
        <f t="shared" si="3"/>
        <v>25/07/2026Always ReadySA Bulo Bulo</v>
      </c>
      <c r="AA235" t="str">
        <f>VLOOKUP($Z235,'oddspedia-matches'!$A:$AD,AA$2,0)</f>
        <v>3 - 1</v>
      </c>
      <c r="AB235" t="str">
        <f>VLOOKUP($Z235,'oddspedia-matches'!$A:$AD,AB$2,0)</f>
        <v>Green</v>
      </c>
      <c r="AC235" t="str">
        <f>VLOOKUP($Z235,'oddspedia-matches'!$A:$AD,AC$2,0)</f>
        <v>Red</v>
      </c>
      <c r="AD235" t="str">
        <f>VLOOKUP($Z235,'oddspedia-matches'!$A:$AD,AD$2,0)</f>
        <v>Red</v>
      </c>
      <c r="AE235" t="str">
        <f>VLOOKUP($Z235,'oddspedia-matches'!$A:$AD,AE$2,0)</f>
        <v>Green</v>
      </c>
      <c r="AF235" t="str">
        <f>VLOOKUP($Z235,'oddspedia-matches'!$A:$AD,AF$2,0)</f>
        <v>Red</v>
      </c>
      <c r="AG235" t="str">
        <f>VLOOKUP($Z235,'oddspedia-matches'!$A:$AD,AG$2,0)</f>
        <v>Green</v>
      </c>
      <c r="AH235" t="str">
        <f>VLOOKUP($Z235,'oddspedia-matches'!$A:$AD,AH$2,0)</f>
        <v>Green</v>
      </c>
      <c r="AI235" t="str">
        <f>VLOOKUP($Z235,'oddspedia-matches'!$A:$AD,AI$2,0)</f>
        <v>Red</v>
      </c>
      <c r="AJ235" t="str">
        <f>VLOOKUP($Z235,'oddspedia-matches'!$A:$AD,AJ$2,0)</f>
        <v>Red</v>
      </c>
      <c r="AK235" t="str">
        <f>VLOOKUP($Z235,'oddspedia-matches'!$A:$AD,AK$2,0)</f>
        <v>Green</v>
      </c>
      <c r="AL235" t="str">
        <f>VLOOKUP($Z235,'oddspedia-matches'!$A:$AD,AL$2,0)</f>
        <v>Green</v>
      </c>
      <c r="AM235" t="str">
        <f>VLOOKUP($Z235,'oddspedia-matches'!$A:$AD,AM$2,0)</f>
        <v>Green</v>
      </c>
      <c r="AN235" t="str">
        <f>VLOOKUP($Z235,'oddspedia-matches'!$A:$AD,AN$2,0)</f>
        <v>Red</v>
      </c>
      <c r="AO235" t="str">
        <f>VLOOKUP($Z235,'oddspedia-matches'!$A:$AD,AO$2,0)</f>
        <v>Red</v>
      </c>
      <c r="AP235" t="str">
        <f>VLOOKUP($Z235,'oddspedia-matches'!$A:$AD,AP$2,0)</f>
        <v>Green</v>
      </c>
      <c r="AQ235" t="str">
        <f>VLOOKUP($Z235,'oddspedia-matches'!$A:$AD,AQ$2,0)</f>
        <v>Red</v>
      </c>
    </row>
    <row r="236" spans="2:43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tr">
        <f>VLOOKUP(E236,'Transform table'!A:B,2,0)</f>
        <v>Iguatu</v>
      </c>
      <c r="Y236" t="str">
        <f>VLOOKUP(F236,'Transform table'!A:B,2,0)</f>
        <v>Nacional AM</v>
      </c>
      <c r="Z236" t="str">
        <f t="shared" si="3"/>
        <v>25/07/2026IguatuNacional AM</v>
      </c>
      <c r="AA236" t="str">
        <f>VLOOKUP($Z236,'oddspedia-matches'!$A:$AD,AA$2,0)</f>
        <v>1 - 1</v>
      </c>
      <c r="AB236" t="str">
        <f>VLOOKUP($Z236,'oddspedia-matches'!$A:$AD,AB$2,0)</f>
        <v>Red</v>
      </c>
      <c r="AC236" t="str">
        <f>VLOOKUP($Z236,'oddspedia-matches'!$A:$AD,AC$2,0)</f>
        <v>Green</v>
      </c>
      <c r="AD236" t="str">
        <f>VLOOKUP($Z236,'oddspedia-matches'!$A:$AD,AD$2,0)</f>
        <v>Red</v>
      </c>
      <c r="AE236" t="str">
        <f>VLOOKUP($Z236,'oddspedia-matches'!$A:$AD,AE$2,0)</f>
        <v>Green</v>
      </c>
      <c r="AF236" t="str">
        <f>VLOOKUP($Z236,'oddspedia-matches'!$A:$AD,AF$2,0)</f>
        <v>Green</v>
      </c>
      <c r="AG236" t="str">
        <f>VLOOKUP($Z236,'oddspedia-matches'!$A:$AD,AG$2,0)</f>
        <v>Red</v>
      </c>
      <c r="AH236" t="str">
        <f>VLOOKUP($Z236,'oddspedia-matches'!$A:$AD,AH$2,0)</f>
        <v>Red</v>
      </c>
      <c r="AI236" t="str">
        <f>VLOOKUP($Z236,'oddspedia-matches'!$A:$AD,AI$2,0)</f>
        <v>Green</v>
      </c>
      <c r="AJ236" t="str">
        <f>VLOOKUP($Z236,'oddspedia-matches'!$A:$AD,AJ$2,0)</f>
        <v>Red</v>
      </c>
      <c r="AK236" t="str">
        <f>VLOOKUP($Z236,'oddspedia-matches'!$A:$AD,AK$2,0)</f>
        <v>Green</v>
      </c>
      <c r="AL236" t="str">
        <f>VLOOKUP($Z236,'oddspedia-matches'!$A:$AD,AL$2,0)</f>
        <v>Green</v>
      </c>
      <c r="AM236" t="str">
        <f>VLOOKUP($Z236,'oddspedia-matches'!$A:$AD,AM$2,0)</f>
        <v>Red</v>
      </c>
      <c r="AN236" t="str">
        <f>VLOOKUP($Z236,'oddspedia-matches'!$A:$AD,AN$2,0)</f>
        <v>Green</v>
      </c>
      <c r="AO236" t="str">
        <f>VLOOKUP($Z236,'oddspedia-matches'!$A:$AD,AO$2,0)</f>
        <v>Green</v>
      </c>
      <c r="AP236" t="str">
        <f>VLOOKUP($Z236,'oddspedia-matches'!$A:$AD,AP$2,0)</f>
        <v>Green</v>
      </c>
      <c r="AQ236" t="str">
        <f>VLOOKUP($Z236,'oddspedia-matches'!$A:$AD,AQ$2,0)</f>
        <v>Red</v>
      </c>
    </row>
    <row r="237" spans="2:43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SP</v>
      </c>
      <c r="Y237" t="str">
        <f>VLOOKUP(F237,'Transform table'!A:B,2,0)</f>
        <v>Uberlandia MG</v>
      </c>
      <c r="Z237" t="str">
        <f t="shared" si="3"/>
        <v>25/07/2026Portuguesa SPUberlandia MG</v>
      </c>
      <c r="AA237" t="str">
        <f>VLOOKUP($Z237,'oddspedia-matches'!$A:$AD,AA$2,0)</f>
        <v>1 - 0</v>
      </c>
      <c r="AB237" t="str">
        <f>VLOOKUP($Z237,'oddspedia-matches'!$A:$AD,AB$2,0)</f>
        <v>Green</v>
      </c>
      <c r="AC237" t="str">
        <f>VLOOKUP($Z237,'oddspedia-matches'!$A:$AD,AC$2,0)</f>
        <v>Red</v>
      </c>
      <c r="AD237" t="str">
        <f>VLOOKUP($Z237,'oddspedia-matches'!$A:$AD,AD$2,0)</f>
        <v>Red</v>
      </c>
      <c r="AE237" t="str">
        <f>VLOOKUP($Z237,'oddspedia-matches'!$A:$AD,AE$2,0)</f>
        <v>Green</v>
      </c>
      <c r="AF237" t="str">
        <f>VLOOKUP($Z237,'oddspedia-matches'!$A:$AD,AF$2,0)</f>
        <v>Red</v>
      </c>
      <c r="AG237" t="str">
        <f>VLOOKUP($Z237,'oddspedia-matches'!$A:$AD,AG$2,0)</f>
        <v>Green</v>
      </c>
      <c r="AH237" t="str">
        <f>VLOOKUP($Z237,'oddspedia-matches'!$A:$AD,AH$2,0)</f>
        <v>Red</v>
      </c>
      <c r="AI237" t="str">
        <f>VLOOKUP($Z237,'oddspedia-matches'!$A:$AD,AI$2,0)</f>
        <v>Green</v>
      </c>
      <c r="AJ237" t="str">
        <f>VLOOKUP($Z237,'oddspedia-matches'!$A:$AD,AJ$2,0)</f>
        <v>Red</v>
      </c>
      <c r="AK237" t="str">
        <f>VLOOKUP($Z237,'oddspedia-matches'!$A:$AD,AK$2,0)</f>
        <v>Red</v>
      </c>
      <c r="AL237" t="str">
        <f>VLOOKUP($Z237,'oddspedia-matches'!$A:$AD,AL$2,0)</f>
        <v>Red</v>
      </c>
      <c r="AM237" t="str">
        <f>VLOOKUP($Z237,'oddspedia-matches'!$A:$AD,AM$2,0)</f>
        <v>Red</v>
      </c>
      <c r="AN237" t="str">
        <f>VLOOKUP($Z237,'oddspedia-matches'!$A:$AD,AN$2,0)</f>
        <v>Green</v>
      </c>
      <c r="AO237" t="str">
        <f>VLOOKUP($Z237,'oddspedia-matches'!$A:$AD,AO$2,0)</f>
        <v>Green</v>
      </c>
      <c r="AP237" t="str">
        <f>VLOOKUP($Z237,'oddspedia-matches'!$A:$AD,AP$2,0)</f>
        <v>Red</v>
      </c>
      <c r="AQ237" t="str">
        <f>VLOOKUP($Z237,'oddspedia-matches'!$A:$AD,AQ$2,0)</f>
        <v>Green</v>
      </c>
    </row>
    <row r="238" spans="2:43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tr">
        <f>VLOOKUP(E238,'Transform table'!A:B,2,0)</f>
        <v>Coquimbo Unido</v>
      </c>
      <c r="Y238" t="str">
        <f>VLOOKUP(F238,'Transform table'!A:B,2,0)</f>
        <v>Universidad de Concepcion</v>
      </c>
      <c r="Z238" t="str">
        <f t="shared" si="3"/>
        <v>25/07/2026Coquimbo UnidoUniversidad de Concepcion</v>
      </c>
      <c r="AA238" t="str">
        <f>VLOOKUP($Z238,'oddspedia-matches'!$A:$AD,AA$2,0)</f>
        <v xml:space="preserve"> - </v>
      </c>
      <c r="AB238" t="str">
        <f>VLOOKUP($Z238,'oddspedia-matches'!$A:$AD,AB$2,0)</f>
        <v>Red</v>
      </c>
      <c r="AC238" t="str">
        <f>VLOOKUP($Z238,'oddspedia-matches'!$A:$AD,AC$2,0)</f>
        <v>Green</v>
      </c>
      <c r="AD238" t="str">
        <f>VLOOKUP($Z238,'oddspedia-matches'!$A:$AD,AD$2,0)</f>
        <v>Red</v>
      </c>
      <c r="AE238" t="str">
        <f>VLOOKUP($Z238,'oddspedia-matches'!$A:$AD,AE$2,0)</f>
        <v>Green</v>
      </c>
      <c r="AF238" t="str">
        <f>VLOOKUP($Z238,'oddspedia-matches'!$A:$AD,AF$2,0)</f>
        <v>Green</v>
      </c>
      <c r="AG238" t="str">
        <f>VLOOKUP($Z238,'oddspedia-matches'!$A:$AD,AG$2,0)</f>
        <v>Red</v>
      </c>
      <c r="AH238" t="str">
        <f>VLOOKUP($Z238,'oddspedia-matches'!$A:$AD,AH$2,0)</f>
        <v>Red</v>
      </c>
      <c r="AI238" t="str">
        <f>VLOOKUP($Z238,'oddspedia-matches'!$A:$AD,AI$2,0)</f>
        <v>Green</v>
      </c>
      <c r="AJ238" t="str">
        <f>VLOOKUP($Z238,'oddspedia-matches'!$A:$AD,AJ$2,0)</f>
        <v>Red</v>
      </c>
      <c r="AK238" t="str">
        <f>VLOOKUP($Z238,'oddspedia-matches'!$A:$AD,AK$2,0)</f>
        <v>Red</v>
      </c>
      <c r="AL238" t="str">
        <f>VLOOKUP($Z238,'oddspedia-matches'!$A:$AD,AL$2,0)</f>
        <v>Red</v>
      </c>
      <c r="AM238" t="str">
        <f>VLOOKUP($Z238,'oddspedia-matches'!$A:$AD,AM$2,0)</f>
        <v>Red</v>
      </c>
      <c r="AN238" t="str">
        <f>VLOOKUP($Z238,'oddspedia-matches'!$A:$AD,AN$2,0)</f>
        <v>Green</v>
      </c>
      <c r="AO238" t="str">
        <f>VLOOKUP($Z238,'oddspedia-matches'!$A:$AD,AO$2,0)</f>
        <v>Green</v>
      </c>
      <c r="AP238" t="str">
        <f>VLOOKUP($Z238,'oddspedia-matches'!$A:$AD,AP$2,0)</f>
        <v>Red</v>
      </c>
      <c r="AQ238" t="str">
        <f>VLOOKUP($Z238,'oddspedia-matches'!$A:$AD,AQ$2,0)</f>
        <v>Green</v>
      </c>
    </row>
    <row r="239" spans="2:43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tr">
        <f>VLOOKUP(E239,'Transform table'!A:B,2,0)</f>
        <v>Curico Unido</v>
      </c>
      <c r="Y239" t="str">
        <f>VLOOKUP(F239,'Transform table'!A:B,2,0)</f>
        <v>San Luis Quillota</v>
      </c>
      <c r="Z239" t="str">
        <f t="shared" si="3"/>
        <v>25/07/2026Curico UnidoSan Luis Quillota</v>
      </c>
      <c r="AA239" t="str">
        <f>VLOOKUP($Z239,'oddspedia-matches'!$A:$AD,AA$2,0)</f>
        <v>1 - 2</v>
      </c>
      <c r="AB239" t="str">
        <f>VLOOKUP($Z239,'oddspedia-matches'!$A:$AD,AB$2,0)</f>
        <v>Red</v>
      </c>
      <c r="AC239" t="str">
        <f>VLOOKUP($Z239,'oddspedia-matches'!$A:$AD,AC$2,0)</f>
        <v>Red</v>
      </c>
      <c r="AD239" t="str">
        <f>VLOOKUP($Z239,'oddspedia-matches'!$A:$AD,AD$2,0)</f>
        <v>Green</v>
      </c>
      <c r="AE239" t="str">
        <f>VLOOKUP($Z239,'oddspedia-matches'!$A:$AD,AE$2,0)</f>
        <v>Red</v>
      </c>
      <c r="AF239" t="str">
        <f>VLOOKUP($Z239,'oddspedia-matches'!$A:$AD,AF$2,0)</f>
        <v>Green</v>
      </c>
      <c r="AG239" t="str">
        <f>VLOOKUP($Z239,'oddspedia-matches'!$A:$AD,AG$2,0)</f>
        <v>Green</v>
      </c>
      <c r="AH239" t="str">
        <f>VLOOKUP($Z239,'oddspedia-matches'!$A:$AD,AH$2,0)</f>
        <v>Red</v>
      </c>
      <c r="AI239" t="str">
        <f>VLOOKUP($Z239,'oddspedia-matches'!$A:$AD,AI$2,0)</f>
        <v>Red</v>
      </c>
      <c r="AJ239" t="str">
        <f>VLOOKUP($Z239,'oddspedia-matches'!$A:$AD,AJ$2,0)</f>
        <v>Green</v>
      </c>
      <c r="AK239" t="str">
        <f>VLOOKUP($Z239,'oddspedia-matches'!$A:$AD,AK$2,0)</f>
        <v>Green</v>
      </c>
      <c r="AL239" t="str">
        <f>VLOOKUP($Z239,'oddspedia-matches'!$A:$AD,AL$2,0)</f>
        <v>Green</v>
      </c>
      <c r="AM239" t="str">
        <f>VLOOKUP($Z239,'oddspedia-matches'!$A:$AD,AM$2,0)</f>
        <v>Green</v>
      </c>
      <c r="AN239" t="str">
        <f>VLOOKUP($Z239,'oddspedia-matches'!$A:$AD,AN$2,0)</f>
        <v>Red</v>
      </c>
      <c r="AO239" t="str">
        <f>VLOOKUP($Z239,'oddspedia-matches'!$A:$AD,AO$2,0)</f>
        <v>Green</v>
      </c>
      <c r="AP239" t="str">
        <f>VLOOKUP($Z239,'oddspedia-matches'!$A:$AD,AP$2,0)</f>
        <v>Green</v>
      </c>
      <c r="AQ239" t="str">
        <f>VLOOKUP($Z239,'oddspedia-matches'!$A:$AD,AQ$2,0)</f>
        <v>Red</v>
      </c>
    </row>
    <row r="240" spans="2:43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tr">
        <f>VLOOKUP(E240,'Transform table'!A:B,2,0)</f>
        <v>CD Recoleta</v>
      </c>
      <c r="Y240" t="str">
        <f>VLOOKUP(F240,'Transform table'!A:B,2,0)</f>
        <v>Sportivo San Lorenzo</v>
      </c>
      <c r="Z240" t="str">
        <f t="shared" si="3"/>
        <v>25/07/2026CD RecoletaSportivo San Lorenzo</v>
      </c>
      <c r="AA240" t="str">
        <f>VLOOKUP($Z240,'oddspedia-matches'!$A:$AD,AA$2,0)</f>
        <v>1 - 1</v>
      </c>
      <c r="AB240" t="str">
        <f>VLOOKUP($Z240,'oddspedia-matches'!$A:$AD,AB$2,0)</f>
        <v>Red</v>
      </c>
      <c r="AC240" t="str">
        <f>VLOOKUP($Z240,'oddspedia-matches'!$A:$AD,AC$2,0)</f>
        <v>Green</v>
      </c>
      <c r="AD240" t="str">
        <f>VLOOKUP($Z240,'oddspedia-matches'!$A:$AD,AD$2,0)</f>
        <v>Red</v>
      </c>
      <c r="AE240" t="str">
        <f>VLOOKUP($Z240,'oddspedia-matches'!$A:$AD,AE$2,0)</f>
        <v>Green</v>
      </c>
      <c r="AF240" t="str">
        <f>VLOOKUP($Z240,'oddspedia-matches'!$A:$AD,AF$2,0)</f>
        <v>Green</v>
      </c>
      <c r="AG240" t="str">
        <f>VLOOKUP($Z240,'oddspedia-matches'!$A:$AD,AG$2,0)</f>
        <v>Red</v>
      </c>
      <c r="AH240" t="str">
        <f>VLOOKUP($Z240,'oddspedia-matches'!$A:$AD,AH$2,0)</f>
        <v>Red</v>
      </c>
      <c r="AI240" t="str">
        <f>VLOOKUP($Z240,'oddspedia-matches'!$A:$AD,AI$2,0)</f>
        <v>Red</v>
      </c>
      <c r="AJ240" t="str">
        <f>VLOOKUP($Z240,'oddspedia-matches'!$A:$AD,AJ$2,0)</f>
        <v>Green</v>
      </c>
      <c r="AK240" t="str">
        <f>VLOOKUP($Z240,'oddspedia-matches'!$A:$AD,AK$2,0)</f>
        <v>Green</v>
      </c>
      <c r="AL240" t="str">
        <f>VLOOKUP($Z240,'oddspedia-matches'!$A:$AD,AL$2,0)</f>
        <v>Green</v>
      </c>
      <c r="AM240" t="str">
        <f>VLOOKUP($Z240,'oddspedia-matches'!$A:$AD,AM$2,0)</f>
        <v>Red</v>
      </c>
      <c r="AN240" t="str">
        <f>VLOOKUP($Z240,'oddspedia-matches'!$A:$AD,AN$2,0)</f>
        <v>Green</v>
      </c>
      <c r="AO240" t="str">
        <f>VLOOKUP($Z240,'oddspedia-matches'!$A:$AD,AO$2,0)</f>
        <v>Green</v>
      </c>
      <c r="AP240" t="str">
        <f>VLOOKUP($Z240,'oddspedia-matches'!$A:$AD,AP$2,0)</f>
        <v>Green</v>
      </c>
      <c r="AQ240" t="str">
        <f>VLOOKUP($Z240,'oddspedia-matches'!$A:$AD,AQ$2,0)</f>
        <v>Red</v>
      </c>
    </row>
    <row r="241" spans="2:43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</v>
      </c>
      <c r="Y241" t="str">
        <f>VLOOKUP(F241,'Transform table'!A:B,2,0)</f>
        <v>Talleres de Cordoba</v>
      </c>
      <c r="Z241" t="str">
        <f t="shared" si="3"/>
        <v>25/07/2026Newell's Old BoysTalleres de Cordoba</v>
      </c>
      <c r="AA241" t="str">
        <f>VLOOKUP($Z241,'oddspedia-matches'!$A:$AD,AA$2,0)</f>
        <v>1 - 0</v>
      </c>
      <c r="AB241" t="str">
        <f>VLOOKUP($Z241,'oddspedia-matches'!$A:$AD,AB$2,0)</f>
        <v>Green</v>
      </c>
      <c r="AC241" t="str">
        <f>VLOOKUP($Z241,'oddspedia-matches'!$A:$AD,AC$2,0)</f>
        <v>Red</v>
      </c>
      <c r="AD241" t="str">
        <f>VLOOKUP($Z241,'oddspedia-matches'!$A:$AD,AD$2,0)</f>
        <v>Red</v>
      </c>
      <c r="AE241" t="str">
        <f>VLOOKUP($Z241,'oddspedia-matches'!$A:$AD,AE$2,0)</f>
        <v>Green</v>
      </c>
      <c r="AF241" t="str">
        <f>VLOOKUP($Z241,'oddspedia-matches'!$A:$AD,AF$2,0)</f>
        <v>Red</v>
      </c>
      <c r="AG241" t="str">
        <f>VLOOKUP($Z241,'oddspedia-matches'!$A:$AD,AG$2,0)</f>
        <v>Green</v>
      </c>
      <c r="AH241" t="str">
        <f>VLOOKUP($Z241,'oddspedia-matches'!$A:$AD,AH$2,0)</f>
        <v>Red</v>
      </c>
      <c r="AI241" t="str">
        <f>VLOOKUP($Z241,'oddspedia-matches'!$A:$AD,AI$2,0)</f>
        <v>Green</v>
      </c>
      <c r="AJ241" t="str">
        <f>VLOOKUP($Z241,'oddspedia-matches'!$A:$AD,AJ$2,0)</f>
        <v>Red</v>
      </c>
      <c r="AK241" t="str">
        <f>VLOOKUP($Z241,'oddspedia-matches'!$A:$AD,AK$2,0)</f>
        <v>Red</v>
      </c>
      <c r="AL241" t="str">
        <f>VLOOKUP($Z241,'oddspedia-matches'!$A:$AD,AL$2,0)</f>
        <v>Red</v>
      </c>
      <c r="AM241" t="str">
        <f>VLOOKUP($Z241,'oddspedia-matches'!$A:$AD,AM$2,0)</f>
        <v>Red</v>
      </c>
      <c r="AN241" t="str">
        <f>VLOOKUP($Z241,'oddspedia-matches'!$A:$AD,AN$2,0)</f>
        <v>Green</v>
      </c>
      <c r="AO241" t="str">
        <f>VLOOKUP($Z241,'oddspedia-matches'!$A:$AD,AO$2,0)</f>
        <v>Green</v>
      </c>
      <c r="AP241" t="str">
        <f>VLOOKUP($Z241,'oddspedia-matches'!$A:$AD,AP$2,0)</f>
        <v>Red</v>
      </c>
      <c r="AQ241" t="str">
        <f>VLOOKUP($Z241,'oddspedia-matches'!$A:$AD,AQ$2,0)</f>
        <v>Green</v>
      </c>
    </row>
    <row r="242" spans="2:43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Club Atletico Colon</v>
      </c>
      <c r="Z242" t="str">
        <f t="shared" si="3"/>
        <v>25/07/2026Club Atletico AcassusoClub Atletico Colon</v>
      </c>
      <c r="AA242" t="str">
        <f>VLOOKUP($Z242,'oddspedia-matches'!$A:$AD,AA$2,0)</f>
        <v xml:space="preserve"> - </v>
      </c>
      <c r="AB242" t="str">
        <f>VLOOKUP($Z242,'oddspedia-matches'!$A:$AD,AB$2,0)</f>
        <v>Red</v>
      </c>
      <c r="AC242" t="str">
        <f>VLOOKUP($Z242,'oddspedia-matches'!$A:$AD,AC$2,0)</f>
        <v>Green</v>
      </c>
      <c r="AD242" t="str">
        <f>VLOOKUP($Z242,'oddspedia-matches'!$A:$AD,AD$2,0)</f>
        <v>Red</v>
      </c>
      <c r="AE242" t="str">
        <f>VLOOKUP($Z242,'oddspedia-matches'!$A:$AD,AE$2,0)</f>
        <v>Green</v>
      </c>
      <c r="AF242" t="str">
        <f>VLOOKUP($Z242,'oddspedia-matches'!$A:$AD,AF$2,0)</f>
        <v>Green</v>
      </c>
      <c r="AG242" t="str">
        <f>VLOOKUP($Z242,'oddspedia-matches'!$A:$AD,AG$2,0)</f>
        <v>Red</v>
      </c>
      <c r="AH242" t="str">
        <f>VLOOKUP($Z242,'oddspedia-matches'!$A:$AD,AH$2,0)</f>
        <v>Red</v>
      </c>
      <c r="AI242" t="str">
        <f>VLOOKUP($Z242,'oddspedia-matches'!$A:$AD,AI$2,0)</f>
        <v>Green</v>
      </c>
      <c r="AJ242" t="str">
        <f>VLOOKUP($Z242,'oddspedia-matches'!$A:$AD,AJ$2,0)</f>
        <v>Red</v>
      </c>
      <c r="AK242" t="str">
        <f>VLOOKUP($Z242,'oddspedia-matches'!$A:$AD,AK$2,0)</f>
        <v>Red</v>
      </c>
      <c r="AL242" t="str">
        <f>VLOOKUP($Z242,'oddspedia-matches'!$A:$AD,AL$2,0)</f>
        <v>Red</v>
      </c>
      <c r="AM242" t="str">
        <f>VLOOKUP($Z242,'oddspedia-matches'!$A:$AD,AM$2,0)</f>
        <v>Red</v>
      </c>
      <c r="AN242" t="str">
        <f>VLOOKUP($Z242,'oddspedia-matches'!$A:$AD,AN$2,0)</f>
        <v>Green</v>
      </c>
      <c r="AO242" t="str">
        <f>VLOOKUP($Z242,'oddspedia-matches'!$A:$AD,AO$2,0)</f>
        <v>Green</v>
      </c>
      <c r="AP242" t="str">
        <f>VLOOKUP($Z242,'oddspedia-matches'!$A:$AD,AP$2,0)</f>
        <v>Red</v>
      </c>
      <c r="AQ242" t="str">
        <f>VLOOKUP($Z242,'oddspedia-matches'!$A:$AD,AQ$2,0)</f>
        <v>Green</v>
      </c>
    </row>
    <row r="243" spans="2:43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tr">
        <f>VLOOKUP(E245,'Transform table'!A:B,2,0)</f>
        <v>Nueva Chicago</v>
      </c>
      <c r="Y245" t="str">
        <f>VLOOKUP(F245,'Transform table'!A:B,2,0)</f>
        <v>San Martin de Tucuman</v>
      </c>
      <c r="Z245" t="str">
        <f t="shared" si="3"/>
        <v>25/07/2026Nueva ChicagoSan Martin de Tucuman</v>
      </c>
      <c r="AA245" t="str">
        <f>VLOOKUP($Z245,'oddspedia-matches'!$A:$AD,AA$2,0)</f>
        <v xml:space="preserve"> - </v>
      </c>
      <c r="AB245" t="str">
        <f>VLOOKUP($Z245,'oddspedia-matches'!$A:$AD,AB$2,0)</f>
        <v>Red</v>
      </c>
      <c r="AC245" t="str">
        <f>VLOOKUP($Z245,'oddspedia-matches'!$A:$AD,AC$2,0)</f>
        <v>Green</v>
      </c>
      <c r="AD245" t="str">
        <f>VLOOKUP($Z245,'oddspedia-matches'!$A:$AD,AD$2,0)</f>
        <v>Red</v>
      </c>
      <c r="AE245" t="str">
        <f>VLOOKUP($Z245,'oddspedia-matches'!$A:$AD,AE$2,0)</f>
        <v>Green</v>
      </c>
      <c r="AF245" t="str">
        <f>VLOOKUP($Z245,'oddspedia-matches'!$A:$AD,AF$2,0)</f>
        <v>Green</v>
      </c>
      <c r="AG245" t="str">
        <f>VLOOKUP($Z245,'oddspedia-matches'!$A:$AD,AG$2,0)</f>
        <v>Red</v>
      </c>
      <c r="AH245" t="str">
        <f>VLOOKUP($Z245,'oddspedia-matches'!$A:$AD,AH$2,0)</f>
        <v>Red</v>
      </c>
      <c r="AI245" t="str">
        <f>VLOOKUP($Z245,'oddspedia-matches'!$A:$AD,AI$2,0)</f>
        <v>Green</v>
      </c>
      <c r="AJ245" t="str">
        <f>VLOOKUP($Z245,'oddspedia-matches'!$A:$AD,AJ$2,0)</f>
        <v>Red</v>
      </c>
      <c r="AK245" t="str">
        <f>VLOOKUP($Z245,'oddspedia-matches'!$A:$AD,AK$2,0)</f>
        <v>Red</v>
      </c>
      <c r="AL245" t="str">
        <f>VLOOKUP($Z245,'oddspedia-matches'!$A:$AD,AL$2,0)</f>
        <v>Red</v>
      </c>
      <c r="AM245" t="str">
        <f>VLOOKUP($Z245,'oddspedia-matches'!$A:$AD,AM$2,0)</f>
        <v>Red</v>
      </c>
      <c r="AN245" t="str">
        <f>VLOOKUP($Z245,'oddspedia-matches'!$A:$AD,AN$2,0)</f>
        <v>Green</v>
      </c>
      <c r="AO245" t="str">
        <f>VLOOKUP($Z245,'oddspedia-matches'!$A:$AD,AO$2,0)</f>
        <v>Green</v>
      </c>
      <c r="AP245" t="str">
        <f>VLOOKUP($Z245,'oddspedia-matches'!$A:$AD,AP$2,0)</f>
        <v>Red</v>
      </c>
      <c r="AQ245" t="str">
        <f>VLOOKUP($Z245,'oddspedia-matches'!$A:$AD,AQ$2,0)</f>
        <v>Green</v>
      </c>
    </row>
    <row r="246" spans="2:43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de Rafaela</v>
      </c>
      <c r="Z246" t="str">
        <f t="shared" si="3"/>
        <v>25/07/2026San Martin de San JuanAtletico de Rafaela</v>
      </c>
      <c r="AA246" t="str">
        <f>VLOOKUP($Z246,'oddspedia-matches'!$A:$AD,AA$2,0)</f>
        <v xml:space="preserve"> - </v>
      </c>
      <c r="AB246" t="str">
        <f>VLOOKUP($Z246,'oddspedia-matches'!$A:$AD,AB$2,0)</f>
        <v>Red</v>
      </c>
      <c r="AC246" t="str">
        <f>VLOOKUP($Z246,'oddspedia-matches'!$A:$AD,AC$2,0)</f>
        <v>Green</v>
      </c>
      <c r="AD246" t="str">
        <f>VLOOKUP($Z246,'oddspedia-matches'!$A:$AD,AD$2,0)</f>
        <v>Red</v>
      </c>
      <c r="AE246" t="str">
        <f>VLOOKUP($Z246,'oddspedia-matches'!$A:$AD,AE$2,0)</f>
        <v>Green</v>
      </c>
      <c r="AF246" t="str">
        <f>VLOOKUP($Z246,'oddspedia-matches'!$A:$AD,AF$2,0)</f>
        <v>Green</v>
      </c>
      <c r="AG246" t="str">
        <f>VLOOKUP($Z246,'oddspedia-matches'!$A:$AD,AG$2,0)</f>
        <v>Red</v>
      </c>
      <c r="AH246" t="str">
        <f>VLOOKUP($Z246,'oddspedia-matches'!$A:$AD,AH$2,0)</f>
        <v>Red</v>
      </c>
      <c r="AI246" t="str">
        <f>VLOOKUP($Z246,'oddspedia-matches'!$A:$AD,AI$2,0)</f>
        <v>Green</v>
      </c>
      <c r="AJ246" t="str">
        <f>VLOOKUP($Z246,'oddspedia-matches'!$A:$AD,AJ$2,0)</f>
        <v>Red</v>
      </c>
      <c r="AK246" t="str">
        <f>VLOOKUP($Z246,'oddspedia-matches'!$A:$AD,AK$2,0)</f>
        <v>Red</v>
      </c>
      <c r="AL246" t="str">
        <f>VLOOKUP($Z246,'oddspedia-matches'!$A:$AD,AL$2,0)</f>
        <v>Red</v>
      </c>
      <c r="AM246" t="str">
        <f>VLOOKUP($Z246,'oddspedia-matches'!$A:$AD,AM$2,0)</f>
        <v>Red</v>
      </c>
      <c r="AN246" t="str">
        <f>VLOOKUP($Z246,'oddspedia-matches'!$A:$AD,AN$2,0)</f>
        <v>Green</v>
      </c>
      <c r="AO246" t="str">
        <f>VLOOKUP($Z246,'oddspedia-matches'!$A:$AD,AO$2,0)</f>
        <v>Green</v>
      </c>
      <c r="AP246" t="str">
        <f>VLOOKUP($Z246,'oddspedia-matches'!$A:$AD,AP$2,0)</f>
        <v>Red</v>
      </c>
      <c r="AQ246" t="str">
        <f>VLOOKUP($Z246,'oddspedia-matches'!$A:$AD,AQ$2,0)</f>
        <v>Green</v>
      </c>
    </row>
    <row r="247" spans="2:43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tr">
        <f>VLOOKUP(E247,'Transform table'!A:B,2,0)</f>
        <v>Argentino Quilmes</v>
      </c>
      <c r="Y247" t="str">
        <f>VLOOKUP(F247,'Transform table'!A:B,2,0)</f>
        <v>Villa Dalmine</v>
      </c>
      <c r="Z247" t="str">
        <f t="shared" si="3"/>
        <v>25/07/2026Argentino QuilmesVilla Dalmine</v>
      </c>
      <c r="AA247" t="str">
        <f>VLOOKUP($Z247,'oddspedia-matches'!$A:$AD,AA$2,0)</f>
        <v>0 - 0</v>
      </c>
      <c r="AB247" t="str">
        <f>VLOOKUP($Z247,'oddspedia-matches'!$A:$AD,AB$2,0)</f>
        <v>Red</v>
      </c>
      <c r="AC247" t="str">
        <f>VLOOKUP($Z247,'oddspedia-matches'!$A:$AD,AC$2,0)</f>
        <v>Green</v>
      </c>
      <c r="AD247" t="str">
        <f>VLOOKUP($Z247,'oddspedia-matches'!$A:$AD,AD$2,0)</f>
        <v>Red</v>
      </c>
      <c r="AE247" t="str">
        <f>VLOOKUP($Z247,'oddspedia-matches'!$A:$AD,AE$2,0)</f>
        <v>Green</v>
      </c>
      <c r="AF247" t="str">
        <f>VLOOKUP($Z247,'oddspedia-matches'!$A:$AD,AF$2,0)</f>
        <v>Green</v>
      </c>
      <c r="AG247" t="str">
        <f>VLOOKUP($Z247,'oddspedia-matches'!$A:$AD,AG$2,0)</f>
        <v>Red</v>
      </c>
      <c r="AH247" t="str">
        <f>VLOOKUP($Z247,'oddspedia-matches'!$A:$AD,AH$2,0)</f>
        <v>Red</v>
      </c>
      <c r="AI247" t="str">
        <f>VLOOKUP($Z247,'oddspedia-matches'!$A:$AD,AI$2,0)</f>
        <v>Green</v>
      </c>
      <c r="AJ247" t="str">
        <f>VLOOKUP($Z247,'oddspedia-matches'!$A:$AD,AJ$2,0)</f>
        <v>Red</v>
      </c>
      <c r="AK247" t="str">
        <f>VLOOKUP($Z247,'oddspedia-matches'!$A:$AD,AK$2,0)</f>
        <v>Red</v>
      </c>
      <c r="AL247" t="str">
        <f>VLOOKUP($Z247,'oddspedia-matches'!$A:$AD,AL$2,0)</f>
        <v>Red</v>
      </c>
      <c r="AM247" t="str">
        <f>VLOOKUP($Z247,'oddspedia-matches'!$A:$AD,AM$2,0)</f>
        <v>Red</v>
      </c>
      <c r="AN247" t="str">
        <f>VLOOKUP($Z247,'oddspedia-matches'!$A:$AD,AN$2,0)</f>
        <v>Green</v>
      </c>
      <c r="AO247" t="str">
        <f>VLOOKUP($Z247,'oddspedia-matches'!$A:$AD,AO$2,0)</f>
        <v>Green</v>
      </c>
      <c r="AP247" t="str">
        <f>VLOOKUP($Z247,'oddspedia-matches'!$A:$AD,AP$2,0)</f>
        <v>Red</v>
      </c>
      <c r="AQ247" t="str">
        <f>VLOOKUP($Z247,'oddspedia-matches'!$A:$AD,AQ$2,0)</f>
        <v>Green</v>
      </c>
    </row>
    <row r="248" spans="2:43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tr">
        <f>VLOOKUP(E248,'Transform table'!A:B,2,0)</f>
        <v>Atletico Camioneros</v>
      </c>
      <c r="Y248" t="str">
        <f>VLOOKUP(F248,'Transform table'!A:B,2,0)</f>
        <v>San Martin De Burzaco</v>
      </c>
      <c r="Z248" t="str">
        <f t="shared" si="3"/>
        <v>25/07/2026Atletico CamionerosSan Martin De Burzaco</v>
      </c>
      <c r="AA248" t="str">
        <f>VLOOKUP($Z248,'oddspedia-matches'!$A:$AD,AA$2,0)</f>
        <v>2 - 0</v>
      </c>
      <c r="AB248" t="str">
        <f>VLOOKUP($Z248,'oddspedia-matches'!$A:$AD,AB$2,0)</f>
        <v>Green</v>
      </c>
      <c r="AC248" t="str">
        <f>VLOOKUP($Z248,'oddspedia-matches'!$A:$AD,AC$2,0)</f>
        <v>Red</v>
      </c>
      <c r="AD248" t="str">
        <f>VLOOKUP($Z248,'oddspedia-matches'!$A:$AD,AD$2,0)</f>
        <v>Red</v>
      </c>
      <c r="AE248" t="str">
        <f>VLOOKUP($Z248,'oddspedia-matches'!$A:$AD,AE$2,0)</f>
        <v>Green</v>
      </c>
      <c r="AF248" t="str">
        <f>VLOOKUP($Z248,'oddspedia-matches'!$A:$AD,AF$2,0)</f>
        <v>Red</v>
      </c>
      <c r="AG248" t="str">
        <f>VLOOKUP($Z248,'oddspedia-matches'!$A:$AD,AG$2,0)</f>
        <v>Green</v>
      </c>
      <c r="AH248" t="str">
        <f>VLOOKUP($Z248,'oddspedia-matches'!$A:$AD,AH$2,0)</f>
        <v>Green</v>
      </c>
      <c r="AI248" t="str">
        <f>VLOOKUP($Z248,'oddspedia-matches'!$A:$AD,AI$2,0)</f>
        <v>Red</v>
      </c>
      <c r="AJ248" t="str">
        <f>VLOOKUP($Z248,'oddspedia-matches'!$A:$AD,AJ$2,0)</f>
        <v>Red</v>
      </c>
      <c r="AK248" t="str">
        <f>VLOOKUP($Z248,'oddspedia-matches'!$A:$AD,AK$2,0)</f>
        <v>Green</v>
      </c>
      <c r="AL248" t="str">
        <f>VLOOKUP($Z248,'oddspedia-matches'!$A:$AD,AL$2,0)</f>
        <v>Green</v>
      </c>
      <c r="AM248" t="str">
        <f>VLOOKUP($Z248,'oddspedia-matches'!$A:$AD,AM$2,0)</f>
        <v>Red</v>
      </c>
      <c r="AN248" t="str">
        <f>VLOOKUP($Z248,'oddspedia-matches'!$A:$AD,AN$2,0)</f>
        <v>Green</v>
      </c>
      <c r="AO248" t="str">
        <f>VLOOKUP($Z248,'oddspedia-matches'!$A:$AD,AO$2,0)</f>
        <v>Green</v>
      </c>
      <c r="AP248" t="str">
        <f>VLOOKUP($Z248,'oddspedia-matches'!$A:$AD,AP$2,0)</f>
        <v>Red</v>
      </c>
      <c r="AQ248" t="str">
        <f>VLOOKUP($Z248,'oddspedia-matches'!$A:$AD,AQ$2,0)</f>
        <v>Green</v>
      </c>
    </row>
    <row r="249" spans="2:43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tr">
        <f>VLOOKUP(E249,'Transform table'!A:B,2,0)</f>
        <v>Club Atl√©tico Brown</v>
      </c>
      <c r="Y249" t="str">
        <f>VLOOKUP(F249,'Transform table'!A:B,2,0)</f>
        <v>Argentino Merlo</v>
      </c>
      <c r="Z249" t="str">
        <f t="shared" si="3"/>
        <v>25/07/2026Club Atl√©tico BrownArgentino Merlo</v>
      </c>
      <c r="AA249" t="str">
        <f>VLOOKUP($Z249,'oddspedia-matches'!$A:$AD,AA$2,0)</f>
        <v>1 - 0</v>
      </c>
      <c r="AB249" t="str">
        <f>VLOOKUP($Z249,'oddspedia-matches'!$A:$AD,AB$2,0)</f>
        <v>Green</v>
      </c>
      <c r="AC249" t="str">
        <f>VLOOKUP($Z249,'oddspedia-matches'!$A:$AD,AC$2,0)</f>
        <v>Red</v>
      </c>
      <c r="AD249" t="str">
        <f>VLOOKUP($Z249,'oddspedia-matches'!$A:$AD,AD$2,0)</f>
        <v>Red</v>
      </c>
      <c r="AE249" t="str">
        <f>VLOOKUP($Z249,'oddspedia-matches'!$A:$AD,AE$2,0)</f>
        <v>Green</v>
      </c>
      <c r="AF249" t="str">
        <f>VLOOKUP($Z249,'oddspedia-matches'!$A:$AD,AF$2,0)</f>
        <v>Red</v>
      </c>
      <c r="AG249" t="str">
        <f>VLOOKUP($Z249,'oddspedia-matches'!$A:$AD,AG$2,0)</f>
        <v>Green</v>
      </c>
      <c r="AH249" t="str">
        <f>VLOOKUP($Z249,'oddspedia-matches'!$A:$AD,AH$2,0)</f>
        <v>Green</v>
      </c>
      <c r="AI249" t="str">
        <f>VLOOKUP($Z249,'oddspedia-matches'!$A:$AD,AI$2,0)</f>
        <v>Red</v>
      </c>
      <c r="AJ249" t="str">
        <f>VLOOKUP($Z249,'oddspedia-matches'!$A:$AD,AJ$2,0)</f>
        <v>Red</v>
      </c>
      <c r="AK249" t="str">
        <f>VLOOKUP($Z249,'oddspedia-matches'!$A:$AD,AK$2,0)</f>
        <v>Green</v>
      </c>
      <c r="AL249" t="str">
        <f>VLOOKUP($Z249,'oddspedia-matches'!$A:$AD,AL$2,0)</f>
        <v>Red</v>
      </c>
      <c r="AM249" t="str">
        <f>VLOOKUP($Z249,'oddspedia-matches'!$A:$AD,AM$2,0)</f>
        <v>Red</v>
      </c>
      <c r="AN249" t="str">
        <f>VLOOKUP($Z249,'oddspedia-matches'!$A:$AD,AN$2,0)</f>
        <v>Green</v>
      </c>
      <c r="AO249" t="str">
        <f>VLOOKUP($Z249,'oddspedia-matches'!$A:$AD,AO$2,0)</f>
        <v>Green</v>
      </c>
      <c r="AP249" t="str">
        <f>VLOOKUP($Z249,'oddspedia-matches'!$A:$AD,AP$2,0)</f>
        <v>Red</v>
      </c>
      <c r="AQ249" t="str">
        <f>VLOOKUP($Z249,'oddspedia-matches'!$A:$AD,AQ$2,0)</f>
        <v>Green</v>
      </c>
    </row>
    <row r="250" spans="2:43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tr">
        <f>VLOOKUP(E250,'Transform table'!A:B,2,0)</f>
        <v>Club Comunicaciones</v>
      </c>
      <c r="Y250" t="str">
        <f>VLOOKUP(F250,'Transform table'!A:B,2,0)</f>
        <v>Real Pilar</v>
      </c>
      <c r="Z250" t="str">
        <f t="shared" si="3"/>
        <v>25/07/2026Club ComunicacionesReal Pilar</v>
      </c>
      <c r="AA250" t="str">
        <f>VLOOKUP($Z250,'oddspedia-matches'!$A:$AD,AA$2,0)</f>
        <v>1 - 2</v>
      </c>
      <c r="AB250" t="str">
        <f>VLOOKUP($Z250,'oddspedia-matches'!$A:$AD,AB$2,0)</f>
        <v>Red</v>
      </c>
      <c r="AC250" t="str">
        <f>VLOOKUP($Z250,'oddspedia-matches'!$A:$AD,AC$2,0)</f>
        <v>Red</v>
      </c>
      <c r="AD250" t="str">
        <f>VLOOKUP($Z250,'oddspedia-matches'!$A:$AD,AD$2,0)</f>
        <v>Green</v>
      </c>
      <c r="AE250" t="str">
        <f>VLOOKUP($Z250,'oddspedia-matches'!$A:$AD,AE$2,0)</f>
        <v>Red</v>
      </c>
      <c r="AF250" t="str">
        <f>VLOOKUP($Z250,'oddspedia-matches'!$A:$AD,AF$2,0)</f>
        <v>Green</v>
      </c>
      <c r="AG250" t="str">
        <f>VLOOKUP($Z250,'oddspedia-matches'!$A:$AD,AG$2,0)</f>
        <v>Green</v>
      </c>
      <c r="AH250" t="str">
        <f>VLOOKUP($Z250,'oddspedia-matches'!$A:$AD,AH$2,0)</f>
        <v>Red</v>
      </c>
      <c r="AI250" t="str">
        <f>VLOOKUP($Z250,'oddspedia-matches'!$A:$AD,AI$2,0)</f>
        <v>Green</v>
      </c>
      <c r="AJ250" t="str">
        <f>VLOOKUP($Z250,'oddspedia-matches'!$A:$AD,AJ$2,0)</f>
        <v>Red</v>
      </c>
      <c r="AK250" t="str">
        <f>VLOOKUP($Z250,'oddspedia-matches'!$A:$AD,AK$2,0)</f>
        <v>Green</v>
      </c>
      <c r="AL250" t="str">
        <f>VLOOKUP($Z250,'oddspedia-matches'!$A:$AD,AL$2,0)</f>
        <v>Green</v>
      </c>
      <c r="AM250" t="str">
        <f>VLOOKUP($Z250,'oddspedia-matches'!$A:$AD,AM$2,0)</f>
        <v>Green</v>
      </c>
      <c r="AN250" t="str">
        <f>VLOOKUP($Z250,'oddspedia-matches'!$A:$AD,AN$2,0)</f>
        <v>Red</v>
      </c>
      <c r="AO250" t="str">
        <f>VLOOKUP($Z250,'oddspedia-matches'!$A:$AD,AO$2,0)</f>
        <v>Green</v>
      </c>
      <c r="AP250" t="str">
        <f>VLOOKUP($Z250,'oddspedia-matches'!$A:$AD,AP$2,0)</f>
        <v>Green</v>
      </c>
      <c r="AQ250" t="str">
        <f>VLOOKUP($Z250,'oddspedia-matches'!$A:$AD,AQ$2,0)</f>
        <v>Red</v>
      </c>
    </row>
    <row r="251" spans="2:43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tr">
        <f>VLOOKUP(E251,'Transform table'!A:B,2,0)</f>
        <v>Defensores Unidos</v>
      </c>
      <c r="Y251" t="str">
        <f>VLOOKUP(F251,'Transform table'!A:B,2,0)</f>
        <v>UAI Urquiza</v>
      </c>
      <c r="Z251" t="str">
        <f t="shared" si="3"/>
        <v>25/07/2026Defensores UnidosUAI Urquiza</v>
      </c>
      <c r="AA251" t="str">
        <f>VLOOKUP($Z251,'oddspedia-matches'!$A:$AD,AA$2,0)</f>
        <v>1 - 1</v>
      </c>
      <c r="AB251" t="str">
        <f>VLOOKUP($Z251,'oddspedia-matches'!$A:$AD,AB$2,0)</f>
        <v>Red</v>
      </c>
      <c r="AC251" t="str">
        <f>VLOOKUP($Z251,'oddspedia-matches'!$A:$AD,AC$2,0)</f>
        <v>Green</v>
      </c>
      <c r="AD251" t="str">
        <f>VLOOKUP($Z251,'oddspedia-matches'!$A:$AD,AD$2,0)</f>
        <v>Red</v>
      </c>
      <c r="AE251" t="str">
        <f>VLOOKUP($Z251,'oddspedia-matches'!$A:$AD,AE$2,0)</f>
        <v>Green</v>
      </c>
      <c r="AF251" t="str">
        <f>VLOOKUP($Z251,'oddspedia-matches'!$A:$AD,AF$2,0)</f>
        <v>Green</v>
      </c>
      <c r="AG251" t="str">
        <f>VLOOKUP($Z251,'oddspedia-matches'!$A:$AD,AG$2,0)</f>
        <v>Red</v>
      </c>
      <c r="AH251" t="str">
        <f>VLOOKUP($Z251,'oddspedia-matches'!$A:$AD,AH$2,0)</f>
        <v>Green</v>
      </c>
      <c r="AI251" t="str">
        <f>VLOOKUP($Z251,'oddspedia-matches'!$A:$AD,AI$2,0)</f>
        <v>Red</v>
      </c>
      <c r="AJ251" t="str">
        <f>VLOOKUP($Z251,'oddspedia-matches'!$A:$AD,AJ$2,0)</f>
        <v>Red</v>
      </c>
      <c r="AK251" t="str">
        <f>VLOOKUP($Z251,'oddspedia-matches'!$A:$AD,AK$2,0)</f>
        <v>Green</v>
      </c>
      <c r="AL251" t="str">
        <f>VLOOKUP($Z251,'oddspedia-matches'!$A:$AD,AL$2,0)</f>
        <v>Green</v>
      </c>
      <c r="AM251" t="str">
        <f>VLOOKUP($Z251,'oddspedia-matches'!$A:$AD,AM$2,0)</f>
        <v>Red</v>
      </c>
      <c r="AN251" t="str">
        <f>VLOOKUP($Z251,'oddspedia-matches'!$A:$AD,AN$2,0)</f>
        <v>Green</v>
      </c>
      <c r="AO251" t="str">
        <f>VLOOKUP($Z251,'oddspedia-matches'!$A:$AD,AO$2,0)</f>
        <v>Green</v>
      </c>
      <c r="AP251" t="str">
        <f>VLOOKUP($Z251,'oddspedia-matches'!$A:$AD,AP$2,0)</f>
        <v>Green</v>
      </c>
      <c r="AQ251" t="str">
        <f>VLOOKUP($Z251,'oddspedia-matches'!$A:$AD,AQ$2,0)</f>
        <v>Red</v>
      </c>
    </row>
    <row r="252" spans="2:43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tr">
        <f>VLOOKUP(E252,'Transform table'!A:B,2,0)</f>
        <v>Deportivo Armenio</v>
      </c>
      <c r="Y252" t="str">
        <f>VLOOKUP(F252,'Transform table'!A:B,2,0)</f>
        <v>Arsenal de Sarandi</v>
      </c>
      <c r="Z252" t="str">
        <f t="shared" si="3"/>
        <v>25/07/2026Deportivo ArmenioArsenal de Sarandi</v>
      </c>
      <c r="AA252" t="str">
        <f>VLOOKUP($Z252,'oddspedia-matches'!$A:$AD,AA$2,0)</f>
        <v>0 - 0</v>
      </c>
      <c r="AB252" t="str">
        <f>VLOOKUP($Z252,'oddspedia-matches'!$A:$AD,AB$2,0)</f>
        <v>Red</v>
      </c>
      <c r="AC252" t="str">
        <f>VLOOKUP($Z252,'oddspedia-matches'!$A:$AD,AC$2,0)</f>
        <v>Green</v>
      </c>
      <c r="AD252" t="str">
        <f>VLOOKUP($Z252,'oddspedia-matches'!$A:$AD,AD$2,0)</f>
        <v>Red</v>
      </c>
      <c r="AE252" t="str">
        <f>VLOOKUP($Z252,'oddspedia-matches'!$A:$AD,AE$2,0)</f>
        <v>Green</v>
      </c>
      <c r="AF252" t="str">
        <f>VLOOKUP($Z252,'oddspedia-matches'!$A:$AD,AF$2,0)</f>
        <v>Green</v>
      </c>
      <c r="AG252" t="str">
        <f>VLOOKUP($Z252,'oddspedia-matches'!$A:$AD,AG$2,0)</f>
        <v>Red</v>
      </c>
      <c r="AH252" t="str">
        <f>VLOOKUP($Z252,'oddspedia-matches'!$A:$AD,AH$2,0)</f>
        <v>Red</v>
      </c>
      <c r="AI252" t="str">
        <f>VLOOKUP($Z252,'oddspedia-matches'!$A:$AD,AI$2,0)</f>
        <v>Green</v>
      </c>
      <c r="AJ252" t="str">
        <f>VLOOKUP($Z252,'oddspedia-matches'!$A:$AD,AJ$2,0)</f>
        <v>Red</v>
      </c>
      <c r="AK252" t="str">
        <f>VLOOKUP($Z252,'oddspedia-matches'!$A:$AD,AK$2,0)</f>
        <v>Red</v>
      </c>
      <c r="AL252" t="str">
        <f>VLOOKUP($Z252,'oddspedia-matches'!$A:$AD,AL$2,0)</f>
        <v>Red</v>
      </c>
      <c r="AM252" t="str">
        <f>VLOOKUP($Z252,'oddspedia-matches'!$A:$AD,AM$2,0)</f>
        <v>Red</v>
      </c>
      <c r="AN252" t="str">
        <f>VLOOKUP($Z252,'oddspedia-matches'!$A:$AD,AN$2,0)</f>
        <v>Green</v>
      </c>
      <c r="AO252" t="str">
        <f>VLOOKUP($Z252,'oddspedia-matches'!$A:$AD,AO$2,0)</f>
        <v>Green</v>
      </c>
      <c r="AP252" t="str">
        <f>VLOOKUP($Z252,'oddspedia-matches'!$A:$AD,AP$2,0)</f>
        <v>Red</v>
      </c>
      <c r="AQ252" t="str">
        <f>VLOOKUP($Z252,'oddspedia-matches'!$A:$AD,AQ$2,0)</f>
        <v>Green</v>
      </c>
    </row>
    <row r="253" spans="2:43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e">
        <f>VLOOKUP(E253,'Transform table'!A:B,2,0)</f>
        <v>#N/A</v>
      </c>
      <c r="Y253" t="e">
        <f>VLOOKUP(F253,'Transform table'!A:B,2,0)</f>
        <v>#N/A</v>
      </c>
      <c r="Z253" t="e">
        <f t="shared" si="3"/>
        <v>#N/A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tr">
        <f>VLOOKUP(E254,'Transform table'!A:B,2,0)</f>
        <v>Sportivo Dock Sud</v>
      </c>
      <c r="Y254" t="str">
        <f>VLOOKUP(F254,'Transform table'!A:B,2,0)</f>
        <v>CSD Liniers</v>
      </c>
      <c r="Z254" t="str">
        <f t="shared" si="3"/>
        <v>25/07/2026Sportivo Dock SudCSD Liniers</v>
      </c>
      <c r="AA254" t="str">
        <f>VLOOKUP($Z254,'oddspedia-matches'!$A:$AD,AA$2,0)</f>
        <v>1 - 1</v>
      </c>
      <c r="AB254" t="str">
        <f>VLOOKUP($Z254,'oddspedia-matches'!$A:$AD,AB$2,0)</f>
        <v>Red</v>
      </c>
      <c r="AC254" t="str">
        <f>VLOOKUP($Z254,'oddspedia-matches'!$A:$AD,AC$2,0)</f>
        <v>Green</v>
      </c>
      <c r="AD254" t="str">
        <f>VLOOKUP($Z254,'oddspedia-matches'!$A:$AD,AD$2,0)</f>
        <v>Red</v>
      </c>
      <c r="AE254" t="str">
        <f>VLOOKUP($Z254,'oddspedia-matches'!$A:$AD,AE$2,0)</f>
        <v>Green</v>
      </c>
      <c r="AF254" t="str">
        <f>VLOOKUP($Z254,'oddspedia-matches'!$A:$AD,AF$2,0)</f>
        <v>Green</v>
      </c>
      <c r="AG254" t="str">
        <f>VLOOKUP($Z254,'oddspedia-matches'!$A:$AD,AG$2,0)</f>
        <v>Red</v>
      </c>
      <c r="AH254" t="str">
        <f>VLOOKUP($Z254,'oddspedia-matches'!$A:$AD,AH$2,0)</f>
        <v>Red</v>
      </c>
      <c r="AI254" t="str">
        <f>VLOOKUP($Z254,'oddspedia-matches'!$A:$AD,AI$2,0)</f>
        <v>Red</v>
      </c>
      <c r="AJ254" t="str">
        <f>VLOOKUP($Z254,'oddspedia-matches'!$A:$AD,AJ$2,0)</f>
        <v>Green</v>
      </c>
      <c r="AK254" t="str">
        <f>VLOOKUP($Z254,'oddspedia-matches'!$A:$AD,AK$2,0)</f>
        <v>Green</v>
      </c>
      <c r="AL254" t="str">
        <f>VLOOKUP($Z254,'oddspedia-matches'!$A:$AD,AL$2,0)</f>
        <v>Green</v>
      </c>
      <c r="AM254" t="str">
        <f>VLOOKUP($Z254,'oddspedia-matches'!$A:$AD,AM$2,0)</f>
        <v>Red</v>
      </c>
      <c r="AN254" t="str">
        <f>VLOOKUP($Z254,'oddspedia-matches'!$A:$AD,AN$2,0)</f>
        <v>Green</v>
      </c>
      <c r="AO254" t="str">
        <f>VLOOKUP($Z254,'oddspedia-matches'!$A:$AD,AO$2,0)</f>
        <v>Green</v>
      </c>
      <c r="AP254" t="str">
        <f>VLOOKUP($Z254,'oddspedia-matches'!$A:$AD,AP$2,0)</f>
        <v>Green</v>
      </c>
      <c r="AQ254" t="str">
        <f>VLOOKUP($Z254,'oddspedia-matches'!$A:$AD,AQ$2,0)</f>
        <v>Red</v>
      </c>
    </row>
    <row r="255" spans="2:43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tr">
        <f>VLOOKUP(E255,'Transform table'!A:B,2,0)</f>
        <v>Flandria</v>
      </c>
      <c r="Y255" t="str">
        <f>VLOOKUP(F255,'Transform table'!A:B,2,0)</f>
        <v>Excursionistas</v>
      </c>
      <c r="Z255" t="str">
        <f t="shared" si="3"/>
        <v>25/07/2026FlandriaExcursionistas</v>
      </c>
      <c r="AA255" t="str">
        <f>VLOOKUP($Z255,'oddspedia-matches'!$A:$AD,AA$2,0)</f>
        <v>1 - 1</v>
      </c>
      <c r="AB255" t="str">
        <f>VLOOKUP($Z255,'oddspedia-matches'!$A:$AD,AB$2,0)</f>
        <v>Red</v>
      </c>
      <c r="AC255" t="str">
        <f>VLOOKUP($Z255,'oddspedia-matches'!$A:$AD,AC$2,0)</f>
        <v>Green</v>
      </c>
      <c r="AD255" t="str">
        <f>VLOOKUP($Z255,'oddspedia-matches'!$A:$AD,AD$2,0)</f>
        <v>Red</v>
      </c>
      <c r="AE255" t="str">
        <f>VLOOKUP($Z255,'oddspedia-matches'!$A:$AD,AE$2,0)</f>
        <v>Green</v>
      </c>
      <c r="AF255" t="str">
        <f>VLOOKUP($Z255,'oddspedia-matches'!$A:$AD,AF$2,0)</f>
        <v>Green</v>
      </c>
      <c r="AG255" t="str">
        <f>VLOOKUP($Z255,'oddspedia-matches'!$A:$AD,AG$2,0)</f>
        <v>Red</v>
      </c>
      <c r="AH255" t="str">
        <f>VLOOKUP($Z255,'oddspedia-matches'!$A:$AD,AH$2,0)</f>
        <v>Green</v>
      </c>
      <c r="AI255" t="str">
        <f>VLOOKUP($Z255,'oddspedia-matches'!$A:$AD,AI$2,0)</f>
        <v>Red</v>
      </c>
      <c r="AJ255" t="str">
        <f>VLOOKUP($Z255,'oddspedia-matches'!$A:$AD,AJ$2,0)</f>
        <v>Red</v>
      </c>
      <c r="AK255" t="str">
        <f>VLOOKUP($Z255,'oddspedia-matches'!$A:$AD,AK$2,0)</f>
        <v>Green</v>
      </c>
      <c r="AL255" t="str">
        <f>VLOOKUP($Z255,'oddspedia-matches'!$A:$AD,AL$2,0)</f>
        <v>Green</v>
      </c>
      <c r="AM255" t="str">
        <f>VLOOKUP($Z255,'oddspedia-matches'!$A:$AD,AM$2,0)</f>
        <v>Red</v>
      </c>
      <c r="AN255" t="str">
        <f>VLOOKUP($Z255,'oddspedia-matches'!$A:$AD,AN$2,0)</f>
        <v>Green</v>
      </c>
      <c r="AO255" t="str">
        <f>VLOOKUP($Z255,'oddspedia-matches'!$A:$AD,AO$2,0)</f>
        <v>Green</v>
      </c>
      <c r="AP255" t="str">
        <f>VLOOKUP($Z255,'oddspedia-matches'!$A:$AD,AP$2,0)</f>
        <v>Green</v>
      </c>
      <c r="AQ255" t="str">
        <f>VLOOKUP($Z255,'oddspedia-matches'!$A:$AD,AQ$2,0)</f>
        <v>Red</v>
      </c>
    </row>
    <row r="256" spans="2:43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f>VLOOKUP(E256,'Transform table'!A:B,2,0)</f>
        <v>#N/A</v>
      </c>
      <c r="Y256" t="e">
        <f>VLOOKUP(F256,'Transform table'!A:B,2,0)</f>
        <v>#N/A</v>
      </c>
      <c r="Z256" t="e">
        <f t="shared" si="3"/>
        <v>#N/A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tr">
        <f>VLOOKUP(E257,'Transform table'!A:B,2,0)</f>
        <v>Deportivo Merlo</v>
      </c>
      <c r="Y257" t="str">
        <f>VLOOKUP(F257,'Transform table'!A:B,2,0)</f>
        <v>CA Villa San Carlos</v>
      </c>
      <c r="Z257" t="str">
        <f t="shared" si="3"/>
        <v>25/07/2026Deportivo MerloCA Villa San Carlos</v>
      </c>
      <c r="AA257" t="str">
        <f>VLOOKUP($Z257,'oddspedia-matches'!$A:$AD,AA$2,0)</f>
        <v>1 - 2</v>
      </c>
      <c r="AB257" t="str">
        <f>VLOOKUP($Z257,'oddspedia-matches'!$A:$AD,AB$2,0)</f>
        <v>Red</v>
      </c>
      <c r="AC257" t="str">
        <f>VLOOKUP($Z257,'oddspedia-matches'!$A:$AD,AC$2,0)</f>
        <v>Red</v>
      </c>
      <c r="AD257" t="str">
        <f>VLOOKUP($Z257,'oddspedia-matches'!$A:$AD,AD$2,0)</f>
        <v>Green</v>
      </c>
      <c r="AE257" t="str">
        <f>VLOOKUP($Z257,'oddspedia-matches'!$A:$AD,AE$2,0)</f>
        <v>Red</v>
      </c>
      <c r="AF257" t="str">
        <f>VLOOKUP($Z257,'oddspedia-matches'!$A:$AD,AF$2,0)</f>
        <v>Green</v>
      </c>
      <c r="AG257" t="str">
        <f>VLOOKUP($Z257,'oddspedia-matches'!$A:$AD,AG$2,0)</f>
        <v>Green</v>
      </c>
      <c r="AH257" t="str">
        <f>VLOOKUP($Z257,'oddspedia-matches'!$A:$AD,AH$2,0)</f>
        <v>Red</v>
      </c>
      <c r="AI257" t="str">
        <f>VLOOKUP($Z257,'oddspedia-matches'!$A:$AD,AI$2,0)</f>
        <v>Green</v>
      </c>
      <c r="AJ257" t="str">
        <f>VLOOKUP($Z257,'oddspedia-matches'!$A:$AD,AJ$2,0)</f>
        <v>Red</v>
      </c>
      <c r="AK257" t="str">
        <f>VLOOKUP($Z257,'oddspedia-matches'!$A:$AD,AK$2,0)</f>
        <v>Green</v>
      </c>
      <c r="AL257" t="str">
        <f>VLOOKUP($Z257,'oddspedia-matches'!$A:$AD,AL$2,0)</f>
        <v>Green</v>
      </c>
      <c r="AM257" t="str">
        <f>VLOOKUP($Z257,'oddspedia-matches'!$A:$AD,AM$2,0)</f>
        <v>Green</v>
      </c>
      <c r="AN257" t="str">
        <f>VLOOKUP($Z257,'oddspedia-matches'!$A:$AD,AN$2,0)</f>
        <v>Red</v>
      </c>
      <c r="AO257" t="str">
        <f>VLOOKUP($Z257,'oddspedia-matches'!$A:$AD,AO$2,0)</f>
        <v>Green</v>
      </c>
      <c r="AP257" t="str">
        <f>VLOOKUP($Z257,'oddspedia-matches'!$A:$AD,AP$2,0)</f>
        <v>Green</v>
      </c>
      <c r="AQ257" t="str">
        <f>VLOOKUP($Z257,'oddspedia-matches'!$A:$AD,AQ$2,0)</f>
        <v>Red</v>
      </c>
    </row>
    <row r="258" spans="2:43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Ferroviaria SP</v>
      </c>
      <c r="Y258" t="str">
        <f>VLOOKUP(F258,'Transform table'!A:B,2,0)</f>
        <v>Maranhao</v>
      </c>
      <c r="Z258" t="str">
        <f t="shared" si="3"/>
        <v>25/07/2026Ferroviaria SPMaranhao</v>
      </c>
      <c r="AA258" t="str">
        <f>VLOOKUP($Z258,'oddspedia-matches'!$A:$AD,AA$2,0)</f>
        <v>0 - 0</v>
      </c>
      <c r="AB258" t="str">
        <f>VLOOKUP($Z258,'oddspedia-matches'!$A:$AD,AB$2,0)</f>
        <v>Red</v>
      </c>
      <c r="AC258" t="str">
        <f>VLOOKUP($Z258,'oddspedia-matches'!$A:$AD,AC$2,0)</f>
        <v>Green</v>
      </c>
      <c r="AD258" t="str">
        <f>VLOOKUP($Z258,'oddspedia-matches'!$A:$AD,AD$2,0)</f>
        <v>Red</v>
      </c>
      <c r="AE258" t="str">
        <f>VLOOKUP($Z258,'oddspedia-matches'!$A:$AD,AE$2,0)</f>
        <v>Green</v>
      </c>
      <c r="AF258" t="str">
        <f>VLOOKUP($Z258,'oddspedia-matches'!$A:$AD,AF$2,0)</f>
        <v>Green</v>
      </c>
      <c r="AG258" t="str">
        <f>VLOOKUP($Z258,'oddspedia-matches'!$A:$AD,AG$2,0)</f>
        <v>Red</v>
      </c>
      <c r="AH258" t="str">
        <f>VLOOKUP($Z258,'oddspedia-matches'!$A:$AD,AH$2,0)</f>
        <v>Red</v>
      </c>
      <c r="AI258" t="str">
        <f>VLOOKUP($Z258,'oddspedia-matches'!$A:$AD,AI$2,0)</f>
        <v>Green</v>
      </c>
      <c r="AJ258" t="str">
        <f>VLOOKUP($Z258,'oddspedia-matches'!$A:$AD,AJ$2,0)</f>
        <v>Red</v>
      </c>
      <c r="AK258" t="str">
        <f>VLOOKUP($Z258,'oddspedia-matches'!$A:$AD,AK$2,0)</f>
        <v>Red</v>
      </c>
      <c r="AL258" t="str">
        <f>VLOOKUP($Z258,'oddspedia-matches'!$A:$AD,AL$2,0)</f>
        <v>Red</v>
      </c>
      <c r="AM258" t="str">
        <f>VLOOKUP($Z258,'oddspedia-matches'!$A:$AD,AM$2,0)</f>
        <v>Red</v>
      </c>
      <c r="AN258" t="str">
        <f>VLOOKUP($Z258,'oddspedia-matches'!$A:$AD,AN$2,0)</f>
        <v>Green</v>
      </c>
      <c r="AO258" t="str">
        <f>VLOOKUP($Z258,'oddspedia-matches'!$A:$AD,AO$2,0)</f>
        <v>Green</v>
      </c>
      <c r="AP258" t="str">
        <f>VLOOKUP($Z258,'oddspedia-matches'!$A:$AD,AP$2,0)</f>
        <v>Red</v>
      </c>
      <c r="AQ258" t="str">
        <f>VLOOKUP($Z258,'oddspedia-matches'!$A:$AD,AQ$2,0)</f>
        <v>Green</v>
      </c>
    </row>
    <row r="259" spans="2:43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tr">
        <f>VLOOKUP(E259,'Transform table'!A:B,2,0)</f>
        <v>Santa Cruz</v>
      </c>
      <c r="Y259" t="str">
        <f>VLOOKUP(F259,'Transform table'!A:B,2,0)</f>
        <v>Figueirense</v>
      </c>
      <c r="Z259" t="str">
        <f t="shared" si="3"/>
        <v>25/07/2026Santa CruzFigueirense</v>
      </c>
      <c r="AA259" t="str">
        <f>VLOOKUP($Z259,'oddspedia-matches'!$A:$AD,AA$2,0)</f>
        <v>0 - 1</v>
      </c>
      <c r="AB259" t="str">
        <f>VLOOKUP($Z259,'oddspedia-matches'!$A:$AD,AB$2,0)</f>
        <v>Red</v>
      </c>
      <c r="AC259" t="str">
        <f>VLOOKUP($Z259,'oddspedia-matches'!$A:$AD,AC$2,0)</f>
        <v>Red</v>
      </c>
      <c r="AD259" t="str">
        <f>VLOOKUP($Z259,'oddspedia-matches'!$A:$AD,AD$2,0)</f>
        <v>Green</v>
      </c>
      <c r="AE259" t="str">
        <f>VLOOKUP($Z259,'oddspedia-matches'!$A:$AD,AE$2,0)</f>
        <v>Red</v>
      </c>
      <c r="AF259" t="str">
        <f>VLOOKUP($Z259,'oddspedia-matches'!$A:$AD,AF$2,0)</f>
        <v>Green</v>
      </c>
      <c r="AG259" t="str">
        <f>VLOOKUP($Z259,'oddspedia-matches'!$A:$AD,AG$2,0)</f>
        <v>Green</v>
      </c>
      <c r="AH259" t="str">
        <f>VLOOKUP($Z259,'oddspedia-matches'!$A:$AD,AH$2,0)</f>
        <v>Red</v>
      </c>
      <c r="AI259" t="str">
        <f>VLOOKUP($Z259,'oddspedia-matches'!$A:$AD,AI$2,0)</f>
        <v>Red</v>
      </c>
      <c r="AJ259" t="str">
        <f>VLOOKUP($Z259,'oddspedia-matches'!$A:$AD,AJ$2,0)</f>
        <v>Green</v>
      </c>
      <c r="AK259" t="str">
        <f>VLOOKUP($Z259,'oddspedia-matches'!$A:$AD,AK$2,0)</f>
        <v>Green</v>
      </c>
      <c r="AL259" t="str">
        <f>VLOOKUP($Z259,'oddspedia-matches'!$A:$AD,AL$2,0)</f>
        <v>Red</v>
      </c>
      <c r="AM259" t="str">
        <f>VLOOKUP($Z259,'oddspedia-matches'!$A:$AD,AM$2,0)</f>
        <v>Red</v>
      </c>
      <c r="AN259" t="str">
        <f>VLOOKUP($Z259,'oddspedia-matches'!$A:$AD,AN$2,0)</f>
        <v>Green</v>
      </c>
      <c r="AO259" t="str">
        <f>VLOOKUP($Z259,'oddspedia-matches'!$A:$AD,AO$2,0)</f>
        <v>Green</v>
      </c>
      <c r="AP259" t="str">
        <f>VLOOKUP($Z259,'oddspedia-matches'!$A:$AD,AP$2,0)</f>
        <v>Red</v>
      </c>
      <c r="AQ259" t="str">
        <f>VLOOKUP($Z259,'oddspedia-matches'!$A:$AD,AQ$2,0)</f>
        <v>Green</v>
      </c>
    </row>
    <row r="260" spans="2:43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tr">
        <f>VLOOKUP(E260,'Transform table'!A:B,2,0)</f>
        <v>Juan Pablo II</v>
      </c>
      <c r="Y260" t="str">
        <f>VLOOKUP(F260,'Transform table'!A:B,2,0)</f>
        <v>Cienciano</v>
      </c>
      <c r="Z260" t="str">
        <f t="shared" ref="Z260:Z323" si="4">C260&amp;X260&amp;Y260</f>
        <v>25/07/2026Juan Pablo IICienciano</v>
      </c>
      <c r="AA260" t="str">
        <f>VLOOKUP($Z260,'oddspedia-matches'!$A:$AD,AA$2,0)</f>
        <v>2 - 0</v>
      </c>
      <c r="AB260" t="str">
        <f>VLOOKUP($Z260,'oddspedia-matches'!$A:$AD,AB$2,0)</f>
        <v>Green</v>
      </c>
      <c r="AC260" t="str">
        <f>VLOOKUP($Z260,'oddspedia-matches'!$A:$AD,AC$2,0)</f>
        <v>Red</v>
      </c>
      <c r="AD260" t="str">
        <f>VLOOKUP($Z260,'oddspedia-matches'!$A:$AD,AD$2,0)</f>
        <v>Red</v>
      </c>
      <c r="AE260" t="str">
        <f>VLOOKUP($Z260,'oddspedia-matches'!$A:$AD,AE$2,0)</f>
        <v>Green</v>
      </c>
      <c r="AF260" t="str">
        <f>VLOOKUP($Z260,'oddspedia-matches'!$A:$AD,AF$2,0)</f>
        <v>Red</v>
      </c>
      <c r="AG260" t="str">
        <f>VLOOKUP($Z260,'oddspedia-matches'!$A:$AD,AG$2,0)</f>
        <v>Green</v>
      </c>
      <c r="AH260" t="str">
        <f>VLOOKUP($Z260,'oddspedia-matches'!$A:$AD,AH$2,0)</f>
        <v>Red</v>
      </c>
      <c r="AI260" t="str">
        <f>VLOOKUP($Z260,'oddspedia-matches'!$A:$AD,AI$2,0)</f>
        <v>Green</v>
      </c>
      <c r="AJ260" t="str">
        <f>VLOOKUP($Z260,'oddspedia-matches'!$A:$AD,AJ$2,0)</f>
        <v>Red</v>
      </c>
      <c r="AK260" t="str">
        <f>VLOOKUP($Z260,'oddspedia-matches'!$A:$AD,AK$2,0)</f>
        <v>Red</v>
      </c>
      <c r="AL260" t="str">
        <f>VLOOKUP($Z260,'oddspedia-matches'!$A:$AD,AL$2,0)</f>
        <v>Green</v>
      </c>
      <c r="AM260" t="str">
        <f>VLOOKUP($Z260,'oddspedia-matches'!$A:$AD,AM$2,0)</f>
        <v>Red</v>
      </c>
      <c r="AN260" t="str">
        <f>VLOOKUP($Z260,'oddspedia-matches'!$A:$AD,AN$2,0)</f>
        <v>Green</v>
      </c>
      <c r="AO260" t="str">
        <f>VLOOKUP($Z260,'oddspedia-matches'!$A:$AD,AO$2,0)</f>
        <v>Green</v>
      </c>
      <c r="AP260" t="str">
        <f>VLOOKUP($Z260,'oddspedia-matches'!$A:$AD,AP$2,0)</f>
        <v>Red</v>
      </c>
      <c r="AQ260" t="str">
        <f>VLOOKUP($Z260,'oddspedia-matches'!$A:$AD,AQ$2,0)</f>
        <v>Green</v>
      </c>
    </row>
    <row r="261" spans="2:43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Boyaca Chico</v>
      </c>
      <c r="Y261" t="str">
        <f>VLOOKUP(F261,'Transform table'!A:B,2,0)</f>
        <v>Atletico Nacional</v>
      </c>
      <c r="Z261" t="str">
        <f t="shared" si="4"/>
        <v>25/07/2026Boyaca ChicoAtletico Nacional</v>
      </c>
      <c r="AA261" t="str">
        <f>VLOOKUP($Z261,'oddspedia-matches'!$A:$AD,AA$2,0)</f>
        <v xml:space="preserve"> - </v>
      </c>
      <c r="AB261" t="str">
        <f>VLOOKUP($Z261,'oddspedia-matches'!$A:$AD,AB$2,0)</f>
        <v>Red</v>
      </c>
      <c r="AC261" t="str">
        <f>VLOOKUP($Z261,'oddspedia-matches'!$A:$AD,AC$2,0)</f>
        <v>Green</v>
      </c>
      <c r="AD261" t="str">
        <f>VLOOKUP($Z261,'oddspedia-matches'!$A:$AD,AD$2,0)</f>
        <v>Red</v>
      </c>
      <c r="AE261" t="str">
        <f>VLOOKUP($Z261,'oddspedia-matches'!$A:$AD,AE$2,0)</f>
        <v>Green</v>
      </c>
      <c r="AF261" t="str">
        <f>VLOOKUP($Z261,'oddspedia-matches'!$A:$AD,AF$2,0)</f>
        <v>Green</v>
      </c>
      <c r="AG261" t="str">
        <f>VLOOKUP($Z261,'oddspedia-matches'!$A:$AD,AG$2,0)</f>
        <v>Red</v>
      </c>
      <c r="AH261" t="str">
        <f>VLOOKUP($Z261,'oddspedia-matches'!$A:$AD,AH$2,0)</f>
        <v>Red</v>
      </c>
      <c r="AI261" t="str">
        <f>VLOOKUP($Z261,'oddspedia-matches'!$A:$AD,AI$2,0)</f>
        <v>Green</v>
      </c>
      <c r="AJ261" t="str">
        <f>VLOOKUP($Z261,'oddspedia-matches'!$A:$AD,AJ$2,0)</f>
        <v>Red</v>
      </c>
      <c r="AK261" t="str">
        <f>VLOOKUP($Z261,'oddspedia-matches'!$A:$AD,AK$2,0)</f>
        <v>Red</v>
      </c>
      <c r="AL261" t="str">
        <f>VLOOKUP($Z261,'oddspedia-matches'!$A:$AD,AL$2,0)</f>
        <v>Red</v>
      </c>
      <c r="AM261" t="str">
        <f>VLOOKUP($Z261,'oddspedia-matches'!$A:$AD,AM$2,0)</f>
        <v>Red</v>
      </c>
      <c r="AN261" t="str">
        <f>VLOOKUP($Z261,'oddspedia-matches'!$A:$AD,AN$2,0)</f>
        <v>Green</v>
      </c>
      <c r="AO261" t="str">
        <f>VLOOKUP($Z261,'oddspedia-matches'!$A:$AD,AO$2,0)</f>
        <v>Green</v>
      </c>
      <c r="AP261" t="str">
        <f>VLOOKUP($Z261,'oddspedia-matches'!$A:$AD,AP$2,0)</f>
        <v>Red</v>
      </c>
      <c r="AQ261" t="str">
        <f>VLOOKUP($Z261,'oddspedia-matches'!$A:$AD,AQ$2,0)</f>
        <v>Green</v>
      </c>
    </row>
    <row r="262" spans="2:43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Deportivo Maldonado</v>
      </c>
      <c r="Y264" t="str">
        <f>VLOOKUP(F264,'Transform table'!A:B,2,0)</f>
        <v>CA Juventud</v>
      </c>
      <c r="Z264" t="str">
        <f t="shared" si="4"/>
        <v>25/07/2026Deportivo MaldonadoCA Juventud</v>
      </c>
      <c r="AA264" t="str">
        <f>VLOOKUP($Z264,'oddspedia-matches'!$A:$AD,AA$2,0)</f>
        <v xml:space="preserve"> - </v>
      </c>
      <c r="AB264" t="str">
        <f>VLOOKUP($Z264,'oddspedia-matches'!$A:$AD,AB$2,0)</f>
        <v>Red</v>
      </c>
      <c r="AC264" t="str">
        <f>VLOOKUP($Z264,'oddspedia-matches'!$A:$AD,AC$2,0)</f>
        <v>Green</v>
      </c>
      <c r="AD264" t="str">
        <f>VLOOKUP($Z264,'oddspedia-matches'!$A:$AD,AD$2,0)</f>
        <v>Red</v>
      </c>
      <c r="AE264" t="str">
        <f>VLOOKUP($Z264,'oddspedia-matches'!$A:$AD,AE$2,0)</f>
        <v>Green</v>
      </c>
      <c r="AF264" t="str">
        <f>VLOOKUP($Z264,'oddspedia-matches'!$A:$AD,AF$2,0)</f>
        <v>Green</v>
      </c>
      <c r="AG264" t="str">
        <f>VLOOKUP($Z264,'oddspedia-matches'!$A:$AD,AG$2,0)</f>
        <v>Red</v>
      </c>
      <c r="AH264" t="str">
        <f>VLOOKUP($Z264,'oddspedia-matches'!$A:$AD,AH$2,0)</f>
        <v>Red</v>
      </c>
      <c r="AI264" t="str">
        <f>VLOOKUP($Z264,'oddspedia-matches'!$A:$AD,AI$2,0)</f>
        <v>Green</v>
      </c>
      <c r="AJ264" t="str">
        <f>VLOOKUP($Z264,'oddspedia-matches'!$A:$AD,AJ$2,0)</f>
        <v>Red</v>
      </c>
      <c r="AK264" t="str">
        <f>VLOOKUP($Z264,'oddspedia-matches'!$A:$AD,AK$2,0)</f>
        <v>Red</v>
      </c>
      <c r="AL264" t="str">
        <f>VLOOKUP($Z264,'oddspedia-matches'!$A:$AD,AL$2,0)</f>
        <v>Red</v>
      </c>
      <c r="AM264" t="str">
        <f>VLOOKUP($Z264,'oddspedia-matches'!$A:$AD,AM$2,0)</f>
        <v>Red</v>
      </c>
      <c r="AN264" t="str">
        <f>VLOOKUP($Z264,'oddspedia-matches'!$A:$AD,AN$2,0)</f>
        <v>Green</v>
      </c>
      <c r="AO264" t="str">
        <f>VLOOKUP($Z264,'oddspedia-matches'!$A:$AD,AO$2,0)</f>
        <v>Green</v>
      </c>
      <c r="AP264" t="str">
        <f>VLOOKUP($Z264,'oddspedia-matches'!$A:$AD,AP$2,0)</f>
        <v>Red</v>
      </c>
      <c r="AQ264" t="str">
        <f>VLOOKUP($Z264,'oddspedia-matches'!$A:$AD,AQ$2,0)</f>
        <v>Green</v>
      </c>
    </row>
    <row r="265" spans="2:43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tr">
        <f>VLOOKUP(E266,'Transform table'!A:B,2,0)</f>
        <v>Guabira</v>
      </c>
      <c r="Y266" t="str">
        <f>VLOOKUP(F266,'Transform table'!A:B,2,0)</f>
        <v>Real Oruro</v>
      </c>
      <c r="Z266" t="str">
        <f t="shared" si="4"/>
        <v>25/07/2026GuabiraReal Oruro</v>
      </c>
      <c r="AA266" t="str">
        <f>VLOOKUP($Z266,'oddspedia-matches'!$A:$AD,AA$2,0)</f>
        <v>4 - 1</v>
      </c>
      <c r="AB266" t="str">
        <f>VLOOKUP($Z266,'oddspedia-matches'!$A:$AD,AB$2,0)</f>
        <v>Green</v>
      </c>
      <c r="AC266" t="str">
        <f>VLOOKUP($Z266,'oddspedia-matches'!$A:$AD,AC$2,0)</f>
        <v>Red</v>
      </c>
      <c r="AD266" t="str">
        <f>VLOOKUP($Z266,'oddspedia-matches'!$A:$AD,AD$2,0)</f>
        <v>Red</v>
      </c>
      <c r="AE266" t="str">
        <f>VLOOKUP($Z266,'oddspedia-matches'!$A:$AD,AE$2,0)</f>
        <v>Green</v>
      </c>
      <c r="AF266" t="str">
        <f>VLOOKUP($Z266,'oddspedia-matches'!$A:$AD,AF$2,0)</f>
        <v>Red</v>
      </c>
      <c r="AG266" t="str">
        <f>VLOOKUP($Z266,'oddspedia-matches'!$A:$AD,AG$2,0)</f>
        <v>Green</v>
      </c>
      <c r="AH266" t="str">
        <f>VLOOKUP($Z266,'oddspedia-matches'!$A:$AD,AH$2,0)</f>
        <v>Green</v>
      </c>
      <c r="AI266" t="str">
        <f>VLOOKUP($Z266,'oddspedia-matches'!$A:$AD,AI$2,0)</f>
        <v>Red</v>
      </c>
      <c r="AJ266" t="str">
        <f>VLOOKUP($Z266,'oddspedia-matches'!$A:$AD,AJ$2,0)</f>
        <v>Red</v>
      </c>
      <c r="AK266" t="str">
        <f>VLOOKUP($Z266,'oddspedia-matches'!$A:$AD,AK$2,0)</f>
        <v>Green</v>
      </c>
      <c r="AL266" t="str">
        <f>VLOOKUP($Z266,'oddspedia-matches'!$A:$AD,AL$2,0)</f>
        <v>Green</v>
      </c>
      <c r="AM266" t="str">
        <f>VLOOKUP($Z266,'oddspedia-matches'!$A:$AD,AM$2,0)</f>
        <v>Green</v>
      </c>
      <c r="AN266" t="str">
        <f>VLOOKUP($Z266,'oddspedia-matches'!$A:$AD,AN$2,0)</f>
        <v>Red</v>
      </c>
      <c r="AO266" t="str">
        <f>VLOOKUP($Z266,'oddspedia-matches'!$A:$AD,AO$2,0)</f>
        <v>Red</v>
      </c>
      <c r="AP266" t="str">
        <f>VLOOKUP($Z266,'oddspedia-matches'!$A:$AD,AP$2,0)</f>
        <v>Green</v>
      </c>
      <c r="AQ266" t="str">
        <f>VLOOKUP($Z266,'oddspedia-matches'!$A:$AD,AQ$2,0)</f>
        <v>Red</v>
      </c>
    </row>
    <row r="267" spans="2:43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tr">
        <f>VLOOKUP(E269,'Transform table'!A:B,2,0)</f>
        <v>Confianca SE</v>
      </c>
      <c r="Y269" t="str">
        <f>VLOOKUP(F269,'Transform table'!A:B,2,0)</f>
        <v>Itabaiana SE</v>
      </c>
      <c r="Z269" t="str">
        <f t="shared" si="4"/>
        <v>25/07/2026Confianca SEItabaiana SE</v>
      </c>
      <c r="AA269" t="str">
        <f>VLOOKUP($Z269,'oddspedia-matches'!$A:$AD,AA$2,0)</f>
        <v>1 - 1</v>
      </c>
      <c r="AB269" t="str">
        <f>VLOOKUP($Z269,'oddspedia-matches'!$A:$AD,AB$2,0)</f>
        <v>Red</v>
      </c>
      <c r="AC269" t="str">
        <f>VLOOKUP($Z269,'oddspedia-matches'!$A:$AD,AC$2,0)</f>
        <v>Green</v>
      </c>
      <c r="AD269" t="str">
        <f>VLOOKUP($Z269,'oddspedia-matches'!$A:$AD,AD$2,0)</f>
        <v>Red</v>
      </c>
      <c r="AE269" t="str">
        <f>VLOOKUP($Z269,'oddspedia-matches'!$A:$AD,AE$2,0)</f>
        <v>Green</v>
      </c>
      <c r="AF269" t="str">
        <f>VLOOKUP($Z269,'oddspedia-matches'!$A:$AD,AF$2,0)</f>
        <v>Green</v>
      </c>
      <c r="AG269" t="str">
        <f>VLOOKUP($Z269,'oddspedia-matches'!$A:$AD,AG$2,0)</f>
        <v>Red</v>
      </c>
      <c r="AH269" t="str">
        <f>VLOOKUP($Z269,'oddspedia-matches'!$A:$AD,AH$2,0)</f>
        <v>Red</v>
      </c>
      <c r="AI269" t="str">
        <f>VLOOKUP($Z269,'oddspedia-matches'!$A:$AD,AI$2,0)</f>
        <v>Red</v>
      </c>
      <c r="AJ269" t="str">
        <f>VLOOKUP($Z269,'oddspedia-matches'!$A:$AD,AJ$2,0)</f>
        <v>Green</v>
      </c>
      <c r="AK269" t="str">
        <f>VLOOKUP($Z269,'oddspedia-matches'!$A:$AD,AK$2,0)</f>
        <v>Green</v>
      </c>
      <c r="AL269" t="str">
        <f>VLOOKUP($Z269,'oddspedia-matches'!$A:$AD,AL$2,0)</f>
        <v>Green</v>
      </c>
      <c r="AM269" t="str">
        <f>VLOOKUP($Z269,'oddspedia-matches'!$A:$AD,AM$2,0)</f>
        <v>Red</v>
      </c>
      <c r="AN269" t="str">
        <f>VLOOKUP($Z269,'oddspedia-matches'!$A:$AD,AN$2,0)</f>
        <v>Green</v>
      </c>
      <c r="AO269" t="str">
        <f>VLOOKUP($Z269,'oddspedia-matches'!$A:$AD,AO$2,0)</f>
        <v>Green</v>
      </c>
      <c r="AP269" t="str">
        <f>VLOOKUP($Z269,'oddspedia-matches'!$A:$AD,AP$2,0)</f>
        <v>Green</v>
      </c>
      <c r="AQ269" t="str">
        <f>VLOOKUP($Z269,'oddspedia-matches'!$A:$AD,AQ$2,0)</f>
        <v>Red</v>
      </c>
    </row>
    <row r="270" spans="2:43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Huachipato</v>
      </c>
      <c r="Y270" t="str">
        <f>VLOOKUP(F270,'Transform table'!A:B,2,0)</f>
        <v>Cobresal</v>
      </c>
      <c r="Z270" t="str">
        <f t="shared" si="4"/>
        <v>25/07/2026HuachipatoCobresal</v>
      </c>
      <c r="AA270" t="str">
        <f>VLOOKUP($Z270,'oddspedia-matches'!$A:$AD,AA$2,0)</f>
        <v>3 - 3</v>
      </c>
      <c r="AB270" t="str">
        <f>VLOOKUP($Z270,'oddspedia-matches'!$A:$AD,AB$2,0)</f>
        <v>Red</v>
      </c>
      <c r="AC270" t="str">
        <f>VLOOKUP($Z270,'oddspedia-matches'!$A:$AD,AC$2,0)</f>
        <v>Green</v>
      </c>
      <c r="AD270" t="str">
        <f>VLOOKUP($Z270,'oddspedia-matches'!$A:$AD,AD$2,0)</f>
        <v>Red</v>
      </c>
      <c r="AE270" t="str">
        <f>VLOOKUP($Z270,'oddspedia-matches'!$A:$AD,AE$2,0)</f>
        <v>Green</v>
      </c>
      <c r="AF270" t="str">
        <f>VLOOKUP($Z270,'oddspedia-matches'!$A:$AD,AF$2,0)</f>
        <v>Green</v>
      </c>
      <c r="AG270" t="str">
        <f>VLOOKUP($Z270,'oddspedia-matches'!$A:$AD,AG$2,0)</f>
        <v>Red</v>
      </c>
      <c r="AH270" t="str">
        <f>VLOOKUP($Z270,'oddspedia-matches'!$A:$AD,AH$2,0)</f>
        <v>Green</v>
      </c>
      <c r="AI270" t="str">
        <f>VLOOKUP($Z270,'oddspedia-matches'!$A:$AD,AI$2,0)</f>
        <v>Red</v>
      </c>
      <c r="AJ270" t="str">
        <f>VLOOKUP($Z270,'oddspedia-matches'!$A:$AD,AJ$2,0)</f>
        <v>Red</v>
      </c>
      <c r="AK270" t="str">
        <f>VLOOKUP($Z270,'oddspedia-matches'!$A:$AD,AK$2,0)</f>
        <v>Green</v>
      </c>
      <c r="AL270" t="str">
        <f>VLOOKUP($Z270,'oddspedia-matches'!$A:$AD,AL$2,0)</f>
        <v>Green</v>
      </c>
      <c r="AM270" t="str">
        <f>VLOOKUP($Z270,'oddspedia-matches'!$A:$AD,AM$2,0)</f>
        <v>Green</v>
      </c>
      <c r="AN270" t="str">
        <f>VLOOKUP($Z270,'oddspedia-matches'!$A:$AD,AN$2,0)</f>
        <v>Red</v>
      </c>
      <c r="AO270" t="str">
        <f>VLOOKUP($Z270,'oddspedia-matches'!$A:$AD,AO$2,0)</f>
        <v>Red</v>
      </c>
      <c r="AP270" t="str">
        <f>VLOOKUP($Z270,'oddspedia-matches'!$A:$AD,AP$2,0)</f>
        <v>Green</v>
      </c>
      <c r="AQ270" t="str">
        <f>VLOOKUP($Z270,'oddspedia-matches'!$A:$AD,AQ$2,0)</f>
        <v>Red</v>
      </c>
    </row>
    <row r="271" spans="2:43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Cobreloa</v>
      </c>
      <c r="Y271" t="str">
        <f>VLOOKUP(F271,'Transform table'!A:B,2,0)</f>
        <v>Deportes Santa Cruz</v>
      </c>
      <c r="Z271" t="str">
        <f t="shared" si="4"/>
        <v>25/07/2026CobreloaDeportes Santa Cruz</v>
      </c>
      <c r="AA271" t="str">
        <f>VLOOKUP($Z271,'oddspedia-matches'!$A:$AD,AA$2,0)</f>
        <v>4 - 2</v>
      </c>
      <c r="AB271" t="str">
        <f>VLOOKUP($Z271,'oddspedia-matches'!$A:$AD,AB$2,0)</f>
        <v>Green</v>
      </c>
      <c r="AC271" t="str">
        <f>VLOOKUP($Z271,'oddspedia-matches'!$A:$AD,AC$2,0)</f>
        <v>Red</v>
      </c>
      <c r="AD271" t="str">
        <f>VLOOKUP($Z271,'oddspedia-matches'!$A:$AD,AD$2,0)</f>
        <v>Red</v>
      </c>
      <c r="AE271" t="str">
        <f>VLOOKUP($Z271,'oddspedia-matches'!$A:$AD,AE$2,0)</f>
        <v>Green</v>
      </c>
      <c r="AF271" t="str">
        <f>VLOOKUP($Z271,'oddspedia-matches'!$A:$AD,AF$2,0)</f>
        <v>Red</v>
      </c>
      <c r="AG271" t="str">
        <f>VLOOKUP($Z271,'oddspedia-matches'!$A:$AD,AG$2,0)</f>
        <v>Green</v>
      </c>
      <c r="AH271" t="str">
        <f>VLOOKUP($Z271,'oddspedia-matches'!$A:$AD,AH$2,0)</f>
        <v>Green</v>
      </c>
      <c r="AI271" t="str">
        <f>VLOOKUP($Z271,'oddspedia-matches'!$A:$AD,AI$2,0)</f>
        <v>Red</v>
      </c>
      <c r="AJ271" t="str">
        <f>VLOOKUP($Z271,'oddspedia-matches'!$A:$AD,AJ$2,0)</f>
        <v>Red</v>
      </c>
      <c r="AK271" t="str">
        <f>VLOOKUP($Z271,'oddspedia-matches'!$A:$AD,AK$2,0)</f>
        <v>Green</v>
      </c>
      <c r="AL271" t="str">
        <f>VLOOKUP($Z271,'oddspedia-matches'!$A:$AD,AL$2,0)</f>
        <v>Green</v>
      </c>
      <c r="AM271" t="str">
        <f>VLOOKUP($Z271,'oddspedia-matches'!$A:$AD,AM$2,0)</f>
        <v>Green</v>
      </c>
      <c r="AN271" t="str">
        <f>VLOOKUP($Z271,'oddspedia-matches'!$A:$AD,AN$2,0)</f>
        <v>Red</v>
      </c>
      <c r="AO271" t="str">
        <f>VLOOKUP($Z271,'oddspedia-matches'!$A:$AD,AO$2,0)</f>
        <v>Red</v>
      </c>
      <c r="AP271" t="str">
        <f>VLOOKUP($Z271,'oddspedia-matches'!$A:$AD,AP$2,0)</f>
        <v>Green</v>
      </c>
      <c r="AQ271" t="str">
        <f>VLOOKUP($Z271,'oddspedia-matches'!$A:$AD,AQ$2,0)</f>
        <v>Red</v>
      </c>
    </row>
    <row r="272" spans="2:43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Club Sportivo Ameliano</v>
      </c>
      <c r="Y272" t="str">
        <f>VLOOKUP(F272,'Transform table'!A:B,2,0)</f>
        <v>Nacional De Football</v>
      </c>
      <c r="Z272" t="str">
        <f t="shared" si="4"/>
        <v>25/07/2026Club Sportivo AmelianoNacional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River Plate</v>
      </c>
      <c r="Y275" t="str">
        <f>VLOOKUP(F275,'Transform table'!A:B,2,0)</f>
        <v>Barracas Central</v>
      </c>
      <c r="Z275" t="str">
        <f t="shared" si="4"/>
        <v>25/07/2026River PlateBarracas Central</v>
      </c>
      <c r="AA275" t="str">
        <f>VLOOKUP($Z275,'oddspedia-matches'!$A:$AD,AA$2,0)</f>
        <v>0 - 1</v>
      </c>
      <c r="AB275" t="str">
        <f>VLOOKUP($Z275,'oddspedia-matches'!$A:$AD,AB$2,0)</f>
        <v>Red</v>
      </c>
      <c r="AC275" t="str">
        <f>VLOOKUP($Z275,'oddspedia-matches'!$A:$AD,AC$2,0)</f>
        <v>Red</v>
      </c>
      <c r="AD275" t="str">
        <f>VLOOKUP($Z275,'oddspedia-matches'!$A:$AD,AD$2,0)</f>
        <v>Green</v>
      </c>
      <c r="AE275" t="str">
        <f>VLOOKUP($Z275,'oddspedia-matches'!$A:$AD,AE$2,0)</f>
        <v>Red</v>
      </c>
      <c r="AF275" t="str">
        <f>VLOOKUP($Z275,'oddspedia-matches'!$A:$AD,AF$2,0)</f>
        <v>Green</v>
      </c>
      <c r="AG275" t="str">
        <f>VLOOKUP($Z275,'oddspedia-matches'!$A:$AD,AG$2,0)</f>
        <v>Green</v>
      </c>
      <c r="AH275" t="str">
        <f>VLOOKUP($Z275,'oddspedia-matches'!$A:$AD,AH$2,0)</f>
        <v>Red</v>
      </c>
      <c r="AI275" t="str">
        <f>VLOOKUP($Z275,'oddspedia-matches'!$A:$AD,AI$2,0)</f>
        <v>Red</v>
      </c>
      <c r="AJ275" t="str">
        <f>VLOOKUP($Z275,'oddspedia-matches'!$A:$AD,AJ$2,0)</f>
        <v>Green</v>
      </c>
      <c r="AK275" t="str">
        <f>VLOOKUP($Z275,'oddspedia-matches'!$A:$AD,AK$2,0)</f>
        <v>Green</v>
      </c>
      <c r="AL275" t="str">
        <f>VLOOKUP($Z275,'oddspedia-matches'!$A:$AD,AL$2,0)</f>
        <v>Red</v>
      </c>
      <c r="AM275" t="str">
        <f>VLOOKUP($Z275,'oddspedia-matches'!$A:$AD,AM$2,0)</f>
        <v>Red</v>
      </c>
      <c r="AN275" t="str">
        <f>VLOOKUP($Z275,'oddspedia-matches'!$A:$AD,AN$2,0)</f>
        <v>Green</v>
      </c>
      <c r="AO275" t="str">
        <f>VLOOKUP($Z275,'oddspedia-matches'!$A:$AD,AO$2,0)</f>
        <v>Green</v>
      </c>
      <c r="AP275" t="str">
        <f>VLOOKUP($Z275,'oddspedia-matches'!$A:$AD,AP$2,0)</f>
        <v>Red</v>
      </c>
      <c r="AQ275" t="str">
        <f>VLOOKUP($Z275,'oddspedia-matches'!$A:$AD,AQ$2,0)</f>
        <v>Green</v>
      </c>
    </row>
    <row r="276" spans="2:43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 Boys</v>
      </c>
      <c r="Y277" t="str">
        <f>VLOOKUP(F277,'Transform table'!A:B,2,0)</f>
        <v>AD Tarma</v>
      </c>
      <c r="Z277" t="str">
        <f t="shared" si="4"/>
        <v>25/07/2026Sport BoysAD Tarma</v>
      </c>
      <c r="AA277" t="str">
        <f>VLOOKUP($Z277,'oddspedia-matches'!$A:$AD,AA$2,0)</f>
        <v>2 - 0</v>
      </c>
      <c r="AB277" t="str">
        <f>VLOOKUP($Z277,'oddspedia-matches'!$A:$AD,AB$2,0)</f>
        <v>Green</v>
      </c>
      <c r="AC277" t="str">
        <f>VLOOKUP($Z277,'oddspedia-matches'!$A:$AD,AC$2,0)</f>
        <v>Red</v>
      </c>
      <c r="AD277" t="str">
        <f>VLOOKUP($Z277,'oddspedia-matches'!$A:$AD,AD$2,0)</f>
        <v>Red</v>
      </c>
      <c r="AE277" t="str">
        <f>VLOOKUP($Z277,'oddspedia-matches'!$A:$AD,AE$2,0)</f>
        <v>Green</v>
      </c>
      <c r="AF277" t="str">
        <f>VLOOKUP($Z277,'oddspedia-matches'!$A:$AD,AF$2,0)</f>
        <v>Red</v>
      </c>
      <c r="AG277" t="str">
        <f>VLOOKUP($Z277,'oddspedia-matches'!$A:$AD,AG$2,0)</f>
        <v>Green</v>
      </c>
      <c r="AH277" t="str">
        <f>VLOOKUP($Z277,'oddspedia-matches'!$A:$AD,AH$2,0)</f>
        <v>Red</v>
      </c>
      <c r="AI277" t="str">
        <f>VLOOKUP($Z277,'oddspedia-matches'!$A:$AD,AI$2,0)</f>
        <v>Green</v>
      </c>
      <c r="AJ277" t="str">
        <f>VLOOKUP($Z277,'oddspedia-matches'!$A:$AD,AJ$2,0)</f>
        <v>Red</v>
      </c>
      <c r="AK277" t="str">
        <f>VLOOKUP($Z277,'oddspedia-matches'!$A:$AD,AK$2,0)</f>
        <v>Red</v>
      </c>
      <c r="AL277" t="str">
        <f>VLOOKUP($Z277,'oddspedia-matches'!$A:$AD,AL$2,0)</f>
        <v>Green</v>
      </c>
      <c r="AM277" t="str">
        <f>VLOOKUP($Z277,'oddspedia-matches'!$A:$AD,AM$2,0)</f>
        <v>Red</v>
      </c>
      <c r="AN277" t="str">
        <f>VLOOKUP($Z277,'oddspedia-matches'!$A:$AD,AN$2,0)</f>
        <v>Green</v>
      </c>
      <c r="AO277" t="str">
        <f>VLOOKUP($Z277,'oddspedia-matches'!$A:$AD,AO$2,0)</f>
        <v>Green</v>
      </c>
      <c r="AP277" t="str">
        <f>VLOOKUP($Z277,'oddspedia-matches'!$A:$AD,AP$2,0)</f>
        <v>Red</v>
      </c>
      <c r="AQ277" t="str">
        <f>VLOOKUP($Z277,'oddspedia-matches'!$A:$AD,AQ$2,0)</f>
        <v>Green</v>
      </c>
    </row>
    <row r="278" spans="2:43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tr">
        <f>VLOOKUP(E279,'Transform table'!A:B,2,0)</f>
        <v>Brooklyn FC</v>
      </c>
      <c r="Y279" t="str">
        <f>VLOOKUP(F279,'Transform table'!A:B,2,0)</f>
        <v>San Antonio FC</v>
      </c>
      <c r="Z279" t="str">
        <f t="shared" si="4"/>
        <v>25/07/2026Brooklyn FCSan Antonio FC</v>
      </c>
      <c r="AA279" t="str">
        <f>VLOOKUP($Z279,'oddspedia-matches'!$A:$AD,AA$2,0)</f>
        <v>0 - 1</v>
      </c>
      <c r="AB279" t="str">
        <f>VLOOKUP($Z279,'oddspedia-matches'!$A:$AD,AB$2,0)</f>
        <v>Red</v>
      </c>
      <c r="AC279" t="str">
        <f>VLOOKUP($Z279,'oddspedia-matches'!$A:$AD,AC$2,0)</f>
        <v>Red</v>
      </c>
      <c r="AD279" t="str">
        <f>VLOOKUP($Z279,'oddspedia-matches'!$A:$AD,AD$2,0)</f>
        <v>Green</v>
      </c>
      <c r="AE279" t="str">
        <f>VLOOKUP($Z279,'oddspedia-matches'!$A:$AD,AE$2,0)</f>
        <v>Red</v>
      </c>
      <c r="AF279" t="str">
        <f>VLOOKUP($Z279,'oddspedia-matches'!$A:$AD,AF$2,0)</f>
        <v>Green</v>
      </c>
      <c r="AG279" t="str">
        <f>VLOOKUP($Z279,'oddspedia-matches'!$A:$AD,AG$2,0)</f>
        <v>Green</v>
      </c>
      <c r="AH279" t="str">
        <f>VLOOKUP($Z279,'oddspedia-matches'!$A:$AD,AH$2,0)</f>
        <v>Red</v>
      </c>
      <c r="AI279" t="str">
        <f>VLOOKUP($Z279,'oddspedia-matches'!$A:$AD,AI$2,0)</f>
        <v>Red</v>
      </c>
      <c r="AJ279" t="str">
        <f>VLOOKUP($Z279,'oddspedia-matches'!$A:$AD,AJ$2,0)</f>
        <v>Green</v>
      </c>
      <c r="AK279" t="str">
        <f>VLOOKUP($Z279,'oddspedia-matches'!$A:$AD,AK$2,0)</f>
        <v>Green</v>
      </c>
      <c r="AL279" t="str">
        <f>VLOOKUP($Z279,'oddspedia-matches'!$A:$AD,AL$2,0)</f>
        <v>Red</v>
      </c>
      <c r="AM279" t="str">
        <f>VLOOKUP($Z279,'oddspedia-matches'!$A:$AD,AM$2,0)</f>
        <v>Red</v>
      </c>
      <c r="AN279" t="str">
        <f>VLOOKUP($Z279,'oddspedia-matches'!$A:$AD,AN$2,0)</f>
        <v>Green</v>
      </c>
      <c r="AO279" t="str">
        <f>VLOOKUP($Z279,'oddspedia-matches'!$A:$AD,AO$2,0)</f>
        <v>Green</v>
      </c>
      <c r="AP279" t="str">
        <f>VLOOKUP($Z279,'oddspedia-matches'!$A:$AD,AP$2,0)</f>
        <v>Red</v>
      </c>
      <c r="AQ279" t="str">
        <f>VLOOKUP($Z279,'oddspedia-matches'!$A:$AD,AQ$2,0)</f>
        <v>Green</v>
      </c>
    </row>
    <row r="280" spans="2:43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tr">
        <f>VLOOKUP(E280,'Transform table'!A:B,2,0)</f>
        <v>Detroit City FC</v>
      </c>
      <c r="Y280" t="str">
        <f>VLOOKUP(F280,'Transform table'!A:B,2,0)</f>
        <v>Las Vegas Lights</v>
      </c>
      <c r="Z280" t="str">
        <f t="shared" si="4"/>
        <v>25/07/2026Detroit City FCLas Vegas Lights</v>
      </c>
      <c r="AA280" t="str">
        <f>VLOOKUP($Z280,'oddspedia-matches'!$A:$AD,AA$2,0)</f>
        <v>0 - 1</v>
      </c>
      <c r="AB280" t="str">
        <f>VLOOKUP($Z280,'oddspedia-matches'!$A:$AD,AB$2,0)</f>
        <v>Red</v>
      </c>
      <c r="AC280" t="str">
        <f>VLOOKUP($Z280,'oddspedia-matches'!$A:$AD,AC$2,0)</f>
        <v>Red</v>
      </c>
      <c r="AD280" t="str">
        <f>VLOOKUP($Z280,'oddspedia-matches'!$A:$AD,AD$2,0)</f>
        <v>Green</v>
      </c>
      <c r="AE280" t="str">
        <f>VLOOKUP($Z280,'oddspedia-matches'!$A:$AD,AE$2,0)</f>
        <v>Red</v>
      </c>
      <c r="AF280" t="str">
        <f>VLOOKUP($Z280,'oddspedia-matches'!$A:$AD,AF$2,0)</f>
        <v>Green</v>
      </c>
      <c r="AG280" t="str">
        <f>VLOOKUP($Z280,'oddspedia-matches'!$A:$AD,AG$2,0)</f>
        <v>Green</v>
      </c>
      <c r="AH280" t="str">
        <f>VLOOKUP($Z280,'oddspedia-matches'!$A:$AD,AH$2,0)</f>
        <v>Red</v>
      </c>
      <c r="AI280" t="str">
        <f>VLOOKUP($Z280,'oddspedia-matches'!$A:$AD,AI$2,0)</f>
        <v>Red</v>
      </c>
      <c r="AJ280" t="str">
        <f>VLOOKUP($Z280,'oddspedia-matches'!$A:$AD,AJ$2,0)</f>
        <v>Green</v>
      </c>
      <c r="AK280" t="str">
        <f>VLOOKUP($Z280,'oddspedia-matches'!$A:$AD,AK$2,0)</f>
        <v>Green</v>
      </c>
      <c r="AL280" t="str">
        <f>VLOOKUP($Z280,'oddspedia-matches'!$A:$AD,AL$2,0)</f>
        <v>Red</v>
      </c>
      <c r="AM280" t="str">
        <f>VLOOKUP($Z280,'oddspedia-matches'!$A:$AD,AM$2,0)</f>
        <v>Red</v>
      </c>
      <c r="AN280" t="str">
        <f>VLOOKUP($Z280,'oddspedia-matches'!$A:$AD,AN$2,0)</f>
        <v>Green</v>
      </c>
      <c r="AO280" t="str">
        <f>VLOOKUP($Z280,'oddspedia-matches'!$A:$AD,AO$2,0)</f>
        <v>Green</v>
      </c>
      <c r="AP280" t="str">
        <f>VLOOKUP($Z280,'oddspedia-matches'!$A:$AD,AP$2,0)</f>
        <v>Red</v>
      </c>
      <c r="AQ280" t="str">
        <f>VLOOKUP($Z280,'oddspedia-matches'!$A:$AD,AQ$2,0)</f>
        <v>Green</v>
      </c>
    </row>
    <row r="281" spans="2:43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tr">
        <f>VLOOKUP(E281,'Transform table'!A:B,2,0)</f>
        <v>Indy Eleven</v>
      </c>
      <c r="Y281" t="str">
        <f>VLOOKUP(F281,'Transform table'!A:B,2,0)</f>
        <v>Loudoun United</v>
      </c>
      <c r="Z281" t="str">
        <f t="shared" si="4"/>
        <v>25/07/2026Indy ElevenLoudoun United</v>
      </c>
      <c r="AA281" t="str">
        <f>VLOOKUP($Z281,'oddspedia-matches'!$A:$AD,AA$2,0)</f>
        <v>0 - 1</v>
      </c>
      <c r="AB281" t="str">
        <f>VLOOKUP($Z281,'oddspedia-matches'!$A:$AD,AB$2,0)</f>
        <v>Red</v>
      </c>
      <c r="AC281" t="str">
        <f>VLOOKUP($Z281,'oddspedia-matches'!$A:$AD,AC$2,0)</f>
        <v>Red</v>
      </c>
      <c r="AD281" t="str">
        <f>VLOOKUP($Z281,'oddspedia-matches'!$A:$AD,AD$2,0)</f>
        <v>Green</v>
      </c>
      <c r="AE281" t="str">
        <f>VLOOKUP($Z281,'oddspedia-matches'!$A:$AD,AE$2,0)</f>
        <v>Red</v>
      </c>
      <c r="AF281" t="str">
        <f>VLOOKUP($Z281,'oddspedia-matches'!$A:$AD,AF$2,0)</f>
        <v>Green</v>
      </c>
      <c r="AG281" t="str">
        <f>VLOOKUP($Z281,'oddspedia-matches'!$A:$AD,AG$2,0)</f>
        <v>Green</v>
      </c>
      <c r="AH281" t="str">
        <f>VLOOKUP($Z281,'oddspedia-matches'!$A:$AD,AH$2,0)</f>
        <v>Red</v>
      </c>
      <c r="AI281" t="str">
        <f>VLOOKUP($Z281,'oddspedia-matches'!$A:$AD,AI$2,0)</f>
        <v>Green</v>
      </c>
      <c r="AJ281" t="str">
        <f>VLOOKUP($Z281,'oddspedia-matches'!$A:$AD,AJ$2,0)</f>
        <v>Red</v>
      </c>
      <c r="AK281" t="str">
        <f>VLOOKUP($Z281,'oddspedia-matches'!$A:$AD,AK$2,0)</f>
        <v>Red</v>
      </c>
      <c r="AL281" t="str">
        <f>VLOOKUP($Z281,'oddspedia-matches'!$A:$AD,AL$2,0)</f>
        <v>Red</v>
      </c>
      <c r="AM281" t="str">
        <f>VLOOKUP($Z281,'oddspedia-matches'!$A:$AD,AM$2,0)</f>
        <v>Red</v>
      </c>
      <c r="AN281" t="str">
        <f>VLOOKUP($Z281,'oddspedia-matches'!$A:$AD,AN$2,0)</f>
        <v>Green</v>
      </c>
      <c r="AO281" t="str">
        <f>VLOOKUP($Z281,'oddspedia-matches'!$A:$AD,AO$2,0)</f>
        <v>Green</v>
      </c>
      <c r="AP281" t="str">
        <f>VLOOKUP($Z281,'oddspedia-matches'!$A:$AD,AP$2,0)</f>
        <v>Red</v>
      </c>
      <c r="AQ281" t="str">
        <f>VLOOKUP($Z281,'oddspedia-matches'!$A:$AD,AQ$2,0)</f>
        <v>Green</v>
      </c>
    </row>
    <row r="282" spans="2:43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tr">
        <f>VLOOKUP(E283,'Transform table'!A:B,2,0)</f>
        <v>Pittsburgh Riverhounds</v>
      </c>
      <c r="Y283" t="str">
        <f>VLOOKUP(F283,'Transform table'!A:B,2,0)</f>
        <v>Rhode Island</v>
      </c>
      <c r="Z283" t="str">
        <f t="shared" si="4"/>
        <v>25/07/2026Pittsburgh RiverhoundsRhode Island</v>
      </c>
      <c r="AA283" t="str">
        <f>VLOOKUP($Z283,'oddspedia-matches'!$A:$AD,AA$2,0)</f>
        <v>0 - 1</v>
      </c>
      <c r="AB283" t="str">
        <f>VLOOKUP($Z283,'oddspedia-matches'!$A:$AD,AB$2,0)</f>
        <v>Red</v>
      </c>
      <c r="AC283" t="str">
        <f>VLOOKUP($Z283,'oddspedia-matches'!$A:$AD,AC$2,0)</f>
        <v>Red</v>
      </c>
      <c r="AD283" t="str">
        <f>VLOOKUP($Z283,'oddspedia-matches'!$A:$AD,AD$2,0)</f>
        <v>Green</v>
      </c>
      <c r="AE283" t="str">
        <f>VLOOKUP($Z283,'oddspedia-matches'!$A:$AD,AE$2,0)</f>
        <v>Red</v>
      </c>
      <c r="AF283" t="str">
        <f>VLOOKUP($Z283,'oddspedia-matches'!$A:$AD,AF$2,0)</f>
        <v>Green</v>
      </c>
      <c r="AG283" t="str">
        <f>VLOOKUP($Z283,'oddspedia-matches'!$A:$AD,AG$2,0)</f>
        <v>Green</v>
      </c>
      <c r="AH283" t="str">
        <f>VLOOKUP($Z283,'oddspedia-matches'!$A:$AD,AH$2,0)</f>
        <v>Red</v>
      </c>
      <c r="AI283" t="str">
        <f>VLOOKUP($Z283,'oddspedia-matches'!$A:$AD,AI$2,0)</f>
        <v>Green</v>
      </c>
      <c r="AJ283" t="str">
        <f>VLOOKUP($Z283,'oddspedia-matches'!$A:$AD,AJ$2,0)</f>
        <v>Red</v>
      </c>
      <c r="AK283" t="str">
        <f>VLOOKUP($Z283,'oddspedia-matches'!$A:$AD,AK$2,0)</f>
        <v>Red</v>
      </c>
      <c r="AL283" t="str">
        <f>VLOOKUP($Z283,'oddspedia-matches'!$A:$AD,AL$2,0)</f>
        <v>Red</v>
      </c>
      <c r="AM283" t="str">
        <f>VLOOKUP($Z283,'oddspedia-matches'!$A:$AD,AM$2,0)</f>
        <v>Red</v>
      </c>
      <c r="AN283" t="str">
        <f>VLOOKUP($Z283,'oddspedia-matches'!$A:$AD,AN$2,0)</f>
        <v>Green</v>
      </c>
      <c r="AO283" t="str">
        <f>VLOOKUP($Z283,'oddspedia-matches'!$A:$AD,AO$2,0)</f>
        <v>Green</v>
      </c>
      <c r="AP283" t="str">
        <f>VLOOKUP($Z283,'oddspedia-matches'!$A:$AD,AP$2,0)</f>
        <v>Red</v>
      </c>
      <c r="AQ283" t="str">
        <f>VLOOKUP($Z283,'oddspedia-matches'!$A:$AD,AQ$2,0)</f>
        <v>Green</v>
      </c>
    </row>
    <row r="284" spans="2:43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tr">
        <f>VLOOKUP(E284,'Transform table'!A:B,2,0)</f>
        <v>Chattanooga FC</v>
      </c>
      <c r="Y284" t="str">
        <f>VLOOKUP(F284,'Transform table'!A:B,2,0)</f>
        <v>Philadelphia Union II</v>
      </c>
      <c r="Z284" t="str">
        <f t="shared" si="4"/>
        <v>25/07/2026Chattanooga FCPhiladelphia Union II</v>
      </c>
      <c r="AA284" t="str">
        <f>VLOOKUP($Z284,'oddspedia-matches'!$A:$AD,AA$2,0)</f>
        <v>4 - 0</v>
      </c>
      <c r="AB284" t="str">
        <f>VLOOKUP($Z284,'oddspedia-matches'!$A:$AD,AB$2,0)</f>
        <v>Green</v>
      </c>
      <c r="AC284" t="str">
        <f>VLOOKUP($Z284,'oddspedia-matches'!$A:$AD,AC$2,0)</f>
        <v>Red</v>
      </c>
      <c r="AD284" t="str">
        <f>VLOOKUP($Z284,'oddspedia-matches'!$A:$AD,AD$2,0)</f>
        <v>Red</v>
      </c>
      <c r="AE284" t="str">
        <f>VLOOKUP($Z284,'oddspedia-matches'!$A:$AD,AE$2,0)</f>
        <v>Green</v>
      </c>
      <c r="AF284" t="str">
        <f>VLOOKUP($Z284,'oddspedia-matches'!$A:$AD,AF$2,0)</f>
        <v>Red</v>
      </c>
      <c r="AG284" t="str">
        <f>VLOOKUP($Z284,'oddspedia-matches'!$A:$AD,AG$2,0)</f>
        <v>Green</v>
      </c>
      <c r="AH284" t="str">
        <f>VLOOKUP($Z284,'oddspedia-matches'!$A:$AD,AH$2,0)</f>
        <v>Green</v>
      </c>
      <c r="AI284" t="str">
        <f>VLOOKUP($Z284,'oddspedia-matches'!$A:$AD,AI$2,0)</f>
        <v>Red</v>
      </c>
      <c r="AJ284" t="str">
        <f>VLOOKUP($Z284,'oddspedia-matches'!$A:$AD,AJ$2,0)</f>
        <v>Red</v>
      </c>
      <c r="AK284" t="str">
        <f>VLOOKUP($Z284,'oddspedia-matches'!$A:$AD,AK$2,0)</f>
        <v>Green</v>
      </c>
      <c r="AL284" t="str">
        <f>VLOOKUP($Z284,'oddspedia-matches'!$A:$AD,AL$2,0)</f>
        <v>Green</v>
      </c>
      <c r="AM284" t="str">
        <f>VLOOKUP($Z284,'oddspedia-matches'!$A:$AD,AM$2,0)</f>
        <v>Green</v>
      </c>
      <c r="AN284" t="str">
        <f>VLOOKUP($Z284,'oddspedia-matches'!$A:$AD,AN$2,0)</f>
        <v>Red</v>
      </c>
      <c r="AO284" t="str">
        <f>VLOOKUP($Z284,'oddspedia-matches'!$A:$AD,AO$2,0)</f>
        <v>Red</v>
      </c>
      <c r="AP284" t="str">
        <f>VLOOKUP($Z284,'oddspedia-matches'!$A:$AD,AP$2,0)</f>
        <v>Red</v>
      </c>
      <c r="AQ284" t="str">
        <f>VLOOKUP($Z284,'oddspedia-matches'!$A:$AD,AQ$2,0)</f>
        <v>Green</v>
      </c>
    </row>
    <row r="285" spans="2:43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L.A Galaxy II</v>
      </c>
      <c r="Y285" t="str">
        <f>VLOOKUP(F285,'Transform table'!A:B,2,0)</f>
        <v>The Town</v>
      </c>
      <c r="Z285" t="str">
        <f t="shared" si="4"/>
        <v>25/07/2026L.A Galaxy IIThe Town</v>
      </c>
      <c r="AA285" t="str">
        <f>VLOOKUP($Z285,'oddspedia-matches'!$A:$AD,AA$2,0)</f>
        <v>3 - 0</v>
      </c>
      <c r="AB285" t="str">
        <f>VLOOKUP($Z285,'oddspedia-matches'!$A:$AD,AB$2,0)</f>
        <v>Green</v>
      </c>
      <c r="AC285" t="str">
        <f>VLOOKUP($Z285,'oddspedia-matches'!$A:$AD,AC$2,0)</f>
        <v>Red</v>
      </c>
      <c r="AD285" t="str">
        <f>VLOOKUP($Z285,'oddspedia-matches'!$A:$AD,AD$2,0)</f>
        <v>Red</v>
      </c>
      <c r="AE285" t="str">
        <f>VLOOKUP($Z285,'oddspedia-matches'!$A:$AD,AE$2,0)</f>
        <v>Green</v>
      </c>
      <c r="AF285" t="str">
        <f>VLOOKUP($Z285,'oddspedia-matches'!$A:$AD,AF$2,0)</f>
        <v>Red</v>
      </c>
      <c r="AG285" t="str">
        <f>VLOOKUP($Z285,'oddspedia-matches'!$A:$AD,AG$2,0)</f>
        <v>Green</v>
      </c>
      <c r="AH285" t="str">
        <f>VLOOKUP($Z285,'oddspedia-matches'!$A:$AD,AH$2,0)</f>
        <v>Red</v>
      </c>
      <c r="AI285" t="str">
        <f>VLOOKUP($Z285,'oddspedia-matches'!$A:$AD,AI$2,0)</f>
        <v>Green</v>
      </c>
      <c r="AJ285" t="str">
        <f>VLOOKUP($Z285,'oddspedia-matches'!$A:$AD,AJ$2,0)</f>
        <v>Red</v>
      </c>
      <c r="AK285" t="str">
        <f>VLOOKUP($Z285,'oddspedia-matches'!$A:$AD,AK$2,0)</f>
        <v>Red</v>
      </c>
      <c r="AL285" t="str">
        <f>VLOOKUP($Z285,'oddspedia-matches'!$A:$AD,AL$2,0)</f>
        <v>Green</v>
      </c>
      <c r="AM285" t="str">
        <f>VLOOKUP($Z285,'oddspedia-matches'!$A:$AD,AM$2,0)</f>
        <v>Green</v>
      </c>
      <c r="AN285" t="str">
        <f>VLOOKUP($Z285,'oddspedia-matches'!$A:$AD,AN$2,0)</f>
        <v>Red</v>
      </c>
      <c r="AO285" t="str">
        <f>VLOOKUP($Z285,'oddspedia-matches'!$A:$AD,AO$2,0)</f>
        <v>Green</v>
      </c>
      <c r="AP285" t="str">
        <f>VLOOKUP($Z285,'oddspedia-matches'!$A:$AD,AP$2,0)</f>
        <v>Red</v>
      </c>
      <c r="AQ285" t="str">
        <f>VLOOKUP($Z285,'oddspedia-matches'!$A:$AD,AQ$2,0)</f>
        <v>Green</v>
      </c>
    </row>
    <row r="286" spans="2:43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Millonarios FC</v>
      </c>
      <c r="Y286" t="str">
        <f>VLOOKUP(F286,'Transform table'!A:B,2,0)</f>
        <v>Atletico Bucaramanga</v>
      </c>
      <c r="Z286" t="str">
        <f t="shared" si="4"/>
        <v>25/07/2026Millonarios FCAtletico Bucaramanga</v>
      </c>
      <c r="AA286" t="str">
        <f>VLOOKUP($Z286,'oddspedia-matches'!$A:$AD,AA$2,0)</f>
        <v>0 - 1</v>
      </c>
      <c r="AB286" t="str">
        <f>VLOOKUP($Z286,'oddspedia-matches'!$A:$AD,AB$2,0)</f>
        <v>Red</v>
      </c>
      <c r="AC286" t="str">
        <f>VLOOKUP($Z286,'oddspedia-matches'!$A:$AD,AC$2,0)</f>
        <v>Red</v>
      </c>
      <c r="AD286" t="str">
        <f>VLOOKUP($Z286,'oddspedia-matches'!$A:$AD,AD$2,0)</f>
        <v>Green</v>
      </c>
      <c r="AE286" t="str">
        <f>VLOOKUP($Z286,'oddspedia-matches'!$A:$AD,AE$2,0)</f>
        <v>Red</v>
      </c>
      <c r="AF286" t="str">
        <f>VLOOKUP($Z286,'oddspedia-matches'!$A:$AD,AF$2,0)</f>
        <v>Green</v>
      </c>
      <c r="AG286" t="str">
        <f>VLOOKUP($Z286,'oddspedia-matches'!$A:$AD,AG$2,0)</f>
        <v>Green</v>
      </c>
      <c r="AH286" t="str">
        <f>VLOOKUP($Z286,'oddspedia-matches'!$A:$AD,AH$2,0)</f>
        <v>Red</v>
      </c>
      <c r="AI286" t="str">
        <f>VLOOKUP($Z286,'oddspedia-matches'!$A:$AD,AI$2,0)</f>
        <v>Green</v>
      </c>
      <c r="AJ286" t="str">
        <f>VLOOKUP($Z286,'oddspedia-matches'!$A:$AD,AJ$2,0)</f>
        <v>Red</v>
      </c>
      <c r="AK286" t="str">
        <f>VLOOKUP($Z286,'oddspedia-matches'!$A:$AD,AK$2,0)</f>
        <v>Red</v>
      </c>
      <c r="AL286" t="str">
        <f>VLOOKUP($Z286,'oddspedia-matches'!$A:$AD,AL$2,0)</f>
        <v>Red</v>
      </c>
      <c r="AM286" t="str">
        <f>VLOOKUP($Z286,'oddspedia-matches'!$A:$AD,AM$2,0)</f>
        <v>Red</v>
      </c>
      <c r="AN286" t="str">
        <f>VLOOKUP($Z286,'oddspedia-matches'!$A:$AD,AN$2,0)</f>
        <v>Green</v>
      </c>
      <c r="AO286" t="str">
        <f>VLOOKUP($Z286,'oddspedia-matches'!$A:$AD,AO$2,0)</f>
        <v>Green</v>
      </c>
      <c r="AP286" t="str">
        <f>VLOOKUP($Z286,'oddspedia-matches'!$A:$AD,AP$2,0)</f>
        <v>Red</v>
      </c>
      <c r="AQ286" t="str">
        <f>VLOOKUP($Z286,'oddspedia-matches'!$A:$AD,AQ$2,0)</f>
        <v>Green</v>
      </c>
    </row>
    <row r="287" spans="2:43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tr">
        <f>VLOOKUP(E289,'Transform table'!A:B,2,0)</f>
        <v>Vasco Da Gama RJ</v>
      </c>
      <c r="Y289" t="str">
        <f>VLOOKUP(F289,'Transform table'!A:B,2,0)</f>
        <v>Mirassol SP</v>
      </c>
      <c r="Z289" t="str">
        <f t="shared" si="4"/>
        <v>25/07/2026Vasco Da Gama RJMirassol SP</v>
      </c>
      <c r="AA289" t="str">
        <f>VLOOKUP($Z289,'oddspedia-matches'!$A:$AD,AA$2,0)</f>
        <v>1 - 1</v>
      </c>
      <c r="AB289" t="str">
        <f>VLOOKUP($Z289,'oddspedia-matches'!$A:$AD,AB$2,0)</f>
        <v>Red</v>
      </c>
      <c r="AC289" t="str">
        <f>VLOOKUP($Z289,'oddspedia-matches'!$A:$AD,AC$2,0)</f>
        <v>Green</v>
      </c>
      <c r="AD289" t="str">
        <f>VLOOKUP($Z289,'oddspedia-matches'!$A:$AD,AD$2,0)</f>
        <v>Red</v>
      </c>
      <c r="AE289" t="str">
        <f>VLOOKUP($Z289,'oddspedia-matches'!$A:$AD,AE$2,0)</f>
        <v>Green</v>
      </c>
      <c r="AF289" t="str">
        <f>VLOOKUP($Z289,'oddspedia-matches'!$A:$AD,AF$2,0)</f>
        <v>Green</v>
      </c>
      <c r="AG289" t="str">
        <f>VLOOKUP($Z289,'oddspedia-matches'!$A:$AD,AG$2,0)</f>
        <v>Red</v>
      </c>
      <c r="AH289" t="str">
        <f>VLOOKUP($Z289,'oddspedia-matches'!$A:$AD,AH$2,0)</f>
        <v>Red</v>
      </c>
      <c r="AI289" t="str">
        <f>VLOOKUP($Z289,'oddspedia-matches'!$A:$AD,AI$2,0)</f>
        <v>Red</v>
      </c>
      <c r="AJ289" t="str">
        <f>VLOOKUP($Z289,'oddspedia-matches'!$A:$AD,AJ$2,0)</f>
        <v>Green</v>
      </c>
      <c r="AK289" t="str">
        <f>VLOOKUP($Z289,'oddspedia-matches'!$A:$AD,AK$2,0)</f>
        <v>Green</v>
      </c>
      <c r="AL289" t="str">
        <f>VLOOKUP($Z289,'oddspedia-matches'!$A:$AD,AL$2,0)</f>
        <v>Green</v>
      </c>
      <c r="AM289" t="str">
        <f>VLOOKUP($Z289,'oddspedia-matches'!$A:$AD,AM$2,0)</f>
        <v>Red</v>
      </c>
      <c r="AN289" t="str">
        <f>VLOOKUP($Z289,'oddspedia-matches'!$A:$AD,AN$2,0)</f>
        <v>Green</v>
      </c>
      <c r="AO289" t="str">
        <f>VLOOKUP($Z289,'oddspedia-matches'!$A:$AD,AO$2,0)</f>
        <v>Green</v>
      </c>
      <c r="AP289" t="str">
        <f>VLOOKUP($Z289,'oddspedia-matches'!$A:$AD,AP$2,0)</f>
        <v>Green</v>
      </c>
      <c r="AQ289" t="str">
        <f>VLOOKUP($Z289,'oddspedia-matches'!$A:$AD,AQ$2,0)</f>
        <v>Red</v>
      </c>
    </row>
    <row r="290" spans="2:43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CD Uni Catolica Santiago</v>
      </c>
      <c r="Y297" t="str">
        <f>VLOOKUP(F297,'Transform table'!A:B,2,0)</f>
        <v>CD La Serena</v>
      </c>
      <c r="Z297" t="str">
        <f t="shared" si="4"/>
        <v>25/07/2026CD Uni Catolica SantiagoCD La Serena</v>
      </c>
      <c r="AA297" t="str">
        <f>VLOOKUP($Z297,'oddspedia-matches'!$A:$AD,AA$2,0)</f>
        <v>3 - 3</v>
      </c>
      <c r="AB297" t="str">
        <f>VLOOKUP($Z297,'oddspedia-matches'!$A:$AD,AB$2,0)</f>
        <v>Red</v>
      </c>
      <c r="AC297" t="str">
        <f>VLOOKUP($Z297,'oddspedia-matches'!$A:$AD,AC$2,0)</f>
        <v>Green</v>
      </c>
      <c r="AD297" t="str">
        <f>VLOOKUP($Z297,'oddspedia-matches'!$A:$AD,AD$2,0)</f>
        <v>Red</v>
      </c>
      <c r="AE297" t="str">
        <f>VLOOKUP($Z297,'oddspedia-matches'!$A:$AD,AE$2,0)</f>
        <v>Green</v>
      </c>
      <c r="AF297" t="str">
        <f>VLOOKUP($Z297,'oddspedia-matches'!$A:$AD,AF$2,0)</f>
        <v>Green</v>
      </c>
      <c r="AG297" t="str">
        <f>VLOOKUP($Z297,'oddspedia-matches'!$A:$AD,AG$2,0)</f>
        <v>Red</v>
      </c>
      <c r="AH297" t="str">
        <f>VLOOKUP($Z297,'oddspedia-matches'!$A:$AD,AH$2,0)</f>
        <v>Green</v>
      </c>
      <c r="AI297" t="str">
        <f>VLOOKUP($Z297,'oddspedia-matches'!$A:$AD,AI$2,0)</f>
        <v>Red</v>
      </c>
      <c r="AJ297" t="str">
        <f>VLOOKUP($Z297,'oddspedia-matches'!$A:$AD,AJ$2,0)</f>
        <v>Red</v>
      </c>
      <c r="AK297" t="str">
        <f>VLOOKUP($Z297,'oddspedia-matches'!$A:$AD,AK$2,0)</f>
        <v>Green</v>
      </c>
      <c r="AL297" t="str">
        <f>VLOOKUP($Z297,'oddspedia-matches'!$A:$AD,AL$2,0)</f>
        <v>Green</v>
      </c>
      <c r="AM297" t="str">
        <f>VLOOKUP($Z297,'oddspedia-matches'!$A:$AD,AM$2,0)</f>
        <v>Green</v>
      </c>
      <c r="AN297" t="str">
        <f>VLOOKUP($Z297,'oddspedia-matches'!$A:$AD,AN$2,0)</f>
        <v>Red</v>
      </c>
      <c r="AO297" t="str">
        <f>VLOOKUP($Z297,'oddspedia-matches'!$A:$AD,AO$2,0)</f>
        <v>Red</v>
      </c>
      <c r="AP297" t="str">
        <f>VLOOKUP($Z297,'oddspedia-matches'!$A:$AD,AP$2,0)</f>
        <v>Green</v>
      </c>
      <c r="AQ297" t="str">
        <f>VLOOKUP($Z297,'oddspedia-matches'!$A:$AD,AQ$2,0)</f>
        <v>Red</v>
      </c>
    </row>
    <row r="298" spans="2:43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tr">
        <f>VLOOKUP(E304,'Transform table'!A:B,2,0)</f>
        <v>Tulsa Roughnecks</v>
      </c>
      <c r="Y304" t="str">
        <f>VLOOKUP(F304,'Transform table'!A:B,2,0)</f>
        <v>Lexington SC</v>
      </c>
      <c r="Z304" t="str">
        <f t="shared" si="4"/>
        <v>25/07/2026Tulsa RoughnecksLexington SC</v>
      </c>
      <c r="AA304" t="str">
        <f>VLOOKUP($Z304,'oddspedia-matches'!$A:$AD,AA$2,0)</f>
        <v>0 - 0</v>
      </c>
      <c r="AB304" t="str">
        <f>VLOOKUP($Z304,'oddspedia-matches'!$A:$AD,AB$2,0)</f>
        <v>Red</v>
      </c>
      <c r="AC304" t="str">
        <f>VLOOKUP($Z304,'oddspedia-matches'!$A:$AD,AC$2,0)</f>
        <v>Green</v>
      </c>
      <c r="AD304" t="str">
        <f>VLOOKUP($Z304,'oddspedia-matches'!$A:$AD,AD$2,0)</f>
        <v>Red</v>
      </c>
      <c r="AE304" t="str">
        <f>VLOOKUP($Z304,'oddspedia-matches'!$A:$AD,AE$2,0)</f>
        <v>Green</v>
      </c>
      <c r="AF304" t="str">
        <f>VLOOKUP($Z304,'oddspedia-matches'!$A:$AD,AF$2,0)</f>
        <v>Green</v>
      </c>
      <c r="AG304" t="str">
        <f>VLOOKUP($Z304,'oddspedia-matches'!$A:$AD,AG$2,0)</f>
        <v>Red</v>
      </c>
      <c r="AH304" t="str">
        <f>VLOOKUP($Z304,'oddspedia-matches'!$A:$AD,AH$2,0)</f>
        <v>Red</v>
      </c>
      <c r="AI304" t="str">
        <f>VLOOKUP($Z304,'oddspedia-matches'!$A:$AD,AI$2,0)</f>
        <v>Green</v>
      </c>
      <c r="AJ304" t="str">
        <f>VLOOKUP($Z304,'oddspedia-matches'!$A:$AD,AJ$2,0)</f>
        <v>Red</v>
      </c>
      <c r="AK304" t="str">
        <f>VLOOKUP($Z304,'oddspedia-matches'!$A:$AD,AK$2,0)</f>
        <v>Red</v>
      </c>
      <c r="AL304" t="str">
        <f>VLOOKUP($Z304,'oddspedia-matches'!$A:$AD,AL$2,0)</f>
        <v>Red</v>
      </c>
      <c r="AM304" t="str">
        <f>VLOOKUP($Z304,'oddspedia-matches'!$A:$AD,AM$2,0)</f>
        <v>Red</v>
      </c>
      <c r="AN304" t="str">
        <f>VLOOKUP($Z304,'oddspedia-matches'!$A:$AD,AN$2,0)</f>
        <v>Green</v>
      </c>
      <c r="AO304" t="str">
        <f>VLOOKUP($Z304,'oddspedia-matches'!$A:$AD,AO$2,0)</f>
        <v>Green</v>
      </c>
      <c r="AP304" t="str">
        <f>VLOOKUP($Z304,'oddspedia-matches'!$A:$AD,AP$2,0)</f>
        <v>Red</v>
      </c>
      <c r="AQ304" t="str">
        <f>VLOOKUP($Z304,'oddspedia-matches'!$A:$AD,AQ$2,0)</f>
        <v>Green</v>
      </c>
    </row>
    <row r="305" spans="2:43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 Texas SC</v>
      </c>
      <c r="Y305" t="str">
        <f>VLOOKUP(F305,'Transform table'!A:B,2,0)</f>
        <v>Los Angeles FC II</v>
      </c>
      <c r="Z305" t="str">
        <f t="shared" si="4"/>
        <v>25/07/2026North Texas SCLos Angeles FC II</v>
      </c>
      <c r="AA305" t="str">
        <f>VLOOKUP($Z305,'oddspedia-matches'!$A:$AD,AA$2,0)</f>
        <v>2 - 2</v>
      </c>
      <c r="AB305" t="str">
        <f>VLOOKUP($Z305,'oddspedia-matches'!$A:$AD,AB$2,0)</f>
        <v>Red</v>
      </c>
      <c r="AC305" t="str">
        <f>VLOOKUP($Z305,'oddspedia-matches'!$A:$AD,AC$2,0)</f>
        <v>Green</v>
      </c>
      <c r="AD305" t="str">
        <f>VLOOKUP($Z305,'oddspedia-matches'!$A:$AD,AD$2,0)</f>
        <v>Red</v>
      </c>
      <c r="AE305" t="str">
        <f>VLOOKUP($Z305,'oddspedia-matches'!$A:$AD,AE$2,0)</f>
        <v>Green</v>
      </c>
      <c r="AF305" t="str">
        <f>VLOOKUP($Z305,'oddspedia-matches'!$A:$AD,AF$2,0)</f>
        <v>Green</v>
      </c>
      <c r="AG305" t="str">
        <f>VLOOKUP($Z305,'oddspedia-matches'!$A:$AD,AG$2,0)</f>
        <v>Red</v>
      </c>
      <c r="AH305" t="str">
        <f>VLOOKUP($Z305,'oddspedia-matches'!$A:$AD,AH$2,0)</f>
        <v>Red</v>
      </c>
      <c r="AI305" t="str">
        <f>VLOOKUP($Z305,'oddspedia-matches'!$A:$AD,AI$2,0)</f>
        <v>Red</v>
      </c>
      <c r="AJ305" t="str">
        <f>VLOOKUP($Z305,'oddspedia-matches'!$A:$AD,AJ$2,0)</f>
        <v>Green</v>
      </c>
      <c r="AK305" t="str">
        <f>VLOOKUP($Z305,'oddspedia-matches'!$A:$AD,AK$2,0)</f>
        <v>Green</v>
      </c>
      <c r="AL305" t="str">
        <f>VLOOKUP($Z305,'oddspedia-matches'!$A:$AD,AL$2,0)</f>
        <v>Green</v>
      </c>
      <c r="AM305" t="str">
        <f>VLOOKUP($Z305,'oddspedia-matches'!$A:$AD,AM$2,0)</f>
        <v>Green</v>
      </c>
      <c r="AN305" t="str">
        <f>VLOOKUP($Z305,'oddspedia-matches'!$A:$AD,AN$2,0)</f>
        <v>Red</v>
      </c>
      <c r="AO305" t="str">
        <f>VLOOKUP($Z305,'oddspedia-matches'!$A:$AD,AO$2,0)</f>
        <v>Red</v>
      </c>
      <c r="AP305" t="str">
        <f>VLOOKUP($Z305,'oddspedia-matches'!$A:$AD,AP$2,0)</f>
        <v>Green</v>
      </c>
      <c r="AQ305" t="str">
        <f>VLOOKUP($Z305,'oddspedia-matches'!$A:$AD,AQ$2,0)</f>
        <v>Red</v>
      </c>
    </row>
    <row r="306" spans="2:43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tr">
        <f>VLOOKUP(E307,'Transform table'!A:B,2,0)</f>
        <v>El Paso Locomotive</v>
      </c>
      <c r="Y307" t="str">
        <f>VLOOKUP(F307,'Transform table'!A:B,2,0)</f>
        <v>Sporting Jacksonville</v>
      </c>
      <c r="Z307" t="str">
        <f t="shared" si="4"/>
        <v>25/07/2026El Paso LocomotiveSporting Jacksonville</v>
      </c>
      <c r="AA307" t="str">
        <f>VLOOKUP($Z307,'oddspedia-matches'!$A:$AD,AA$2,0)</f>
        <v>2 - 0</v>
      </c>
      <c r="AB307" t="str">
        <f>VLOOKUP($Z307,'oddspedia-matches'!$A:$AD,AB$2,0)</f>
        <v>Green</v>
      </c>
      <c r="AC307" t="str">
        <f>VLOOKUP($Z307,'oddspedia-matches'!$A:$AD,AC$2,0)</f>
        <v>Red</v>
      </c>
      <c r="AD307" t="str">
        <f>VLOOKUP($Z307,'oddspedia-matches'!$A:$AD,AD$2,0)</f>
        <v>Red</v>
      </c>
      <c r="AE307" t="str">
        <f>VLOOKUP($Z307,'oddspedia-matches'!$A:$AD,AE$2,0)</f>
        <v>Green</v>
      </c>
      <c r="AF307" t="str">
        <f>VLOOKUP($Z307,'oddspedia-matches'!$A:$AD,AF$2,0)</f>
        <v>Red</v>
      </c>
      <c r="AG307" t="str">
        <f>VLOOKUP($Z307,'oddspedia-matches'!$A:$AD,AG$2,0)</f>
        <v>Green</v>
      </c>
      <c r="AH307" t="str">
        <f>VLOOKUP($Z307,'oddspedia-matches'!$A:$AD,AH$2,0)</f>
        <v>Green</v>
      </c>
      <c r="AI307" t="str">
        <f>VLOOKUP($Z307,'oddspedia-matches'!$A:$AD,AI$2,0)</f>
        <v>Red</v>
      </c>
      <c r="AJ307" t="str">
        <f>VLOOKUP($Z307,'oddspedia-matches'!$A:$AD,AJ$2,0)</f>
        <v>Red</v>
      </c>
      <c r="AK307" t="str">
        <f>VLOOKUP($Z307,'oddspedia-matches'!$A:$AD,AK$2,0)</f>
        <v>Green</v>
      </c>
      <c r="AL307" t="str">
        <f>VLOOKUP($Z307,'oddspedia-matches'!$A:$AD,AL$2,0)</f>
        <v>Green</v>
      </c>
      <c r="AM307" t="str">
        <f>VLOOKUP($Z307,'oddspedia-matches'!$A:$AD,AM$2,0)</f>
        <v>Red</v>
      </c>
      <c r="AN307" t="str">
        <f>VLOOKUP($Z307,'oddspedia-matches'!$A:$AD,AN$2,0)</f>
        <v>Green</v>
      </c>
      <c r="AO307" t="str">
        <f>VLOOKUP($Z307,'oddspedia-matches'!$A:$AD,AO$2,0)</f>
        <v>Green</v>
      </c>
      <c r="AP307" t="str">
        <f>VLOOKUP($Z307,'oddspedia-matches'!$A:$AD,AP$2,0)</f>
        <v>Red</v>
      </c>
      <c r="AQ307" t="str">
        <f>VLOOKUP($Z307,'oddspedia-matches'!$A:$AD,AQ$2,0)</f>
        <v>Green</v>
      </c>
    </row>
    <row r="308" spans="2:43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FBC Melgar</v>
      </c>
      <c r="Y308" t="str">
        <f>VLOOKUP(F308,'Transform table'!A:B,2,0)</f>
        <v>Sporting Cristal</v>
      </c>
      <c r="Z308" t="str">
        <f t="shared" si="4"/>
        <v>25/07/2026FBC MelgarSporting Cristal</v>
      </c>
      <c r="AA308" t="str">
        <f>VLOOKUP($Z308,'oddspedia-matches'!$A:$AD,AA$2,0)</f>
        <v>2 - 1</v>
      </c>
      <c r="AB308" t="str">
        <f>VLOOKUP($Z308,'oddspedia-matches'!$A:$AD,AB$2,0)</f>
        <v>Green</v>
      </c>
      <c r="AC308" t="str">
        <f>VLOOKUP($Z308,'oddspedia-matches'!$A:$AD,AC$2,0)</f>
        <v>Red</v>
      </c>
      <c r="AD308" t="str">
        <f>VLOOKUP($Z308,'oddspedia-matches'!$A:$AD,AD$2,0)</f>
        <v>Red</v>
      </c>
      <c r="AE308" t="str">
        <f>VLOOKUP($Z308,'oddspedia-matches'!$A:$AD,AE$2,0)</f>
        <v>Green</v>
      </c>
      <c r="AF308" t="str">
        <f>VLOOKUP($Z308,'oddspedia-matches'!$A:$AD,AF$2,0)</f>
        <v>Red</v>
      </c>
      <c r="AG308" t="str">
        <f>VLOOKUP($Z308,'oddspedia-matches'!$A:$AD,AG$2,0)</f>
        <v>Green</v>
      </c>
      <c r="AH308" t="str">
        <f>VLOOKUP($Z308,'oddspedia-matches'!$A:$AD,AH$2,0)</f>
        <v>Green</v>
      </c>
      <c r="AI308" t="str">
        <f>VLOOKUP($Z308,'oddspedia-matches'!$A:$AD,AI$2,0)</f>
        <v>Red</v>
      </c>
      <c r="AJ308" t="str">
        <f>VLOOKUP($Z308,'oddspedia-matches'!$A:$AD,AJ$2,0)</f>
        <v>Red</v>
      </c>
      <c r="AK308" t="str">
        <f>VLOOKUP($Z308,'oddspedia-matches'!$A:$AD,AK$2,0)</f>
        <v>Green</v>
      </c>
      <c r="AL308" t="str">
        <f>VLOOKUP($Z308,'oddspedia-matches'!$A:$AD,AL$2,0)</f>
        <v>Green</v>
      </c>
      <c r="AM308" t="str">
        <f>VLOOKUP($Z308,'oddspedia-matches'!$A:$AD,AM$2,0)</f>
        <v>Green</v>
      </c>
      <c r="AN308" t="str">
        <f>VLOOKUP($Z308,'oddspedia-matches'!$A:$AD,AN$2,0)</f>
        <v>Red</v>
      </c>
      <c r="AO308" t="str">
        <f>VLOOKUP($Z308,'oddspedia-matches'!$A:$AD,AO$2,0)</f>
        <v>Green</v>
      </c>
      <c r="AP308" t="str">
        <f>VLOOKUP($Z308,'oddspedia-matches'!$A:$AD,AP$2,0)</f>
        <v>Green</v>
      </c>
      <c r="AQ308" t="str">
        <f>VLOOKUP($Z308,'oddspedia-matches'!$A:$AD,AQ$2,0)</f>
        <v>Red</v>
      </c>
    </row>
    <row r="309" spans="2:43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Union Deportivo Universitario</v>
      </c>
      <c r="Y311" t="str">
        <f>VLOOKUP(F311,'Transform table'!A:B,2,0)</f>
        <v>San Francisco FC</v>
      </c>
      <c r="Z311" t="str">
        <f t="shared" si="4"/>
        <v>25/07/2026Union Deportivo UniversitarioSan Francisco FC</v>
      </c>
      <c r="AA311" t="str">
        <f>VLOOKUP($Z311,'oddspedia-matches'!$A:$AD,AA$2,0)</f>
        <v>1 - 2</v>
      </c>
      <c r="AB311" t="str">
        <f>VLOOKUP($Z311,'oddspedia-matches'!$A:$AD,AB$2,0)</f>
        <v>Red</v>
      </c>
      <c r="AC311" t="str">
        <f>VLOOKUP($Z311,'oddspedia-matches'!$A:$AD,AC$2,0)</f>
        <v>Red</v>
      </c>
      <c r="AD311" t="str">
        <f>VLOOKUP($Z311,'oddspedia-matches'!$A:$AD,AD$2,0)</f>
        <v>Green</v>
      </c>
      <c r="AE311" t="str">
        <f>VLOOKUP($Z311,'oddspedia-matches'!$A:$AD,AE$2,0)</f>
        <v>Red</v>
      </c>
      <c r="AF311" t="str">
        <f>VLOOKUP($Z311,'oddspedia-matches'!$A:$AD,AF$2,0)</f>
        <v>Green</v>
      </c>
      <c r="AG311" t="str">
        <f>VLOOKUP($Z311,'oddspedia-matches'!$A:$AD,AG$2,0)</f>
        <v>Green</v>
      </c>
      <c r="AH311" t="str">
        <f>VLOOKUP($Z311,'oddspedia-matches'!$A:$AD,AH$2,0)</f>
        <v>Red</v>
      </c>
      <c r="AI311" t="str">
        <f>VLOOKUP($Z311,'oddspedia-matches'!$A:$AD,AI$2,0)</f>
        <v>Red</v>
      </c>
      <c r="AJ311" t="str">
        <f>VLOOKUP($Z311,'oddspedia-matches'!$A:$AD,AJ$2,0)</f>
        <v>Green</v>
      </c>
      <c r="AK311" t="str">
        <f>VLOOKUP($Z311,'oddspedia-matches'!$A:$AD,AK$2,0)</f>
        <v>Green</v>
      </c>
      <c r="AL311" t="str">
        <f>VLOOKUP($Z311,'oddspedia-matches'!$A:$AD,AL$2,0)</f>
        <v>Green</v>
      </c>
      <c r="AM311" t="str">
        <f>VLOOKUP($Z311,'oddspedia-matches'!$A:$AD,AM$2,0)</f>
        <v>Green</v>
      </c>
      <c r="AN311" t="str">
        <f>VLOOKUP($Z311,'oddspedia-matches'!$A:$AD,AN$2,0)</f>
        <v>Red</v>
      </c>
      <c r="AO311" t="str">
        <f>VLOOKUP($Z311,'oddspedia-matches'!$A:$AD,AO$2,0)</f>
        <v>Green</v>
      </c>
      <c r="AP311" t="str">
        <f>VLOOKUP($Z311,'oddspedia-matches'!$A:$AD,AP$2,0)</f>
        <v>Green</v>
      </c>
      <c r="AQ311" t="str">
        <f>VLOOKUP($Z311,'oddspedia-matches'!$A:$AD,AQ$2,0)</f>
        <v>Red</v>
      </c>
    </row>
    <row r="312" spans="2:43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Monterey Bay</v>
      </c>
      <c r="Y312" t="str">
        <f>VLOOKUP(F312,'Transform table'!A:B,2,0)</f>
        <v>Orange County Blues</v>
      </c>
      <c r="Z312" t="str">
        <f t="shared" si="4"/>
        <v>25/07/2026Monterey BayOrange County Blues</v>
      </c>
      <c r="AA312" t="str">
        <f>VLOOKUP($Z312,'oddspedia-matches'!$A:$AD,AA$2,0)</f>
        <v>1 - 2</v>
      </c>
      <c r="AB312" t="str">
        <f>VLOOKUP($Z312,'oddspedia-matches'!$A:$AD,AB$2,0)</f>
        <v>Red</v>
      </c>
      <c r="AC312" t="str">
        <f>VLOOKUP($Z312,'oddspedia-matches'!$A:$AD,AC$2,0)</f>
        <v>Red</v>
      </c>
      <c r="AD312" t="str">
        <f>VLOOKUP($Z312,'oddspedia-matches'!$A:$AD,AD$2,0)</f>
        <v>Green</v>
      </c>
      <c r="AE312" t="str">
        <f>VLOOKUP($Z312,'oddspedia-matches'!$A:$AD,AE$2,0)</f>
        <v>Red</v>
      </c>
      <c r="AF312" t="str">
        <f>VLOOKUP($Z312,'oddspedia-matches'!$A:$AD,AF$2,0)</f>
        <v>Green</v>
      </c>
      <c r="AG312" t="str">
        <f>VLOOKUP($Z312,'oddspedia-matches'!$A:$AD,AG$2,0)</f>
        <v>Green</v>
      </c>
      <c r="AH312" t="str">
        <f>VLOOKUP($Z312,'oddspedia-matches'!$A:$AD,AH$2,0)</f>
        <v>Red</v>
      </c>
      <c r="AI312" t="str">
        <f>VLOOKUP($Z312,'oddspedia-matches'!$A:$AD,AI$2,0)</f>
        <v>Green</v>
      </c>
      <c r="AJ312" t="str">
        <f>VLOOKUP($Z312,'oddspedia-matches'!$A:$AD,AJ$2,0)</f>
        <v>Red</v>
      </c>
      <c r="AK312" t="str">
        <f>VLOOKUP($Z312,'oddspedia-matches'!$A:$AD,AK$2,0)</f>
        <v>Red</v>
      </c>
      <c r="AL312" t="str">
        <f>VLOOKUP($Z312,'oddspedia-matches'!$A:$AD,AL$2,0)</f>
        <v>Green</v>
      </c>
      <c r="AM312" t="str">
        <f>VLOOKUP($Z312,'oddspedia-matches'!$A:$AD,AM$2,0)</f>
        <v>Green</v>
      </c>
      <c r="AN312" t="str">
        <f>VLOOKUP($Z312,'oddspedia-matches'!$A:$AD,AN$2,0)</f>
        <v>Red</v>
      </c>
      <c r="AO312" t="str">
        <f>VLOOKUP($Z312,'oddspedia-matches'!$A:$AD,AO$2,0)</f>
        <v>Green</v>
      </c>
      <c r="AP312" t="str">
        <f>VLOOKUP($Z312,'oddspedia-matches'!$A:$AD,AP$2,0)</f>
        <v>Green</v>
      </c>
      <c r="AQ312" t="str">
        <f>VLOOKUP($Z312,'oddspedia-matches'!$A:$AD,AQ$2,0)</f>
        <v>Red</v>
      </c>
    </row>
    <row r="313" spans="2:43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Rising FC</v>
      </c>
      <c r="Y317" t="str">
        <f>VLOOKUP(F317,'Transform table'!A:B,2,0)</f>
        <v>Hartford Athletic</v>
      </c>
      <c r="Z317" t="str">
        <f t="shared" si="4"/>
        <v>25/07/2026Phoenix Rising FCHartford Athletic</v>
      </c>
      <c r="AA317" t="str">
        <f>VLOOKUP($Z317,'oddspedia-matches'!$A:$AD,AA$2,0)</f>
        <v>0 - 0</v>
      </c>
      <c r="AB317" t="str">
        <f>VLOOKUP($Z317,'oddspedia-matches'!$A:$AD,AB$2,0)</f>
        <v>Red</v>
      </c>
      <c r="AC317" t="str">
        <f>VLOOKUP($Z317,'oddspedia-matches'!$A:$AD,AC$2,0)</f>
        <v>Green</v>
      </c>
      <c r="AD317" t="str">
        <f>VLOOKUP($Z317,'oddspedia-matches'!$A:$AD,AD$2,0)</f>
        <v>Red</v>
      </c>
      <c r="AE317" t="str">
        <f>VLOOKUP($Z317,'oddspedia-matches'!$A:$AD,AE$2,0)</f>
        <v>Green</v>
      </c>
      <c r="AF317" t="str">
        <f>VLOOKUP($Z317,'oddspedia-matches'!$A:$AD,AF$2,0)</f>
        <v>Green</v>
      </c>
      <c r="AG317" t="str">
        <f>VLOOKUP($Z317,'oddspedia-matches'!$A:$AD,AG$2,0)</f>
        <v>Red</v>
      </c>
      <c r="AH317" t="str">
        <f>VLOOKUP($Z317,'oddspedia-matches'!$A:$AD,AH$2,0)</f>
        <v>Red</v>
      </c>
      <c r="AI317" t="str">
        <f>VLOOKUP($Z317,'oddspedia-matches'!$A:$AD,AI$2,0)</f>
        <v>Green</v>
      </c>
      <c r="AJ317" t="str">
        <f>VLOOKUP($Z317,'oddspedia-matches'!$A:$AD,AJ$2,0)</f>
        <v>Red</v>
      </c>
      <c r="AK317" t="str">
        <f>VLOOKUP($Z317,'oddspedia-matches'!$A:$AD,AK$2,0)</f>
        <v>Red</v>
      </c>
      <c r="AL317" t="str">
        <f>VLOOKUP($Z317,'oddspedia-matches'!$A:$AD,AL$2,0)</f>
        <v>Red</v>
      </c>
      <c r="AM317" t="str">
        <f>VLOOKUP($Z317,'oddspedia-matches'!$A:$AD,AM$2,0)</f>
        <v>Red</v>
      </c>
      <c r="AN317" t="str">
        <f>VLOOKUP($Z317,'oddspedia-matches'!$A:$AD,AN$2,0)</f>
        <v>Green</v>
      </c>
      <c r="AO317" t="str">
        <f>VLOOKUP($Z317,'oddspedia-matches'!$A:$AD,AO$2,0)</f>
        <v>Green</v>
      </c>
      <c r="AP317" t="str">
        <f>VLOOKUP($Z317,'oddspedia-matches'!$A:$AD,AP$2,0)</f>
        <v>Red</v>
      </c>
      <c r="AQ317" t="str">
        <f>VLOOKUP($Z317,'oddspedia-matches'!$A:$AD,AQ$2,0)</f>
        <v>Green</v>
      </c>
    </row>
    <row r="318" spans="2:43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Newcastle Olympic Reserves</v>
      </c>
      <c r="Z318" t="str">
        <f t="shared" si="4"/>
        <v>26/07/2026Edgeworth Eagles ReservesNewcastle Olympic Reserves</v>
      </c>
      <c r="AA318" t="str">
        <f>VLOOKUP($Z318,'oddspedia-matches'!$A:$AD,AA$2,0)</f>
        <v>0 - 5</v>
      </c>
      <c r="AB318" t="str">
        <f>VLOOKUP($Z318,'oddspedia-matches'!$A:$AD,AB$2,0)</f>
        <v>Red</v>
      </c>
      <c r="AC318" t="str">
        <f>VLOOKUP($Z318,'oddspedia-matches'!$A:$AD,AC$2,0)</f>
        <v>Red</v>
      </c>
      <c r="AD318" t="str">
        <f>VLOOKUP($Z318,'oddspedia-matches'!$A:$AD,AD$2,0)</f>
        <v>Green</v>
      </c>
      <c r="AE318" t="str">
        <f>VLOOKUP($Z318,'oddspedia-matches'!$A:$AD,AE$2,0)</f>
        <v>Red</v>
      </c>
      <c r="AF318" t="str">
        <f>VLOOKUP($Z318,'oddspedia-matches'!$A:$AD,AF$2,0)</f>
        <v>Green</v>
      </c>
      <c r="AG318" t="str">
        <f>VLOOKUP($Z318,'oddspedia-matches'!$A:$AD,AG$2,0)</f>
        <v>Green</v>
      </c>
      <c r="AH318" t="str">
        <f>VLOOKUP($Z318,'oddspedia-matches'!$A:$AD,AH$2,0)</f>
        <v>Red</v>
      </c>
      <c r="AI318" t="str">
        <f>VLOOKUP($Z318,'oddspedia-matches'!$A:$AD,AI$2,0)</f>
        <v>Red</v>
      </c>
      <c r="AJ318" t="str">
        <f>VLOOKUP($Z318,'oddspedia-matches'!$A:$AD,AJ$2,0)</f>
        <v>Green</v>
      </c>
      <c r="AK318" t="str">
        <f>VLOOKUP($Z318,'oddspedia-matches'!$A:$AD,AK$2,0)</f>
        <v>Green</v>
      </c>
      <c r="AL318" t="str">
        <f>VLOOKUP($Z318,'oddspedia-matches'!$A:$AD,AL$2,0)</f>
        <v>Green</v>
      </c>
      <c r="AM318" t="str">
        <f>VLOOKUP($Z318,'oddspedia-matches'!$A:$AD,AM$2,0)</f>
        <v>Green</v>
      </c>
      <c r="AN318" t="str">
        <f>VLOOKUP($Z318,'oddspedia-matches'!$A:$AD,AN$2,0)</f>
        <v>Red</v>
      </c>
      <c r="AO318" t="str">
        <f>VLOOKUP($Z318,'oddspedia-matches'!$A:$AD,AO$2,0)</f>
        <v>Red</v>
      </c>
      <c r="AP318" t="str">
        <f>VLOOKUP($Z318,'oddspedia-matches'!$A:$AD,AP$2,0)</f>
        <v>Red</v>
      </c>
      <c r="AQ318" t="str">
        <f>VLOOKUP($Z318,'oddspedia-matches'!$A:$AD,AQ$2,0)</f>
        <v>Green</v>
      </c>
    </row>
    <row r="319" spans="2:43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Tigres UANL</v>
      </c>
      <c r="Y320" t="str">
        <f>VLOOKUP(F320,'Transform table'!A:B,2,0)</f>
        <v>Atletico San Luis</v>
      </c>
      <c r="Z320" t="str">
        <f t="shared" si="4"/>
        <v>26/07/2026Tigres UANLAtletico San Luis</v>
      </c>
      <c r="AA320" t="str">
        <f>VLOOKUP($Z320,'oddspedia-matches'!$A:$AD,AA$2,0)</f>
        <v>2 - 2</v>
      </c>
      <c r="AB320" t="str">
        <f>VLOOKUP($Z320,'oddspedia-matches'!$A:$AD,AB$2,0)</f>
        <v>Red</v>
      </c>
      <c r="AC320" t="str">
        <f>VLOOKUP($Z320,'oddspedia-matches'!$A:$AD,AC$2,0)</f>
        <v>Green</v>
      </c>
      <c r="AD320" t="str">
        <f>VLOOKUP($Z320,'oddspedia-matches'!$A:$AD,AD$2,0)</f>
        <v>Red</v>
      </c>
      <c r="AE320" t="str">
        <f>VLOOKUP($Z320,'oddspedia-matches'!$A:$AD,AE$2,0)</f>
        <v>Green</v>
      </c>
      <c r="AF320" t="str">
        <f>VLOOKUP($Z320,'oddspedia-matches'!$A:$AD,AF$2,0)</f>
        <v>Green</v>
      </c>
      <c r="AG320" t="str">
        <f>VLOOKUP($Z320,'oddspedia-matches'!$A:$AD,AG$2,0)</f>
        <v>Red</v>
      </c>
      <c r="AH320" t="str">
        <f>VLOOKUP($Z320,'oddspedia-matches'!$A:$AD,AH$2,0)</f>
        <v>Red</v>
      </c>
      <c r="AI320" t="str">
        <f>VLOOKUP($Z320,'oddspedia-matches'!$A:$AD,AI$2,0)</f>
        <v>Green</v>
      </c>
      <c r="AJ320" t="str">
        <f>VLOOKUP($Z320,'oddspedia-matches'!$A:$AD,AJ$2,0)</f>
        <v>Red</v>
      </c>
      <c r="AK320" t="str">
        <f>VLOOKUP($Z320,'oddspedia-matches'!$A:$AD,AK$2,0)</f>
        <v>Green</v>
      </c>
      <c r="AL320" t="str">
        <f>VLOOKUP($Z320,'oddspedia-matches'!$A:$AD,AL$2,0)</f>
        <v>Green</v>
      </c>
      <c r="AM320" t="str">
        <f>VLOOKUP($Z320,'oddspedia-matches'!$A:$AD,AM$2,0)</f>
        <v>Green</v>
      </c>
      <c r="AN320" t="str">
        <f>VLOOKUP($Z320,'oddspedia-matches'!$A:$AD,AN$2,0)</f>
        <v>Red</v>
      </c>
      <c r="AO320" t="str">
        <f>VLOOKUP($Z320,'oddspedia-matches'!$A:$AD,AO$2,0)</f>
        <v>Red</v>
      </c>
      <c r="AP320" t="str">
        <f>VLOOKUP($Z320,'oddspedia-matches'!$A:$AD,AP$2,0)</f>
        <v>Green</v>
      </c>
      <c r="AQ320" t="str">
        <f>VLOOKUP($Z320,'oddspedia-matches'!$A:$AD,AQ$2,0)</f>
        <v>Red</v>
      </c>
    </row>
    <row r="321" spans="2:43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City Suns</v>
      </c>
      <c r="Y321" t="str">
        <f>VLOOKUP(F321,'Transform table'!A:B,2,0)</f>
        <v>Sutherland Sharks</v>
      </c>
      <c r="Z321" t="str">
        <f t="shared" si="4"/>
        <v>26/07/2026Rockdale City SunsSutherland Sharks</v>
      </c>
      <c r="AA321" t="str">
        <f>VLOOKUP($Z321,'oddspedia-matches'!$A:$AD,AA$2,0)</f>
        <v>1 - 3</v>
      </c>
      <c r="AB321" t="str">
        <f>VLOOKUP($Z321,'oddspedia-matches'!$A:$AD,AB$2,0)</f>
        <v>Red</v>
      </c>
      <c r="AC321" t="str">
        <f>VLOOKUP($Z321,'oddspedia-matches'!$A:$AD,AC$2,0)</f>
        <v>Red</v>
      </c>
      <c r="AD321" t="str">
        <f>VLOOKUP($Z321,'oddspedia-matches'!$A:$AD,AD$2,0)</f>
        <v>Green</v>
      </c>
      <c r="AE321" t="str">
        <f>VLOOKUP($Z321,'oddspedia-matches'!$A:$AD,AE$2,0)</f>
        <v>Red</v>
      </c>
      <c r="AF321" t="str">
        <f>VLOOKUP($Z321,'oddspedia-matches'!$A:$AD,AF$2,0)</f>
        <v>Green</v>
      </c>
      <c r="AG321" t="str">
        <f>VLOOKUP($Z321,'oddspedia-matches'!$A:$AD,AG$2,0)</f>
        <v>Green</v>
      </c>
      <c r="AH321" t="str">
        <f>VLOOKUP($Z321,'oddspedia-matches'!$A:$AD,AH$2,0)</f>
        <v>Red</v>
      </c>
      <c r="AI321" t="str">
        <f>VLOOKUP($Z321,'oddspedia-matches'!$A:$AD,AI$2,0)</f>
        <v>Green</v>
      </c>
      <c r="AJ321" t="str">
        <f>VLOOKUP($Z321,'oddspedia-matches'!$A:$AD,AJ$2,0)</f>
        <v>Red</v>
      </c>
      <c r="AK321" t="str">
        <f>VLOOKUP($Z321,'oddspedia-matches'!$A:$AD,AK$2,0)</f>
        <v>Green</v>
      </c>
      <c r="AL321" t="str">
        <f>VLOOKUP($Z321,'oddspedia-matches'!$A:$AD,AL$2,0)</f>
        <v>Green</v>
      </c>
      <c r="AM321" t="str">
        <f>VLOOKUP($Z321,'oddspedia-matches'!$A:$AD,AM$2,0)</f>
        <v>Green</v>
      </c>
      <c r="AN321" t="str">
        <f>VLOOKUP($Z321,'oddspedia-matches'!$A:$AD,AN$2,0)</f>
        <v>Red</v>
      </c>
      <c r="AO321" t="str">
        <f>VLOOKUP($Z321,'oddspedia-matches'!$A:$AD,AO$2,0)</f>
        <v>Red</v>
      </c>
      <c r="AP321" t="str">
        <f>VLOOKUP($Z321,'oddspedia-matches'!$A:$AD,AP$2,0)</f>
        <v>Green</v>
      </c>
      <c r="AQ321" t="str">
        <f>VLOOKUP($Z321,'oddspedia-matches'!$A:$AD,AQ$2,0)</f>
        <v>Red</v>
      </c>
    </row>
    <row r="322" spans="2:43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Wollongong Wolves</v>
      </c>
      <c r="Y322" t="str">
        <f>VLOOKUP(F322,'Transform table'!A:B,2,0)</f>
        <v>Blacktown City</v>
      </c>
      <c r="Z322" t="str">
        <f t="shared" si="4"/>
        <v>26/07/2026Wollongong WolvesBlacktown City</v>
      </c>
      <c r="AA322" t="str">
        <f>VLOOKUP($Z322,'oddspedia-matches'!$A:$AD,AA$2,0)</f>
        <v>0 - 2</v>
      </c>
      <c r="AB322" t="str">
        <f>VLOOKUP($Z322,'oddspedia-matches'!$A:$AD,AB$2,0)</f>
        <v>Red</v>
      </c>
      <c r="AC322" t="str">
        <f>VLOOKUP($Z322,'oddspedia-matches'!$A:$AD,AC$2,0)</f>
        <v>Red</v>
      </c>
      <c r="AD322" t="str">
        <f>VLOOKUP($Z322,'oddspedia-matches'!$A:$AD,AD$2,0)</f>
        <v>Green</v>
      </c>
      <c r="AE322" t="str">
        <f>VLOOKUP($Z322,'oddspedia-matches'!$A:$AD,AE$2,0)</f>
        <v>Red</v>
      </c>
      <c r="AF322" t="str">
        <f>VLOOKUP($Z322,'oddspedia-matches'!$A:$AD,AF$2,0)</f>
        <v>Green</v>
      </c>
      <c r="AG322" t="str">
        <f>VLOOKUP($Z322,'oddspedia-matches'!$A:$AD,AG$2,0)</f>
        <v>Green</v>
      </c>
      <c r="AH322" t="str">
        <f>VLOOKUP($Z322,'oddspedia-matches'!$A:$AD,AH$2,0)</f>
        <v>Red</v>
      </c>
      <c r="AI322" t="str">
        <f>VLOOKUP($Z322,'oddspedia-matches'!$A:$AD,AI$2,0)</f>
        <v>Red</v>
      </c>
      <c r="AJ322" t="str">
        <f>VLOOKUP($Z322,'oddspedia-matches'!$A:$AD,AJ$2,0)</f>
        <v>Green</v>
      </c>
      <c r="AK322" t="str">
        <f>VLOOKUP($Z322,'oddspedia-matches'!$A:$AD,AK$2,0)</f>
        <v>Green</v>
      </c>
      <c r="AL322" t="str">
        <f>VLOOKUP($Z322,'oddspedia-matches'!$A:$AD,AL$2,0)</f>
        <v>Green</v>
      </c>
      <c r="AM322" t="str">
        <f>VLOOKUP($Z322,'oddspedia-matches'!$A:$AD,AM$2,0)</f>
        <v>Red</v>
      </c>
      <c r="AN322" t="str">
        <f>VLOOKUP($Z322,'oddspedia-matches'!$A:$AD,AN$2,0)</f>
        <v>Green</v>
      </c>
      <c r="AO322" t="str">
        <f>VLOOKUP($Z322,'oddspedia-matches'!$A:$AD,AO$2,0)</f>
        <v>Green</v>
      </c>
      <c r="AP322" t="str">
        <f>VLOOKUP($Z322,'oddspedia-matches'!$A:$AD,AP$2,0)</f>
        <v>Red</v>
      </c>
      <c r="AQ322" t="str">
        <f>VLOOKUP($Z322,'oddspedia-matches'!$A:$AD,AQ$2,0)</f>
        <v>Green</v>
      </c>
    </row>
    <row r="323" spans="2:43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</v>
      </c>
      <c r="Y323" t="str">
        <f>VLOOKUP(F323,'Transform table'!A:B,2,0)</f>
        <v>Belmont Swansea United SC</v>
      </c>
      <c r="Z323" t="str">
        <f t="shared" si="4"/>
        <v>26/07/2026Kahibah FCBelmont Swansea United SC</v>
      </c>
      <c r="AA323" t="str">
        <f>VLOOKUP($Z323,'oddspedia-matches'!$A:$AD,AA$2,0)</f>
        <v>3 - 1</v>
      </c>
      <c r="AB323" t="str">
        <f>VLOOKUP($Z323,'oddspedia-matches'!$A:$AD,AB$2,0)</f>
        <v>Green</v>
      </c>
      <c r="AC323" t="str">
        <f>VLOOKUP($Z323,'oddspedia-matches'!$A:$AD,AC$2,0)</f>
        <v>Red</v>
      </c>
      <c r="AD323" t="str">
        <f>VLOOKUP($Z323,'oddspedia-matches'!$A:$AD,AD$2,0)</f>
        <v>Red</v>
      </c>
      <c r="AE323" t="str">
        <f>VLOOKUP($Z323,'oddspedia-matches'!$A:$AD,AE$2,0)</f>
        <v>Green</v>
      </c>
      <c r="AF323" t="str">
        <f>VLOOKUP($Z323,'oddspedia-matches'!$A:$AD,AF$2,0)</f>
        <v>Red</v>
      </c>
      <c r="AG323" t="str">
        <f>VLOOKUP($Z323,'oddspedia-matches'!$A:$AD,AG$2,0)</f>
        <v>Green</v>
      </c>
      <c r="AH323" t="str">
        <f>VLOOKUP($Z323,'oddspedia-matches'!$A:$AD,AH$2,0)</f>
        <v>Green</v>
      </c>
      <c r="AI323" t="str">
        <f>VLOOKUP($Z323,'oddspedia-matches'!$A:$AD,AI$2,0)</f>
        <v>Red</v>
      </c>
      <c r="AJ323" t="str">
        <f>VLOOKUP($Z323,'oddspedia-matches'!$A:$AD,AJ$2,0)</f>
        <v>Red</v>
      </c>
      <c r="AK323" t="str">
        <f>VLOOKUP($Z323,'oddspedia-matches'!$A:$AD,AK$2,0)</f>
        <v>Green</v>
      </c>
      <c r="AL323" t="str">
        <f>VLOOKUP($Z323,'oddspedia-matches'!$A:$AD,AL$2,0)</f>
        <v>Green</v>
      </c>
      <c r="AM323" t="str">
        <f>VLOOKUP($Z323,'oddspedia-matches'!$A:$AD,AM$2,0)</f>
        <v>Green</v>
      </c>
      <c r="AN323" t="str">
        <f>VLOOKUP($Z323,'oddspedia-matches'!$A:$AD,AN$2,0)</f>
        <v>Red</v>
      </c>
      <c r="AO323" t="str">
        <f>VLOOKUP($Z323,'oddspedia-matches'!$A:$AD,AO$2,0)</f>
        <v>Red</v>
      </c>
      <c r="AP323" t="str">
        <f>VLOOKUP($Z323,'oddspedia-matches'!$A:$AD,AP$2,0)</f>
        <v>Green</v>
      </c>
      <c r="AQ323" t="str">
        <f>VLOOKUP($Z323,'oddspedia-matches'!$A:$AD,AQ$2,0)</f>
        <v>Red</v>
      </c>
    </row>
    <row r="324" spans="2:43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</v>
      </c>
      <c r="Y324" t="str">
        <f>VLOOKUP(F324,'Transform table'!A:B,2,0)</f>
        <v>Monaro Panthers</v>
      </c>
      <c r="Z324" t="str">
        <f t="shared" ref="Z324:Z387" si="5">C324&amp;X324&amp;Y324</f>
        <v>26/07/2026Gungahlin JuventusMonaro Panthers</v>
      </c>
      <c r="AA324" t="str">
        <f>VLOOKUP($Z324,'oddspedia-matches'!$A:$AD,AA$2,0)</f>
        <v>0 - 3</v>
      </c>
      <c r="AB324" t="str">
        <f>VLOOKUP($Z324,'oddspedia-matches'!$A:$AD,AB$2,0)</f>
        <v>Red</v>
      </c>
      <c r="AC324" t="str">
        <f>VLOOKUP($Z324,'oddspedia-matches'!$A:$AD,AC$2,0)</f>
        <v>Red</v>
      </c>
      <c r="AD324" t="str">
        <f>VLOOKUP($Z324,'oddspedia-matches'!$A:$AD,AD$2,0)</f>
        <v>Green</v>
      </c>
      <c r="AE324" t="str">
        <f>VLOOKUP($Z324,'oddspedia-matches'!$A:$AD,AE$2,0)</f>
        <v>Red</v>
      </c>
      <c r="AF324" t="str">
        <f>VLOOKUP($Z324,'oddspedia-matches'!$A:$AD,AF$2,0)</f>
        <v>Green</v>
      </c>
      <c r="AG324" t="str">
        <f>VLOOKUP($Z324,'oddspedia-matches'!$A:$AD,AG$2,0)</f>
        <v>Green</v>
      </c>
      <c r="AH324" t="str">
        <f>VLOOKUP($Z324,'oddspedia-matches'!$A:$AD,AH$2,0)</f>
        <v>Red</v>
      </c>
      <c r="AI324" t="str">
        <f>VLOOKUP($Z324,'oddspedia-matches'!$A:$AD,AI$2,0)</f>
        <v>Red</v>
      </c>
      <c r="AJ324" t="str">
        <f>VLOOKUP($Z324,'oddspedia-matches'!$A:$AD,AJ$2,0)</f>
        <v>Green</v>
      </c>
      <c r="AK324" t="str">
        <f>VLOOKUP($Z324,'oddspedia-matches'!$A:$AD,AK$2,0)</f>
        <v>Green</v>
      </c>
      <c r="AL324" t="str">
        <f>VLOOKUP($Z324,'oddspedia-matches'!$A:$AD,AL$2,0)</f>
        <v>Green</v>
      </c>
      <c r="AM324" t="str">
        <f>VLOOKUP($Z324,'oddspedia-matches'!$A:$AD,AM$2,0)</f>
        <v>Green</v>
      </c>
      <c r="AN324" t="str">
        <f>VLOOKUP($Z324,'oddspedia-matches'!$A:$AD,AN$2,0)</f>
        <v>Red</v>
      </c>
      <c r="AO324" t="str">
        <f>VLOOKUP($Z324,'oddspedia-matches'!$A:$AD,AO$2,0)</f>
        <v>Green</v>
      </c>
      <c r="AP324" t="str">
        <f>VLOOKUP($Z324,'oddspedia-matches'!$A:$AD,AP$2,0)</f>
        <v>Red</v>
      </c>
      <c r="AQ324" t="str">
        <f>VLOOKUP($Z324,'oddspedia-matches'!$A:$AD,AQ$2,0)</f>
        <v>Green</v>
      </c>
    </row>
    <row r="325" spans="2:43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tr">
        <f>VLOOKUP(E325,'Transform table'!A:B,2,0)</f>
        <v>Xian Ronghai</v>
      </c>
      <c r="Y325" t="str">
        <f>VLOOKUP(F325,'Transform table'!A:B,2,0)</f>
        <v>Nantong Haimen Codion</v>
      </c>
      <c r="Z325" t="str">
        <f t="shared" si="5"/>
        <v>26/07/2026Xian RonghaiNantong Haimen Codion</v>
      </c>
      <c r="AA325" t="str">
        <f>VLOOKUP($Z325,'oddspedia-matches'!$A:$AD,AA$2,0)</f>
        <v>2 - 0</v>
      </c>
      <c r="AB325" t="str">
        <f>VLOOKUP($Z325,'oddspedia-matches'!$A:$AD,AB$2,0)</f>
        <v>Green</v>
      </c>
      <c r="AC325" t="str">
        <f>VLOOKUP($Z325,'oddspedia-matches'!$A:$AD,AC$2,0)</f>
        <v>Red</v>
      </c>
      <c r="AD325" t="str">
        <f>VLOOKUP($Z325,'oddspedia-matches'!$A:$AD,AD$2,0)</f>
        <v>Red</v>
      </c>
      <c r="AE325" t="str">
        <f>VLOOKUP($Z325,'oddspedia-matches'!$A:$AD,AE$2,0)</f>
        <v>Green</v>
      </c>
      <c r="AF325" t="str">
        <f>VLOOKUP($Z325,'oddspedia-matches'!$A:$AD,AF$2,0)</f>
        <v>Red</v>
      </c>
      <c r="AG325" t="str">
        <f>VLOOKUP($Z325,'oddspedia-matches'!$A:$AD,AG$2,0)</f>
        <v>Green</v>
      </c>
      <c r="AH325" t="str">
        <f>VLOOKUP($Z325,'oddspedia-matches'!$A:$AD,AH$2,0)</f>
        <v>Green</v>
      </c>
      <c r="AI325" t="str">
        <f>VLOOKUP($Z325,'oddspedia-matches'!$A:$AD,AI$2,0)</f>
        <v>Red</v>
      </c>
      <c r="AJ325" t="str">
        <f>VLOOKUP($Z325,'oddspedia-matches'!$A:$AD,AJ$2,0)</f>
        <v>Red</v>
      </c>
      <c r="AK325" t="str">
        <f>VLOOKUP($Z325,'oddspedia-matches'!$A:$AD,AK$2,0)</f>
        <v>Green</v>
      </c>
      <c r="AL325" t="str">
        <f>VLOOKUP($Z325,'oddspedia-matches'!$A:$AD,AL$2,0)</f>
        <v>Green</v>
      </c>
      <c r="AM325" t="str">
        <f>VLOOKUP($Z325,'oddspedia-matches'!$A:$AD,AM$2,0)</f>
        <v>Red</v>
      </c>
      <c r="AN325" t="str">
        <f>VLOOKUP($Z325,'oddspedia-matches'!$A:$AD,AN$2,0)</f>
        <v>Green</v>
      </c>
      <c r="AO325" t="str">
        <f>VLOOKUP($Z325,'oddspedia-matches'!$A:$AD,AO$2,0)</f>
        <v>Green</v>
      </c>
      <c r="AP325" t="str">
        <f>VLOOKUP($Z325,'oddspedia-matches'!$A:$AD,AP$2,0)</f>
        <v>Red</v>
      </c>
      <c r="AQ325" t="str">
        <f>VLOOKUP($Z325,'oddspedia-matches'!$A:$AD,AQ$2,0)</f>
        <v>Green</v>
      </c>
    </row>
    <row r="326" spans="2:43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tr">
        <f>VLOOKUP(E326,'Transform table'!A:B,2,0)</f>
        <v>Xiamen Feilu</v>
      </c>
      <c r="Y326" t="str">
        <f>VLOOKUP(F326,'Transform table'!A:B,2,0)</f>
        <v>Langfang Glory City</v>
      </c>
      <c r="Z326" t="str">
        <f t="shared" si="5"/>
        <v>26/07/2026Xiamen FeiluLangfang Glory City</v>
      </c>
      <c r="AA326" t="str">
        <f>VLOOKUP($Z326,'oddspedia-matches'!$A:$AD,AA$2,0)</f>
        <v>1 - 2</v>
      </c>
      <c r="AB326" t="str">
        <f>VLOOKUP($Z326,'oddspedia-matches'!$A:$AD,AB$2,0)</f>
        <v>Red</v>
      </c>
      <c r="AC326" t="str">
        <f>VLOOKUP($Z326,'oddspedia-matches'!$A:$AD,AC$2,0)</f>
        <v>Red</v>
      </c>
      <c r="AD326" t="str">
        <f>VLOOKUP($Z326,'oddspedia-matches'!$A:$AD,AD$2,0)</f>
        <v>Green</v>
      </c>
      <c r="AE326" t="str">
        <f>VLOOKUP($Z326,'oddspedia-matches'!$A:$AD,AE$2,0)</f>
        <v>Red</v>
      </c>
      <c r="AF326" t="str">
        <f>VLOOKUP($Z326,'oddspedia-matches'!$A:$AD,AF$2,0)</f>
        <v>Green</v>
      </c>
      <c r="AG326" t="str">
        <f>VLOOKUP($Z326,'oddspedia-matches'!$A:$AD,AG$2,0)</f>
        <v>Green</v>
      </c>
      <c r="AH326" t="str">
        <f>VLOOKUP($Z326,'oddspedia-matches'!$A:$AD,AH$2,0)</f>
        <v>Green</v>
      </c>
      <c r="AI326" t="str">
        <f>VLOOKUP($Z326,'oddspedia-matches'!$A:$AD,AI$2,0)</f>
        <v>Red</v>
      </c>
      <c r="AJ326" t="str">
        <f>VLOOKUP($Z326,'oddspedia-matches'!$A:$AD,AJ$2,0)</f>
        <v>Red</v>
      </c>
      <c r="AK326" t="str">
        <f>VLOOKUP($Z326,'oddspedia-matches'!$A:$AD,AK$2,0)</f>
        <v>Green</v>
      </c>
      <c r="AL326" t="str">
        <f>VLOOKUP($Z326,'oddspedia-matches'!$A:$AD,AL$2,0)</f>
        <v>Green</v>
      </c>
      <c r="AM326" t="str">
        <f>VLOOKUP($Z326,'oddspedia-matches'!$A:$AD,AM$2,0)</f>
        <v>Green</v>
      </c>
      <c r="AN326" t="str">
        <f>VLOOKUP($Z326,'oddspedia-matches'!$A:$AD,AN$2,0)</f>
        <v>Red</v>
      </c>
      <c r="AO326" t="str">
        <f>VLOOKUP($Z326,'oddspedia-matches'!$A:$AD,AO$2,0)</f>
        <v>Green</v>
      </c>
      <c r="AP326" t="str">
        <f>VLOOKUP($Z326,'oddspedia-matches'!$A:$AD,AP$2,0)</f>
        <v>Green</v>
      </c>
      <c r="AQ326" t="str">
        <f>VLOOKUP($Z326,'oddspedia-matches'!$A:$AD,AQ$2,0)</f>
        <v>Red</v>
      </c>
    </row>
    <row r="327" spans="2:43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Port Reserves</v>
      </c>
      <c r="Y327" t="str">
        <f>VLOOKUP(F327,'Transform table'!A:B,2,0)</f>
        <v>Taian Tiankuang</v>
      </c>
      <c r="Z327" t="str">
        <f t="shared" si="5"/>
        <v>26/07/2026Shanghai Port ReservesTaian Tiankuang</v>
      </c>
      <c r="AA327" t="str">
        <f>VLOOKUP($Z327,'oddspedia-matches'!$A:$AD,AA$2,0)</f>
        <v>2 - 3</v>
      </c>
      <c r="AB327" t="str">
        <f>VLOOKUP($Z327,'oddspedia-matches'!$A:$AD,AB$2,0)</f>
        <v>Red</v>
      </c>
      <c r="AC327" t="str">
        <f>VLOOKUP($Z327,'oddspedia-matches'!$A:$AD,AC$2,0)</f>
        <v>Red</v>
      </c>
      <c r="AD327" t="str">
        <f>VLOOKUP($Z327,'oddspedia-matches'!$A:$AD,AD$2,0)</f>
        <v>Green</v>
      </c>
      <c r="AE327" t="str">
        <f>VLOOKUP($Z327,'oddspedia-matches'!$A:$AD,AE$2,0)</f>
        <v>Red</v>
      </c>
      <c r="AF327" t="str">
        <f>VLOOKUP($Z327,'oddspedia-matches'!$A:$AD,AF$2,0)</f>
        <v>Green</v>
      </c>
      <c r="AG327" t="str">
        <f>VLOOKUP($Z327,'oddspedia-matches'!$A:$AD,AG$2,0)</f>
        <v>Green</v>
      </c>
      <c r="AH327" t="str">
        <f>VLOOKUP($Z327,'oddspedia-matches'!$A:$AD,AH$2,0)</f>
        <v>Red</v>
      </c>
      <c r="AI327" t="str">
        <f>VLOOKUP($Z327,'oddspedia-matches'!$A:$AD,AI$2,0)</f>
        <v>Green</v>
      </c>
      <c r="AJ327" t="str">
        <f>VLOOKUP($Z327,'oddspedia-matches'!$A:$AD,AJ$2,0)</f>
        <v>Red</v>
      </c>
      <c r="AK327" t="str">
        <f>VLOOKUP($Z327,'oddspedia-matches'!$A:$AD,AK$2,0)</f>
        <v>Green</v>
      </c>
      <c r="AL327" t="str">
        <f>VLOOKUP($Z327,'oddspedia-matches'!$A:$AD,AL$2,0)</f>
        <v>Green</v>
      </c>
      <c r="AM327" t="str">
        <f>VLOOKUP($Z327,'oddspedia-matches'!$A:$AD,AM$2,0)</f>
        <v>Green</v>
      </c>
      <c r="AN327" t="str">
        <f>VLOOKUP($Z327,'oddspedia-matches'!$A:$AD,AN$2,0)</f>
        <v>Red</v>
      </c>
      <c r="AO327" t="str">
        <f>VLOOKUP($Z327,'oddspedia-matches'!$A:$AD,AO$2,0)</f>
        <v>Red</v>
      </c>
      <c r="AP327" t="str">
        <f>VLOOKUP($Z327,'oddspedia-matches'!$A:$AD,AP$2,0)</f>
        <v>Green</v>
      </c>
      <c r="AQ327" t="str">
        <f>VLOOKUP($Z327,'oddspedia-matches'!$A:$AD,AQ$2,0)</f>
        <v>Red</v>
      </c>
    </row>
    <row r="328" spans="2:43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tr">
        <f>VLOOKUP(E328,'Transform table'!A:B,2,0)</f>
        <v>Yenisey Krasnoyarsk</v>
      </c>
      <c r="Y328" t="str">
        <f>VLOOKUP(F328,'Transform table'!A:B,2,0)</f>
        <v>Veles</v>
      </c>
      <c r="Z328" t="str">
        <f t="shared" si="5"/>
        <v>26/07/2026Yenisey KrasnoyarskVeles</v>
      </c>
      <c r="AA328" t="str">
        <f>VLOOKUP($Z328,'oddspedia-matches'!$A:$AD,AA$2,0)</f>
        <v>4 - 1</v>
      </c>
      <c r="AB328" t="str">
        <f>VLOOKUP($Z328,'oddspedia-matches'!$A:$AD,AB$2,0)</f>
        <v>Green</v>
      </c>
      <c r="AC328" t="str">
        <f>VLOOKUP($Z328,'oddspedia-matches'!$A:$AD,AC$2,0)</f>
        <v>Red</v>
      </c>
      <c r="AD328" t="str">
        <f>VLOOKUP($Z328,'oddspedia-matches'!$A:$AD,AD$2,0)</f>
        <v>Red</v>
      </c>
      <c r="AE328" t="str">
        <f>VLOOKUP($Z328,'oddspedia-matches'!$A:$AD,AE$2,0)</f>
        <v>Green</v>
      </c>
      <c r="AF328" t="str">
        <f>VLOOKUP($Z328,'oddspedia-matches'!$A:$AD,AF$2,0)</f>
        <v>Red</v>
      </c>
      <c r="AG328" t="str">
        <f>VLOOKUP($Z328,'oddspedia-matches'!$A:$AD,AG$2,0)</f>
        <v>Green</v>
      </c>
      <c r="AH328" t="str">
        <f>VLOOKUP($Z328,'oddspedia-matches'!$A:$AD,AH$2,0)</f>
        <v>Green</v>
      </c>
      <c r="AI328" t="str">
        <f>VLOOKUP($Z328,'oddspedia-matches'!$A:$AD,AI$2,0)</f>
        <v>Red</v>
      </c>
      <c r="AJ328" t="str">
        <f>VLOOKUP($Z328,'oddspedia-matches'!$A:$AD,AJ$2,0)</f>
        <v>Red</v>
      </c>
      <c r="AK328" t="str">
        <f>VLOOKUP($Z328,'oddspedia-matches'!$A:$AD,AK$2,0)</f>
        <v>Green</v>
      </c>
      <c r="AL328" t="str">
        <f>VLOOKUP($Z328,'oddspedia-matches'!$A:$AD,AL$2,0)</f>
        <v>Green</v>
      </c>
      <c r="AM328" t="str">
        <f>VLOOKUP($Z328,'oddspedia-matches'!$A:$AD,AM$2,0)</f>
        <v>Green</v>
      </c>
      <c r="AN328" t="str">
        <f>VLOOKUP($Z328,'oddspedia-matches'!$A:$AD,AN$2,0)</f>
        <v>Red</v>
      </c>
      <c r="AO328" t="str">
        <f>VLOOKUP($Z328,'oddspedia-matches'!$A:$AD,AO$2,0)</f>
        <v>Red</v>
      </c>
      <c r="AP328" t="str">
        <f>VLOOKUP($Z328,'oddspedia-matches'!$A:$AD,AP$2,0)</f>
        <v>Green</v>
      </c>
      <c r="AQ328" t="str">
        <f>VLOOKUP($Z328,'oddspedia-matches'!$A:$AD,AQ$2,0)</f>
        <v>Red</v>
      </c>
    </row>
    <row r="329" spans="2:43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tr">
        <f>VLOOKUP(E329,'Transform table'!A:B,2,0)</f>
        <v>Yanbian Longding</v>
      </c>
      <c r="Y329" t="str">
        <f>VLOOKUP(F329,'Transform table'!A:B,2,0)</f>
        <v>Meizhou Hakka</v>
      </c>
      <c r="Z329" t="str">
        <f t="shared" si="5"/>
        <v>26/07/2026Yanbian LongdingMeizhou Hakka</v>
      </c>
      <c r="AA329" t="str">
        <f>VLOOKUP($Z329,'oddspedia-matches'!$A:$AD,AA$2,0)</f>
        <v>2 - 1</v>
      </c>
      <c r="AB329" t="str">
        <f>VLOOKUP($Z329,'oddspedia-matches'!$A:$AD,AB$2,0)</f>
        <v>Green</v>
      </c>
      <c r="AC329" t="str">
        <f>VLOOKUP($Z329,'oddspedia-matches'!$A:$AD,AC$2,0)</f>
        <v>Red</v>
      </c>
      <c r="AD329" t="str">
        <f>VLOOKUP($Z329,'oddspedia-matches'!$A:$AD,AD$2,0)</f>
        <v>Red</v>
      </c>
      <c r="AE329" t="str">
        <f>VLOOKUP($Z329,'oddspedia-matches'!$A:$AD,AE$2,0)</f>
        <v>Green</v>
      </c>
      <c r="AF329" t="str">
        <f>VLOOKUP($Z329,'oddspedia-matches'!$A:$AD,AF$2,0)</f>
        <v>Red</v>
      </c>
      <c r="AG329" t="str">
        <f>VLOOKUP($Z329,'oddspedia-matches'!$A:$AD,AG$2,0)</f>
        <v>Green</v>
      </c>
      <c r="AH329" t="str">
        <f>VLOOKUP($Z329,'oddspedia-matches'!$A:$AD,AH$2,0)</f>
        <v>Green</v>
      </c>
      <c r="AI329" t="str">
        <f>VLOOKUP($Z329,'oddspedia-matches'!$A:$AD,AI$2,0)</f>
        <v>Red</v>
      </c>
      <c r="AJ329" t="str">
        <f>VLOOKUP($Z329,'oddspedia-matches'!$A:$AD,AJ$2,0)</f>
        <v>Red</v>
      </c>
      <c r="AK329" t="str">
        <f>VLOOKUP($Z329,'oddspedia-matches'!$A:$AD,AK$2,0)</f>
        <v>Green</v>
      </c>
      <c r="AL329" t="str">
        <f>VLOOKUP($Z329,'oddspedia-matches'!$A:$AD,AL$2,0)</f>
        <v>Green</v>
      </c>
      <c r="AM329" t="str">
        <f>VLOOKUP($Z329,'oddspedia-matches'!$A:$AD,AM$2,0)</f>
        <v>Green</v>
      </c>
      <c r="AN329" t="str">
        <f>VLOOKUP($Z329,'oddspedia-matches'!$A:$AD,AN$2,0)</f>
        <v>Red</v>
      </c>
      <c r="AO329" t="str">
        <f>VLOOKUP($Z329,'oddspedia-matches'!$A:$AD,AO$2,0)</f>
        <v>Green</v>
      </c>
      <c r="AP329" t="str">
        <f>VLOOKUP($Z329,'oddspedia-matches'!$A:$AD,AP$2,0)</f>
        <v>Green</v>
      </c>
      <c r="AQ329" t="str">
        <f>VLOOKUP($Z329,'oddspedia-matches'!$A:$AD,AQ$2,0)</f>
        <v>Red</v>
      </c>
    </row>
    <row r="330" spans="2:43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str">
        <f>VLOOKUP($Z330,'oddspedia-matches'!$A:$AD,AA$2,0)</f>
        <v>2 - 1</v>
      </c>
      <c r="AB330" t="str">
        <f>VLOOKUP($Z330,'oddspedia-matches'!$A:$AD,AB$2,0)</f>
        <v>Green</v>
      </c>
      <c r="AC330" t="str">
        <f>VLOOKUP($Z330,'oddspedia-matches'!$A:$AD,AC$2,0)</f>
        <v>Red</v>
      </c>
      <c r="AD330" t="str">
        <f>VLOOKUP($Z330,'oddspedia-matches'!$A:$AD,AD$2,0)</f>
        <v>Red</v>
      </c>
      <c r="AE330" t="str">
        <f>VLOOKUP($Z330,'oddspedia-matches'!$A:$AD,AE$2,0)</f>
        <v>Green</v>
      </c>
      <c r="AF330" t="str">
        <f>VLOOKUP($Z330,'oddspedia-matches'!$A:$AD,AF$2,0)</f>
        <v>Red</v>
      </c>
      <c r="AG330" t="str">
        <f>VLOOKUP($Z330,'oddspedia-matches'!$A:$AD,AG$2,0)</f>
        <v>Green</v>
      </c>
      <c r="AH330" t="str">
        <f>VLOOKUP($Z330,'oddspedia-matches'!$A:$AD,AH$2,0)</f>
        <v>Green</v>
      </c>
      <c r="AI330" t="str">
        <f>VLOOKUP($Z330,'oddspedia-matches'!$A:$AD,AI$2,0)</f>
        <v>Red</v>
      </c>
      <c r="AJ330" t="str">
        <f>VLOOKUP($Z330,'oddspedia-matches'!$A:$AD,AJ$2,0)</f>
        <v>Red</v>
      </c>
      <c r="AK330" t="str">
        <f>VLOOKUP($Z330,'oddspedia-matches'!$A:$AD,AK$2,0)</f>
        <v>Green</v>
      </c>
      <c r="AL330" t="str">
        <f>VLOOKUP($Z330,'oddspedia-matches'!$A:$AD,AL$2,0)</f>
        <v>Green</v>
      </c>
      <c r="AM330" t="str">
        <f>VLOOKUP($Z330,'oddspedia-matches'!$A:$AD,AM$2,0)</f>
        <v>Green</v>
      </c>
      <c r="AN330" t="str">
        <f>VLOOKUP($Z330,'oddspedia-matches'!$A:$AD,AN$2,0)</f>
        <v>Red</v>
      </c>
      <c r="AO330" t="str">
        <f>VLOOKUP($Z330,'oddspedia-matches'!$A:$AD,AO$2,0)</f>
        <v>Green</v>
      </c>
      <c r="AP330" t="str">
        <f>VLOOKUP($Z330,'oddspedia-matches'!$A:$AD,AP$2,0)</f>
        <v>Green</v>
      </c>
      <c r="AQ330" t="str">
        <f>VLOOKUP($Z330,'oddspedia-matches'!$A:$AD,AQ$2,0)</f>
        <v>Red</v>
      </c>
    </row>
    <row r="331" spans="2:43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str">
        <f>VLOOKUP($Z331,'oddspedia-matches'!$A:$AD,AA$2,0)</f>
        <v>1 - 3</v>
      </c>
      <c r="AB331" t="str">
        <f>VLOOKUP($Z331,'oddspedia-matches'!$A:$AD,AB$2,0)</f>
        <v>Red</v>
      </c>
      <c r="AC331" t="str">
        <f>VLOOKUP($Z331,'oddspedia-matches'!$A:$AD,AC$2,0)</f>
        <v>Red</v>
      </c>
      <c r="AD331" t="str">
        <f>VLOOKUP($Z331,'oddspedia-matches'!$A:$AD,AD$2,0)</f>
        <v>Green</v>
      </c>
      <c r="AE331" t="str">
        <f>VLOOKUP($Z331,'oddspedia-matches'!$A:$AD,AE$2,0)</f>
        <v>Red</v>
      </c>
      <c r="AF331" t="str">
        <f>VLOOKUP($Z331,'oddspedia-matches'!$A:$AD,AF$2,0)</f>
        <v>Green</v>
      </c>
      <c r="AG331" t="str">
        <f>VLOOKUP($Z331,'oddspedia-matches'!$A:$AD,AG$2,0)</f>
        <v>Green</v>
      </c>
      <c r="AH331" t="str">
        <f>VLOOKUP($Z331,'oddspedia-matches'!$A:$AD,AH$2,0)</f>
        <v>Red</v>
      </c>
      <c r="AI331" t="str">
        <f>VLOOKUP($Z331,'oddspedia-matches'!$A:$AD,AI$2,0)</f>
        <v>Red</v>
      </c>
      <c r="AJ331" t="str">
        <f>VLOOKUP($Z331,'oddspedia-matches'!$A:$AD,AJ$2,0)</f>
        <v>Green</v>
      </c>
      <c r="AK331" t="str">
        <f>VLOOKUP($Z331,'oddspedia-matches'!$A:$AD,AK$2,0)</f>
        <v>Green</v>
      </c>
      <c r="AL331" t="str">
        <f>VLOOKUP($Z331,'oddspedia-matches'!$A:$AD,AL$2,0)</f>
        <v>Green</v>
      </c>
      <c r="AM331" t="str">
        <f>VLOOKUP($Z331,'oddspedia-matches'!$A:$AD,AM$2,0)</f>
        <v>Green</v>
      </c>
      <c r="AN331" t="str">
        <f>VLOOKUP($Z331,'oddspedia-matches'!$A:$AD,AN$2,0)</f>
        <v>Red</v>
      </c>
      <c r="AO331" t="str">
        <f>VLOOKUP($Z331,'oddspedia-matches'!$A:$AD,AO$2,0)</f>
        <v>Red</v>
      </c>
      <c r="AP331" t="str">
        <f>VLOOKUP($Z331,'oddspedia-matches'!$A:$AD,AP$2,0)</f>
        <v>Green</v>
      </c>
      <c r="AQ331" t="str">
        <f>VLOOKUP($Z331,'oddspedia-matches'!$A:$AD,AQ$2,0)</f>
        <v>Red</v>
      </c>
    </row>
    <row r="332" spans="2:43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str">
        <f>VLOOKUP($Z332,'oddspedia-matches'!$A:$AD,AA$2,0)</f>
        <v>1 - 2</v>
      </c>
      <c r="AB332" t="str">
        <f>VLOOKUP($Z332,'oddspedia-matches'!$A:$AD,AB$2,0)</f>
        <v>Red</v>
      </c>
      <c r="AC332" t="str">
        <f>VLOOKUP($Z332,'oddspedia-matches'!$A:$AD,AC$2,0)</f>
        <v>Red</v>
      </c>
      <c r="AD332" t="str">
        <f>VLOOKUP($Z332,'oddspedia-matches'!$A:$AD,AD$2,0)</f>
        <v>Green</v>
      </c>
      <c r="AE332" t="str">
        <f>VLOOKUP($Z332,'oddspedia-matches'!$A:$AD,AE$2,0)</f>
        <v>Red</v>
      </c>
      <c r="AF332" t="str">
        <f>VLOOKUP($Z332,'oddspedia-matches'!$A:$AD,AF$2,0)</f>
        <v>Green</v>
      </c>
      <c r="AG332" t="str">
        <f>VLOOKUP($Z332,'oddspedia-matches'!$A:$AD,AG$2,0)</f>
        <v>Green</v>
      </c>
      <c r="AH332" t="str">
        <f>VLOOKUP($Z332,'oddspedia-matches'!$A:$AD,AH$2,0)</f>
        <v>Red</v>
      </c>
      <c r="AI332" t="str">
        <f>VLOOKUP($Z332,'oddspedia-matches'!$A:$AD,AI$2,0)</f>
        <v>Green</v>
      </c>
      <c r="AJ332" t="str">
        <f>VLOOKUP($Z332,'oddspedia-matches'!$A:$AD,AJ$2,0)</f>
        <v>Red</v>
      </c>
      <c r="AK332" t="str">
        <f>VLOOKUP($Z332,'oddspedia-matches'!$A:$AD,AK$2,0)</f>
        <v>Green</v>
      </c>
      <c r="AL332" t="str">
        <f>VLOOKUP($Z332,'oddspedia-matches'!$A:$AD,AL$2,0)</f>
        <v>Green</v>
      </c>
      <c r="AM332" t="str">
        <f>VLOOKUP($Z332,'oddspedia-matches'!$A:$AD,AM$2,0)</f>
        <v>Green</v>
      </c>
      <c r="AN332" t="str">
        <f>VLOOKUP($Z332,'oddspedia-matches'!$A:$AD,AN$2,0)</f>
        <v>Red</v>
      </c>
      <c r="AO332" t="str">
        <f>VLOOKUP($Z332,'oddspedia-matches'!$A:$AD,AO$2,0)</f>
        <v>Green</v>
      </c>
      <c r="AP332" t="str">
        <f>VLOOKUP($Z332,'oddspedia-matches'!$A:$AD,AP$2,0)</f>
        <v>Green</v>
      </c>
      <c r="AQ332" t="str">
        <f>VLOOKUP($Z332,'oddspedia-matches'!$A:$AD,AQ$2,0)</f>
        <v>Red</v>
      </c>
    </row>
    <row r="333" spans="2:43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str">
        <f>VLOOKUP($Z333,'oddspedia-matches'!$A:$AD,AA$2,0)</f>
        <v>1 - 1</v>
      </c>
      <c r="AB333" t="str">
        <f>VLOOKUP($Z333,'oddspedia-matches'!$A:$AD,AB$2,0)</f>
        <v>Red</v>
      </c>
      <c r="AC333" t="str">
        <f>VLOOKUP($Z333,'oddspedia-matches'!$A:$AD,AC$2,0)</f>
        <v>Green</v>
      </c>
      <c r="AD333" t="str">
        <f>VLOOKUP($Z333,'oddspedia-matches'!$A:$AD,AD$2,0)</f>
        <v>Red</v>
      </c>
      <c r="AE333" t="str">
        <f>VLOOKUP($Z333,'oddspedia-matches'!$A:$AD,AE$2,0)</f>
        <v>Green</v>
      </c>
      <c r="AF333" t="str">
        <f>VLOOKUP($Z333,'oddspedia-matches'!$A:$AD,AF$2,0)</f>
        <v>Green</v>
      </c>
      <c r="AG333" t="str">
        <f>VLOOKUP($Z333,'oddspedia-matches'!$A:$AD,AG$2,0)</f>
        <v>Red</v>
      </c>
      <c r="AH333" t="str">
        <f>VLOOKUP($Z333,'oddspedia-matches'!$A:$AD,AH$2,0)</f>
        <v>Red</v>
      </c>
      <c r="AI333" t="str">
        <f>VLOOKUP($Z333,'oddspedia-matches'!$A:$AD,AI$2,0)</f>
        <v>Red</v>
      </c>
      <c r="AJ333" t="str">
        <f>VLOOKUP($Z333,'oddspedia-matches'!$A:$AD,AJ$2,0)</f>
        <v>Green</v>
      </c>
      <c r="AK333" t="str">
        <f>VLOOKUP($Z333,'oddspedia-matches'!$A:$AD,AK$2,0)</f>
        <v>Green</v>
      </c>
      <c r="AL333" t="str">
        <f>VLOOKUP($Z333,'oddspedia-matches'!$A:$AD,AL$2,0)</f>
        <v>Green</v>
      </c>
      <c r="AM333" t="str">
        <f>VLOOKUP($Z333,'oddspedia-matches'!$A:$AD,AM$2,0)</f>
        <v>Red</v>
      </c>
      <c r="AN333" t="str">
        <f>VLOOKUP($Z333,'oddspedia-matches'!$A:$AD,AN$2,0)</f>
        <v>Green</v>
      </c>
      <c r="AO333" t="str">
        <f>VLOOKUP($Z333,'oddspedia-matches'!$A:$AD,AO$2,0)</f>
        <v>Green</v>
      </c>
      <c r="AP333" t="str">
        <f>VLOOKUP($Z333,'oddspedia-matches'!$A:$AD,AP$2,0)</f>
        <v>Green</v>
      </c>
      <c r="AQ333" t="str">
        <f>VLOOKUP($Z333,'oddspedia-matches'!$A:$AD,AQ$2,0)</f>
        <v>Red</v>
      </c>
    </row>
    <row r="334" spans="2:43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Gimpo FC</v>
      </c>
      <c r="Y334" t="str">
        <f>VLOOKUP(F334,'Transform table'!A:B,2,0)</f>
        <v>Yongin FC</v>
      </c>
      <c r="Z334" t="str">
        <f t="shared" si="5"/>
        <v>26/07/2026Gimpo FCYongin FC</v>
      </c>
      <c r="AA334" t="str">
        <f>VLOOKUP($Z334,'oddspedia-matches'!$A:$AD,AA$2,0)</f>
        <v>1 - 1</v>
      </c>
      <c r="AB334" t="str">
        <f>VLOOKUP($Z334,'oddspedia-matches'!$A:$AD,AB$2,0)</f>
        <v>Red</v>
      </c>
      <c r="AC334" t="str">
        <f>VLOOKUP($Z334,'oddspedia-matches'!$A:$AD,AC$2,0)</f>
        <v>Green</v>
      </c>
      <c r="AD334" t="str">
        <f>VLOOKUP($Z334,'oddspedia-matches'!$A:$AD,AD$2,0)</f>
        <v>Red</v>
      </c>
      <c r="AE334" t="str">
        <f>VLOOKUP($Z334,'oddspedia-matches'!$A:$AD,AE$2,0)</f>
        <v>Green</v>
      </c>
      <c r="AF334" t="str">
        <f>VLOOKUP($Z334,'oddspedia-matches'!$A:$AD,AF$2,0)</f>
        <v>Green</v>
      </c>
      <c r="AG334" t="str">
        <f>VLOOKUP($Z334,'oddspedia-matches'!$A:$AD,AG$2,0)</f>
        <v>Red</v>
      </c>
      <c r="AH334" t="str">
        <f>VLOOKUP($Z334,'oddspedia-matches'!$A:$AD,AH$2,0)</f>
        <v>Red</v>
      </c>
      <c r="AI334" t="str">
        <f>VLOOKUP($Z334,'oddspedia-matches'!$A:$AD,AI$2,0)</f>
        <v>Green</v>
      </c>
      <c r="AJ334" t="str">
        <f>VLOOKUP($Z334,'oddspedia-matches'!$A:$AD,AJ$2,0)</f>
        <v>Red</v>
      </c>
      <c r="AK334" t="str">
        <f>VLOOKUP($Z334,'oddspedia-matches'!$A:$AD,AK$2,0)</f>
        <v>Red</v>
      </c>
      <c r="AL334" t="str">
        <f>VLOOKUP($Z334,'oddspedia-matches'!$A:$AD,AL$2,0)</f>
        <v>Green</v>
      </c>
      <c r="AM334" t="str">
        <f>VLOOKUP($Z334,'oddspedia-matches'!$A:$AD,AM$2,0)</f>
        <v>Red</v>
      </c>
      <c r="AN334" t="str">
        <f>VLOOKUP($Z334,'oddspedia-matches'!$A:$AD,AN$2,0)</f>
        <v>Green</v>
      </c>
      <c r="AO334" t="str">
        <f>VLOOKUP($Z334,'oddspedia-matches'!$A:$AD,AO$2,0)</f>
        <v>Green</v>
      </c>
      <c r="AP334" t="str">
        <f>VLOOKUP($Z334,'oddspedia-matches'!$A:$AD,AP$2,0)</f>
        <v>Green</v>
      </c>
      <c r="AQ334" t="str">
        <f>VLOOKUP($Z334,'oddspedia-matches'!$A:$AD,AQ$2,0)</f>
        <v>Red</v>
      </c>
    </row>
    <row r="335" spans="2:43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tr">
        <f>VLOOKUP(E335,'Transform table'!A:B,2,0)</f>
        <v>Paju Frontier</v>
      </c>
      <c r="Y335" t="str">
        <f>VLOOKUP(F335,'Transform table'!A:B,2,0)</f>
        <v>Ansan Greeners FC</v>
      </c>
      <c r="Z335" t="str">
        <f t="shared" si="5"/>
        <v>26/07/2026Paju FrontierAnsan Greeners FC</v>
      </c>
      <c r="AA335" t="str">
        <f>VLOOKUP($Z335,'oddspedia-matches'!$A:$AD,AA$2,0)</f>
        <v>0 - 1</v>
      </c>
      <c r="AB335" t="str">
        <f>VLOOKUP($Z335,'oddspedia-matches'!$A:$AD,AB$2,0)</f>
        <v>Red</v>
      </c>
      <c r="AC335" t="str">
        <f>VLOOKUP($Z335,'oddspedia-matches'!$A:$AD,AC$2,0)</f>
        <v>Red</v>
      </c>
      <c r="AD335" t="str">
        <f>VLOOKUP($Z335,'oddspedia-matches'!$A:$AD,AD$2,0)</f>
        <v>Green</v>
      </c>
      <c r="AE335" t="str">
        <f>VLOOKUP($Z335,'oddspedia-matches'!$A:$AD,AE$2,0)</f>
        <v>Red</v>
      </c>
      <c r="AF335" t="str">
        <f>VLOOKUP($Z335,'oddspedia-matches'!$A:$AD,AF$2,0)</f>
        <v>Green</v>
      </c>
      <c r="AG335" t="str">
        <f>VLOOKUP($Z335,'oddspedia-matches'!$A:$AD,AG$2,0)</f>
        <v>Green</v>
      </c>
      <c r="AH335" t="str">
        <f>VLOOKUP($Z335,'oddspedia-matches'!$A:$AD,AH$2,0)</f>
        <v>Red</v>
      </c>
      <c r="AI335" t="str">
        <f>VLOOKUP($Z335,'oddspedia-matches'!$A:$AD,AI$2,0)</f>
        <v>Green</v>
      </c>
      <c r="AJ335" t="str">
        <f>VLOOKUP($Z335,'oddspedia-matches'!$A:$AD,AJ$2,0)</f>
        <v>Red</v>
      </c>
      <c r="AK335" t="str">
        <f>VLOOKUP($Z335,'oddspedia-matches'!$A:$AD,AK$2,0)</f>
        <v>Red</v>
      </c>
      <c r="AL335" t="str">
        <f>VLOOKUP($Z335,'oddspedia-matches'!$A:$AD,AL$2,0)</f>
        <v>Red</v>
      </c>
      <c r="AM335" t="str">
        <f>VLOOKUP($Z335,'oddspedia-matches'!$A:$AD,AM$2,0)</f>
        <v>Red</v>
      </c>
      <c r="AN335" t="str">
        <f>VLOOKUP($Z335,'oddspedia-matches'!$A:$AD,AN$2,0)</f>
        <v>Green</v>
      </c>
      <c r="AO335" t="str">
        <f>VLOOKUP($Z335,'oddspedia-matches'!$A:$AD,AO$2,0)</f>
        <v>Green</v>
      </c>
      <c r="AP335" t="str">
        <f>VLOOKUP($Z335,'oddspedia-matches'!$A:$AD,AP$2,0)</f>
        <v>Red</v>
      </c>
      <c r="AQ335" t="str">
        <f>VLOOKUP($Z335,'oddspedia-matches'!$A:$AD,AQ$2,0)</f>
        <v>Green</v>
      </c>
    </row>
    <row r="336" spans="2:43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str">
        <f>VLOOKUP(F336,'Transform table'!A:B,2,0)</f>
        <v>Shenzhen Peng City</v>
      </c>
      <c r="Z336" t="str">
        <f t="shared" si="5"/>
        <v>26/07/2026Yunnan YukunShenzhen Peng City</v>
      </c>
      <c r="AA336" t="str">
        <f>VLOOKUP($Z336,'oddspedia-matches'!$A:$AD,AA$2,0)</f>
        <v>4 - 3</v>
      </c>
      <c r="AB336" t="str">
        <f>VLOOKUP($Z336,'oddspedia-matches'!$A:$AD,AB$2,0)</f>
        <v>Green</v>
      </c>
      <c r="AC336" t="str">
        <f>VLOOKUP($Z336,'oddspedia-matches'!$A:$AD,AC$2,0)</f>
        <v>Red</v>
      </c>
      <c r="AD336" t="str">
        <f>VLOOKUP($Z336,'oddspedia-matches'!$A:$AD,AD$2,0)</f>
        <v>Red</v>
      </c>
      <c r="AE336" t="str">
        <f>VLOOKUP($Z336,'oddspedia-matches'!$A:$AD,AE$2,0)</f>
        <v>Green</v>
      </c>
      <c r="AF336" t="str">
        <f>VLOOKUP($Z336,'oddspedia-matches'!$A:$AD,AF$2,0)</f>
        <v>Red</v>
      </c>
      <c r="AG336" t="str">
        <f>VLOOKUP($Z336,'oddspedia-matches'!$A:$AD,AG$2,0)</f>
        <v>Green</v>
      </c>
      <c r="AH336" t="str">
        <f>VLOOKUP($Z336,'oddspedia-matches'!$A:$AD,AH$2,0)</f>
        <v>Green</v>
      </c>
      <c r="AI336" t="str">
        <f>VLOOKUP($Z336,'oddspedia-matches'!$A:$AD,AI$2,0)</f>
        <v>Red</v>
      </c>
      <c r="AJ336" t="str">
        <f>VLOOKUP($Z336,'oddspedia-matches'!$A:$AD,AJ$2,0)</f>
        <v>Red</v>
      </c>
      <c r="AK336" t="str">
        <f>VLOOKUP($Z336,'oddspedia-matches'!$A:$AD,AK$2,0)</f>
        <v>Green</v>
      </c>
      <c r="AL336" t="str">
        <f>VLOOKUP($Z336,'oddspedia-matches'!$A:$AD,AL$2,0)</f>
        <v>Green</v>
      </c>
      <c r="AM336" t="str">
        <f>VLOOKUP($Z336,'oddspedia-matches'!$A:$AD,AM$2,0)</f>
        <v>Green</v>
      </c>
      <c r="AN336" t="str">
        <f>VLOOKUP($Z336,'oddspedia-matches'!$A:$AD,AN$2,0)</f>
        <v>Red</v>
      </c>
      <c r="AO336" t="str">
        <f>VLOOKUP($Z336,'oddspedia-matches'!$A:$AD,AO$2,0)</f>
        <v>Red</v>
      </c>
      <c r="AP336" t="str">
        <f>VLOOKUP($Z336,'oddspedia-matches'!$A:$AD,AP$2,0)</f>
        <v>Green</v>
      </c>
      <c r="AQ336" t="str">
        <f>VLOOKUP($Z336,'oddspedia-matches'!$A:$AD,AQ$2,0)</f>
        <v>Red</v>
      </c>
    </row>
    <row r="337" spans="2:43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tr">
        <f>VLOOKUP(E337,'Transform table'!A:B,2,0)</f>
        <v>Dalian Kun City</v>
      </c>
      <c r="Y337" t="str">
        <f>VLOOKUP(F337,'Transform table'!A:B,2,0)</f>
        <v>Suzhou Dongwu</v>
      </c>
      <c r="Z337" t="str">
        <f t="shared" si="5"/>
        <v>26/07/2026Dalian Kun CitySuzhou Dongwu</v>
      </c>
      <c r="AA337" t="str">
        <f>VLOOKUP($Z337,'oddspedia-matches'!$A:$AD,AA$2,0)</f>
        <v>0 - 0</v>
      </c>
      <c r="AB337" t="str">
        <f>VLOOKUP($Z337,'oddspedia-matches'!$A:$AD,AB$2,0)</f>
        <v>Red</v>
      </c>
      <c r="AC337" t="str">
        <f>VLOOKUP($Z337,'oddspedia-matches'!$A:$AD,AC$2,0)</f>
        <v>Green</v>
      </c>
      <c r="AD337" t="str">
        <f>VLOOKUP($Z337,'oddspedia-matches'!$A:$AD,AD$2,0)</f>
        <v>Red</v>
      </c>
      <c r="AE337" t="str">
        <f>VLOOKUP($Z337,'oddspedia-matches'!$A:$AD,AE$2,0)</f>
        <v>Green</v>
      </c>
      <c r="AF337" t="str">
        <f>VLOOKUP($Z337,'oddspedia-matches'!$A:$AD,AF$2,0)</f>
        <v>Green</v>
      </c>
      <c r="AG337" t="str">
        <f>VLOOKUP($Z337,'oddspedia-matches'!$A:$AD,AG$2,0)</f>
        <v>Red</v>
      </c>
      <c r="AH337" t="str">
        <f>VLOOKUP($Z337,'oddspedia-matches'!$A:$AD,AH$2,0)</f>
        <v>Red</v>
      </c>
      <c r="AI337" t="str">
        <f>VLOOKUP($Z337,'oddspedia-matches'!$A:$AD,AI$2,0)</f>
        <v>Green</v>
      </c>
      <c r="AJ337" t="str">
        <f>VLOOKUP($Z337,'oddspedia-matches'!$A:$AD,AJ$2,0)</f>
        <v>Red</v>
      </c>
      <c r="AK337" t="str">
        <f>VLOOKUP($Z337,'oddspedia-matches'!$A:$AD,AK$2,0)</f>
        <v>Red</v>
      </c>
      <c r="AL337" t="str">
        <f>VLOOKUP($Z337,'oddspedia-matches'!$A:$AD,AL$2,0)</f>
        <v>Red</v>
      </c>
      <c r="AM337" t="str">
        <f>VLOOKUP($Z337,'oddspedia-matches'!$A:$AD,AM$2,0)</f>
        <v>Red</v>
      </c>
      <c r="AN337" t="str">
        <f>VLOOKUP($Z337,'oddspedia-matches'!$A:$AD,AN$2,0)</f>
        <v>Green</v>
      </c>
      <c r="AO337" t="str">
        <f>VLOOKUP($Z337,'oddspedia-matches'!$A:$AD,AO$2,0)</f>
        <v>Green</v>
      </c>
      <c r="AP337" t="str">
        <f>VLOOKUP($Z337,'oddspedia-matches'!$A:$AD,AP$2,0)</f>
        <v>Red</v>
      </c>
      <c r="AQ337" t="str">
        <f>VLOOKUP($Z337,'oddspedia-matches'!$A:$AD,AQ$2,0)</f>
        <v>Green</v>
      </c>
    </row>
    <row r="338" spans="2:43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str">
        <f>VLOOKUP($Z338,'oddspedia-matches'!$A:$AD,AA$2,0)</f>
        <v>1 - 2</v>
      </c>
      <c r="AB338" t="str">
        <f>VLOOKUP($Z338,'oddspedia-matches'!$A:$AD,AB$2,0)</f>
        <v>Red</v>
      </c>
      <c r="AC338" t="str">
        <f>VLOOKUP($Z338,'oddspedia-matches'!$A:$AD,AC$2,0)</f>
        <v>Red</v>
      </c>
      <c r="AD338" t="str">
        <f>VLOOKUP($Z338,'oddspedia-matches'!$A:$AD,AD$2,0)</f>
        <v>Green</v>
      </c>
      <c r="AE338" t="str">
        <f>VLOOKUP($Z338,'oddspedia-matches'!$A:$AD,AE$2,0)</f>
        <v>Red</v>
      </c>
      <c r="AF338" t="str">
        <f>VLOOKUP($Z338,'oddspedia-matches'!$A:$AD,AF$2,0)</f>
        <v>Green</v>
      </c>
      <c r="AG338" t="str">
        <f>VLOOKUP($Z338,'oddspedia-matches'!$A:$AD,AG$2,0)</f>
        <v>Green</v>
      </c>
      <c r="AH338" t="str">
        <f>VLOOKUP($Z338,'oddspedia-matches'!$A:$AD,AH$2,0)</f>
        <v>Red</v>
      </c>
      <c r="AI338" t="str">
        <f>VLOOKUP($Z338,'oddspedia-matches'!$A:$AD,AI$2,0)</f>
        <v>Green</v>
      </c>
      <c r="AJ338" t="str">
        <f>VLOOKUP($Z338,'oddspedia-matches'!$A:$AD,AJ$2,0)</f>
        <v>Red</v>
      </c>
      <c r="AK338" t="str">
        <f>VLOOKUP($Z338,'oddspedia-matches'!$A:$AD,AK$2,0)</f>
        <v>Green</v>
      </c>
      <c r="AL338" t="str">
        <f>VLOOKUP($Z338,'oddspedia-matches'!$A:$AD,AL$2,0)</f>
        <v>Green</v>
      </c>
      <c r="AM338" t="str">
        <f>VLOOKUP($Z338,'oddspedia-matches'!$A:$AD,AM$2,0)</f>
        <v>Green</v>
      </c>
      <c r="AN338" t="str">
        <f>VLOOKUP($Z338,'oddspedia-matches'!$A:$AD,AN$2,0)</f>
        <v>Red</v>
      </c>
      <c r="AO338" t="str">
        <f>VLOOKUP($Z338,'oddspedia-matches'!$A:$AD,AO$2,0)</f>
        <v>Green</v>
      </c>
      <c r="AP338" t="str">
        <f>VLOOKUP($Z338,'oddspedia-matches'!$A:$AD,AP$2,0)</f>
        <v>Green</v>
      </c>
      <c r="AQ338" t="str">
        <f>VLOOKUP($Z338,'oddspedia-matches'!$A:$AD,AQ$2,0)</f>
        <v>Red</v>
      </c>
    </row>
    <row r="339" spans="2:43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tr">
        <f>VLOOKUP(E339,'Transform table'!A:B,2,0)</f>
        <v>Guangxi Hengchen</v>
      </c>
      <c r="Y339" t="str">
        <f>VLOOKUP(F339,'Transform table'!A:B,2,0)</f>
        <v>Jiangxi Dingnan United</v>
      </c>
      <c r="Z339" t="str">
        <f t="shared" si="5"/>
        <v>26/07/2026Guangxi HengchenJiangxi Dingnan United</v>
      </c>
      <c r="AA339" t="str">
        <f>VLOOKUP($Z339,'oddspedia-matches'!$A:$AD,AA$2,0)</f>
        <v>4 - 4</v>
      </c>
      <c r="AB339" t="str">
        <f>VLOOKUP($Z339,'oddspedia-matches'!$A:$AD,AB$2,0)</f>
        <v>Red</v>
      </c>
      <c r="AC339" t="str">
        <f>VLOOKUP($Z339,'oddspedia-matches'!$A:$AD,AC$2,0)</f>
        <v>Green</v>
      </c>
      <c r="AD339" t="str">
        <f>VLOOKUP($Z339,'oddspedia-matches'!$A:$AD,AD$2,0)</f>
        <v>Red</v>
      </c>
      <c r="AE339" t="str">
        <f>VLOOKUP($Z339,'oddspedia-matches'!$A:$AD,AE$2,0)</f>
        <v>Green</v>
      </c>
      <c r="AF339" t="str">
        <f>VLOOKUP($Z339,'oddspedia-matches'!$A:$AD,AF$2,0)</f>
        <v>Green</v>
      </c>
      <c r="AG339" t="str">
        <f>VLOOKUP($Z339,'oddspedia-matches'!$A:$AD,AG$2,0)</f>
        <v>Red</v>
      </c>
      <c r="AH339" t="str">
        <f>VLOOKUP($Z339,'oddspedia-matches'!$A:$AD,AH$2,0)</f>
        <v>Green</v>
      </c>
      <c r="AI339" t="str">
        <f>VLOOKUP($Z339,'oddspedia-matches'!$A:$AD,AI$2,0)</f>
        <v>Red</v>
      </c>
      <c r="AJ339" t="str">
        <f>VLOOKUP($Z339,'oddspedia-matches'!$A:$AD,AJ$2,0)</f>
        <v>Red</v>
      </c>
      <c r="AK339" t="str">
        <f>VLOOKUP($Z339,'oddspedia-matches'!$A:$AD,AK$2,0)</f>
        <v>Green</v>
      </c>
      <c r="AL339" t="str">
        <f>VLOOKUP($Z339,'oddspedia-matches'!$A:$AD,AL$2,0)</f>
        <v>Green</v>
      </c>
      <c r="AM339" t="str">
        <f>VLOOKUP($Z339,'oddspedia-matches'!$A:$AD,AM$2,0)</f>
        <v>Green</v>
      </c>
      <c r="AN339" t="str">
        <f>VLOOKUP($Z339,'oddspedia-matches'!$A:$AD,AN$2,0)</f>
        <v>Red</v>
      </c>
      <c r="AO339" t="str">
        <f>VLOOKUP($Z339,'oddspedia-matches'!$A:$AD,AO$2,0)</f>
        <v>Red</v>
      </c>
      <c r="AP339" t="str">
        <f>VLOOKUP($Z339,'oddspedia-matches'!$A:$AD,AP$2,0)</f>
        <v>Green</v>
      </c>
      <c r="AQ339" t="str">
        <f>VLOOKUP($Z339,'oddspedia-matches'!$A:$AD,AQ$2,0)</f>
        <v>Red</v>
      </c>
    </row>
    <row r="340" spans="2:43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>
        <f>VLOOKUP(F340,'Transform table'!A:B,2,0)</f>
        <v>0</v>
      </c>
      <c r="Z340" t="str">
        <f t="shared" si="5"/>
        <v>26/07/202600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tr">
        <f>VLOOKUP(E341,'Transform table'!A:B,2,0)</f>
        <v>Wuhan Chufeng Heli</v>
      </c>
      <c r="Y341" t="str">
        <f>VLOOKUP(F341,'Transform table'!A:B,2,0)</f>
        <v>Wuhan Three Towns Reserves</v>
      </c>
      <c r="Z341" t="str">
        <f t="shared" si="5"/>
        <v>26/07/2026Wuhan Chufeng HeliWuhan Three Towns Reserves</v>
      </c>
      <c r="AA341" t="str">
        <f>VLOOKUP($Z341,'oddspedia-matches'!$A:$AD,AA$2,0)</f>
        <v>1 - 1</v>
      </c>
      <c r="AB341" t="str">
        <f>VLOOKUP($Z341,'oddspedia-matches'!$A:$AD,AB$2,0)</f>
        <v>Red</v>
      </c>
      <c r="AC341" t="str">
        <f>VLOOKUP($Z341,'oddspedia-matches'!$A:$AD,AC$2,0)</f>
        <v>Green</v>
      </c>
      <c r="AD341" t="str">
        <f>VLOOKUP($Z341,'oddspedia-matches'!$A:$AD,AD$2,0)</f>
        <v>Red</v>
      </c>
      <c r="AE341" t="str">
        <f>VLOOKUP($Z341,'oddspedia-matches'!$A:$AD,AE$2,0)</f>
        <v>Green</v>
      </c>
      <c r="AF341" t="str">
        <f>VLOOKUP($Z341,'oddspedia-matches'!$A:$AD,AF$2,0)</f>
        <v>Green</v>
      </c>
      <c r="AG341" t="str">
        <f>VLOOKUP($Z341,'oddspedia-matches'!$A:$AD,AG$2,0)</f>
        <v>Red</v>
      </c>
      <c r="AH341" t="str">
        <f>VLOOKUP($Z341,'oddspedia-matches'!$A:$AD,AH$2,0)</f>
        <v>Red</v>
      </c>
      <c r="AI341" t="str">
        <f>VLOOKUP($Z341,'oddspedia-matches'!$A:$AD,AI$2,0)</f>
        <v>Green</v>
      </c>
      <c r="AJ341" t="str">
        <f>VLOOKUP($Z341,'oddspedia-matches'!$A:$AD,AJ$2,0)</f>
        <v>Red</v>
      </c>
      <c r="AK341" t="str">
        <f>VLOOKUP($Z341,'oddspedia-matches'!$A:$AD,AK$2,0)</f>
        <v>Green</v>
      </c>
      <c r="AL341" t="str">
        <f>VLOOKUP($Z341,'oddspedia-matches'!$A:$AD,AL$2,0)</f>
        <v>Green</v>
      </c>
      <c r="AM341" t="str">
        <f>VLOOKUP($Z341,'oddspedia-matches'!$A:$AD,AM$2,0)</f>
        <v>Red</v>
      </c>
      <c r="AN341" t="str">
        <f>VLOOKUP($Z341,'oddspedia-matches'!$A:$AD,AN$2,0)</f>
        <v>Green</v>
      </c>
      <c r="AO341" t="str">
        <f>VLOOKUP($Z341,'oddspedia-matches'!$A:$AD,AO$2,0)</f>
        <v>Green</v>
      </c>
      <c r="AP341" t="str">
        <f>VLOOKUP($Z341,'oddspedia-matches'!$A:$AD,AP$2,0)</f>
        <v>Green</v>
      </c>
      <c r="AQ341" t="str">
        <f>VLOOKUP($Z341,'oddspedia-matches'!$A:$AD,AQ$2,0)</f>
        <v>Red</v>
      </c>
    </row>
    <row r="342" spans="2:43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>
        <f>VLOOKUP(E342,'Transform table'!A:B,2,0)</f>
        <v>0</v>
      </c>
      <c r="Y342">
        <f>VLOOKUP(F342,'Transform table'!A:B,2,0)</f>
        <v>0</v>
      </c>
      <c r="Z342" t="str">
        <f t="shared" si="5"/>
        <v>26/07/202600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str">
        <f>VLOOKUP(F343,'Transform table'!A:B,2,0)</f>
        <v>Beijing Guoan</v>
      </c>
      <c r="Z343" t="str">
        <f t="shared" si="5"/>
        <v>26/07/2026Chengdu QianbaoBeijing Guoan</v>
      </c>
      <c r="AA343" t="str">
        <f>VLOOKUP($Z343,'oddspedia-matches'!$A:$AD,AA$2,0)</f>
        <v>2 - 2</v>
      </c>
      <c r="AB343" t="str">
        <f>VLOOKUP($Z343,'oddspedia-matches'!$A:$AD,AB$2,0)</f>
        <v>Red</v>
      </c>
      <c r="AC343" t="str">
        <f>VLOOKUP($Z343,'oddspedia-matches'!$A:$AD,AC$2,0)</f>
        <v>Green</v>
      </c>
      <c r="AD343" t="str">
        <f>VLOOKUP($Z343,'oddspedia-matches'!$A:$AD,AD$2,0)</f>
        <v>Red</v>
      </c>
      <c r="AE343" t="str">
        <f>VLOOKUP($Z343,'oddspedia-matches'!$A:$AD,AE$2,0)</f>
        <v>Green</v>
      </c>
      <c r="AF343" t="str">
        <f>VLOOKUP($Z343,'oddspedia-matches'!$A:$AD,AF$2,0)</f>
        <v>Green</v>
      </c>
      <c r="AG343" t="str">
        <f>VLOOKUP($Z343,'oddspedia-matches'!$A:$AD,AG$2,0)</f>
        <v>Red</v>
      </c>
      <c r="AH343" t="str">
        <f>VLOOKUP($Z343,'oddspedia-matches'!$A:$AD,AH$2,0)</f>
        <v>Red</v>
      </c>
      <c r="AI343" t="str">
        <f>VLOOKUP($Z343,'oddspedia-matches'!$A:$AD,AI$2,0)</f>
        <v>Green</v>
      </c>
      <c r="AJ343" t="str">
        <f>VLOOKUP($Z343,'oddspedia-matches'!$A:$AD,AJ$2,0)</f>
        <v>Red</v>
      </c>
      <c r="AK343" t="str">
        <f>VLOOKUP($Z343,'oddspedia-matches'!$A:$AD,AK$2,0)</f>
        <v>Red</v>
      </c>
      <c r="AL343" t="str">
        <f>VLOOKUP($Z343,'oddspedia-matches'!$A:$AD,AL$2,0)</f>
        <v>Green</v>
      </c>
      <c r="AM343" t="str">
        <f>VLOOKUP($Z343,'oddspedia-matches'!$A:$AD,AM$2,0)</f>
        <v>Green</v>
      </c>
      <c r="AN343" t="str">
        <f>VLOOKUP($Z343,'oddspedia-matches'!$A:$AD,AN$2,0)</f>
        <v>Red</v>
      </c>
      <c r="AO343" t="str">
        <f>VLOOKUP($Z343,'oddspedia-matches'!$A:$AD,AO$2,0)</f>
        <v>Red</v>
      </c>
      <c r="AP343" t="str">
        <f>VLOOKUP($Z343,'oddspedia-matches'!$A:$AD,AP$2,0)</f>
        <v>Green</v>
      </c>
      <c r="AQ343" t="str">
        <f>VLOOKUP($Z343,'oddspedia-matches'!$A:$AD,AQ$2,0)</f>
        <v>Red</v>
      </c>
    </row>
    <row r="344" spans="2:43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str">
        <f>VLOOKUP(F344,'Transform table'!A:B,2,0)</f>
        <v>Henan Jianye</v>
      </c>
      <c r="Z344" t="str">
        <f t="shared" si="5"/>
        <v>26/07/2026Shandong Luneng TaishanHenan Jianye</v>
      </c>
      <c r="AA344" t="str">
        <f>VLOOKUP($Z344,'oddspedia-matches'!$A:$AD,AA$2,0)</f>
        <v>1 - 2</v>
      </c>
      <c r="AB344" t="str">
        <f>VLOOKUP($Z344,'oddspedia-matches'!$A:$AD,AB$2,0)</f>
        <v>Red</v>
      </c>
      <c r="AC344" t="str">
        <f>VLOOKUP($Z344,'oddspedia-matches'!$A:$AD,AC$2,0)</f>
        <v>Red</v>
      </c>
      <c r="AD344" t="str">
        <f>VLOOKUP($Z344,'oddspedia-matches'!$A:$AD,AD$2,0)</f>
        <v>Green</v>
      </c>
      <c r="AE344" t="str">
        <f>VLOOKUP($Z344,'oddspedia-matches'!$A:$AD,AE$2,0)</f>
        <v>Red</v>
      </c>
      <c r="AF344" t="str">
        <f>VLOOKUP($Z344,'oddspedia-matches'!$A:$AD,AF$2,0)</f>
        <v>Green</v>
      </c>
      <c r="AG344" t="str">
        <f>VLOOKUP($Z344,'oddspedia-matches'!$A:$AD,AG$2,0)</f>
        <v>Green</v>
      </c>
      <c r="AH344" t="str">
        <f>VLOOKUP($Z344,'oddspedia-matches'!$A:$AD,AH$2,0)</f>
        <v>Red</v>
      </c>
      <c r="AI344" t="str">
        <f>VLOOKUP($Z344,'oddspedia-matches'!$A:$AD,AI$2,0)</f>
        <v>Red</v>
      </c>
      <c r="AJ344" t="str">
        <f>VLOOKUP($Z344,'oddspedia-matches'!$A:$AD,AJ$2,0)</f>
        <v>Green</v>
      </c>
      <c r="AK344" t="str">
        <f>VLOOKUP($Z344,'oddspedia-matches'!$A:$AD,AK$2,0)</f>
        <v>Green</v>
      </c>
      <c r="AL344" t="str">
        <f>VLOOKUP($Z344,'oddspedia-matches'!$A:$AD,AL$2,0)</f>
        <v>Green</v>
      </c>
      <c r="AM344" t="str">
        <f>VLOOKUP($Z344,'oddspedia-matches'!$A:$AD,AM$2,0)</f>
        <v>Green</v>
      </c>
      <c r="AN344" t="str">
        <f>VLOOKUP($Z344,'oddspedia-matches'!$A:$AD,AN$2,0)</f>
        <v>Red</v>
      </c>
      <c r="AO344" t="str">
        <f>VLOOKUP($Z344,'oddspedia-matches'!$A:$AD,AO$2,0)</f>
        <v>Green</v>
      </c>
      <c r="AP344" t="str">
        <f>VLOOKUP($Z344,'oddspedia-matches'!$A:$AD,AP$2,0)</f>
        <v>Green</v>
      </c>
      <c r="AQ344" t="str">
        <f>VLOOKUP($Z344,'oddspedia-matches'!$A:$AD,AQ$2,0)</f>
        <v>Red</v>
      </c>
    </row>
    <row r="345" spans="2:43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tr">
        <f>VLOOKUP(E345,'Transform table'!A:B,2,0)</f>
        <v>BSG Chemie Leipzig</v>
      </c>
      <c r="Y345" t="str">
        <f>VLOOKUP(F345,'Transform table'!A:B,2,0)</f>
        <v>Babelsberg 03</v>
      </c>
      <c r="Z345" t="str">
        <f t="shared" si="5"/>
        <v>26/07/2026BSG Chemie LeipzigBabelsberg 03</v>
      </c>
      <c r="AA345" t="str">
        <f>VLOOKUP($Z345,'oddspedia-matches'!$A:$AD,AA$2,0)</f>
        <v>0 - 2</v>
      </c>
      <c r="AB345" t="str">
        <f>VLOOKUP($Z345,'oddspedia-matches'!$A:$AD,AB$2,0)</f>
        <v>Red</v>
      </c>
      <c r="AC345" t="str">
        <f>VLOOKUP($Z345,'oddspedia-matches'!$A:$AD,AC$2,0)</f>
        <v>Red</v>
      </c>
      <c r="AD345" t="str">
        <f>VLOOKUP($Z345,'oddspedia-matches'!$A:$AD,AD$2,0)</f>
        <v>Green</v>
      </c>
      <c r="AE345" t="str">
        <f>VLOOKUP($Z345,'oddspedia-matches'!$A:$AD,AE$2,0)</f>
        <v>Red</v>
      </c>
      <c r="AF345" t="str">
        <f>VLOOKUP($Z345,'oddspedia-matches'!$A:$AD,AF$2,0)</f>
        <v>Green</v>
      </c>
      <c r="AG345" t="str">
        <f>VLOOKUP($Z345,'oddspedia-matches'!$A:$AD,AG$2,0)</f>
        <v>Green</v>
      </c>
      <c r="AH345" t="str">
        <f>VLOOKUP($Z345,'oddspedia-matches'!$A:$AD,AH$2,0)</f>
        <v>Red</v>
      </c>
      <c r="AI345" t="str">
        <f>VLOOKUP($Z345,'oddspedia-matches'!$A:$AD,AI$2,0)</f>
        <v>Green</v>
      </c>
      <c r="AJ345" t="str">
        <f>VLOOKUP($Z345,'oddspedia-matches'!$A:$AD,AJ$2,0)</f>
        <v>Red</v>
      </c>
      <c r="AK345" t="str">
        <f>VLOOKUP($Z345,'oddspedia-matches'!$A:$AD,AK$2,0)</f>
        <v>Red</v>
      </c>
      <c r="AL345" t="str">
        <f>VLOOKUP($Z345,'oddspedia-matches'!$A:$AD,AL$2,0)</f>
        <v>Green</v>
      </c>
      <c r="AM345" t="str">
        <f>VLOOKUP($Z345,'oddspedia-matches'!$A:$AD,AM$2,0)</f>
        <v>Red</v>
      </c>
      <c r="AN345" t="str">
        <f>VLOOKUP($Z345,'oddspedia-matches'!$A:$AD,AN$2,0)</f>
        <v>Green</v>
      </c>
      <c r="AO345" t="str">
        <f>VLOOKUP($Z345,'oddspedia-matches'!$A:$AD,AO$2,0)</f>
        <v>Green</v>
      </c>
      <c r="AP345" t="str">
        <f>VLOOKUP($Z345,'oddspedia-matches'!$A:$AD,AP$2,0)</f>
        <v>Red</v>
      </c>
      <c r="AQ345" t="str">
        <f>VLOOKUP($Z345,'oddspedia-matches'!$A:$AD,AQ$2,0)</f>
        <v>Green</v>
      </c>
    </row>
    <row r="346" spans="2:43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 Zeiss Jena</v>
      </c>
      <c r="Y346" t="str">
        <f>VLOOKUP(F346,'Transform table'!A:B,2,0)</f>
        <v>Zwickau</v>
      </c>
      <c r="Z346" t="str">
        <f t="shared" si="5"/>
        <v>26/07/2026Carl Zeiss JenaZwickau</v>
      </c>
      <c r="AA346" t="str">
        <f>VLOOKUP($Z346,'oddspedia-matches'!$A:$AD,AA$2,0)</f>
        <v>1 - 2</v>
      </c>
      <c r="AB346" t="str">
        <f>VLOOKUP($Z346,'oddspedia-matches'!$A:$AD,AB$2,0)</f>
        <v>Red</v>
      </c>
      <c r="AC346" t="str">
        <f>VLOOKUP($Z346,'oddspedia-matches'!$A:$AD,AC$2,0)</f>
        <v>Red</v>
      </c>
      <c r="AD346" t="str">
        <f>VLOOKUP($Z346,'oddspedia-matches'!$A:$AD,AD$2,0)</f>
        <v>Green</v>
      </c>
      <c r="AE346" t="str">
        <f>VLOOKUP($Z346,'oddspedia-matches'!$A:$AD,AE$2,0)</f>
        <v>Red</v>
      </c>
      <c r="AF346" t="str">
        <f>VLOOKUP($Z346,'oddspedia-matches'!$A:$AD,AF$2,0)</f>
        <v>Green</v>
      </c>
      <c r="AG346" t="str">
        <f>VLOOKUP($Z346,'oddspedia-matches'!$A:$AD,AG$2,0)</f>
        <v>Green</v>
      </c>
      <c r="AH346" t="str">
        <f>VLOOKUP($Z346,'oddspedia-matches'!$A:$AD,AH$2,0)</f>
        <v>Red</v>
      </c>
      <c r="AI346" t="str">
        <f>VLOOKUP($Z346,'oddspedia-matches'!$A:$AD,AI$2,0)</f>
        <v>Green</v>
      </c>
      <c r="AJ346" t="str">
        <f>VLOOKUP($Z346,'oddspedia-matches'!$A:$AD,AJ$2,0)</f>
        <v>Red</v>
      </c>
      <c r="AK346" t="str">
        <f>VLOOKUP($Z346,'oddspedia-matches'!$A:$AD,AK$2,0)</f>
        <v>Green</v>
      </c>
      <c r="AL346" t="str">
        <f>VLOOKUP($Z346,'oddspedia-matches'!$A:$AD,AL$2,0)</f>
        <v>Green</v>
      </c>
      <c r="AM346" t="str">
        <f>VLOOKUP($Z346,'oddspedia-matches'!$A:$AD,AM$2,0)</f>
        <v>Green</v>
      </c>
      <c r="AN346" t="str">
        <f>VLOOKUP($Z346,'oddspedia-matches'!$A:$AD,AN$2,0)</f>
        <v>Red</v>
      </c>
      <c r="AO346" t="str">
        <f>VLOOKUP($Z346,'oddspedia-matches'!$A:$AD,AO$2,0)</f>
        <v>Green</v>
      </c>
      <c r="AP346" t="str">
        <f>VLOOKUP($Z346,'oddspedia-matches'!$A:$AD,AP$2,0)</f>
        <v>Green</v>
      </c>
      <c r="AQ346" t="str">
        <f>VLOOKUP($Z346,'oddspedia-matches'!$A:$AD,AQ$2,0)</f>
        <v>Red</v>
      </c>
    </row>
    <row r="347" spans="2:43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tr">
        <f>VLOOKUP(E347,'Transform table'!A:B,2,0)</f>
        <v>Greifswalder FC</v>
      </c>
      <c r="Y347" t="str">
        <f>VLOOKUP(F347,'Transform table'!A:B,2,0)</f>
        <v>Hallescher</v>
      </c>
      <c r="Z347" t="str">
        <f t="shared" si="5"/>
        <v>26/07/2026Greifswalder FCHallescher</v>
      </c>
      <c r="AA347" t="str">
        <f>VLOOKUP($Z347,'oddspedia-matches'!$A:$AD,AA$2,0)</f>
        <v>2 - 2</v>
      </c>
      <c r="AB347" t="str">
        <f>VLOOKUP($Z347,'oddspedia-matches'!$A:$AD,AB$2,0)</f>
        <v>Red</v>
      </c>
      <c r="AC347" t="str">
        <f>VLOOKUP($Z347,'oddspedia-matches'!$A:$AD,AC$2,0)</f>
        <v>Green</v>
      </c>
      <c r="AD347" t="str">
        <f>VLOOKUP($Z347,'oddspedia-matches'!$A:$AD,AD$2,0)</f>
        <v>Red</v>
      </c>
      <c r="AE347" t="str">
        <f>VLOOKUP($Z347,'oddspedia-matches'!$A:$AD,AE$2,0)</f>
        <v>Green</v>
      </c>
      <c r="AF347" t="str">
        <f>VLOOKUP($Z347,'oddspedia-matches'!$A:$AD,AF$2,0)</f>
        <v>Green</v>
      </c>
      <c r="AG347" t="str">
        <f>VLOOKUP($Z347,'oddspedia-matches'!$A:$AD,AG$2,0)</f>
        <v>Red</v>
      </c>
      <c r="AH347" t="str">
        <f>VLOOKUP($Z347,'oddspedia-matches'!$A:$AD,AH$2,0)</f>
        <v>Green</v>
      </c>
      <c r="AI347" t="str">
        <f>VLOOKUP($Z347,'oddspedia-matches'!$A:$AD,AI$2,0)</f>
        <v>Red</v>
      </c>
      <c r="AJ347" t="str">
        <f>VLOOKUP($Z347,'oddspedia-matches'!$A:$AD,AJ$2,0)</f>
        <v>Red</v>
      </c>
      <c r="AK347" t="str">
        <f>VLOOKUP($Z347,'oddspedia-matches'!$A:$AD,AK$2,0)</f>
        <v>Green</v>
      </c>
      <c r="AL347" t="str">
        <f>VLOOKUP($Z347,'oddspedia-matches'!$A:$AD,AL$2,0)</f>
        <v>Green</v>
      </c>
      <c r="AM347" t="str">
        <f>VLOOKUP($Z347,'oddspedia-matches'!$A:$AD,AM$2,0)</f>
        <v>Green</v>
      </c>
      <c r="AN347" t="str">
        <f>VLOOKUP($Z347,'oddspedia-matches'!$A:$AD,AN$2,0)</f>
        <v>Red</v>
      </c>
      <c r="AO347" t="str">
        <f>VLOOKUP($Z347,'oddspedia-matches'!$A:$AD,AO$2,0)</f>
        <v>Red</v>
      </c>
      <c r="AP347" t="str">
        <f>VLOOKUP($Z347,'oddspedia-matches'!$A:$AD,AP$2,0)</f>
        <v>Green</v>
      </c>
      <c r="AQ347" t="str">
        <f>VLOOKUP($Z347,'oddspedia-matches'!$A:$AD,AQ$2,0)</f>
        <v>Red</v>
      </c>
    </row>
    <row r="348" spans="2:43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tr">
        <f>VLOOKUP(E348,'Transform table'!A:B,2,0)</f>
        <v>FC Tobol</v>
      </c>
      <c r="Y348" t="str">
        <f>VLOOKUP(F348,'Transform table'!A:B,2,0)</f>
        <v>Atyrau</v>
      </c>
      <c r="Z348" t="str">
        <f t="shared" si="5"/>
        <v>26/07/2026FC TobolAtyrau</v>
      </c>
      <c r="AA348" t="str">
        <f>VLOOKUP($Z348,'oddspedia-matches'!$A:$AD,AA$2,0)</f>
        <v>1 - 0</v>
      </c>
      <c r="AB348" t="str">
        <f>VLOOKUP($Z348,'oddspedia-matches'!$A:$AD,AB$2,0)</f>
        <v>Green</v>
      </c>
      <c r="AC348" t="str">
        <f>VLOOKUP($Z348,'oddspedia-matches'!$A:$AD,AC$2,0)</f>
        <v>Red</v>
      </c>
      <c r="AD348" t="str">
        <f>VLOOKUP($Z348,'oddspedia-matches'!$A:$AD,AD$2,0)</f>
        <v>Red</v>
      </c>
      <c r="AE348" t="str">
        <f>VLOOKUP($Z348,'oddspedia-matches'!$A:$AD,AE$2,0)</f>
        <v>Green</v>
      </c>
      <c r="AF348" t="str">
        <f>VLOOKUP($Z348,'oddspedia-matches'!$A:$AD,AF$2,0)</f>
        <v>Red</v>
      </c>
      <c r="AG348" t="str">
        <f>VLOOKUP($Z348,'oddspedia-matches'!$A:$AD,AG$2,0)</f>
        <v>Green</v>
      </c>
      <c r="AH348" t="str">
        <f>VLOOKUP($Z348,'oddspedia-matches'!$A:$AD,AH$2,0)</f>
        <v>Green</v>
      </c>
      <c r="AI348" t="str">
        <f>VLOOKUP($Z348,'oddspedia-matches'!$A:$AD,AI$2,0)</f>
        <v>Red</v>
      </c>
      <c r="AJ348" t="str">
        <f>VLOOKUP($Z348,'oddspedia-matches'!$A:$AD,AJ$2,0)</f>
        <v>Red</v>
      </c>
      <c r="AK348" t="str">
        <f>VLOOKUP($Z348,'oddspedia-matches'!$A:$AD,AK$2,0)</f>
        <v>Green</v>
      </c>
      <c r="AL348" t="str">
        <f>VLOOKUP($Z348,'oddspedia-matches'!$A:$AD,AL$2,0)</f>
        <v>Red</v>
      </c>
      <c r="AM348" t="str">
        <f>VLOOKUP($Z348,'oddspedia-matches'!$A:$AD,AM$2,0)</f>
        <v>Red</v>
      </c>
      <c r="AN348" t="str">
        <f>VLOOKUP($Z348,'oddspedia-matches'!$A:$AD,AN$2,0)</f>
        <v>Green</v>
      </c>
      <c r="AO348" t="str">
        <f>VLOOKUP($Z348,'oddspedia-matches'!$A:$AD,AO$2,0)</f>
        <v>Green</v>
      </c>
      <c r="AP348" t="str">
        <f>VLOOKUP($Z348,'oddspedia-matches'!$A:$AD,AP$2,0)</f>
        <v>Red</v>
      </c>
      <c r="AQ348" t="str">
        <f>VLOOKUP($Z348,'oddspedia-matches'!$A:$AD,AQ$2,0)</f>
        <v>Green</v>
      </c>
    </row>
    <row r="349" spans="2:43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Zhejiang</v>
      </c>
      <c r="Y349" t="str">
        <f>VLOOKUP(F349,'Transform table'!A:B,2,0)</f>
        <v>Dalian Young Boy</v>
      </c>
      <c r="Z349" t="str">
        <f t="shared" si="5"/>
        <v>26/07/2026ZhejiangDalian Young Boy</v>
      </c>
      <c r="AA349" t="str">
        <f>VLOOKUP($Z349,'oddspedia-matches'!$A:$AD,AA$2,0)</f>
        <v>3 - 2</v>
      </c>
      <c r="AB349" t="str">
        <f>VLOOKUP($Z349,'oddspedia-matches'!$A:$AD,AB$2,0)</f>
        <v>Green</v>
      </c>
      <c r="AC349" t="str">
        <f>VLOOKUP($Z349,'oddspedia-matches'!$A:$AD,AC$2,0)</f>
        <v>Red</v>
      </c>
      <c r="AD349" t="str">
        <f>VLOOKUP($Z349,'oddspedia-matches'!$A:$AD,AD$2,0)</f>
        <v>Red</v>
      </c>
      <c r="AE349" t="str">
        <f>VLOOKUP($Z349,'oddspedia-matches'!$A:$AD,AE$2,0)</f>
        <v>Green</v>
      </c>
      <c r="AF349" t="str">
        <f>VLOOKUP($Z349,'oddspedia-matches'!$A:$AD,AF$2,0)</f>
        <v>Red</v>
      </c>
      <c r="AG349" t="str">
        <f>VLOOKUP($Z349,'oddspedia-matches'!$A:$AD,AG$2,0)</f>
        <v>Green</v>
      </c>
      <c r="AH349" t="str">
        <f>VLOOKUP($Z349,'oddspedia-matches'!$A:$AD,AH$2,0)</f>
        <v>Green</v>
      </c>
      <c r="AI349" t="str">
        <f>VLOOKUP($Z349,'oddspedia-matches'!$A:$AD,AI$2,0)</f>
        <v>Red</v>
      </c>
      <c r="AJ349" t="str">
        <f>VLOOKUP($Z349,'oddspedia-matches'!$A:$AD,AJ$2,0)</f>
        <v>Red</v>
      </c>
      <c r="AK349" t="str">
        <f>VLOOKUP($Z349,'oddspedia-matches'!$A:$AD,AK$2,0)</f>
        <v>Green</v>
      </c>
      <c r="AL349" t="str">
        <f>VLOOKUP($Z349,'oddspedia-matches'!$A:$AD,AL$2,0)</f>
        <v>Green</v>
      </c>
      <c r="AM349" t="str">
        <f>VLOOKUP($Z349,'oddspedia-matches'!$A:$AD,AM$2,0)</f>
        <v>Green</v>
      </c>
      <c r="AN349" t="str">
        <f>VLOOKUP($Z349,'oddspedia-matches'!$A:$AD,AN$2,0)</f>
        <v>Red</v>
      </c>
      <c r="AO349" t="str">
        <f>VLOOKUP($Z349,'oddspedia-matches'!$A:$AD,AO$2,0)</f>
        <v>Red</v>
      </c>
      <c r="AP349" t="str">
        <f>VLOOKUP($Z349,'oddspedia-matches'!$A:$AD,AP$2,0)</f>
        <v>Green</v>
      </c>
      <c r="AQ349" t="str">
        <f>VLOOKUP($Z349,'oddspedia-matches'!$A:$AD,AQ$2,0)</f>
        <v>Red</v>
      </c>
    </row>
    <row r="350" spans="2:43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str">
        <f>VLOOKUP(F350,'Transform table'!A:B,2,0)</f>
        <v>FC Midtjylland</v>
      </c>
      <c r="Z350" t="str">
        <f t="shared" si="5"/>
        <v>26/07/2026SonderjyskeFC Midtjylland</v>
      </c>
      <c r="AA350" t="str">
        <f>VLOOKUP($Z350,'oddspedia-matches'!$A:$AD,AA$2,0)</f>
        <v>2 - 3</v>
      </c>
      <c r="AB350" t="str">
        <f>VLOOKUP($Z350,'oddspedia-matches'!$A:$AD,AB$2,0)</f>
        <v>Red</v>
      </c>
      <c r="AC350" t="str">
        <f>VLOOKUP($Z350,'oddspedia-matches'!$A:$AD,AC$2,0)</f>
        <v>Red</v>
      </c>
      <c r="AD350" t="str">
        <f>VLOOKUP($Z350,'oddspedia-matches'!$A:$AD,AD$2,0)</f>
        <v>Green</v>
      </c>
      <c r="AE350" t="str">
        <f>VLOOKUP($Z350,'oddspedia-matches'!$A:$AD,AE$2,0)</f>
        <v>Red</v>
      </c>
      <c r="AF350" t="str">
        <f>VLOOKUP($Z350,'oddspedia-matches'!$A:$AD,AF$2,0)</f>
        <v>Green</v>
      </c>
      <c r="AG350" t="str">
        <f>VLOOKUP($Z350,'oddspedia-matches'!$A:$AD,AG$2,0)</f>
        <v>Green</v>
      </c>
      <c r="AH350" t="str">
        <f>VLOOKUP($Z350,'oddspedia-matches'!$A:$AD,AH$2,0)</f>
        <v>Red</v>
      </c>
      <c r="AI350" t="str">
        <f>VLOOKUP($Z350,'oddspedia-matches'!$A:$AD,AI$2,0)</f>
        <v>Green</v>
      </c>
      <c r="AJ350" t="str">
        <f>VLOOKUP($Z350,'oddspedia-matches'!$A:$AD,AJ$2,0)</f>
        <v>Red</v>
      </c>
      <c r="AK350" t="str">
        <f>VLOOKUP($Z350,'oddspedia-matches'!$A:$AD,AK$2,0)</f>
        <v>Green</v>
      </c>
      <c r="AL350" t="str">
        <f>VLOOKUP($Z350,'oddspedia-matches'!$A:$AD,AL$2,0)</f>
        <v>Green</v>
      </c>
      <c r="AM350" t="str">
        <f>VLOOKUP($Z350,'oddspedia-matches'!$A:$AD,AM$2,0)</f>
        <v>Green</v>
      </c>
      <c r="AN350" t="str">
        <f>VLOOKUP($Z350,'oddspedia-matches'!$A:$AD,AN$2,0)</f>
        <v>Red</v>
      </c>
      <c r="AO350" t="str">
        <f>VLOOKUP($Z350,'oddspedia-matches'!$A:$AD,AO$2,0)</f>
        <v>Red</v>
      </c>
      <c r="AP350" t="str">
        <f>VLOOKUP($Z350,'oddspedia-matches'!$A:$AD,AP$2,0)</f>
        <v>Green</v>
      </c>
      <c r="AQ350" t="str">
        <f>VLOOKUP($Z350,'oddspedia-matches'!$A:$AD,AQ$2,0)</f>
        <v>Red</v>
      </c>
    </row>
    <row r="351" spans="2:43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tr">
        <f>VLOOKUP(E351,'Transform table'!A:B,2,0)</f>
        <v>Hobro IK</v>
      </c>
      <c r="Y351" t="str">
        <f>VLOOKUP(F351,'Transform table'!A:B,2,0)</f>
        <v>Aarhus Fremad</v>
      </c>
      <c r="Z351" t="str">
        <f t="shared" si="5"/>
        <v>26/07/2026Hobro IKAarhus Fremad</v>
      </c>
      <c r="AA351" t="str">
        <f>VLOOKUP($Z351,'oddspedia-matches'!$A:$AD,AA$2,0)</f>
        <v>1 - 2</v>
      </c>
      <c r="AB351" t="str">
        <f>VLOOKUP($Z351,'oddspedia-matches'!$A:$AD,AB$2,0)</f>
        <v>Red</v>
      </c>
      <c r="AC351" t="str">
        <f>VLOOKUP($Z351,'oddspedia-matches'!$A:$AD,AC$2,0)</f>
        <v>Red</v>
      </c>
      <c r="AD351" t="str">
        <f>VLOOKUP($Z351,'oddspedia-matches'!$A:$AD,AD$2,0)</f>
        <v>Green</v>
      </c>
      <c r="AE351" t="str">
        <f>VLOOKUP($Z351,'oddspedia-matches'!$A:$AD,AE$2,0)</f>
        <v>Red</v>
      </c>
      <c r="AF351" t="str">
        <f>VLOOKUP($Z351,'oddspedia-matches'!$A:$AD,AF$2,0)</f>
        <v>Green</v>
      </c>
      <c r="AG351" t="str">
        <f>VLOOKUP($Z351,'oddspedia-matches'!$A:$AD,AG$2,0)</f>
        <v>Green</v>
      </c>
      <c r="AH351" t="str">
        <f>VLOOKUP($Z351,'oddspedia-matches'!$A:$AD,AH$2,0)</f>
        <v>Red</v>
      </c>
      <c r="AI351" t="str">
        <f>VLOOKUP($Z351,'oddspedia-matches'!$A:$AD,AI$2,0)</f>
        <v>Red</v>
      </c>
      <c r="AJ351" t="str">
        <f>VLOOKUP($Z351,'oddspedia-matches'!$A:$AD,AJ$2,0)</f>
        <v>Green</v>
      </c>
      <c r="AK351" t="str">
        <f>VLOOKUP($Z351,'oddspedia-matches'!$A:$AD,AK$2,0)</f>
        <v>Green</v>
      </c>
      <c r="AL351" t="str">
        <f>VLOOKUP($Z351,'oddspedia-matches'!$A:$AD,AL$2,0)</f>
        <v>Green</v>
      </c>
      <c r="AM351" t="str">
        <f>VLOOKUP($Z351,'oddspedia-matches'!$A:$AD,AM$2,0)</f>
        <v>Green</v>
      </c>
      <c r="AN351" t="str">
        <f>VLOOKUP($Z351,'oddspedia-matches'!$A:$AD,AN$2,0)</f>
        <v>Red</v>
      </c>
      <c r="AO351" t="str">
        <f>VLOOKUP($Z351,'oddspedia-matches'!$A:$AD,AO$2,0)</f>
        <v>Green</v>
      </c>
      <c r="AP351" t="str">
        <f>VLOOKUP($Z351,'oddspedia-matches'!$A:$AD,AP$2,0)</f>
        <v>Green</v>
      </c>
      <c r="AQ351" t="str">
        <f>VLOOKUP($Z351,'oddspedia-matches'!$A:$AD,AQ$2,0)</f>
        <v>Red</v>
      </c>
    </row>
    <row r="352" spans="2:43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str">
        <f>VLOOKUP($Z352,'oddspedia-matches'!$A:$AD,AA$2,0)</f>
        <v>1 - 0</v>
      </c>
      <c r="AB352" t="str">
        <f>VLOOKUP($Z352,'oddspedia-matches'!$A:$AD,AB$2,0)</f>
        <v>Green</v>
      </c>
      <c r="AC352" t="str">
        <f>VLOOKUP($Z352,'oddspedia-matches'!$A:$AD,AC$2,0)</f>
        <v>Red</v>
      </c>
      <c r="AD352" t="str">
        <f>VLOOKUP($Z352,'oddspedia-matches'!$A:$AD,AD$2,0)</f>
        <v>Red</v>
      </c>
      <c r="AE352" t="str">
        <f>VLOOKUP($Z352,'oddspedia-matches'!$A:$AD,AE$2,0)</f>
        <v>Green</v>
      </c>
      <c r="AF352" t="str">
        <f>VLOOKUP($Z352,'oddspedia-matches'!$A:$AD,AF$2,0)</f>
        <v>Red</v>
      </c>
      <c r="AG352" t="str">
        <f>VLOOKUP($Z352,'oddspedia-matches'!$A:$AD,AG$2,0)</f>
        <v>Green</v>
      </c>
      <c r="AH352" t="str">
        <f>VLOOKUP($Z352,'oddspedia-matches'!$A:$AD,AH$2,0)</f>
        <v>Green</v>
      </c>
      <c r="AI352" t="str">
        <f>VLOOKUP($Z352,'oddspedia-matches'!$A:$AD,AI$2,0)</f>
        <v>Red</v>
      </c>
      <c r="AJ352" t="str">
        <f>VLOOKUP($Z352,'oddspedia-matches'!$A:$AD,AJ$2,0)</f>
        <v>Red</v>
      </c>
      <c r="AK352" t="str">
        <f>VLOOKUP($Z352,'oddspedia-matches'!$A:$AD,AK$2,0)</f>
        <v>Green</v>
      </c>
      <c r="AL352" t="str">
        <f>VLOOKUP($Z352,'oddspedia-matches'!$A:$AD,AL$2,0)</f>
        <v>Red</v>
      </c>
      <c r="AM352" t="str">
        <f>VLOOKUP($Z352,'oddspedia-matches'!$A:$AD,AM$2,0)</f>
        <v>Red</v>
      </c>
      <c r="AN352" t="str">
        <f>VLOOKUP($Z352,'oddspedia-matches'!$A:$AD,AN$2,0)</f>
        <v>Green</v>
      </c>
      <c r="AO352" t="str">
        <f>VLOOKUP($Z352,'oddspedia-matches'!$A:$AD,AO$2,0)</f>
        <v>Green</v>
      </c>
      <c r="AP352" t="str">
        <f>VLOOKUP($Z352,'oddspedia-matches'!$A:$AD,AP$2,0)</f>
        <v>Red</v>
      </c>
      <c r="AQ352" t="str">
        <f>VLOOKUP($Z352,'oddspedia-matches'!$A:$AD,AQ$2,0)</f>
        <v>Green</v>
      </c>
    </row>
    <row r="353" spans="2:43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str">
        <f>VLOOKUP(F353,'Transform table'!A:B,2,0)</f>
        <v>IF Gnistan</v>
      </c>
      <c r="Z353" t="str">
        <f t="shared" si="5"/>
        <v>26/07/2026Inter TurkuIF Gnistan</v>
      </c>
      <c r="AA353" t="str">
        <f>VLOOKUP($Z353,'oddspedia-matches'!$A:$AD,AA$2,0)</f>
        <v>1 - 2</v>
      </c>
      <c r="AB353" t="str">
        <f>VLOOKUP($Z353,'oddspedia-matches'!$A:$AD,AB$2,0)</f>
        <v>Red</v>
      </c>
      <c r="AC353" t="str">
        <f>VLOOKUP($Z353,'oddspedia-matches'!$A:$AD,AC$2,0)</f>
        <v>Red</v>
      </c>
      <c r="AD353" t="str">
        <f>VLOOKUP($Z353,'oddspedia-matches'!$A:$AD,AD$2,0)</f>
        <v>Green</v>
      </c>
      <c r="AE353" t="str">
        <f>VLOOKUP($Z353,'oddspedia-matches'!$A:$AD,AE$2,0)</f>
        <v>Red</v>
      </c>
      <c r="AF353" t="str">
        <f>VLOOKUP($Z353,'oddspedia-matches'!$A:$AD,AF$2,0)</f>
        <v>Green</v>
      </c>
      <c r="AG353" t="str">
        <f>VLOOKUP($Z353,'oddspedia-matches'!$A:$AD,AG$2,0)</f>
        <v>Green</v>
      </c>
      <c r="AH353" t="str">
        <f>VLOOKUP($Z353,'oddspedia-matches'!$A:$AD,AH$2,0)</f>
        <v>Red</v>
      </c>
      <c r="AI353" t="str">
        <f>VLOOKUP($Z353,'oddspedia-matches'!$A:$AD,AI$2,0)</f>
        <v>Red</v>
      </c>
      <c r="AJ353" t="str">
        <f>VLOOKUP($Z353,'oddspedia-matches'!$A:$AD,AJ$2,0)</f>
        <v>Green</v>
      </c>
      <c r="AK353" t="str">
        <f>VLOOKUP($Z353,'oddspedia-matches'!$A:$AD,AK$2,0)</f>
        <v>Green</v>
      </c>
      <c r="AL353" t="str">
        <f>VLOOKUP($Z353,'oddspedia-matches'!$A:$AD,AL$2,0)</f>
        <v>Green</v>
      </c>
      <c r="AM353" t="str">
        <f>VLOOKUP($Z353,'oddspedia-matches'!$A:$AD,AM$2,0)</f>
        <v>Green</v>
      </c>
      <c r="AN353" t="str">
        <f>VLOOKUP($Z353,'oddspedia-matches'!$A:$AD,AN$2,0)</f>
        <v>Red</v>
      </c>
      <c r="AO353" t="str">
        <f>VLOOKUP($Z353,'oddspedia-matches'!$A:$AD,AO$2,0)</f>
        <v>Green</v>
      </c>
      <c r="AP353" t="str">
        <f>VLOOKUP($Z353,'oddspedia-matches'!$A:$AD,AP$2,0)</f>
        <v>Green</v>
      </c>
      <c r="AQ353" t="str">
        <f>VLOOKUP($Z353,'oddspedia-matches'!$A:$AD,AQ$2,0)</f>
        <v>Red</v>
      </c>
    </row>
    <row r="354" spans="2:43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str">
        <f>VLOOKUP(F354,'Transform table'!A:B,2,0)</f>
        <v>Riga FC</v>
      </c>
      <c r="Z354" t="str">
        <f t="shared" si="5"/>
        <v>26/07/2026SK Super NovaRiga FC</v>
      </c>
      <c r="AA354" t="str">
        <f>VLOOKUP($Z354,'oddspedia-matches'!$A:$AD,AA$2,0)</f>
        <v xml:space="preserve"> - </v>
      </c>
      <c r="AB354" t="str">
        <f>VLOOKUP($Z354,'oddspedia-matches'!$A:$AD,AB$2,0)</f>
        <v>Red</v>
      </c>
      <c r="AC354" t="str">
        <f>VLOOKUP($Z354,'oddspedia-matches'!$A:$AD,AC$2,0)</f>
        <v>Green</v>
      </c>
      <c r="AD354" t="str">
        <f>VLOOKUP($Z354,'oddspedia-matches'!$A:$AD,AD$2,0)</f>
        <v>Red</v>
      </c>
      <c r="AE354" t="str">
        <f>VLOOKUP($Z354,'oddspedia-matches'!$A:$AD,AE$2,0)</f>
        <v>Green</v>
      </c>
      <c r="AF354" t="str">
        <f>VLOOKUP($Z354,'oddspedia-matches'!$A:$AD,AF$2,0)</f>
        <v>Green</v>
      </c>
      <c r="AG354" t="str">
        <f>VLOOKUP($Z354,'oddspedia-matches'!$A:$AD,AG$2,0)</f>
        <v>Red</v>
      </c>
      <c r="AH354" t="str">
        <f>VLOOKUP($Z354,'oddspedia-matches'!$A:$AD,AH$2,0)</f>
        <v>Red</v>
      </c>
      <c r="AI354" t="str">
        <f>VLOOKUP($Z354,'oddspedia-matches'!$A:$AD,AI$2,0)</f>
        <v>Green</v>
      </c>
      <c r="AJ354" t="str">
        <f>VLOOKUP($Z354,'oddspedia-matches'!$A:$AD,AJ$2,0)</f>
        <v>Red</v>
      </c>
      <c r="AK354" t="str">
        <f>VLOOKUP($Z354,'oddspedia-matches'!$A:$AD,AK$2,0)</f>
        <v>Red</v>
      </c>
      <c r="AL354" t="str">
        <f>VLOOKUP($Z354,'oddspedia-matches'!$A:$AD,AL$2,0)</f>
        <v>Red</v>
      </c>
      <c r="AM354" t="str">
        <f>VLOOKUP($Z354,'oddspedia-matches'!$A:$AD,AM$2,0)</f>
        <v>Red</v>
      </c>
      <c r="AN354" t="str">
        <f>VLOOKUP($Z354,'oddspedia-matches'!$A:$AD,AN$2,0)</f>
        <v>Green</v>
      </c>
      <c r="AO354" t="str">
        <f>VLOOKUP($Z354,'oddspedia-matches'!$A:$AD,AO$2,0)</f>
        <v>Green</v>
      </c>
      <c r="AP354" t="str">
        <f>VLOOKUP($Z354,'oddspedia-matches'!$A:$AD,AP$2,0)</f>
        <v>Red</v>
      </c>
      <c r="AQ354" t="str">
        <f>VLOOKUP($Z354,'oddspedia-matches'!$A:$AD,AQ$2,0)</f>
        <v>Green</v>
      </c>
    </row>
    <row r="355" spans="2:43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FK Vilnus BFA</v>
      </c>
      <c r="Y355" t="str">
        <f>VLOOKUP(F355,'Transform table'!A:B,2,0)</f>
        <v>NFA Kaunas</v>
      </c>
      <c r="Z355" t="str">
        <f t="shared" si="5"/>
        <v>26/07/2026FK Vilnus BFANFA Kaunas</v>
      </c>
      <c r="AA355" t="str">
        <f>VLOOKUP($Z355,'oddspedia-matches'!$A:$AD,AA$2,0)</f>
        <v>3 - 1</v>
      </c>
      <c r="AB355" t="str">
        <f>VLOOKUP($Z355,'oddspedia-matches'!$A:$AD,AB$2,0)</f>
        <v>Green</v>
      </c>
      <c r="AC355" t="str">
        <f>VLOOKUP($Z355,'oddspedia-matches'!$A:$AD,AC$2,0)</f>
        <v>Red</v>
      </c>
      <c r="AD355" t="str">
        <f>VLOOKUP($Z355,'oddspedia-matches'!$A:$AD,AD$2,0)</f>
        <v>Red</v>
      </c>
      <c r="AE355" t="str">
        <f>VLOOKUP($Z355,'oddspedia-matches'!$A:$AD,AE$2,0)</f>
        <v>Green</v>
      </c>
      <c r="AF355" t="str">
        <f>VLOOKUP($Z355,'oddspedia-matches'!$A:$AD,AF$2,0)</f>
        <v>Red</v>
      </c>
      <c r="AG355" t="str">
        <f>VLOOKUP($Z355,'oddspedia-matches'!$A:$AD,AG$2,0)</f>
        <v>Green</v>
      </c>
      <c r="AH355" t="str">
        <f>VLOOKUP($Z355,'oddspedia-matches'!$A:$AD,AH$2,0)</f>
        <v>Green</v>
      </c>
      <c r="AI355" t="str">
        <f>VLOOKUP($Z355,'oddspedia-matches'!$A:$AD,AI$2,0)</f>
        <v>Red</v>
      </c>
      <c r="AJ355" t="str">
        <f>VLOOKUP($Z355,'oddspedia-matches'!$A:$AD,AJ$2,0)</f>
        <v>Red</v>
      </c>
      <c r="AK355" t="str">
        <f>VLOOKUP($Z355,'oddspedia-matches'!$A:$AD,AK$2,0)</f>
        <v>Green</v>
      </c>
      <c r="AL355" t="str">
        <f>VLOOKUP($Z355,'oddspedia-matches'!$A:$AD,AL$2,0)</f>
        <v>Green</v>
      </c>
      <c r="AM355" t="str">
        <f>VLOOKUP($Z355,'oddspedia-matches'!$A:$AD,AM$2,0)</f>
        <v>Green</v>
      </c>
      <c r="AN355" t="str">
        <f>VLOOKUP($Z355,'oddspedia-matches'!$A:$AD,AN$2,0)</f>
        <v>Red</v>
      </c>
      <c r="AO355" t="str">
        <f>VLOOKUP($Z355,'oddspedia-matches'!$A:$AD,AO$2,0)</f>
        <v>Red</v>
      </c>
      <c r="AP355" t="str">
        <f>VLOOKUP($Z355,'oddspedia-matches'!$A:$AD,AP$2,0)</f>
        <v>Green</v>
      </c>
      <c r="AQ355" t="str">
        <f>VLOOKUP($Z355,'oddspedia-matches'!$A:$AD,AQ$2,0)</f>
        <v>Red</v>
      </c>
    </row>
    <row r="356" spans="2:43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Ufa</v>
      </c>
      <c r="Y356" t="str">
        <f>VLOOKUP(F356,'Transform table'!A:B,2,0)</f>
        <v>Energiya Khabarovsk</v>
      </c>
      <c r="Z356" t="str">
        <f t="shared" si="5"/>
        <v>26/07/2026UfaEnergiya Khabarovsk</v>
      </c>
      <c r="AA356" t="str">
        <f>VLOOKUP($Z356,'oddspedia-matches'!$A:$AD,AA$2,0)</f>
        <v>1 - 0</v>
      </c>
      <c r="AB356" t="str">
        <f>VLOOKUP($Z356,'oddspedia-matches'!$A:$AD,AB$2,0)</f>
        <v>Green</v>
      </c>
      <c r="AC356" t="str">
        <f>VLOOKUP($Z356,'oddspedia-matches'!$A:$AD,AC$2,0)</f>
        <v>Red</v>
      </c>
      <c r="AD356" t="str">
        <f>VLOOKUP($Z356,'oddspedia-matches'!$A:$AD,AD$2,0)</f>
        <v>Red</v>
      </c>
      <c r="AE356" t="str">
        <f>VLOOKUP($Z356,'oddspedia-matches'!$A:$AD,AE$2,0)</f>
        <v>Green</v>
      </c>
      <c r="AF356" t="str">
        <f>VLOOKUP($Z356,'oddspedia-matches'!$A:$AD,AF$2,0)</f>
        <v>Red</v>
      </c>
      <c r="AG356" t="str">
        <f>VLOOKUP($Z356,'oddspedia-matches'!$A:$AD,AG$2,0)</f>
        <v>Green</v>
      </c>
      <c r="AH356" t="str">
        <f>VLOOKUP($Z356,'oddspedia-matches'!$A:$AD,AH$2,0)</f>
        <v>Green</v>
      </c>
      <c r="AI356" t="str">
        <f>VLOOKUP($Z356,'oddspedia-matches'!$A:$AD,AI$2,0)</f>
        <v>Red</v>
      </c>
      <c r="AJ356" t="str">
        <f>VLOOKUP($Z356,'oddspedia-matches'!$A:$AD,AJ$2,0)</f>
        <v>Red</v>
      </c>
      <c r="AK356" t="str">
        <f>VLOOKUP($Z356,'oddspedia-matches'!$A:$AD,AK$2,0)</f>
        <v>Green</v>
      </c>
      <c r="AL356" t="str">
        <f>VLOOKUP($Z356,'oddspedia-matches'!$A:$AD,AL$2,0)</f>
        <v>Red</v>
      </c>
      <c r="AM356" t="str">
        <f>VLOOKUP($Z356,'oddspedia-matches'!$A:$AD,AM$2,0)</f>
        <v>Red</v>
      </c>
      <c r="AN356" t="str">
        <f>VLOOKUP($Z356,'oddspedia-matches'!$A:$AD,AN$2,0)</f>
        <v>Green</v>
      </c>
      <c r="AO356" t="str">
        <f>VLOOKUP($Z356,'oddspedia-matches'!$A:$AD,AO$2,0)</f>
        <v>Green</v>
      </c>
      <c r="AP356" t="str">
        <f>VLOOKUP($Z356,'oddspedia-matches'!$A:$AD,AP$2,0)</f>
        <v>Red</v>
      </c>
      <c r="AQ356" t="str">
        <f>VLOOKUP($Z356,'oddspedia-matches'!$A:$AD,AQ$2,0)</f>
        <v>Green</v>
      </c>
    </row>
    <row r="357" spans="2:43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</v>
      </c>
      <c r="Y357" t="str">
        <f>VLOOKUP(F357,'Transform table'!A:B,2,0)</f>
        <v>Hammarby IF</v>
      </c>
      <c r="Z357" t="str">
        <f t="shared" si="5"/>
        <v>26/07/2026BrommapojkarnaHammarby IF</v>
      </c>
      <c r="AA357" t="str">
        <f>VLOOKUP($Z357,'oddspedia-matches'!$A:$AD,AA$2,0)</f>
        <v>1 - 1</v>
      </c>
      <c r="AB357" t="str">
        <f>VLOOKUP($Z357,'oddspedia-matches'!$A:$AD,AB$2,0)</f>
        <v>Red</v>
      </c>
      <c r="AC357" t="str">
        <f>VLOOKUP($Z357,'oddspedia-matches'!$A:$AD,AC$2,0)</f>
        <v>Green</v>
      </c>
      <c r="AD357" t="str">
        <f>VLOOKUP($Z357,'oddspedia-matches'!$A:$AD,AD$2,0)</f>
        <v>Red</v>
      </c>
      <c r="AE357" t="str">
        <f>VLOOKUP($Z357,'oddspedia-matches'!$A:$AD,AE$2,0)</f>
        <v>Green</v>
      </c>
      <c r="AF357" t="str">
        <f>VLOOKUP($Z357,'oddspedia-matches'!$A:$AD,AF$2,0)</f>
        <v>Green</v>
      </c>
      <c r="AG357" t="str">
        <f>VLOOKUP($Z357,'oddspedia-matches'!$A:$AD,AG$2,0)</f>
        <v>Red</v>
      </c>
      <c r="AH357" t="str">
        <f>VLOOKUP($Z357,'oddspedia-matches'!$A:$AD,AH$2,0)</f>
        <v>Red</v>
      </c>
      <c r="AI357" t="str">
        <f>VLOOKUP($Z357,'oddspedia-matches'!$A:$AD,AI$2,0)</f>
        <v>Green</v>
      </c>
      <c r="AJ357" t="str">
        <f>VLOOKUP($Z357,'oddspedia-matches'!$A:$AD,AJ$2,0)</f>
        <v>Red</v>
      </c>
      <c r="AK357" t="str">
        <f>VLOOKUP($Z357,'oddspedia-matches'!$A:$AD,AK$2,0)</f>
        <v>Red</v>
      </c>
      <c r="AL357" t="str">
        <f>VLOOKUP($Z357,'oddspedia-matches'!$A:$AD,AL$2,0)</f>
        <v>Green</v>
      </c>
      <c r="AM357" t="str">
        <f>VLOOKUP($Z357,'oddspedia-matches'!$A:$AD,AM$2,0)</f>
        <v>Red</v>
      </c>
      <c r="AN357" t="str">
        <f>VLOOKUP($Z357,'oddspedia-matches'!$A:$AD,AN$2,0)</f>
        <v>Green</v>
      </c>
      <c r="AO357" t="str">
        <f>VLOOKUP($Z357,'oddspedia-matches'!$A:$AD,AO$2,0)</f>
        <v>Green</v>
      </c>
      <c r="AP357" t="str">
        <f>VLOOKUP($Z357,'oddspedia-matches'!$A:$AD,AP$2,0)</f>
        <v>Green</v>
      </c>
      <c r="AQ357" t="str">
        <f>VLOOKUP($Z357,'oddspedia-matches'!$A:$AD,AQ$2,0)</f>
        <v>Red</v>
      </c>
    </row>
    <row r="358" spans="2:43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IK Sirius</v>
      </c>
      <c r="Y358" t="str">
        <f>VLOOKUP(F358,'Transform table'!A:B,2,0)</f>
        <v>IFK Goteborg</v>
      </c>
      <c r="Z358" t="str">
        <f t="shared" si="5"/>
        <v>26/07/2026IK SiriusIFK Goteborg</v>
      </c>
      <c r="AA358" t="str">
        <f>VLOOKUP($Z358,'oddspedia-matches'!$A:$AD,AA$2,0)</f>
        <v>4 - 1</v>
      </c>
      <c r="AB358" t="str">
        <f>VLOOKUP($Z358,'oddspedia-matches'!$A:$AD,AB$2,0)</f>
        <v>Green</v>
      </c>
      <c r="AC358" t="str">
        <f>VLOOKUP($Z358,'oddspedia-matches'!$A:$AD,AC$2,0)</f>
        <v>Red</v>
      </c>
      <c r="AD358" t="str">
        <f>VLOOKUP($Z358,'oddspedia-matches'!$A:$AD,AD$2,0)</f>
        <v>Red</v>
      </c>
      <c r="AE358" t="str">
        <f>VLOOKUP($Z358,'oddspedia-matches'!$A:$AD,AE$2,0)</f>
        <v>Green</v>
      </c>
      <c r="AF358" t="str">
        <f>VLOOKUP($Z358,'oddspedia-matches'!$A:$AD,AF$2,0)</f>
        <v>Red</v>
      </c>
      <c r="AG358" t="str">
        <f>VLOOKUP($Z358,'oddspedia-matches'!$A:$AD,AG$2,0)</f>
        <v>Green</v>
      </c>
      <c r="AH358" t="str">
        <f>VLOOKUP($Z358,'oddspedia-matches'!$A:$AD,AH$2,0)</f>
        <v>Green</v>
      </c>
      <c r="AI358" t="str">
        <f>VLOOKUP($Z358,'oddspedia-matches'!$A:$AD,AI$2,0)</f>
        <v>Red</v>
      </c>
      <c r="AJ358" t="str">
        <f>VLOOKUP($Z358,'oddspedia-matches'!$A:$AD,AJ$2,0)</f>
        <v>Red</v>
      </c>
      <c r="AK358" t="str">
        <f>VLOOKUP($Z358,'oddspedia-matches'!$A:$AD,AK$2,0)</f>
        <v>Green</v>
      </c>
      <c r="AL358" t="str">
        <f>VLOOKUP($Z358,'oddspedia-matches'!$A:$AD,AL$2,0)</f>
        <v>Green</v>
      </c>
      <c r="AM358" t="str">
        <f>VLOOKUP($Z358,'oddspedia-matches'!$A:$AD,AM$2,0)</f>
        <v>Green</v>
      </c>
      <c r="AN358" t="str">
        <f>VLOOKUP($Z358,'oddspedia-matches'!$A:$AD,AN$2,0)</f>
        <v>Red</v>
      </c>
      <c r="AO358" t="str">
        <f>VLOOKUP($Z358,'oddspedia-matches'!$A:$AD,AO$2,0)</f>
        <v>Red</v>
      </c>
      <c r="AP358" t="str">
        <f>VLOOKUP($Z358,'oddspedia-matches'!$A:$AD,AP$2,0)</f>
        <v>Green</v>
      </c>
      <c r="AQ358" t="str">
        <f>VLOOKUP($Z358,'oddspedia-matches'!$A:$AD,AQ$2,0)</f>
        <v>Red</v>
      </c>
    </row>
    <row r="359" spans="2:43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tr">
        <f>VLOOKUP(E359,'Transform table'!A:B,2,0)</f>
        <v>Probiy Gorodenka</v>
      </c>
      <c r="Y359" t="str">
        <f>VLOOKUP(F359,'Transform table'!A:B,2,0)</f>
        <v>FC Ingulets</v>
      </c>
      <c r="Z359" t="str">
        <f t="shared" si="5"/>
        <v>26/07/2026Probiy GorodenkaFC Ingulets</v>
      </c>
      <c r="AA359" t="str">
        <f>VLOOKUP($Z359,'oddspedia-matches'!$A:$AD,AA$2,0)</f>
        <v>2 - 2</v>
      </c>
      <c r="AB359" t="str">
        <f>VLOOKUP($Z359,'oddspedia-matches'!$A:$AD,AB$2,0)</f>
        <v>Red</v>
      </c>
      <c r="AC359" t="str">
        <f>VLOOKUP($Z359,'oddspedia-matches'!$A:$AD,AC$2,0)</f>
        <v>Green</v>
      </c>
      <c r="AD359" t="str">
        <f>VLOOKUP($Z359,'oddspedia-matches'!$A:$AD,AD$2,0)</f>
        <v>Red</v>
      </c>
      <c r="AE359" t="str">
        <f>VLOOKUP($Z359,'oddspedia-matches'!$A:$AD,AE$2,0)</f>
        <v>Green</v>
      </c>
      <c r="AF359" t="str">
        <f>VLOOKUP($Z359,'oddspedia-matches'!$A:$AD,AF$2,0)</f>
        <v>Green</v>
      </c>
      <c r="AG359" t="str">
        <f>VLOOKUP($Z359,'oddspedia-matches'!$A:$AD,AG$2,0)</f>
        <v>Red</v>
      </c>
      <c r="AH359" t="str">
        <f>VLOOKUP($Z359,'oddspedia-matches'!$A:$AD,AH$2,0)</f>
        <v>Red</v>
      </c>
      <c r="AI359" t="str">
        <f>VLOOKUP($Z359,'oddspedia-matches'!$A:$AD,AI$2,0)</f>
        <v>Green</v>
      </c>
      <c r="AJ359" t="str">
        <f>VLOOKUP($Z359,'oddspedia-matches'!$A:$AD,AJ$2,0)</f>
        <v>Red</v>
      </c>
      <c r="AK359" t="str">
        <f>VLOOKUP($Z359,'oddspedia-matches'!$A:$AD,AK$2,0)</f>
        <v>Red</v>
      </c>
      <c r="AL359" t="str">
        <f>VLOOKUP($Z359,'oddspedia-matches'!$A:$AD,AL$2,0)</f>
        <v>Green</v>
      </c>
      <c r="AM359" t="str">
        <f>VLOOKUP($Z359,'oddspedia-matches'!$A:$AD,AM$2,0)</f>
        <v>Green</v>
      </c>
      <c r="AN359" t="str">
        <f>VLOOKUP($Z359,'oddspedia-matches'!$A:$AD,AN$2,0)</f>
        <v>Red</v>
      </c>
      <c r="AO359" t="str">
        <f>VLOOKUP($Z359,'oddspedia-matches'!$A:$AD,AO$2,0)</f>
        <v>Red</v>
      </c>
      <c r="AP359" t="str">
        <f>VLOOKUP($Z359,'oddspedia-matches'!$A:$AD,AP$2,0)</f>
        <v>Green</v>
      </c>
      <c r="AQ359" t="str">
        <f>VLOOKUP($Z359,'oddspedia-matches'!$A:$AD,AQ$2,0)</f>
        <v>Red</v>
      </c>
    </row>
    <row r="360" spans="2:43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tr">
        <f>VLOOKUP(E360,'Transform table'!A:B,2,0)</f>
        <v>FC Kulykiv</v>
      </c>
      <c r="Y360" t="str">
        <f>VLOOKUP(F360,'Transform table'!A:B,2,0)</f>
        <v>FC Kharkiv</v>
      </c>
      <c r="Z360" t="str">
        <f t="shared" si="5"/>
        <v>26/07/2026FC KulykivFC Kharkiv</v>
      </c>
      <c r="AA360" t="str">
        <f>VLOOKUP($Z360,'oddspedia-matches'!$A:$AD,AA$2,0)</f>
        <v>2 - 1</v>
      </c>
      <c r="AB360" t="str">
        <f>VLOOKUP($Z360,'oddspedia-matches'!$A:$AD,AB$2,0)</f>
        <v>Green</v>
      </c>
      <c r="AC360" t="str">
        <f>VLOOKUP($Z360,'oddspedia-matches'!$A:$AD,AC$2,0)</f>
        <v>Red</v>
      </c>
      <c r="AD360" t="str">
        <f>VLOOKUP($Z360,'oddspedia-matches'!$A:$AD,AD$2,0)</f>
        <v>Red</v>
      </c>
      <c r="AE360" t="str">
        <f>VLOOKUP($Z360,'oddspedia-matches'!$A:$AD,AE$2,0)</f>
        <v>Green</v>
      </c>
      <c r="AF360" t="str">
        <f>VLOOKUP($Z360,'oddspedia-matches'!$A:$AD,AF$2,0)</f>
        <v>Red</v>
      </c>
      <c r="AG360" t="str">
        <f>VLOOKUP($Z360,'oddspedia-matches'!$A:$AD,AG$2,0)</f>
        <v>Green</v>
      </c>
      <c r="AH360" t="str">
        <f>VLOOKUP($Z360,'oddspedia-matches'!$A:$AD,AH$2,0)</f>
        <v>Red</v>
      </c>
      <c r="AI360" t="str">
        <f>VLOOKUP($Z360,'oddspedia-matches'!$A:$AD,AI$2,0)</f>
        <v>Green</v>
      </c>
      <c r="AJ360" t="str">
        <f>VLOOKUP($Z360,'oddspedia-matches'!$A:$AD,AJ$2,0)</f>
        <v>Red</v>
      </c>
      <c r="AK360" t="str">
        <f>VLOOKUP($Z360,'oddspedia-matches'!$A:$AD,AK$2,0)</f>
        <v>Red</v>
      </c>
      <c r="AL360" t="str">
        <f>VLOOKUP($Z360,'oddspedia-matches'!$A:$AD,AL$2,0)</f>
        <v>Green</v>
      </c>
      <c r="AM360" t="str">
        <f>VLOOKUP($Z360,'oddspedia-matches'!$A:$AD,AM$2,0)</f>
        <v>Green</v>
      </c>
      <c r="AN360" t="str">
        <f>VLOOKUP($Z360,'oddspedia-matches'!$A:$AD,AN$2,0)</f>
        <v>Red</v>
      </c>
      <c r="AO360" t="str">
        <f>VLOOKUP($Z360,'oddspedia-matches'!$A:$AD,AO$2,0)</f>
        <v>Green</v>
      </c>
      <c r="AP360" t="str">
        <f>VLOOKUP($Z360,'oddspedia-matches'!$A:$AD,AP$2,0)</f>
        <v>Green</v>
      </c>
      <c r="AQ360" t="str">
        <f>VLOOKUP($Z360,'oddspedia-matches'!$A:$AD,AQ$2,0)</f>
        <v>Red</v>
      </c>
    </row>
    <row r="361" spans="2:43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tr">
        <f>VLOOKUP(E361,'Transform table'!A:B,2,0)</f>
        <v>Kolos Kovalivka U21</v>
      </c>
      <c r="Y361" t="str">
        <f>VLOOKUP(F361,'Transform table'!A:B,2,0)</f>
        <v>FC Prykarpattya</v>
      </c>
      <c r="Z361" t="str">
        <f t="shared" si="5"/>
        <v>26/07/2026Kolos Kovalivka U21FC Prykarpattya</v>
      </c>
      <c r="AA361" t="str">
        <f>VLOOKUP($Z361,'oddspedia-matches'!$A:$AD,AA$2,0)</f>
        <v>1 - 0</v>
      </c>
      <c r="AB361" t="str">
        <f>VLOOKUP($Z361,'oddspedia-matches'!$A:$AD,AB$2,0)</f>
        <v>Green</v>
      </c>
      <c r="AC361" t="str">
        <f>VLOOKUP($Z361,'oddspedia-matches'!$A:$AD,AC$2,0)</f>
        <v>Red</v>
      </c>
      <c r="AD361" t="str">
        <f>VLOOKUP($Z361,'oddspedia-matches'!$A:$AD,AD$2,0)</f>
        <v>Red</v>
      </c>
      <c r="AE361" t="str">
        <f>VLOOKUP($Z361,'oddspedia-matches'!$A:$AD,AE$2,0)</f>
        <v>Green</v>
      </c>
      <c r="AF361" t="str">
        <f>VLOOKUP($Z361,'oddspedia-matches'!$A:$AD,AF$2,0)</f>
        <v>Red</v>
      </c>
      <c r="AG361" t="str">
        <f>VLOOKUP($Z361,'oddspedia-matches'!$A:$AD,AG$2,0)</f>
        <v>Green</v>
      </c>
      <c r="AH361" t="str">
        <f>VLOOKUP($Z361,'oddspedia-matches'!$A:$AD,AH$2,0)</f>
        <v>Red</v>
      </c>
      <c r="AI361" t="str">
        <f>VLOOKUP($Z361,'oddspedia-matches'!$A:$AD,AI$2,0)</f>
        <v>Green</v>
      </c>
      <c r="AJ361" t="str">
        <f>VLOOKUP($Z361,'oddspedia-matches'!$A:$AD,AJ$2,0)</f>
        <v>Red</v>
      </c>
      <c r="AK361" t="str">
        <f>VLOOKUP($Z361,'oddspedia-matches'!$A:$AD,AK$2,0)</f>
        <v>Red</v>
      </c>
      <c r="AL361" t="str">
        <f>VLOOKUP($Z361,'oddspedia-matches'!$A:$AD,AL$2,0)</f>
        <v>Red</v>
      </c>
      <c r="AM361" t="str">
        <f>VLOOKUP($Z361,'oddspedia-matches'!$A:$AD,AM$2,0)</f>
        <v>Red</v>
      </c>
      <c r="AN361" t="str">
        <f>VLOOKUP($Z361,'oddspedia-matches'!$A:$AD,AN$2,0)</f>
        <v>Green</v>
      </c>
      <c r="AO361" t="str">
        <f>VLOOKUP($Z361,'oddspedia-matches'!$A:$AD,AO$2,0)</f>
        <v>Green</v>
      </c>
      <c r="AP361" t="str">
        <f>VLOOKUP($Z361,'oddspedia-matches'!$A:$AD,AP$2,0)</f>
        <v>Red</v>
      </c>
      <c r="AQ361" t="str">
        <f>VLOOKUP($Z361,'oddspedia-matches'!$A:$AD,AQ$2,0)</f>
        <v>Green</v>
      </c>
    </row>
    <row r="362" spans="2:43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str">
        <f>VLOOKUP(F362,'Transform table'!A:B,2,0)</f>
        <v>Uruguay Montevideo</v>
      </c>
      <c r="Z362" t="str">
        <f t="shared" si="5"/>
        <v>26/07/2026Huracan DPAUruguay Montevideo</v>
      </c>
      <c r="AA362" t="str">
        <f>VLOOKUP($Z362,'oddspedia-matches'!$A:$AD,AA$2,0)</f>
        <v xml:space="preserve"> - </v>
      </c>
      <c r="AB362" t="str">
        <f>VLOOKUP($Z362,'oddspedia-matches'!$A:$AD,AB$2,0)</f>
        <v>Red</v>
      </c>
      <c r="AC362" t="str">
        <f>VLOOKUP($Z362,'oddspedia-matches'!$A:$AD,AC$2,0)</f>
        <v>Green</v>
      </c>
      <c r="AD362" t="str">
        <f>VLOOKUP($Z362,'oddspedia-matches'!$A:$AD,AD$2,0)</f>
        <v>Red</v>
      </c>
      <c r="AE362" t="str">
        <f>VLOOKUP($Z362,'oddspedia-matches'!$A:$AD,AE$2,0)</f>
        <v>Green</v>
      </c>
      <c r="AF362" t="str">
        <f>VLOOKUP($Z362,'oddspedia-matches'!$A:$AD,AF$2,0)</f>
        <v>Green</v>
      </c>
      <c r="AG362" t="str">
        <f>VLOOKUP($Z362,'oddspedia-matches'!$A:$AD,AG$2,0)</f>
        <v>Red</v>
      </c>
      <c r="AH362" t="str">
        <f>VLOOKUP($Z362,'oddspedia-matches'!$A:$AD,AH$2,0)</f>
        <v>Red</v>
      </c>
      <c r="AI362" t="str">
        <f>VLOOKUP($Z362,'oddspedia-matches'!$A:$AD,AI$2,0)</f>
        <v>Green</v>
      </c>
      <c r="AJ362" t="str">
        <f>VLOOKUP($Z362,'oddspedia-matches'!$A:$AD,AJ$2,0)</f>
        <v>Red</v>
      </c>
      <c r="AK362" t="str">
        <f>VLOOKUP($Z362,'oddspedia-matches'!$A:$AD,AK$2,0)</f>
        <v>Red</v>
      </c>
      <c r="AL362" t="str">
        <f>VLOOKUP($Z362,'oddspedia-matches'!$A:$AD,AL$2,0)</f>
        <v>Red</v>
      </c>
      <c r="AM362" t="str">
        <f>VLOOKUP($Z362,'oddspedia-matches'!$A:$AD,AM$2,0)</f>
        <v>Red</v>
      </c>
      <c r="AN362" t="str">
        <f>VLOOKUP($Z362,'oddspedia-matches'!$A:$AD,AN$2,0)</f>
        <v>Green</v>
      </c>
      <c r="AO362" t="str">
        <f>VLOOKUP($Z362,'oddspedia-matches'!$A:$AD,AO$2,0)</f>
        <v>Green</v>
      </c>
      <c r="AP362" t="str">
        <f>VLOOKUP($Z362,'oddspedia-matches'!$A:$AD,AP$2,0)</f>
        <v>Red</v>
      </c>
      <c r="AQ362" t="str">
        <f>VLOOKUP($Z362,'oddspedia-matches'!$A:$AD,AQ$2,0)</f>
        <v>Green</v>
      </c>
    </row>
    <row r="363" spans="2:43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str">
        <f>VLOOKUP(F363,'Transform table'!A:B,2,0)</f>
        <v>Valerenga</v>
      </c>
      <c r="Z363" t="str">
        <f t="shared" si="5"/>
        <v>26/07/2026BrannValerenga</v>
      </c>
      <c r="AA363" t="str">
        <f>VLOOKUP($Z363,'oddspedia-matches'!$A:$AD,AA$2,0)</f>
        <v>2 - 3</v>
      </c>
      <c r="AB363" t="str">
        <f>VLOOKUP($Z363,'oddspedia-matches'!$A:$AD,AB$2,0)</f>
        <v>Red</v>
      </c>
      <c r="AC363" t="str">
        <f>VLOOKUP($Z363,'oddspedia-matches'!$A:$AD,AC$2,0)</f>
        <v>Red</v>
      </c>
      <c r="AD363" t="str">
        <f>VLOOKUP($Z363,'oddspedia-matches'!$A:$AD,AD$2,0)</f>
        <v>Green</v>
      </c>
      <c r="AE363" t="str">
        <f>VLOOKUP($Z363,'oddspedia-matches'!$A:$AD,AE$2,0)</f>
        <v>Red</v>
      </c>
      <c r="AF363" t="str">
        <f>VLOOKUP($Z363,'oddspedia-matches'!$A:$AD,AF$2,0)</f>
        <v>Green</v>
      </c>
      <c r="AG363" t="str">
        <f>VLOOKUP($Z363,'oddspedia-matches'!$A:$AD,AG$2,0)</f>
        <v>Green</v>
      </c>
      <c r="AH363" t="str">
        <f>VLOOKUP($Z363,'oddspedia-matches'!$A:$AD,AH$2,0)</f>
        <v>Red</v>
      </c>
      <c r="AI363" t="str">
        <f>VLOOKUP($Z363,'oddspedia-matches'!$A:$AD,AI$2,0)</f>
        <v>Red</v>
      </c>
      <c r="AJ363" t="str">
        <f>VLOOKUP($Z363,'oddspedia-matches'!$A:$AD,AJ$2,0)</f>
        <v>Green</v>
      </c>
      <c r="AK363" t="str">
        <f>VLOOKUP($Z363,'oddspedia-matches'!$A:$AD,AK$2,0)</f>
        <v>Green</v>
      </c>
      <c r="AL363" t="str">
        <f>VLOOKUP($Z363,'oddspedia-matches'!$A:$AD,AL$2,0)</f>
        <v>Green</v>
      </c>
      <c r="AM363" t="str">
        <f>VLOOKUP($Z363,'oddspedia-matches'!$A:$AD,AM$2,0)</f>
        <v>Green</v>
      </c>
      <c r="AN363" t="str">
        <f>VLOOKUP($Z363,'oddspedia-matches'!$A:$AD,AN$2,0)</f>
        <v>Red</v>
      </c>
      <c r="AO363" t="str">
        <f>VLOOKUP($Z363,'oddspedia-matches'!$A:$AD,AO$2,0)</f>
        <v>Red</v>
      </c>
      <c r="AP363" t="str">
        <f>VLOOKUP($Z363,'oddspedia-matches'!$A:$AD,AP$2,0)</f>
        <v>Green</v>
      </c>
      <c r="AQ363" t="str">
        <f>VLOOKUP($Z363,'oddspedia-matches'!$A:$AD,AQ$2,0)</f>
        <v>Red</v>
      </c>
    </row>
    <row r="364" spans="2:43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tr">
        <f>VLOOKUP(E364,'Transform table'!A:B,2,0)</f>
        <v>Termalica BB Nieciecza</v>
      </c>
      <c r="Y364" t="str">
        <f>VLOOKUP(F364,'Transform table'!A:B,2,0)</f>
        <v>Ruch Chorzow</v>
      </c>
      <c r="Z364" t="str">
        <f t="shared" si="5"/>
        <v>26/07/2026Termalica BB NiecieczaRuch Chorzow</v>
      </c>
      <c r="AA364" t="str">
        <f>VLOOKUP($Z364,'oddspedia-matches'!$A:$AD,AA$2,0)</f>
        <v>2 - 0</v>
      </c>
      <c r="AB364" t="str">
        <f>VLOOKUP($Z364,'oddspedia-matches'!$A:$AD,AB$2,0)</f>
        <v>Green</v>
      </c>
      <c r="AC364" t="str">
        <f>VLOOKUP($Z364,'oddspedia-matches'!$A:$AD,AC$2,0)</f>
        <v>Red</v>
      </c>
      <c r="AD364" t="str">
        <f>VLOOKUP($Z364,'oddspedia-matches'!$A:$AD,AD$2,0)</f>
        <v>Red</v>
      </c>
      <c r="AE364" t="str">
        <f>VLOOKUP($Z364,'oddspedia-matches'!$A:$AD,AE$2,0)</f>
        <v>Green</v>
      </c>
      <c r="AF364" t="str">
        <f>VLOOKUP($Z364,'oddspedia-matches'!$A:$AD,AF$2,0)</f>
        <v>Red</v>
      </c>
      <c r="AG364" t="str">
        <f>VLOOKUP($Z364,'oddspedia-matches'!$A:$AD,AG$2,0)</f>
        <v>Green</v>
      </c>
      <c r="AH364" t="str">
        <f>VLOOKUP($Z364,'oddspedia-matches'!$A:$AD,AH$2,0)</f>
        <v>Red</v>
      </c>
      <c r="AI364" t="str">
        <f>VLOOKUP($Z364,'oddspedia-matches'!$A:$AD,AI$2,0)</f>
        <v>Green</v>
      </c>
      <c r="AJ364" t="str">
        <f>VLOOKUP($Z364,'oddspedia-matches'!$A:$AD,AJ$2,0)</f>
        <v>Red</v>
      </c>
      <c r="AK364" t="str">
        <f>VLOOKUP($Z364,'oddspedia-matches'!$A:$AD,AK$2,0)</f>
        <v>Red</v>
      </c>
      <c r="AL364" t="str">
        <f>VLOOKUP($Z364,'oddspedia-matches'!$A:$AD,AL$2,0)</f>
        <v>Green</v>
      </c>
      <c r="AM364" t="str">
        <f>VLOOKUP($Z364,'oddspedia-matches'!$A:$AD,AM$2,0)</f>
        <v>Red</v>
      </c>
      <c r="AN364" t="str">
        <f>VLOOKUP($Z364,'oddspedia-matches'!$A:$AD,AN$2,0)</f>
        <v>Green</v>
      </c>
      <c r="AO364" t="str">
        <f>VLOOKUP($Z364,'oddspedia-matches'!$A:$AD,AO$2,0)</f>
        <v>Green</v>
      </c>
      <c r="AP364" t="str">
        <f>VLOOKUP($Z364,'oddspedia-matches'!$A:$AD,AP$2,0)</f>
        <v>Red</v>
      </c>
      <c r="AQ364" t="str">
        <f>VLOOKUP($Z364,'oddspedia-matches'!$A:$AD,AQ$2,0)</f>
        <v>Green</v>
      </c>
    </row>
    <row r="365" spans="2:43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str">
        <f>VLOOKUP(F365,'Transform table'!A:B,2,0)</f>
        <v>Wisla Plock</v>
      </c>
      <c r="Z365" t="str">
        <f t="shared" si="5"/>
        <v>26/07/2026Rakow CzestochowaWisla Plock</v>
      </c>
      <c r="AA365" t="str">
        <f>VLOOKUP($Z365,'oddspedia-matches'!$A:$AD,AA$2,0)</f>
        <v>1 - 2</v>
      </c>
      <c r="AB365" t="str">
        <f>VLOOKUP($Z365,'oddspedia-matches'!$A:$AD,AB$2,0)</f>
        <v>Red</v>
      </c>
      <c r="AC365" t="str">
        <f>VLOOKUP($Z365,'oddspedia-matches'!$A:$AD,AC$2,0)</f>
        <v>Red</v>
      </c>
      <c r="AD365" t="str">
        <f>VLOOKUP($Z365,'oddspedia-matches'!$A:$AD,AD$2,0)</f>
        <v>Green</v>
      </c>
      <c r="AE365" t="str">
        <f>VLOOKUP($Z365,'oddspedia-matches'!$A:$AD,AE$2,0)</f>
        <v>Red</v>
      </c>
      <c r="AF365" t="str">
        <f>VLOOKUP($Z365,'oddspedia-matches'!$A:$AD,AF$2,0)</f>
        <v>Green</v>
      </c>
      <c r="AG365" t="str">
        <f>VLOOKUP($Z365,'oddspedia-matches'!$A:$AD,AG$2,0)</f>
        <v>Green</v>
      </c>
      <c r="AH365" t="str">
        <f>VLOOKUP($Z365,'oddspedia-matches'!$A:$AD,AH$2,0)</f>
        <v>Red</v>
      </c>
      <c r="AI365" t="str">
        <f>VLOOKUP($Z365,'oddspedia-matches'!$A:$AD,AI$2,0)</f>
        <v>Red</v>
      </c>
      <c r="AJ365" t="str">
        <f>VLOOKUP($Z365,'oddspedia-matches'!$A:$AD,AJ$2,0)</f>
        <v>Green</v>
      </c>
      <c r="AK365" t="str">
        <f>VLOOKUP($Z365,'oddspedia-matches'!$A:$AD,AK$2,0)</f>
        <v>Green</v>
      </c>
      <c r="AL365" t="str">
        <f>VLOOKUP($Z365,'oddspedia-matches'!$A:$AD,AL$2,0)</f>
        <v>Green</v>
      </c>
      <c r="AM365" t="str">
        <f>VLOOKUP($Z365,'oddspedia-matches'!$A:$AD,AM$2,0)</f>
        <v>Green</v>
      </c>
      <c r="AN365" t="str">
        <f>VLOOKUP($Z365,'oddspedia-matches'!$A:$AD,AN$2,0)</f>
        <v>Red</v>
      </c>
      <c r="AO365" t="str">
        <f>VLOOKUP($Z365,'oddspedia-matches'!$A:$AD,AO$2,0)</f>
        <v>Green</v>
      </c>
      <c r="AP365" t="str">
        <f>VLOOKUP($Z365,'oddspedia-matches'!$A:$AD,AP$2,0)</f>
        <v>Green</v>
      </c>
      <c r="AQ365" t="str">
        <f>VLOOKUP($Z365,'oddspedia-matches'!$A:$AD,AQ$2,0)</f>
        <v>Red</v>
      </c>
    </row>
    <row r="366" spans="2:43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Elimai FC</v>
      </c>
      <c r="Y366" t="str">
        <f>VLOOKUP(F366,'Transform table'!A:B,2,0)</f>
        <v>Kaisar</v>
      </c>
      <c r="Z366" t="str">
        <f t="shared" si="5"/>
        <v>26/07/2026Elimai FCKaisar</v>
      </c>
      <c r="AA366" t="str">
        <f>VLOOKUP($Z366,'oddspedia-matches'!$A:$AD,AA$2,0)</f>
        <v>1 - 1</v>
      </c>
      <c r="AB366" t="str">
        <f>VLOOKUP($Z366,'oddspedia-matches'!$A:$AD,AB$2,0)</f>
        <v>Red</v>
      </c>
      <c r="AC366" t="str">
        <f>VLOOKUP($Z366,'oddspedia-matches'!$A:$AD,AC$2,0)</f>
        <v>Green</v>
      </c>
      <c r="AD366" t="str">
        <f>VLOOKUP($Z366,'oddspedia-matches'!$A:$AD,AD$2,0)</f>
        <v>Red</v>
      </c>
      <c r="AE366" t="str">
        <f>VLOOKUP($Z366,'oddspedia-matches'!$A:$AD,AE$2,0)</f>
        <v>Green</v>
      </c>
      <c r="AF366" t="str">
        <f>VLOOKUP($Z366,'oddspedia-matches'!$A:$AD,AF$2,0)</f>
        <v>Green</v>
      </c>
      <c r="AG366" t="str">
        <f>VLOOKUP($Z366,'oddspedia-matches'!$A:$AD,AG$2,0)</f>
        <v>Red</v>
      </c>
      <c r="AH366" t="str">
        <f>VLOOKUP($Z366,'oddspedia-matches'!$A:$AD,AH$2,0)</f>
        <v>Green</v>
      </c>
      <c r="AI366" t="str">
        <f>VLOOKUP($Z366,'oddspedia-matches'!$A:$AD,AI$2,0)</f>
        <v>Red</v>
      </c>
      <c r="AJ366" t="str">
        <f>VLOOKUP($Z366,'oddspedia-matches'!$A:$AD,AJ$2,0)</f>
        <v>Red</v>
      </c>
      <c r="AK366" t="str">
        <f>VLOOKUP($Z366,'oddspedia-matches'!$A:$AD,AK$2,0)</f>
        <v>Green</v>
      </c>
      <c r="AL366" t="str">
        <f>VLOOKUP($Z366,'oddspedia-matches'!$A:$AD,AL$2,0)</f>
        <v>Green</v>
      </c>
      <c r="AM366" t="str">
        <f>VLOOKUP($Z366,'oddspedia-matches'!$A:$AD,AM$2,0)</f>
        <v>Red</v>
      </c>
      <c r="AN366" t="str">
        <f>VLOOKUP($Z366,'oddspedia-matches'!$A:$AD,AN$2,0)</f>
        <v>Green</v>
      </c>
      <c r="AO366" t="str">
        <f>VLOOKUP($Z366,'oddspedia-matches'!$A:$AD,AO$2,0)</f>
        <v>Green</v>
      </c>
      <c r="AP366" t="str">
        <f>VLOOKUP($Z366,'oddspedia-matches'!$A:$AD,AP$2,0)</f>
        <v>Green</v>
      </c>
      <c r="AQ366" t="str">
        <f>VLOOKUP($Z366,'oddspedia-matches'!$A:$AD,AQ$2,0)</f>
        <v>Red</v>
      </c>
    </row>
    <row r="367" spans="2:43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tr">
        <f>VLOOKUP(E367,'Transform table'!A:B,2,0)</f>
        <v>FK Leningradets</v>
      </c>
      <c r="Y367" t="str">
        <f>VLOOKUP(F367,'Transform table'!A:B,2,0)</f>
        <v>Ural</v>
      </c>
      <c r="Z367" t="str">
        <f t="shared" si="5"/>
        <v>26/07/2026FK LeningradetsUral</v>
      </c>
      <c r="AA367" t="str">
        <f>VLOOKUP($Z367,'oddspedia-matches'!$A:$AD,AA$2,0)</f>
        <v>0 - 0</v>
      </c>
      <c r="AB367" t="str">
        <f>VLOOKUP($Z367,'oddspedia-matches'!$A:$AD,AB$2,0)</f>
        <v>Red</v>
      </c>
      <c r="AC367" t="str">
        <f>VLOOKUP($Z367,'oddspedia-matches'!$A:$AD,AC$2,0)</f>
        <v>Green</v>
      </c>
      <c r="AD367" t="str">
        <f>VLOOKUP($Z367,'oddspedia-matches'!$A:$AD,AD$2,0)</f>
        <v>Red</v>
      </c>
      <c r="AE367" t="str">
        <f>VLOOKUP($Z367,'oddspedia-matches'!$A:$AD,AE$2,0)</f>
        <v>Green</v>
      </c>
      <c r="AF367" t="str">
        <f>VLOOKUP($Z367,'oddspedia-matches'!$A:$AD,AF$2,0)</f>
        <v>Green</v>
      </c>
      <c r="AG367" t="str">
        <f>VLOOKUP($Z367,'oddspedia-matches'!$A:$AD,AG$2,0)</f>
        <v>Red</v>
      </c>
      <c r="AH367" t="str">
        <f>VLOOKUP($Z367,'oddspedia-matches'!$A:$AD,AH$2,0)</f>
        <v>Red</v>
      </c>
      <c r="AI367" t="str">
        <f>VLOOKUP($Z367,'oddspedia-matches'!$A:$AD,AI$2,0)</f>
        <v>Green</v>
      </c>
      <c r="AJ367" t="str">
        <f>VLOOKUP($Z367,'oddspedia-matches'!$A:$AD,AJ$2,0)</f>
        <v>Red</v>
      </c>
      <c r="AK367" t="str">
        <f>VLOOKUP($Z367,'oddspedia-matches'!$A:$AD,AK$2,0)</f>
        <v>Red</v>
      </c>
      <c r="AL367" t="str">
        <f>VLOOKUP($Z367,'oddspedia-matches'!$A:$AD,AL$2,0)</f>
        <v>Red</v>
      </c>
      <c r="AM367" t="str">
        <f>VLOOKUP($Z367,'oddspedia-matches'!$A:$AD,AM$2,0)</f>
        <v>Red</v>
      </c>
      <c r="AN367" t="str">
        <f>VLOOKUP($Z367,'oddspedia-matches'!$A:$AD,AN$2,0)</f>
        <v>Green</v>
      </c>
      <c r="AO367" t="str">
        <f>VLOOKUP($Z367,'oddspedia-matches'!$A:$AD,AO$2,0)</f>
        <v>Green</v>
      </c>
      <c r="AP367" t="str">
        <f>VLOOKUP($Z367,'oddspedia-matches'!$A:$AD,AP$2,0)</f>
        <v>Red</v>
      </c>
      <c r="AQ367" t="str">
        <f>VLOOKUP($Z367,'oddspedia-matches'!$A:$AD,AQ$2,0)</f>
        <v>Green</v>
      </c>
    </row>
    <row r="368" spans="2:43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 xml:space="preserve">Ljungskille </v>
      </c>
      <c r="Y368" t="str">
        <f>VLOOKUP(F368,'Transform table'!A:B,2,0)</f>
        <v>Sandvikens</v>
      </c>
      <c r="Z368" t="str">
        <f t="shared" si="5"/>
        <v>26/07/2026Ljungskille Sandvikens</v>
      </c>
      <c r="AA368" t="str">
        <f>VLOOKUP($Z368,'oddspedia-matches'!$A:$AD,AA$2,0)</f>
        <v>2 - 1</v>
      </c>
      <c r="AB368" t="str">
        <f>VLOOKUP($Z368,'oddspedia-matches'!$A:$AD,AB$2,0)</f>
        <v>Green</v>
      </c>
      <c r="AC368" t="str">
        <f>VLOOKUP($Z368,'oddspedia-matches'!$A:$AD,AC$2,0)</f>
        <v>Red</v>
      </c>
      <c r="AD368" t="str">
        <f>VLOOKUP($Z368,'oddspedia-matches'!$A:$AD,AD$2,0)</f>
        <v>Red</v>
      </c>
      <c r="AE368" t="str">
        <f>VLOOKUP($Z368,'oddspedia-matches'!$A:$AD,AE$2,0)</f>
        <v>Green</v>
      </c>
      <c r="AF368" t="str">
        <f>VLOOKUP($Z368,'oddspedia-matches'!$A:$AD,AF$2,0)</f>
        <v>Red</v>
      </c>
      <c r="AG368" t="str">
        <f>VLOOKUP($Z368,'oddspedia-matches'!$A:$AD,AG$2,0)</f>
        <v>Green</v>
      </c>
      <c r="AH368" t="str">
        <f>VLOOKUP($Z368,'oddspedia-matches'!$A:$AD,AH$2,0)</f>
        <v>Green</v>
      </c>
      <c r="AI368" t="str">
        <f>VLOOKUP($Z368,'oddspedia-matches'!$A:$AD,AI$2,0)</f>
        <v>Red</v>
      </c>
      <c r="AJ368" t="str">
        <f>VLOOKUP($Z368,'oddspedia-matches'!$A:$AD,AJ$2,0)</f>
        <v>Red</v>
      </c>
      <c r="AK368" t="str">
        <f>VLOOKUP($Z368,'oddspedia-matches'!$A:$AD,AK$2,0)</f>
        <v>Green</v>
      </c>
      <c r="AL368" t="str">
        <f>VLOOKUP($Z368,'oddspedia-matches'!$A:$AD,AL$2,0)</f>
        <v>Green</v>
      </c>
      <c r="AM368" t="str">
        <f>VLOOKUP($Z368,'oddspedia-matches'!$A:$AD,AM$2,0)</f>
        <v>Green</v>
      </c>
      <c r="AN368" t="str">
        <f>VLOOKUP($Z368,'oddspedia-matches'!$A:$AD,AN$2,0)</f>
        <v>Red</v>
      </c>
      <c r="AO368" t="str">
        <f>VLOOKUP($Z368,'oddspedia-matches'!$A:$AD,AO$2,0)</f>
        <v>Green</v>
      </c>
      <c r="AP368" t="str">
        <f>VLOOKUP($Z368,'oddspedia-matches'!$A:$AD,AP$2,0)</f>
        <v>Green</v>
      </c>
      <c r="AQ368" t="str">
        <f>VLOOKUP($Z368,'oddspedia-matches'!$A:$AD,AQ$2,0)</f>
        <v>Red</v>
      </c>
    </row>
    <row r="369" spans="2:43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Vasas SC</v>
      </c>
      <c r="Y369" t="str">
        <f>VLOOKUP(F369,'Transform table'!A:B,2,0)</f>
        <v>Gyori ETO</v>
      </c>
      <c r="Z369" t="str">
        <f t="shared" si="5"/>
        <v>26/07/2026Vasas SCGyori ETO</v>
      </c>
      <c r="AA369" t="str">
        <f>VLOOKUP($Z369,'oddspedia-matches'!$A:$AD,AA$2,0)</f>
        <v>2 - 2</v>
      </c>
      <c r="AB369" t="str">
        <f>VLOOKUP($Z369,'oddspedia-matches'!$A:$AD,AB$2,0)</f>
        <v>Red</v>
      </c>
      <c r="AC369" t="str">
        <f>VLOOKUP($Z369,'oddspedia-matches'!$A:$AD,AC$2,0)</f>
        <v>Green</v>
      </c>
      <c r="AD369" t="str">
        <f>VLOOKUP($Z369,'oddspedia-matches'!$A:$AD,AD$2,0)</f>
        <v>Red</v>
      </c>
      <c r="AE369" t="str">
        <f>VLOOKUP($Z369,'oddspedia-matches'!$A:$AD,AE$2,0)</f>
        <v>Green</v>
      </c>
      <c r="AF369" t="str">
        <f>VLOOKUP($Z369,'oddspedia-matches'!$A:$AD,AF$2,0)</f>
        <v>Green</v>
      </c>
      <c r="AG369" t="str">
        <f>VLOOKUP($Z369,'oddspedia-matches'!$A:$AD,AG$2,0)</f>
        <v>Red</v>
      </c>
      <c r="AH369" t="str">
        <f>VLOOKUP($Z369,'oddspedia-matches'!$A:$AD,AH$2,0)</f>
        <v>Red</v>
      </c>
      <c r="AI369" t="str">
        <f>VLOOKUP($Z369,'oddspedia-matches'!$A:$AD,AI$2,0)</f>
        <v>Green</v>
      </c>
      <c r="AJ369" t="str">
        <f>VLOOKUP($Z369,'oddspedia-matches'!$A:$AD,AJ$2,0)</f>
        <v>Red</v>
      </c>
      <c r="AK369" t="str">
        <f>VLOOKUP($Z369,'oddspedia-matches'!$A:$AD,AK$2,0)</f>
        <v>Red</v>
      </c>
      <c r="AL369" t="str">
        <f>VLOOKUP($Z369,'oddspedia-matches'!$A:$AD,AL$2,0)</f>
        <v>Green</v>
      </c>
      <c r="AM369" t="str">
        <f>VLOOKUP($Z369,'oddspedia-matches'!$A:$AD,AM$2,0)</f>
        <v>Green</v>
      </c>
      <c r="AN369" t="str">
        <f>VLOOKUP($Z369,'oddspedia-matches'!$A:$AD,AN$2,0)</f>
        <v>Red</v>
      </c>
      <c r="AO369" t="str">
        <f>VLOOKUP($Z369,'oddspedia-matches'!$A:$AD,AO$2,0)</f>
        <v>Red</v>
      </c>
      <c r="AP369" t="str">
        <f>VLOOKUP($Z369,'oddspedia-matches'!$A:$AD,AP$2,0)</f>
        <v>Green</v>
      </c>
      <c r="AQ369" t="str">
        <f>VLOOKUP($Z369,'oddspedia-matches'!$A:$AD,AQ$2,0)</f>
        <v>Red</v>
      </c>
    </row>
    <row r="370" spans="2:43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</v>
      </c>
      <c r="Y370" t="str">
        <f>VLOOKUP(F370,'Transform table'!A:B,2,0)</f>
        <v>Altay Semey</v>
      </c>
      <c r="Z370" t="str">
        <f t="shared" si="5"/>
        <v>26/07/2026AstanaAltay Semey</v>
      </c>
      <c r="AA370" t="str">
        <f>VLOOKUP($Z370,'oddspedia-matches'!$A:$AD,AA$2,0)</f>
        <v>4 - 1</v>
      </c>
      <c r="AB370" t="str">
        <f>VLOOKUP($Z370,'oddspedia-matches'!$A:$AD,AB$2,0)</f>
        <v>Green</v>
      </c>
      <c r="AC370" t="str">
        <f>VLOOKUP($Z370,'oddspedia-matches'!$A:$AD,AC$2,0)</f>
        <v>Red</v>
      </c>
      <c r="AD370" t="str">
        <f>VLOOKUP($Z370,'oddspedia-matches'!$A:$AD,AD$2,0)</f>
        <v>Red</v>
      </c>
      <c r="AE370" t="str">
        <f>VLOOKUP($Z370,'oddspedia-matches'!$A:$AD,AE$2,0)</f>
        <v>Green</v>
      </c>
      <c r="AF370" t="str">
        <f>VLOOKUP($Z370,'oddspedia-matches'!$A:$AD,AF$2,0)</f>
        <v>Red</v>
      </c>
      <c r="AG370" t="str">
        <f>VLOOKUP($Z370,'oddspedia-matches'!$A:$AD,AG$2,0)</f>
        <v>Green</v>
      </c>
      <c r="AH370" t="str">
        <f>VLOOKUP($Z370,'oddspedia-matches'!$A:$AD,AH$2,0)</f>
        <v>Green</v>
      </c>
      <c r="AI370" t="str">
        <f>VLOOKUP($Z370,'oddspedia-matches'!$A:$AD,AI$2,0)</f>
        <v>Red</v>
      </c>
      <c r="AJ370" t="str">
        <f>VLOOKUP($Z370,'oddspedia-matches'!$A:$AD,AJ$2,0)</f>
        <v>Red</v>
      </c>
      <c r="AK370" t="str">
        <f>VLOOKUP($Z370,'oddspedia-matches'!$A:$AD,AK$2,0)</f>
        <v>Green</v>
      </c>
      <c r="AL370" t="str">
        <f>VLOOKUP($Z370,'oddspedia-matches'!$A:$AD,AL$2,0)</f>
        <v>Green</v>
      </c>
      <c r="AM370" t="str">
        <f>VLOOKUP($Z370,'oddspedia-matches'!$A:$AD,AM$2,0)</f>
        <v>Green</v>
      </c>
      <c r="AN370" t="str">
        <f>VLOOKUP($Z370,'oddspedia-matches'!$A:$AD,AN$2,0)</f>
        <v>Red</v>
      </c>
      <c r="AO370" t="str">
        <f>VLOOKUP($Z370,'oddspedia-matches'!$A:$AD,AO$2,0)</f>
        <v>Red</v>
      </c>
      <c r="AP370" t="str">
        <f>VLOOKUP($Z370,'oddspedia-matches'!$A:$AD,AP$2,0)</f>
        <v>Green</v>
      </c>
      <c r="AQ370" t="str">
        <f>VLOOKUP($Z370,'oddspedia-matches'!$A:$AD,AQ$2,0)</f>
        <v>Red</v>
      </c>
    </row>
    <row r="371" spans="2:43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str">
        <f>VLOOKUP(F371,'Transform table'!A:B,2,0)</f>
        <v>FC Ordabasy</v>
      </c>
      <c r="Z371" t="str">
        <f t="shared" si="5"/>
        <v>26/07/2026KairatFC Ordabasy</v>
      </c>
      <c r="AA371" t="str">
        <f>VLOOKUP($Z371,'oddspedia-matches'!$A:$AD,AA$2,0)</f>
        <v>2 - 1</v>
      </c>
      <c r="AB371" t="str">
        <f>VLOOKUP($Z371,'oddspedia-matches'!$A:$AD,AB$2,0)</f>
        <v>Green</v>
      </c>
      <c r="AC371" t="str">
        <f>VLOOKUP($Z371,'oddspedia-matches'!$A:$AD,AC$2,0)</f>
        <v>Red</v>
      </c>
      <c r="AD371" t="str">
        <f>VLOOKUP($Z371,'oddspedia-matches'!$A:$AD,AD$2,0)</f>
        <v>Red</v>
      </c>
      <c r="AE371" t="str">
        <f>VLOOKUP($Z371,'oddspedia-matches'!$A:$AD,AE$2,0)</f>
        <v>Green</v>
      </c>
      <c r="AF371" t="str">
        <f>VLOOKUP($Z371,'oddspedia-matches'!$A:$AD,AF$2,0)</f>
        <v>Red</v>
      </c>
      <c r="AG371" t="str">
        <f>VLOOKUP($Z371,'oddspedia-matches'!$A:$AD,AG$2,0)</f>
        <v>Green</v>
      </c>
      <c r="AH371" t="str">
        <f>VLOOKUP($Z371,'oddspedia-matches'!$A:$AD,AH$2,0)</f>
        <v>Green</v>
      </c>
      <c r="AI371" t="str">
        <f>VLOOKUP($Z371,'oddspedia-matches'!$A:$AD,AI$2,0)</f>
        <v>Red</v>
      </c>
      <c r="AJ371" t="str">
        <f>VLOOKUP($Z371,'oddspedia-matches'!$A:$AD,AJ$2,0)</f>
        <v>Red</v>
      </c>
      <c r="AK371" t="str">
        <f>VLOOKUP($Z371,'oddspedia-matches'!$A:$AD,AK$2,0)</f>
        <v>Green</v>
      </c>
      <c r="AL371" t="str">
        <f>VLOOKUP($Z371,'oddspedia-matches'!$A:$AD,AL$2,0)</f>
        <v>Green</v>
      </c>
      <c r="AM371" t="str">
        <f>VLOOKUP($Z371,'oddspedia-matches'!$A:$AD,AM$2,0)</f>
        <v>Green</v>
      </c>
      <c r="AN371" t="str">
        <f>VLOOKUP($Z371,'oddspedia-matches'!$A:$AD,AN$2,0)</f>
        <v>Red</v>
      </c>
      <c r="AO371" t="str">
        <f>VLOOKUP($Z371,'oddspedia-matches'!$A:$AD,AO$2,0)</f>
        <v>Green</v>
      </c>
      <c r="AP371" t="str">
        <f>VLOOKUP($Z371,'oddspedia-matches'!$A:$AD,AP$2,0)</f>
        <v>Green</v>
      </c>
      <c r="AQ371" t="str">
        <f>VLOOKUP($Z371,'oddspedia-matches'!$A:$AD,AQ$2,0)</f>
        <v>Red</v>
      </c>
    </row>
    <row r="372" spans="2:43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str">
        <f>VLOOKUP(F372,'Transform table'!A:B,2,0)</f>
        <v>Lyngby</v>
      </c>
      <c r="Z372" t="str">
        <f t="shared" si="5"/>
        <v>26/07/2026CopenhagenLyngby</v>
      </c>
      <c r="AA372" t="str">
        <f>VLOOKUP($Z372,'oddspedia-matches'!$A:$AD,AA$2,0)</f>
        <v>3 - 2</v>
      </c>
      <c r="AB372" t="str">
        <f>VLOOKUP($Z372,'oddspedia-matches'!$A:$AD,AB$2,0)</f>
        <v>Green</v>
      </c>
      <c r="AC372" t="str">
        <f>VLOOKUP($Z372,'oddspedia-matches'!$A:$AD,AC$2,0)</f>
        <v>Red</v>
      </c>
      <c r="AD372" t="str">
        <f>VLOOKUP($Z372,'oddspedia-matches'!$A:$AD,AD$2,0)</f>
        <v>Red</v>
      </c>
      <c r="AE372" t="str">
        <f>VLOOKUP($Z372,'oddspedia-matches'!$A:$AD,AE$2,0)</f>
        <v>Green</v>
      </c>
      <c r="AF372" t="str">
        <f>VLOOKUP($Z372,'oddspedia-matches'!$A:$AD,AF$2,0)</f>
        <v>Red</v>
      </c>
      <c r="AG372" t="str">
        <f>VLOOKUP($Z372,'oddspedia-matches'!$A:$AD,AG$2,0)</f>
        <v>Green</v>
      </c>
      <c r="AH372" t="str">
        <f>VLOOKUP($Z372,'oddspedia-matches'!$A:$AD,AH$2,0)</f>
        <v>Red</v>
      </c>
      <c r="AI372" t="str">
        <f>VLOOKUP($Z372,'oddspedia-matches'!$A:$AD,AI$2,0)</f>
        <v>Red</v>
      </c>
      <c r="AJ372" t="str">
        <f>VLOOKUP($Z372,'oddspedia-matches'!$A:$AD,AJ$2,0)</f>
        <v>Green</v>
      </c>
      <c r="AK372" t="str">
        <f>VLOOKUP($Z372,'oddspedia-matches'!$A:$AD,AK$2,0)</f>
        <v>Green</v>
      </c>
      <c r="AL372" t="str">
        <f>VLOOKUP($Z372,'oddspedia-matches'!$A:$AD,AL$2,0)</f>
        <v>Green</v>
      </c>
      <c r="AM372" t="str">
        <f>VLOOKUP($Z372,'oddspedia-matches'!$A:$AD,AM$2,0)</f>
        <v>Green</v>
      </c>
      <c r="AN372" t="str">
        <f>VLOOKUP($Z372,'oddspedia-matches'!$A:$AD,AN$2,0)</f>
        <v>Red</v>
      </c>
      <c r="AO372" t="str">
        <f>VLOOKUP($Z372,'oddspedia-matches'!$A:$AD,AO$2,0)</f>
        <v>Red</v>
      </c>
      <c r="AP372" t="str">
        <f>VLOOKUP($Z372,'oddspedia-matches'!$A:$AD,AP$2,0)</f>
        <v>Green</v>
      </c>
      <c r="AQ372" t="str">
        <f>VLOOKUP($Z372,'oddspedia-matches'!$A:$AD,AQ$2,0)</f>
        <v>Red</v>
      </c>
    </row>
    <row r="373" spans="2:43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str">
        <f>VLOOKUP(F373,'Transform table'!A:B,2,0)</f>
        <v>Dunfermline Athletic</v>
      </c>
      <c r="Z373" t="str">
        <f t="shared" si="5"/>
        <v>26/07/2026St. MirrenDunfermline Athletic</v>
      </c>
      <c r="AA373" t="str">
        <f>VLOOKUP($Z373,'oddspedia-matches'!$A:$AD,AA$2,0)</f>
        <v>0 - 1</v>
      </c>
      <c r="AB373" t="str">
        <f>VLOOKUP($Z373,'oddspedia-matches'!$A:$AD,AB$2,0)</f>
        <v>Red</v>
      </c>
      <c r="AC373" t="str">
        <f>VLOOKUP($Z373,'oddspedia-matches'!$A:$AD,AC$2,0)</f>
        <v>Red</v>
      </c>
      <c r="AD373" t="str">
        <f>VLOOKUP($Z373,'oddspedia-matches'!$A:$AD,AD$2,0)</f>
        <v>Green</v>
      </c>
      <c r="AE373" t="str">
        <f>VLOOKUP($Z373,'oddspedia-matches'!$A:$AD,AE$2,0)</f>
        <v>Red</v>
      </c>
      <c r="AF373" t="str">
        <f>VLOOKUP($Z373,'oddspedia-matches'!$A:$AD,AF$2,0)</f>
        <v>Green</v>
      </c>
      <c r="AG373" t="str">
        <f>VLOOKUP($Z373,'oddspedia-matches'!$A:$AD,AG$2,0)</f>
        <v>Green</v>
      </c>
      <c r="AH373" t="str">
        <f>VLOOKUP($Z373,'oddspedia-matches'!$A:$AD,AH$2,0)</f>
        <v>Red</v>
      </c>
      <c r="AI373" t="str">
        <f>VLOOKUP($Z373,'oddspedia-matches'!$A:$AD,AI$2,0)</f>
        <v>Green</v>
      </c>
      <c r="AJ373" t="str">
        <f>VLOOKUP($Z373,'oddspedia-matches'!$A:$AD,AJ$2,0)</f>
        <v>Red</v>
      </c>
      <c r="AK373" t="str">
        <f>VLOOKUP($Z373,'oddspedia-matches'!$A:$AD,AK$2,0)</f>
        <v>Red</v>
      </c>
      <c r="AL373" t="str">
        <f>VLOOKUP($Z373,'oddspedia-matches'!$A:$AD,AL$2,0)</f>
        <v>Red</v>
      </c>
      <c r="AM373" t="str">
        <f>VLOOKUP($Z373,'oddspedia-matches'!$A:$AD,AM$2,0)</f>
        <v>Red</v>
      </c>
      <c r="AN373" t="str">
        <f>VLOOKUP($Z373,'oddspedia-matches'!$A:$AD,AN$2,0)</f>
        <v>Green</v>
      </c>
      <c r="AO373" t="str">
        <f>VLOOKUP($Z373,'oddspedia-matches'!$A:$AD,AO$2,0)</f>
        <v>Green</v>
      </c>
      <c r="AP373" t="str">
        <f>VLOOKUP($Z373,'oddspedia-matches'!$A:$AD,AP$2,0)</f>
        <v>Red</v>
      </c>
      <c r="AQ373" t="str">
        <f>VLOOKUP($Z373,'oddspedia-matches'!$A:$AD,AQ$2,0)</f>
        <v>Green</v>
      </c>
    </row>
    <row r="374" spans="2:43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str">
        <f>VLOOKUP($Z374,'oddspedia-matches'!$A:$AD,AA$2,0)</f>
        <v>1 - 0</v>
      </c>
      <c r="AB374" t="str">
        <f>VLOOKUP($Z374,'oddspedia-matches'!$A:$AD,AB$2,0)</f>
        <v>Green</v>
      </c>
      <c r="AC374" t="str">
        <f>VLOOKUP($Z374,'oddspedia-matches'!$A:$AD,AC$2,0)</f>
        <v>Red</v>
      </c>
      <c r="AD374" t="str">
        <f>VLOOKUP($Z374,'oddspedia-matches'!$A:$AD,AD$2,0)</f>
        <v>Red</v>
      </c>
      <c r="AE374" t="str">
        <f>VLOOKUP($Z374,'oddspedia-matches'!$A:$AD,AE$2,0)</f>
        <v>Green</v>
      </c>
      <c r="AF374" t="str">
        <f>VLOOKUP($Z374,'oddspedia-matches'!$A:$AD,AF$2,0)</f>
        <v>Red</v>
      </c>
      <c r="AG374" t="str">
        <f>VLOOKUP($Z374,'oddspedia-matches'!$A:$AD,AG$2,0)</f>
        <v>Green</v>
      </c>
      <c r="AH374" t="str">
        <f>VLOOKUP($Z374,'oddspedia-matches'!$A:$AD,AH$2,0)</f>
        <v>Green</v>
      </c>
      <c r="AI374" t="str">
        <f>VLOOKUP($Z374,'oddspedia-matches'!$A:$AD,AI$2,0)</f>
        <v>Red</v>
      </c>
      <c r="AJ374" t="str">
        <f>VLOOKUP($Z374,'oddspedia-matches'!$A:$AD,AJ$2,0)</f>
        <v>Red</v>
      </c>
      <c r="AK374" t="str">
        <f>VLOOKUP($Z374,'oddspedia-matches'!$A:$AD,AK$2,0)</f>
        <v>Green</v>
      </c>
      <c r="AL374" t="str">
        <f>VLOOKUP($Z374,'oddspedia-matches'!$A:$AD,AL$2,0)</f>
        <v>Red</v>
      </c>
      <c r="AM374" t="str">
        <f>VLOOKUP($Z374,'oddspedia-matches'!$A:$AD,AM$2,0)</f>
        <v>Red</v>
      </c>
      <c r="AN374" t="str">
        <f>VLOOKUP($Z374,'oddspedia-matches'!$A:$AD,AN$2,0)</f>
        <v>Green</v>
      </c>
      <c r="AO374" t="str">
        <f>VLOOKUP($Z374,'oddspedia-matches'!$A:$AD,AO$2,0)</f>
        <v>Green</v>
      </c>
      <c r="AP374" t="str">
        <f>VLOOKUP($Z374,'oddspedia-matches'!$A:$AD,AP$2,0)</f>
        <v>Red</v>
      </c>
      <c r="AQ374" t="str">
        <f>VLOOKUP($Z374,'oddspedia-matches'!$A:$AD,AQ$2,0)</f>
        <v>Green</v>
      </c>
    </row>
    <row r="375" spans="2:43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f>VLOOKUP(E375,'Transform table'!A:B,2,0)</f>
        <v>#N/A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Torpedo Moscow</v>
      </c>
      <c r="Y376" t="str">
        <f>VLOOKUP(F376,'Transform table'!A:B,2,0)</f>
        <v>Shinnik Yaroslavl</v>
      </c>
      <c r="Z376" t="str">
        <f t="shared" si="5"/>
        <v>26/07/2026Torpedo MoscowShinnik Yaroslavl</v>
      </c>
      <c r="AA376" t="str">
        <f>VLOOKUP($Z376,'oddspedia-matches'!$A:$AD,AA$2,0)</f>
        <v>1 - 1</v>
      </c>
      <c r="AB376" t="str">
        <f>VLOOKUP($Z376,'oddspedia-matches'!$A:$AD,AB$2,0)</f>
        <v>Red</v>
      </c>
      <c r="AC376" t="str">
        <f>VLOOKUP($Z376,'oddspedia-matches'!$A:$AD,AC$2,0)</f>
        <v>Green</v>
      </c>
      <c r="AD376" t="str">
        <f>VLOOKUP($Z376,'oddspedia-matches'!$A:$AD,AD$2,0)</f>
        <v>Red</v>
      </c>
      <c r="AE376" t="str">
        <f>VLOOKUP($Z376,'oddspedia-matches'!$A:$AD,AE$2,0)</f>
        <v>Green</v>
      </c>
      <c r="AF376" t="str">
        <f>VLOOKUP($Z376,'oddspedia-matches'!$A:$AD,AF$2,0)</f>
        <v>Green</v>
      </c>
      <c r="AG376" t="str">
        <f>VLOOKUP($Z376,'oddspedia-matches'!$A:$AD,AG$2,0)</f>
        <v>Red</v>
      </c>
      <c r="AH376" t="str">
        <f>VLOOKUP($Z376,'oddspedia-matches'!$A:$AD,AH$2,0)</f>
        <v>Red</v>
      </c>
      <c r="AI376" t="str">
        <f>VLOOKUP($Z376,'oddspedia-matches'!$A:$AD,AI$2,0)</f>
        <v>Red</v>
      </c>
      <c r="AJ376" t="str">
        <f>VLOOKUP($Z376,'oddspedia-matches'!$A:$AD,AJ$2,0)</f>
        <v>Green</v>
      </c>
      <c r="AK376" t="str">
        <f>VLOOKUP($Z376,'oddspedia-matches'!$A:$AD,AK$2,0)</f>
        <v>Green</v>
      </c>
      <c r="AL376" t="str">
        <f>VLOOKUP($Z376,'oddspedia-matches'!$A:$AD,AL$2,0)</f>
        <v>Green</v>
      </c>
      <c r="AM376" t="str">
        <f>VLOOKUP($Z376,'oddspedia-matches'!$A:$AD,AM$2,0)</f>
        <v>Red</v>
      </c>
      <c r="AN376" t="str">
        <f>VLOOKUP($Z376,'oddspedia-matches'!$A:$AD,AN$2,0)</f>
        <v>Green</v>
      </c>
      <c r="AO376" t="str">
        <f>VLOOKUP($Z376,'oddspedia-matches'!$A:$AD,AO$2,0)</f>
        <v>Green</v>
      </c>
      <c r="AP376" t="str">
        <f>VLOOKUP($Z376,'oddspedia-matches'!$A:$AD,AP$2,0)</f>
        <v>Green</v>
      </c>
      <c r="AQ376" t="str">
        <f>VLOOKUP($Z376,'oddspedia-matches'!$A:$AD,AQ$2,0)</f>
        <v>Red</v>
      </c>
    </row>
    <row r="377" spans="2:43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tr">
        <f>VLOOKUP(E377,'Transform table'!A:B,2,0)</f>
        <v>Racing Club Montevideo</v>
      </c>
      <c r="Y377" t="str">
        <f>VLOOKUP(F377,'Transform table'!A:B,2,0)</f>
        <v>Boston River</v>
      </c>
      <c r="Z377" t="str">
        <f t="shared" si="5"/>
        <v>26/07/2026Racing Club MontevideoBoston River</v>
      </c>
      <c r="AA377" t="str">
        <f>VLOOKUP($Z377,'oddspedia-matches'!$A:$AD,AA$2,0)</f>
        <v xml:space="preserve"> - </v>
      </c>
      <c r="AB377" t="str">
        <f>VLOOKUP($Z377,'oddspedia-matches'!$A:$AD,AB$2,0)</f>
        <v>Red</v>
      </c>
      <c r="AC377" t="str">
        <f>VLOOKUP($Z377,'oddspedia-matches'!$A:$AD,AC$2,0)</f>
        <v>Green</v>
      </c>
      <c r="AD377" t="str">
        <f>VLOOKUP($Z377,'oddspedia-matches'!$A:$AD,AD$2,0)</f>
        <v>Red</v>
      </c>
      <c r="AE377" t="str">
        <f>VLOOKUP($Z377,'oddspedia-matches'!$A:$AD,AE$2,0)</f>
        <v>Green</v>
      </c>
      <c r="AF377" t="str">
        <f>VLOOKUP($Z377,'oddspedia-matches'!$A:$AD,AF$2,0)</f>
        <v>Green</v>
      </c>
      <c r="AG377" t="str">
        <f>VLOOKUP($Z377,'oddspedia-matches'!$A:$AD,AG$2,0)</f>
        <v>Red</v>
      </c>
      <c r="AH377" t="str">
        <f>VLOOKUP($Z377,'oddspedia-matches'!$A:$AD,AH$2,0)</f>
        <v>Red</v>
      </c>
      <c r="AI377" t="str">
        <f>VLOOKUP($Z377,'oddspedia-matches'!$A:$AD,AI$2,0)</f>
        <v>Green</v>
      </c>
      <c r="AJ377" t="str">
        <f>VLOOKUP($Z377,'oddspedia-matches'!$A:$AD,AJ$2,0)</f>
        <v>Red</v>
      </c>
      <c r="AK377" t="str">
        <f>VLOOKUP($Z377,'oddspedia-matches'!$A:$AD,AK$2,0)</f>
        <v>Red</v>
      </c>
      <c r="AL377" t="str">
        <f>VLOOKUP($Z377,'oddspedia-matches'!$A:$AD,AL$2,0)</f>
        <v>Red</v>
      </c>
      <c r="AM377" t="str">
        <f>VLOOKUP($Z377,'oddspedia-matches'!$A:$AD,AM$2,0)</f>
        <v>Red</v>
      </c>
      <c r="AN377" t="str">
        <f>VLOOKUP($Z377,'oddspedia-matches'!$A:$AD,AN$2,0)</f>
        <v>Green</v>
      </c>
      <c r="AO377" t="str">
        <f>VLOOKUP($Z377,'oddspedia-matches'!$A:$AD,AO$2,0)</f>
        <v>Green</v>
      </c>
      <c r="AP377" t="str">
        <f>VLOOKUP($Z377,'oddspedia-matches'!$A:$AD,AP$2,0)</f>
        <v>Red</v>
      </c>
      <c r="AQ377" t="str">
        <f>VLOOKUP($Z377,'oddspedia-matches'!$A:$AD,AQ$2,0)</f>
        <v>Green</v>
      </c>
    </row>
    <row r="378" spans="2:43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str">
        <f>VLOOKUP(F378,'Transform table'!A:B,2,0)</f>
        <v>Universitatea Cluj</v>
      </c>
      <c r="Z378" t="str">
        <f t="shared" si="5"/>
        <v>26/07/2026Sepsi OSKUniversitatea Cluj</v>
      </c>
      <c r="AA378" t="str">
        <f>VLOOKUP($Z378,'oddspedia-matches'!$A:$AD,AA$2,0)</f>
        <v>1 - 0</v>
      </c>
      <c r="AB378" t="str">
        <f>VLOOKUP($Z378,'oddspedia-matches'!$A:$AD,AB$2,0)</f>
        <v>Green</v>
      </c>
      <c r="AC378" t="str">
        <f>VLOOKUP($Z378,'oddspedia-matches'!$A:$AD,AC$2,0)</f>
        <v>Red</v>
      </c>
      <c r="AD378" t="str">
        <f>VLOOKUP($Z378,'oddspedia-matches'!$A:$AD,AD$2,0)</f>
        <v>Red</v>
      </c>
      <c r="AE378" t="str">
        <f>VLOOKUP($Z378,'oddspedia-matches'!$A:$AD,AE$2,0)</f>
        <v>Green</v>
      </c>
      <c r="AF378" t="str">
        <f>VLOOKUP($Z378,'oddspedia-matches'!$A:$AD,AF$2,0)</f>
        <v>Red</v>
      </c>
      <c r="AG378" t="str">
        <f>VLOOKUP($Z378,'oddspedia-matches'!$A:$AD,AG$2,0)</f>
        <v>Green</v>
      </c>
      <c r="AH378" t="str">
        <f>VLOOKUP($Z378,'oddspedia-matches'!$A:$AD,AH$2,0)</f>
        <v>Green</v>
      </c>
      <c r="AI378" t="str">
        <f>VLOOKUP($Z378,'oddspedia-matches'!$A:$AD,AI$2,0)</f>
        <v>Red</v>
      </c>
      <c r="AJ378" t="str">
        <f>VLOOKUP($Z378,'oddspedia-matches'!$A:$AD,AJ$2,0)</f>
        <v>Red</v>
      </c>
      <c r="AK378" t="str">
        <f>VLOOKUP($Z378,'oddspedia-matches'!$A:$AD,AK$2,0)</f>
        <v>Green</v>
      </c>
      <c r="AL378" t="str">
        <f>VLOOKUP($Z378,'oddspedia-matches'!$A:$AD,AL$2,0)</f>
        <v>Red</v>
      </c>
      <c r="AM378" t="str">
        <f>VLOOKUP($Z378,'oddspedia-matches'!$A:$AD,AM$2,0)</f>
        <v>Red</v>
      </c>
      <c r="AN378" t="str">
        <f>VLOOKUP($Z378,'oddspedia-matches'!$A:$AD,AN$2,0)</f>
        <v>Green</v>
      </c>
      <c r="AO378" t="str">
        <f>VLOOKUP($Z378,'oddspedia-matches'!$A:$AD,AO$2,0)</f>
        <v>Green</v>
      </c>
      <c r="AP378" t="str">
        <f>VLOOKUP($Z378,'oddspedia-matches'!$A:$AD,AP$2,0)</f>
        <v>Red</v>
      </c>
      <c r="AQ378" t="str">
        <f>VLOOKUP($Z378,'oddspedia-matches'!$A:$AD,AQ$2,0)</f>
        <v>Green</v>
      </c>
    </row>
    <row r="379" spans="2:43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str">
        <f>VLOOKUP(F379,'Transform table'!A:B,2,0)</f>
        <v>Halmstad</v>
      </c>
      <c r="Z379" t="str">
        <f t="shared" si="5"/>
        <v>26/07/2026GAIS GothenburgHalmstad</v>
      </c>
      <c r="AA379" t="str">
        <f>VLOOKUP($Z379,'oddspedia-matches'!$A:$AD,AA$2,0)</f>
        <v>1 - 1</v>
      </c>
      <c r="AB379" t="str">
        <f>VLOOKUP($Z379,'oddspedia-matches'!$A:$AD,AB$2,0)</f>
        <v>Red</v>
      </c>
      <c r="AC379" t="str">
        <f>VLOOKUP($Z379,'oddspedia-matches'!$A:$AD,AC$2,0)</f>
        <v>Green</v>
      </c>
      <c r="AD379" t="str">
        <f>VLOOKUP($Z379,'oddspedia-matches'!$A:$AD,AD$2,0)</f>
        <v>Red</v>
      </c>
      <c r="AE379" t="str">
        <f>VLOOKUP($Z379,'oddspedia-matches'!$A:$AD,AE$2,0)</f>
        <v>Green</v>
      </c>
      <c r="AF379" t="str">
        <f>VLOOKUP($Z379,'oddspedia-matches'!$A:$AD,AF$2,0)</f>
        <v>Green</v>
      </c>
      <c r="AG379" t="str">
        <f>VLOOKUP($Z379,'oddspedia-matches'!$A:$AD,AG$2,0)</f>
        <v>Red</v>
      </c>
      <c r="AH379" t="str">
        <f>VLOOKUP($Z379,'oddspedia-matches'!$A:$AD,AH$2,0)</f>
        <v>Red</v>
      </c>
      <c r="AI379" t="str">
        <f>VLOOKUP($Z379,'oddspedia-matches'!$A:$AD,AI$2,0)</f>
        <v>Green</v>
      </c>
      <c r="AJ379" t="str">
        <f>VLOOKUP($Z379,'oddspedia-matches'!$A:$AD,AJ$2,0)</f>
        <v>Red</v>
      </c>
      <c r="AK379" t="str">
        <f>VLOOKUP($Z379,'oddspedia-matches'!$A:$AD,AK$2,0)</f>
        <v>Red</v>
      </c>
      <c r="AL379" t="str">
        <f>VLOOKUP($Z379,'oddspedia-matches'!$A:$AD,AL$2,0)</f>
        <v>Green</v>
      </c>
      <c r="AM379" t="str">
        <f>VLOOKUP($Z379,'oddspedia-matches'!$A:$AD,AM$2,0)</f>
        <v>Red</v>
      </c>
      <c r="AN379" t="str">
        <f>VLOOKUP($Z379,'oddspedia-matches'!$A:$AD,AN$2,0)</f>
        <v>Green</v>
      </c>
      <c r="AO379" t="str">
        <f>VLOOKUP($Z379,'oddspedia-matches'!$A:$AD,AO$2,0)</f>
        <v>Green</v>
      </c>
      <c r="AP379" t="str">
        <f>VLOOKUP($Z379,'oddspedia-matches'!$A:$AD,AP$2,0)</f>
        <v>Green</v>
      </c>
      <c r="AQ379" t="str">
        <f>VLOOKUP($Z379,'oddspedia-matches'!$A:$AD,AQ$2,0)</f>
        <v>Red</v>
      </c>
    </row>
    <row r="380" spans="2:43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str">
        <f>VLOOKUP(F380,'Transform table'!A:B,2,0)</f>
        <v>Elfsborg</v>
      </c>
      <c r="Z380" t="str">
        <f t="shared" si="5"/>
        <v>26/07/2026MalmoElfsborg</v>
      </c>
      <c r="AA380" t="str">
        <f>VLOOKUP($Z380,'oddspedia-matches'!$A:$AD,AA$2,0)</f>
        <v>1 - 2</v>
      </c>
      <c r="AB380" t="str">
        <f>VLOOKUP($Z380,'oddspedia-matches'!$A:$AD,AB$2,0)</f>
        <v>Red</v>
      </c>
      <c r="AC380" t="str">
        <f>VLOOKUP($Z380,'oddspedia-matches'!$A:$AD,AC$2,0)</f>
        <v>Red</v>
      </c>
      <c r="AD380" t="str">
        <f>VLOOKUP($Z380,'oddspedia-matches'!$A:$AD,AD$2,0)</f>
        <v>Green</v>
      </c>
      <c r="AE380" t="str">
        <f>VLOOKUP($Z380,'oddspedia-matches'!$A:$AD,AE$2,0)</f>
        <v>Red</v>
      </c>
      <c r="AF380" t="str">
        <f>VLOOKUP($Z380,'oddspedia-matches'!$A:$AD,AF$2,0)</f>
        <v>Green</v>
      </c>
      <c r="AG380" t="str">
        <f>VLOOKUP($Z380,'oddspedia-matches'!$A:$AD,AG$2,0)</f>
        <v>Green</v>
      </c>
      <c r="AH380" t="str">
        <f>VLOOKUP($Z380,'oddspedia-matches'!$A:$AD,AH$2,0)</f>
        <v>Red</v>
      </c>
      <c r="AI380" t="str">
        <f>VLOOKUP($Z380,'oddspedia-matches'!$A:$AD,AI$2,0)</f>
        <v>Red</v>
      </c>
      <c r="AJ380" t="str">
        <f>VLOOKUP($Z380,'oddspedia-matches'!$A:$AD,AJ$2,0)</f>
        <v>Green</v>
      </c>
      <c r="AK380" t="str">
        <f>VLOOKUP($Z380,'oddspedia-matches'!$A:$AD,AK$2,0)</f>
        <v>Green</v>
      </c>
      <c r="AL380" t="str">
        <f>VLOOKUP($Z380,'oddspedia-matches'!$A:$AD,AL$2,0)</f>
        <v>Green</v>
      </c>
      <c r="AM380" t="str">
        <f>VLOOKUP($Z380,'oddspedia-matches'!$A:$AD,AM$2,0)</f>
        <v>Green</v>
      </c>
      <c r="AN380" t="str">
        <f>VLOOKUP($Z380,'oddspedia-matches'!$A:$AD,AN$2,0)</f>
        <v>Red</v>
      </c>
      <c r="AO380" t="str">
        <f>VLOOKUP($Z380,'oddspedia-matches'!$A:$AD,AO$2,0)</f>
        <v>Green</v>
      </c>
      <c r="AP380" t="str">
        <f>VLOOKUP($Z380,'oddspedia-matches'!$A:$AD,AP$2,0)</f>
        <v>Green</v>
      </c>
      <c r="AQ380" t="str">
        <f>VLOOKUP($Z380,'oddspedia-matches'!$A:$AD,AQ$2,0)</f>
        <v>Red</v>
      </c>
    </row>
    <row r="381" spans="2:43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</v>
      </c>
      <c r="Y381" t="str">
        <f>VLOOKUP(F381,'Transform table'!A:B,2,0)</f>
        <v>FC Zhenis</v>
      </c>
      <c r="Z381" t="str">
        <f t="shared" si="5"/>
        <v>26/07/2026FK Kaspyi AktauFC Zhenis</v>
      </c>
      <c r="AA381" t="str">
        <f>VLOOKUP($Z381,'oddspedia-matches'!$A:$AD,AA$2,0)</f>
        <v>3 - 2</v>
      </c>
      <c r="AB381" t="str">
        <f>VLOOKUP($Z381,'oddspedia-matches'!$A:$AD,AB$2,0)</f>
        <v>Green</v>
      </c>
      <c r="AC381" t="str">
        <f>VLOOKUP($Z381,'oddspedia-matches'!$A:$AD,AC$2,0)</f>
        <v>Red</v>
      </c>
      <c r="AD381" t="str">
        <f>VLOOKUP($Z381,'oddspedia-matches'!$A:$AD,AD$2,0)</f>
        <v>Red</v>
      </c>
      <c r="AE381" t="str">
        <f>VLOOKUP($Z381,'oddspedia-matches'!$A:$AD,AE$2,0)</f>
        <v>Green</v>
      </c>
      <c r="AF381" t="str">
        <f>VLOOKUP($Z381,'oddspedia-matches'!$A:$AD,AF$2,0)</f>
        <v>Red</v>
      </c>
      <c r="AG381" t="str">
        <f>VLOOKUP($Z381,'oddspedia-matches'!$A:$AD,AG$2,0)</f>
        <v>Green</v>
      </c>
      <c r="AH381" t="str">
        <f>VLOOKUP($Z381,'oddspedia-matches'!$A:$AD,AH$2,0)</f>
        <v>Green</v>
      </c>
      <c r="AI381" t="str">
        <f>VLOOKUP($Z381,'oddspedia-matches'!$A:$AD,AI$2,0)</f>
        <v>Red</v>
      </c>
      <c r="AJ381" t="str">
        <f>VLOOKUP($Z381,'oddspedia-matches'!$A:$AD,AJ$2,0)</f>
        <v>Red</v>
      </c>
      <c r="AK381" t="str">
        <f>VLOOKUP($Z381,'oddspedia-matches'!$A:$AD,AK$2,0)</f>
        <v>Green</v>
      </c>
      <c r="AL381" t="str">
        <f>VLOOKUP($Z381,'oddspedia-matches'!$A:$AD,AL$2,0)</f>
        <v>Green</v>
      </c>
      <c r="AM381" t="str">
        <f>VLOOKUP($Z381,'oddspedia-matches'!$A:$AD,AM$2,0)</f>
        <v>Green</v>
      </c>
      <c r="AN381" t="str">
        <f>VLOOKUP($Z381,'oddspedia-matches'!$A:$AD,AN$2,0)</f>
        <v>Red</v>
      </c>
      <c r="AO381" t="str">
        <f>VLOOKUP($Z381,'oddspedia-matches'!$A:$AD,AO$2,0)</f>
        <v>Red</v>
      </c>
      <c r="AP381" t="str">
        <f>VLOOKUP($Z381,'oddspedia-matches'!$A:$AD,AP$2,0)</f>
        <v>Green</v>
      </c>
      <c r="AQ381" t="str">
        <f>VLOOKUP($Z381,'oddspedia-matches'!$A:$AD,AQ$2,0)</f>
        <v>Red</v>
      </c>
    </row>
    <row r="382" spans="2:43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 II</v>
      </c>
      <c r="Y382" t="str">
        <f>VLOOKUP(F382,'Transform table'!A:B,2,0)</f>
        <v>New York City II</v>
      </c>
      <c r="Z382" t="str">
        <f t="shared" si="5"/>
        <v>26/07/2026Atlanta United IINew York City II</v>
      </c>
      <c r="AA382" t="str">
        <f>VLOOKUP($Z382,'oddspedia-matches'!$A:$AD,AA$2,0)</f>
        <v>3 - 2</v>
      </c>
      <c r="AB382" t="str">
        <f>VLOOKUP($Z382,'oddspedia-matches'!$A:$AD,AB$2,0)</f>
        <v>Green</v>
      </c>
      <c r="AC382" t="str">
        <f>VLOOKUP($Z382,'oddspedia-matches'!$A:$AD,AC$2,0)</f>
        <v>Red</v>
      </c>
      <c r="AD382" t="str">
        <f>VLOOKUP($Z382,'oddspedia-matches'!$A:$AD,AD$2,0)</f>
        <v>Red</v>
      </c>
      <c r="AE382" t="str">
        <f>VLOOKUP($Z382,'oddspedia-matches'!$A:$AD,AE$2,0)</f>
        <v>Green</v>
      </c>
      <c r="AF382" t="str">
        <f>VLOOKUP($Z382,'oddspedia-matches'!$A:$AD,AF$2,0)</f>
        <v>Red</v>
      </c>
      <c r="AG382" t="str">
        <f>VLOOKUP($Z382,'oddspedia-matches'!$A:$AD,AG$2,0)</f>
        <v>Green</v>
      </c>
      <c r="AH382" t="str">
        <f>VLOOKUP($Z382,'oddspedia-matches'!$A:$AD,AH$2,0)</f>
        <v>Green</v>
      </c>
      <c r="AI382" t="str">
        <f>VLOOKUP($Z382,'oddspedia-matches'!$A:$AD,AI$2,0)</f>
        <v>Red</v>
      </c>
      <c r="AJ382" t="str">
        <f>VLOOKUP($Z382,'oddspedia-matches'!$A:$AD,AJ$2,0)</f>
        <v>Red</v>
      </c>
      <c r="AK382" t="str">
        <f>VLOOKUP($Z382,'oddspedia-matches'!$A:$AD,AK$2,0)</f>
        <v>Green</v>
      </c>
      <c r="AL382" t="str">
        <f>VLOOKUP($Z382,'oddspedia-matches'!$A:$AD,AL$2,0)</f>
        <v>Green</v>
      </c>
      <c r="AM382" t="str">
        <f>VLOOKUP($Z382,'oddspedia-matches'!$A:$AD,AM$2,0)</f>
        <v>Green</v>
      </c>
      <c r="AN382" t="str">
        <f>VLOOKUP($Z382,'oddspedia-matches'!$A:$AD,AN$2,0)</f>
        <v>Red</v>
      </c>
      <c r="AO382" t="str">
        <f>VLOOKUP($Z382,'oddspedia-matches'!$A:$AD,AO$2,0)</f>
        <v>Red</v>
      </c>
      <c r="AP382" t="str">
        <f>VLOOKUP($Z382,'oddspedia-matches'!$A:$AD,AP$2,0)</f>
        <v>Green</v>
      </c>
      <c r="AQ382" t="str">
        <f>VLOOKUP($Z382,'oddspedia-matches'!$A:$AD,AQ$2,0)</f>
        <v>Red</v>
      </c>
    </row>
    <row r="383" spans="2:43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FC Politehnica Chisinau</v>
      </c>
      <c r="Y383" t="str">
        <f>VLOOKUP(F383,'Transform table'!A:B,2,0)</f>
        <v>FC Zimbru</v>
      </c>
      <c r="Z383" t="str">
        <f t="shared" si="5"/>
        <v>26/07/2026FC Politehnica ChisinauFC Zimbru</v>
      </c>
      <c r="AA383" t="str">
        <f>VLOOKUP($Z383,'oddspedia-matches'!$A:$AD,AA$2,0)</f>
        <v>0 - 2</v>
      </c>
      <c r="AB383" t="str">
        <f>VLOOKUP($Z383,'oddspedia-matches'!$A:$AD,AB$2,0)</f>
        <v>Red</v>
      </c>
      <c r="AC383" t="str">
        <f>VLOOKUP($Z383,'oddspedia-matches'!$A:$AD,AC$2,0)</f>
        <v>Red</v>
      </c>
      <c r="AD383" t="str">
        <f>VLOOKUP($Z383,'oddspedia-matches'!$A:$AD,AD$2,0)</f>
        <v>Green</v>
      </c>
      <c r="AE383" t="str">
        <f>VLOOKUP($Z383,'oddspedia-matches'!$A:$AD,AE$2,0)</f>
        <v>Red</v>
      </c>
      <c r="AF383" t="str">
        <f>VLOOKUP($Z383,'oddspedia-matches'!$A:$AD,AF$2,0)</f>
        <v>Green</v>
      </c>
      <c r="AG383" t="str">
        <f>VLOOKUP($Z383,'oddspedia-matches'!$A:$AD,AG$2,0)</f>
        <v>Green</v>
      </c>
      <c r="AH383" t="str">
        <f>VLOOKUP($Z383,'oddspedia-matches'!$A:$AD,AH$2,0)</f>
        <v>Red</v>
      </c>
      <c r="AI383" t="str">
        <f>VLOOKUP($Z383,'oddspedia-matches'!$A:$AD,AI$2,0)</f>
        <v>Red</v>
      </c>
      <c r="AJ383" t="str">
        <f>VLOOKUP($Z383,'oddspedia-matches'!$A:$AD,AJ$2,0)</f>
        <v>Green</v>
      </c>
      <c r="AK383" t="str">
        <f>VLOOKUP($Z383,'oddspedia-matches'!$A:$AD,AK$2,0)</f>
        <v>Green</v>
      </c>
      <c r="AL383" t="str">
        <f>VLOOKUP($Z383,'oddspedia-matches'!$A:$AD,AL$2,0)</f>
        <v>Green</v>
      </c>
      <c r="AM383" t="str">
        <f>VLOOKUP($Z383,'oddspedia-matches'!$A:$AD,AM$2,0)</f>
        <v>Red</v>
      </c>
      <c r="AN383" t="str">
        <f>VLOOKUP($Z383,'oddspedia-matches'!$A:$AD,AN$2,0)</f>
        <v>Green</v>
      </c>
      <c r="AO383" t="str">
        <f>VLOOKUP($Z383,'oddspedia-matches'!$A:$AD,AO$2,0)</f>
        <v>Green</v>
      </c>
      <c r="AP383" t="str">
        <f>VLOOKUP($Z383,'oddspedia-matches'!$A:$AD,AP$2,0)</f>
        <v>Red</v>
      </c>
      <c r="AQ383" t="str">
        <f>VLOOKUP($Z383,'oddspedia-matches'!$A:$AD,AQ$2,0)</f>
        <v>Green</v>
      </c>
    </row>
    <row r="384" spans="2:43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tr">
        <f>VLOOKUP(E384,'Transform table'!A:B,2,0)</f>
        <v>KFUM Oslo</v>
      </c>
      <c r="Y384" t="str">
        <f>VLOOKUP(F384,'Transform table'!A:B,2,0)</f>
        <v>Molde</v>
      </c>
      <c r="Z384" t="str">
        <f t="shared" si="5"/>
        <v>26/07/2026KFUM OsloMolde</v>
      </c>
      <c r="AA384" t="str">
        <f>VLOOKUP($Z384,'oddspedia-matches'!$A:$AD,AA$2,0)</f>
        <v>2 - 4</v>
      </c>
      <c r="AB384" t="str">
        <f>VLOOKUP($Z384,'oddspedia-matches'!$A:$AD,AB$2,0)</f>
        <v>Red</v>
      </c>
      <c r="AC384" t="str">
        <f>VLOOKUP($Z384,'oddspedia-matches'!$A:$AD,AC$2,0)</f>
        <v>Red</v>
      </c>
      <c r="AD384" t="str">
        <f>VLOOKUP($Z384,'oddspedia-matches'!$A:$AD,AD$2,0)</f>
        <v>Green</v>
      </c>
      <c r="AE384" t="str">
        <f>VLOOKUP($Z384,'oddspedia-matches'!$A:$AD,AE$2,0)</f>
        <v>Red</v>
      </c>
      <c r="AF384" t="str">
        <f>VLOOKUP($Z384,'oddspedia-matches'!$A:$AD,AF$2,0)</f>
        <v>Green</v>
      </c>
      <c r="AG384" t="str">
        <f>VLOOKUP($Z384,'oddspedia-matches'!$A:$AD,AG$2,0)</f>
        <v>Green</v>
      </c>
      <c r="AH384" t="str">
        <f>VLOOKUP($Z384,'oddspedia-matches'!$A:$AD,AH$2,0)</f>
        <v>Red</v>
      </c>
      <c r="AI384" t="str">
        <f>VLOOKUP($Z384,'oddspedia-matches'!$A:$AD,AI$2,0)</f>
        <v>Green</v>
      </c>
      <c r="AJ384" t="str">
        <f>VLOOKUP($Z384,'oddspedia-matches'!$A:$AD,AJ$2,0)</f>
        <v>Red</v>
      </c>
      <c r="AK384" t="str">
        <f>VLOOKUP($Z384,'oddspedia-matches'!$A:$AD,AK$2,0)</f>
        <v>Green</v>
      </c>
      <c r="AL384" t="str">
        <f>VLOOKUP($Z384,'oddspedia-matches'!$A:$AD,AL$2,0)</f>
        <v>Green</v>
      </c>
      <c r="AM384" t="str">
        <f>VLOOKUP($Z384,'oddspedia-matches'!$A:$AD,AM$2,0)</f>
        <v>Green</v>
      </c>
      <c r="AN384" t="str">
        <f>VLOOKUP($Z384,'oddspedia-matches'!$A:$AD,AN$2,0)</f>
        <v>Red</v>
      </c>
      <c r="AO384" t="str">
        <f>VLOOKUP($Z384,'oddspedia-matches'!$A:$AD,AO$2,0)</f>
        <v>Red</v>
      </c>
      <c r="AP384" t="str">
        <f>VLOOKUP($Z384,'oddspedia-matches'!$A:$AD,AP$2,0)</f>
        <v>Green</v>
      </c>
      <c r="AQ384" t="str">
        <f>VLOOKUP($Z384,'oddspedia-matches'!$A:$AD,AQ$2,0)</f>
        <v>Red</v>
      </c>
    </row>
    <row r="385" spans="2:43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str">
        <f>VLOOKUP($Z385,'oddspedia-matches'!$A:$AD,AA$2,0)</f>
        <v>0 - 3</v>
      </c>
      <c r="AB385" t="str">
        <f>VLOOKUP($Z385,'oddspedia-matches'!$A:$AD,AB$2,0)</f>
        <v>Red</v>
      </c>
      <c r="AC385" t="str">
        <f>VLOOKUP($Z385,'oddspedia-matches'!$A:$AD,AC$2,0)</f>
        <v>Red</v>
      </c>
      <c r="AD385" t="str">
        <f>VLOOKUP($Z385,'oddspedia-matches'!$A:$AD,AD$2,0)</f>
        <v>Green</v>
      </c>
      <c r="AE385" t="str">
        <f>VLOOKUP($Z385,'oddspedia-matches'!$A:$AD,AE$2,0)</f>
        <v>Red</v>
      </c>
      <c r="AF385" t="str">
        <f>VLOOKUP($Z385,'oddspedia-matches'!$A:$AD,AF$2,0)</f>
        <v>Green</v>
      </c>
      <c r="AG385" t="str">
        <f>VLOOKUP($Z385,'oddspedia-matches'!$A:$AD,AG$2,0)</f>
        <v>Green</v>
      </c>
      <c r="AH385" t="str">
        <f>VLOOKUP($Z385,'oddspedia-matches'!$A:$AD,AH$2,0)</f>
        <v>Red</v>
      </c>
      <c r="AI385" t="str">
        <f>VLOOKUP($Z385,'oddspedia-matches'!$A:$AD,AI$2,0)</f>
        <v>Red</v>
      </c>
      <c r="AJ385" t="str">
        <f>VLOOKUP($Z385,'oddspedia-matches'!$A:$AD,AJ$2,0)</f>
        <v>Green</v>
      </c>
      <c r="AK385" t="str">
        <f>VLOOKUP($Z385,'oddspedia-matches'!$A:$AD,AK$2,0)</f>
        <v>Green</v>
      </c>
      <c r="AL385" t="str">
        <f>VLOOKUP($Z385,'oddspedia-matches'!$A:$AD,AL$2,0)</f>
        <v>Green</v>
      </c>
      <c r="AM385" t="str">
        <f>VLOOKUP($Z385,'oddspedia-matches'!$A:$AD,AM$2,0)</f>
        <v>Green</v>
      </c>
      <c r="AN385" t="str">
        <f>VLOOKUP($Z385,'oddspedia-matches'!$A:$AD,AN$2,0)</f>
        <v>Red</v>
      </c>
      <c r="AO385" t="str">
        <f>VLOOKUP($Z385,'oddspedia-matches'!$A:$AD,AO$2,0)</f>
        <v>Green</v>
      </c>
      <c r="AP385" t="str">
        <f>VLOOKUP($Z385,'oddspedia-matches'!$A:$AD,AP$2,0)</f>
        <v>Red</v>
      </c>
      <c r="AQ385" t="str">
        <f>VLOOKUP($Z385,'oddspedia-matches'!$A:$AD,AQ$2,0)</f>
        <v>Green</v>
      </c>
    </row>
    <row r="386" spans="2:43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tr">
        <f>VLOOKUP(E386,'Transform table'!A:B,2,0)</f>
        <v>Sarpsborg 08</v>
      </c>
      <c r="Y386" t="str">
        <f>VLOOKUP(F386,'Transform table'!A:B,2,0)</f>
        <v>HamKam</v>
      </c>
      <c r="Z386" t="str">
        <f t="shared" si="5"/>
        <v>26/07/2026Sarpsborg 08HamKam</v>
      </c>
      <c r="AA386" t="str">
        <f>VLOOKUP($Z386,'oddspedia-matches'!$A:$AD,AA$2,0)</f>
        <v>1 - 0</v>
      </c>
      <c r="AB386" t="str">
        <f>VLOOKUP($Z386,'oddspedia-matches'!$A:$AD,AB$2,0)</f>
        <v>Green</v>
      </c>
      <c r="AC386" t="str">
        <f>VLOOKUP($Z386,'oddspedia-matches'!$A:$AD,AC$2,0)</f>
        <v>Red</v>
      </c>
      <c r="AD386" t="str">
        <f>VLOOKUP($Z386,'oddspedia-matches'!$A:$AD,AD$2,0)</f>
        <v>Red</v>
      </c>
      <c r="AE386" t="str">
        <f>VLOOKUP($Z386,'oddspedia-matches'!$A:$AD,AE$2,0)</f>
        <v>Green</v>
      </c>
      <c r="AF386" t="str">
        <f>VLOOKUP($Z386,'oddspedia-matches'!$A:$AD,AF$2,0)</f>
        <v>Red</v>
      </c>
      <c r="AG386" t="str">
        <f>VLOOKUP($Z386,'oddspedia-matches'!$A:$AD,AG$2,0)</f>
        <v>Green</v>
      </c>
      <c r="AH386" t="str">
        <f>VLOOKUP($Z386,'oddspedia-matches'!$A:$AD,AH$2,0)</f>
        <v>Green</v>
      </c>
      <c r="AI386" t="str">
        <f>VLOOKUP($Z386,'oddspedia-matches'!$A:$AD,AI$2,0)</f>
        <v>Red</v>
      </c>
      <c r="AJ386" t="str">
        <f>VLOOKUP($Z386,'oddspedia-matches'!$A:$AD,AJ$2,0)</f>
        <v>Red</v>
      </c>
      <c r="AK386" t="str">
        <f>VLOOKUP($Z386,'oddspedia-matches'!$A:$AD,AK$2,0)</f>
        <v>Green</v>
      </c>
      <c r="AL386" t="str">
        <f>VLOOKUP($Z386,'oddspedia-matches'!$A:$AD,AL$2,0)</f>
        <v>Red</v>
      </c>
      <c r="AM386" t="str">
        <f>VLOOKUP($Z386,'oddspedia-matches'!$A:$AD,AM$2,0)</f>
        <v>Red</v>
      </c>
      <c r="AN386" t="str">
        <f>VLOOKUP($Z386,'oddspedia-matches'!$A:$AD,AN$2,0)</f>
        <v>Green</v>
      </c>
      <c r="AO386" t="str">
        <f>VLOOKUP($Z386,'oddspedia-matches'!$A:$AD,AO$2,0)</f>
        <v>Green</v>
      </c>
      <c r="AP386" t="str">
        <f>VLOOKUP($Z386,'oddspedia-matches'!$A:$AD,AP$2,0)</f>
        <v>Red</v>
      </c>
      <c r="AQ386" t="str">
        <f>VLOOKUP($Z386,'oddspedia-matches'!$A:$AD,AQ$2,0)</f>
        <v>Green</v>
      </c>
    </row>
    <row r="387" spans="2:43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str">
        <f>VLOOKUP(F387,'Transform table'!A:B,2,0)</f>
        <v>Egersund</v>
      </c>
      <c r="Z387" t="str">
        <f t="shared" si="5"/>
        <v>26/07/2026AsaneEgersund</v>
      </c>
      <c r="AA387" t="str">
        <f>VLOOKUP($Z387,'oddspedia-matches'!$A:$AD,AA$2,0)</f>
        <v>3 - 3</v>
      </c>
      <c r="AB387" t="str">
        <f>VLOOKUP($Z387,'oddspedia-matches'!$A:$AD,AB$2,0)</f>
        <v>Red</v>
      </c>
      <c r="AC387" t="str">
        <f>VLOOKUP($Z387,'oddspedia-matches'!$A:$AD,AC$2,0)</f>
        <v>Green</v>
      </c>
      <c r="AD387" t="str">
        <f>VLOOKUP($Z387,'oddspedia-matches'!$A:$AD,AD$2,0)</f>
        <v>Red</v>
      </c>
      <c r="AE387" t="str">
        <f>VLOOKUP($Z387,'oddspedia-matches'!$A:$AD,AE$2,0)</f>
        <v>Green</v>
      </c>
      <c r="AF387" t="str">
        <f>VLOOKUP($Z387,'oddspedia-matches'!$A:$AD,AF$2,0)</f>
        <v>Green</v>
      </c>
      <c r="AG387" t="str">
        <f>VLOOKUP($Z387,'oddspedia-matches'!$A:$AD,AG$2,0)</f>
        <v>Red</v>
      </c>
      <c r="AH387" t="str">
        <f>VLOOKUP($Z387,'oddspedia-matches'!$A:$AD,AH$2,0)</f>
        <v>Green</v>
      </c>
      <c r="AI387" t="str">
        <f>VLOOKUP($Z387,'oddspedia-matches'!$A:$AD,AI$2,0)</f>
        <v>Red</v>
      </c>
      <c r="AJ387" t="str">
        <f>VLOOKUP($Z387,'oddspedia-matches'!$A:$AD,AJ$2,0)</f>
        <v>Red</v>
      </c>
      <c r="AK387" t="str">
        <f>VLOOKUP($Z387,'oddspedia-matches'!$A:$AD,AK$2,0)</f>
        <v>Green</v>
      </c>
      <c r="AL387" t="str">
        <f>VLOOKUP($Z387,'oddspedia-matches'!$A:$AD,AL$2,0)</f>
        <v>Green</v>
      </c>
      <c r="AM387" t="str">
        <f>VLOOKUP($Z387,'oddspedia-matches'!$A:$AD,AM$2,0)</f>
        <v>Green</v>
      </c>
      <c r="AN387" t="str">
        <f>VLOOKUP($Z387,'oddspedia-matches'!$A:$AD,AN$2,0)</f>
        <v>Red</v>
      </c>
      <c r="AO387" t="str">
        <f>VLOOKUP($Z387,'oddspedia-matches'!$A:$AD,AO$2,0)</f>
        <v>Red</v>
      </c>
      <c r="AP387" t="str">
        <f>VLOOKUP($Z387,'oddspedia-matches'!$A:$AD,AP$2,0)</f>
        <v>Green</v>
      </c>
      <c r="AQ387" t="str">
        <f>VLOOKUP($Z387,'oddspedia-matches'!$A:$AD,AQ$2,0)</f>
        <v>Red</v>
      </c>
    </row>
    <row r="388" spans="2:43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Moss</v>
      </c>
      <c r="Y388" t="str">
        <f>VLOOKUP(F388,'Transform table'!A:B,2,0)</f>
        <v>Raufoss</v>
      </c>
      <c r="Z388" t="str">
        <f t="shared" ref="Z388:Z451" si="6">C388&amp;X388&amp;Y388</f>
        <v>26/07/2026MossRaufoss</v>
      </c>
      <c r="AA388" t="str">
        <f>VLOOKUP($Z388,'oddspedia-matches'!$A:$AD,AA$2,0)</f>
        <v>1 - 2</v>
      </c>
      <c r="AB388" t="str">
        <f>VLOOKUP($Z388,'oddspedia-matches'!$A:$AD,AB$2,0)</f>
        <v>Red</v>
      </c>
      <c r="AC388" t="str">
        <f>VLOOKUP($Z388,'oddspedia-matches'!$A:$AD,AC$2,0)</f>
        <v>Red</v>
      </c>
      <c r="AD388" t="str">
        <f>VLOOKUP($Z388,'oddspedia-matches'!$A:$AD,AD$2,0)</f>
        <v>Green</v>
      </c>
      <c r="AE388" t="str">
        <f>VLOOKUP($Z388,'oddspedia-matches'!$A:$AD,AE$2,0)</f>
        <v>Red</v>
      </c>
      <c r="AF388" t="str">
        <f>VLOOKUP($Z388,'oddspedia-matches'!$A:$AD,AF$2,0)</f>
        <v>Green</v>
      </c>
      <c r="AG388" t="str">
        <f>VLOOKUP($Z388,'oddspedia-matches'!$A:$AD,AG$2,0)</f>
        <v>Green</v>
      </c>
      <c r="AH388" t="str">
        <f>VLOOKUP($Z388,'oddspedia-matches'!$A:$AD,AH$2,0)</f>
        <v>Red</v>
      </c>
      <c r="AI388" t="str">
        <f>VLOOKUP($Z388,'oddspedia-matches'!$A:$AD,AI$2,0)</f>
        <v>Green</v>
      </c>
      <c r="AJ388" t="str">
        <f>VLOOKUP($Z388,'oddspedia-matches'!$A:$AD,AJ$2,0)</f>
        <v>Red</v>
      </c>
      <c r="AK388" t="str">
        <f>VLOOKUP($Z388,'oddspedia-matches'!$A:$AD,AK$2,0)</f>
        <v>Green</v>
      </c>
      <c r="AL388" t="str">
        <f>VLOOKUP($Z388,'oddspedia-matches'!$A:$AD,AL$2,0)</f>
        <v>Green</v>
      </c>
      <c r="AM388" t="str">
        <f>VLOOKUP($Z388,'oddspedia-matches'!$A:$AD,AM$2,0)</f>
        <v>Green</v>
      </c>
      <c r="AN388" t="str">
        <f>VLOOKUP($Z388,'oddspedia-matches'!$A:$AD,AN$2,0)</f>
        <v>Red</v>
      </c>
      <c r="AO388" t="str">
        <f>VLOOKUP($Z388,'oddspedia-matches'!$A:$AD,AO$2,0)</f>
        <v>Green</v>
      </c>
      <c r="AP388" t="str">
        <f>VLOOKUP($Z388,'oddspedia-matches'!$A:$AD,AP$2,0)</f>
        <v>Green</v>
      </c>
      <c r="AQ388" t="str">
        <f>VLOOKUP($Z388,'oddspedia-matches'!$A:$AD,AQ$2,0)</f>
        <v>Red</v>
      </c>
    </row>
    <row r="389" spans="2:43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str">
        <f>VLOOKUP(F389,'Transform table'!A:B,2,0)</f>
        <v>Kongsvinger</v>
      </c>
      <c r="Z389" t="str">
        <f t="shared" si="6"/>
        <v>26/07/2026Sandnes UlfKongsvinger</v>
      </c>
      <c r="AA389" t="str">
        <f>VLOOKUP($Z389,'oddspedia-matches'!$A:$AD,AA$2,0)</f>
        <v>1 - 6</v>
      </c>
      <c r="AB389" t="str">
        <f>VLOOKUP($Z389,'oddspedia-matches'!$A:$AD,AB$2,0)</f>
        <v>Red</v>
      </c>
      <c r="AC389" t="str">
        <f>VLOOKUP($Z389,'oddspedia-matches'!$A:$AD,AC$2,0)</f>
        <v>Red</v>
      </c>
      <c r="AD389" t="str">
        <f>VLOOKUP($Z389,'oddspedia-matches'!$A:$AD,AD$2,0)</f>
        <v>Green</v>
      </c>
      <c r="AE389" t="str">
        <f>VLOOKUP($Z389,'oddspedia-matches'!$A:$AD,AE$2,0)</f>
        <v>Red</v>
      </c>
      <c r="AF389" t="str">
        <f>VLOOKUP($Z389,'oddspedia-matches'!$A:$AD,AF$2,0)</f>
        <v>Green</v>
      </c>
      <c r="AG389" t="str">
        <f>VLOOKUP($Z389,'oddspedia-matches'!$A:$AD,AG$2,0)</f>
        <v>Green</v>
      </c>
      <c r="AH389" t="str">
        <f>VLOOKUP($Z389,'oddspedia-matches'!$A:$AD,AH$2,0)</f>
        <v>Red</v>
      </c>
      <c r="AI389" t="str">
        <f>VLOOKUP($Z389,'oddspedia-matches'!$A:$AD,AI$2,0)</f>
        <v>Red</v>
      </c>
      <c r="AJ389" t="str">
        <f>VLOOKUP($Z389,'oddspedia-matches'!$A:$AD,AJ$2,0)</f>
        <v>Green</v>
      </c>
      <c r="AK389" t="str">
        <f>VLOOKUP($Z389,'oddspedia-matches'!$A:$AD,AK$2,0)</f>
        <v>Green</v>
      </c>
      <c r="AL389" t="str">
        <f>VLOOKUP($Z389,'oddspedia-matches'!$A:$AD,AL$2,0)</f>
        <v>Green</v>
      </c>
      <c r="AM389" t="str">
        <f>VLOOKUP($Z389,'oddspedia-matches'!$A:$AD,AM$2,0)</f>
        <v>Green</v>
      </c>
      <c r="AN389" t="str">
        <f>VLOOKUP($Z389,'oddspedia-matches'!$A:$AD,AN$2,0)</f>
        <v>Red</v>
      </c>
      <c r="AO389" t="str">
        <f>VLOOKUP($Z389,'oddspedia-matches'!$A:$AD,AO$2,0)</f>
        <v>Red</v>
      </c>
      <c r="AP389" t="str">
        <f>VLOOKUP($Z389,'oddspedia-matches'!$A:$AD,AP$2,0)</f>
        <v>Green</v>
      </c>
      <c r="AQ389" t="str">
        <f>VLOOKUP($Z389,'oddspedia-matches'!$A:$AD,AQ$2,0)</f>
        <v>Red</v>
      </c>
    </row>
    <row r="390" spans="2:43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Sogndal</v>
      </c>
      <c r="Y390" t="str">
        <f>VLOOKUP(F390,'Transform table'!A:B,2,0)</f>
        <v>Ranheim</v>
      </c>
      <c r="Z390" t="str">
        <f t="shared" si="6"/>
        <v>26/07/2026SogndalRanheim</v>
      </c>
      <c r="AA390" t="str">
        <f>VLOOKUP($Z390,'oddspedia-matches'!$A:$AD,AA$2,0)</f>
        <v>3 - 2</v>
      </c>
      <c r="AB390" t="str">
        <f>VLOOKUP($Z390,'oddspedia-matches'!$A:$AD,AB$2,0)</f>
        <v>Green</v>
      </c>
      <c r="AC390" t="str">
        <f>VLOOKUP($Z390,'oddspedia-matches'!$A:$AD,AC$2,0)</f>
        <v>Red</v>
      </c>
      <c r="AD390" t="str">
        <f>VLOOKUP($Z390,'oddspedia-matches'!$A:$AD,AD$2,0)</f>
        <v>Red</v>
      </c>
      <c r="AE390" t="str">
        <f>VLOOKUP($Z390,'oddspedia-matches'!$A:$AD,AE$2,0)</f>
        <v>Green</v>
      </c>
      <c r="AF390" t="str">
        <f>VLOOKUP($Z390,'oddspedia-matches'!$A:$AD,AF$2,0)</f>
        <v>Red</v>
      </c>
      <c r="AG390" t="str">
        <f>VLOOKUP($Z390,'oddspedia-matches'!$A:$AD,AG$2,0)</f>
        <v>Green</v>
      </c>
      <c r="AH390" t="str">
        <f>VLOOKUP($Z390,'oddspedia-matches'!$A:$AD,AH$2,0)</f>
        <v>Green</v>
      </c>
      <c r="AI390" t="str">
        <f>VLOOKUP($Z390,'oddspedia-matches'!$A:$AD,AI$2,0)</f>
        <v>Red</v>
      </c>
      <c r="AJ390" t="str">
        <f>VLOOKUP($Z390,'oddspedia-matches'!$A:$AD,AJ$2,0)</f>
        <v>Red</v>
      </c>
      <c r="AK390" t="str">
        <f>VLOOKUP($Z390,'oddspedia-matches'!$A:$AD,AK$2,0)</f>
        <v>Green</v>
      </c>
      <c r="AL390" t="str">
        <f>VLOOKUP($Z390,'oddspedia-matches'!$A:$AD,AL$2,0)</f>
        <v>Green</v>
      </c>
      <c r="AM390" t="str">
        <f>VLOOKUP($Z390,'oddspedia-matches'!$A:$AD,AM$2,0)</f>
        <v>Green</v>
      </c>
      <c r="AN390" t="str">
        <f>VLOOKUP($Z390,'oddspedia-matches'!$A:$AD,AN$2,0)</f>
        <v>Red</v>
      </c>
      <c r="AO390" t="str">
        <f>VLOOKUP($Z390,'oddspedia-matches'!$A:$AD,AO$2,0)</f>
        <v>Red</v>
      </c>
      <c r="AP390" t="str">
        <f>VLOOKUP($Z390,'oddspedia-matches'!$A:$AD,AP$2,0)</f>
        <v>Green</v>
      </c>
      <c r="AQ390" t="str">
        <f>VLOOKUP($Z390,'oddspedia-matches'!$A:$AD,AQ$2,0)</f>
        <v>Red</v>
      </c>
    </row>
    <row r="391" spans="2:43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str">
        <f>VLOOKUP(F391,'Transform table'!A:B,2,0)</f>
        <v>Odd BK</v>
      </c>
      <c r="Z391" t="str">
        <f t="shared" si="6"/>
        <v>26/07/2026StrommenOdd BK</v>
      </c>
      <c r="AA391" t="str">
        <f>VLOOKUP($Z391,'oddspedia-matches'!$A:$AD,AA$2,0)</f>
        <v>0 - 0</v>
      </c>
      <c r="AB391" t="str">
        <f>VLOOKUP($Z391,'oddspedia-matches'!$A:$AD,AB$2,0)</f>
        <v>Red</v>
      </c>
      <c r="AC391" t="str">
        <f>VLOOKUP($Z391,'oddspedia-matches'!$A:$AD,AC$2,0)</f>
        <v>Green</v>
      </c>
      <c r="AD391" t="str">
        <f>VLOOKUP($Z391,'oddspedia-matches'!$A:$AD,AD$2,0)</f>
        <v>Red</v>
      </c>
      <c r="AE391" t="str">
        <f>VLOOKUP($Z391,'oddspedia-matches'!$A:$AD,AE$2,0)</f>
        <v>Green</v>
      </c>
      <c r="AF391" t="str">
        <f>VLOOKUP($Z391,'oddspedia-matches'!$A:$AD,AF$2,0)</f>
        <v>Green</v>
      </c>
      <c r="AG391" t="str">
        <f>VLOOKUP($Z391,'oddspedia-matches'!$A:$AD,AG$2,0)</f>
        <v>Red</v>
      </c>
      <c r="AH391" t="str">
        <f>VLOOKUP($Z391,'oddspedia-matches'!$A:$AD,AH$2,0)</f>
        <v>Red</v>
      </c>
      <c r="AI391" t="str">
        <f>VLOOKUP($Z391,'oddspedia-matches'!$A:$AD,AI$2,0)</f>
        <v>Green</v>
      </c>
      <c r="AJ391" t="str">
        <f>VLOOKUP($Z391,'oddspedia-matches'!$A:$AD,AJ$2,0)</f>
        <v>Red</v>
      </c>
      <c r="AK391" t="str">
        <f>VLOOKUP($Z391,'oddspedia-matches'!$A:$AD,AK$2,0)</f>
        <v>Red</v>
      </c>
      <c r="AL391" t="str">
        <f>VLOOKUP($Z391,'oddspedia-matches'!$A:$AD,AL$2,0)</f>
        <v>Red</v>
      </c>
      <c r="AM391" t="str">
        <f>VLOOKUP($Z391,'oddspedia-matches'!$A:$AD,AM$2,0)</f>
        <v>Red</v>
      </c>
      <c r="AN391" t="str">
        <f>VLOOKUP($Z391,'oddspedia-matches'!$A:$AD,AN$2,0)</f>
        <v>Green</v>
      </c>
      <c r="AO391" t="str">
        <f>VLOOKUP($Z391,'oddspedia-matches'!$A:$AD,AO$2,0)</f>
        <v>Green</v>
      </c>
      <c r="AP391" t="str">
        <f>VLOOKUP($Z391,'oddspedia-matches'!$A:$AD,AP$2,0)</f>
        <v>Red</v>
      </c>
      <c r="AQ391" t="str">
        <f>VLOOKUP($Z391,'oddspedia-matches'!$A:$AD,AQ$2,0)</f>
        <v>Green</v>
      </c>
    </row>
    <row r="392" spans="2:43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tr">
        <f>VLOOKUP(E392,'Transform table'!A:B,2,0)</f>
        <v>Unia Skierniewice</v>
      </c>
      <c r="Y392" t="str">
        <f>VLOOKUP(F392,'Transform table'!A:B,2,0)</f>
        <v>Stal Mielec</v>
      </c>
      <c r="Z392" t="str">
        <f t="shared" si="6"/>
        <v>26/07/2026Unia SkierniewiceStal Mielec</v>
      </c>
      <c r="AA392" t="str">
        <f>VLOOKUP($Z392,'oddspedia-matches'!$A:$AD,AA$2,0)</f>
        <v>1 - 2</v>
      </c>
      <c r="AB392" t="str">
        <f>VLOOKUP($Z392,'oddspedia-matches'!$A:$AD,AB$2,0)</f>
        <v>Red</v>
      </c>
      <c r="AC392" t="str">
        <f>VLOOKUP($Z392,'oddspedia-matches'!$A:$AD,AC$2,0)</f>
        <v>Red</v>
      </c>
      <c r="AD392" t="str">
        <f>VLOOKUP($Z392,'oddspedia-matches'!$A:$AD,AD$2,0)</f>
        <v>Green</v>
      </c>
      <c r="AE392" t="str">
        <f>VLOOKUP($Z392,'oddspedia-matches'!$A:$AD,AE$2,0)</f>
        <v>Red</v>
      </c>
      <c r="AF392" t="str">
        <f>VLOOKUP($Z392,'oddspedia-matches'!$A:$AD,AF$2,0)</f>
        <v>Green</v>
      </c>
      <c r="AG392" t="str">
        <f>VLOOKUP($Z392,'oddspedia-matches'!$A:$AD,AG$2,0)</f>
        <v>Green</v>
      </c>
      <c r="AH392" t="str">
        <f>VLOOKUP($Z392,'oddspedia-matches'!$A:$AD,AH$2,0)</f>
        <v>Red</v>
      </c>
      <c r="AI392" t="str">
        <f>VLOOKUP($Z392,'oddspedia-matches'!$A:$AD,AI$2,0)</f>
        <v>Red</v>
      </c>
      <c r="AJ392" t="str">
        <f>VLOOKUP($Z392,'oddspedia-matches'!$A:$AD,AJ$2,0)</f>
        <v>Green</v>
      </c>
      <c r="AK392" t="str">
        <f>VLOOKUP($Z392,'oddspedia-matches'!$A:$AD,AK$2,0)</f>
        <v>Green</v>
      </c>
      <c r="AL392" t="str">
        <f>VLOOKUP($Z392,'oddspedia-matches'!$A:$AD,AL$2,0)</f>
        <v>Green</v>
      </c>
      <c r="AM392" t="str">
        <f>VLOOKUP($Z392,'oddspedia-matches'!$A:$AD,AM$2,0)</f>
        <v>Green</v>
      </c>
      <c r="AN392" t="str">
        <f>VLOOKUP($Z392,'oddspedia-matches'!$A:$AD,AN$2,0)</f>
        <v>Red</v>
      </c>
      <c r="AO392" t="str">
        <f>VLOOKUP($Z392,'oddspedia-matches'!$A:$AD,AO$2,0)</f>
        <v>Green</v>
      </c>
      <c r="AP392" t="str">
        <f>VLOOKUP($Z392,'oddspedia-matches'!$A:$AD,AP$2,0)</f>
        <v>Green</v>
      </c>
      <c r="AQ392" t="str">
        <f>VLOOKUP($Z392,'oddspedia-matches'!$A:$AD,AQ$2,0)</f>
        <v>Red</v>
      </c>
    </row>
    <row r="393" spans="2:43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PFK Sochi</v>
      </c>
      <c r="Y393">
        <f>VLOOKUP(F393,'Transform table'!A:B,2,0)</f>
        <v>0</v>
      </c>
      <c r="Z393" t="str">
        <f t="shared" si="6"/>
        <v>26/07/2026PFK Sochi0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str">
        <f>VLOOKUP(F394,'Transform table'!A:B,2,0)</f>
        <v>Ostersunds</v>
      </c>
      <c r="Z394" t="str">
        <f t="shared" si="6"/>
        <v>26/07/2026NorrbyOstersunds</v>
      </c>
      <c r="AA394" t="str">
        <f>VLOOKUP($Z394,'oddspedia-matches'!$A:$AD,AA$2,0)</f>
        <v>2 - 2</v>
      </c>
      <c r="AB394" t="str">
        <f>VLOOKUP($Z394,'oddspedia-matches'!$A:$AD,AB$2,0)</f>
        <v>Red</v>
      </c>
      <c r="AC394" t="str">
        <f>VLOOKUP($Z394,'oddspedia-matches'!$A:$AD,AC$2,0)</f>
        <v>Green</v>
      </c>
      <c r="AD394" t="str">
        <f>VLOOKUP($Z394,'oddspedia-matches'!$A:$AD,AD$2,0)</f>
        <v>Red</v>
      </c>
      <c r="AE394" t="str">
        <f>VLOOKUP($Z394,'oddspedia-matches'!$A:$AD,AE$2,0)</f>
        <v>Green</v>
      </c>
      <c r="AF394" t="str">
        <f>VLOOKUP($Z394,'oddspedia-matches'!$A:$AD,AF$2,0)</f>
        <v>Green</v>
      </c>
      <c r="AG394" t="str">
        <f>VLOOKUP($Z394,'oddspedia-matches'!$A:$AD,AG$2,0)</f>
        <v>Red</v>
      </c>
      <c r="AH394" t="str">
        <f>VLOOKUP($Z394,'oddspedia-matches'!$A:$AD,AH$2,0)</f>
        <v>Green</v>
      </c>
      <c r="AI394" t="str">
        <f>VLOOKUP($Z394,'oddspedia-matches'!$A:$AD,AI$2,0)</f>
        <v>Red</v>
      </c>
      <c r="AJ394" t="str">
        <f>VLOOKUP($Z394,'oddspedia-matches'!$A:$AD,AJ$2,0)</f>
        <v>Red</v>
      </c>
      <c r="AK394" t="str">
        <f>VLOOKUP($Z394,'oddspedia-matches'!$A:$AD,AK$2,0)</f>
        <v>Green</v>
      </c>
      <c r="AL394" t="str">
        <f>VLOOKUP($Z394,'oddspedia-matches'!$A:$AD,AL$2,0)</f>
        <v>Green</v>
      </c>
      <c r="AM394" t="str">
        <f>VLOOKUP($Z394,'oddspedia-matches'!$A:$AD,AM$2,0)</f>
        <v>Green</v>
      </c>
      <c r="AN394" t="str">
        <f>VLOOKUP($Z394,'oddspedia-matches'!$A:$AD,AN$2,0)</f>
        <v>Red</v>
      </c>
      <c r="AO394" t="str">
        <f>VLOOKUP($Z394,'oddspedia-matches'!$A:$AD,AO$2,0)</f>
        <v>Red</v>
      </c>
      <c r="AP394" t="str">
        <f>VLOOKUP($Z394,'oddspedia-matches'!$A:$AD,AP$2,0)</f>
        <v>Green</v>
      </c>
      <c r="AQ394" t="str">
        <f>VLOOKUP($Z394,'oddspedia-matches'!$A:$AD,AQ$2,0)</f>
        <v>Red</v>
      </c>
    </row>
    <row r="395" spans="2:43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str">
        <f>VLOOKUP(F395,'Transform table'!A:B,2,0)</f>
        <v>Colon Montevideo</v>
      </c>
      <c r="Z395" t="str">
        <f t="shared" si="6"/>
        <v>26/07/2026CA AtenasColon Montevideo</v>
      </c>
      <c r="AA395" t="str">
        <f>VLOOKUP($Z395,'oddspedia-matches'!$A:$AD,AA$2,0)</f>
        <v xml:space="preserve"> - </v>
      </c>
      <c r="AB395" t="str">
        <f>VLOOKUP($Z395,'oddspedia-matches'!$A:$AD,AB$2,0)</f>
        <v>Red</v>
      </c>
      <c r="AC395" t="str">
        <f>VLOOKUP($Z395,'oddspedia-matches'!$A:$AD,AC$2,0)</f>
        <v>Green</v>
      </c>
      <c r="AD395" t="str">
        <f>VLOOKUP($Z395,'oddspedia-matches'!$A:$AD,AD$2,0)</f>
        <v>Red</v>
      </c>
      <c r="AE395" t="str">
        <f>VLOOKUP($Z395,'oddspedia-matches'!$A:$AD,AE$2,0)</f>
        <v>Green</v>
      </c>
      <c r="AF395" t="str">
        <f>VLOOKUP($Z395,'oddspedia-matches'!$A:$AD,AF$2,0)</f>
        <v>Green</v>
      </c>
      <c r="AG395" t="str">
        <f>VLOOKUP($Z395,'oddspedia-matches'!$A:$AD,AG$2,0)</f>
        <v>Red</v>
      </c>
      <c r="AH395" t="str">
        <f>VLOOKUP($Z395,'oddspedia-matches'!$A:$AD,AH$2,0)</f>
        <v>Red</v>
      </c>
      <c r="AI395" t="str">
        <f>VLOOKUP($Z395,'oddspedia-matches'!$A:$AD,AI$2,0)</f>
        <v>Green</v>
      </c>
      <c r="AJ395" t="str">
        <f>VLOOKUP($Z395,'oddspedia-matches'!$A:$AD,AJ$2,0)</f>
        <v>Red</v>
      </c>
      <c r="AK395" t="str">
        <f>VLOOKUP($Z395,'oddspedia-matches'!$A:$AD,AK$2,0)</f>
        <v>Red</v>
      </c>
      <c r="AL395" t="str">
        <f>VLOOKUP($Z395,'oddspedia-matches'!$A:$AD,AL$2,0)</f>
        <v>Red</v>
      </c>
      <c r="AM395" t="str">
        <f>VLOOKUP($Z395,'oddspedia-matches'!$A:$AD,AM$2,0)</f>
        <v>Red</v>
      </c>
      <c r="AN395" t="str">
        <f>VLOOKUP($Z395,'oddspedia-matches'!$A:$AD,AN$2,0)</f>
        <v>Green</v>
      </c>
      <c r="AO395" t="str">
        <f>VLOOKUP($Z395,'oddspedia-matches'!$A:$AD,AO$2,0)</f>
        <v>Green</v>
      </c>
      <c r="AP395" t="str">
        <f>VLOOKUP($Z395,'oddspedia-matches'!$A:$AD,AP$2,0)</f>
        <v>Red</v>
      </c>
      <c r="AQ395" t="str">
        <f>VLOOKUP($Z395,'oddspedia-matches'!$A:$AD,AQ$2,0)</f>
        <v>Green</v>
      </c>
    </row>
    <row r="396" spans="2:43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tr">
        <f>VLOOKUP(E396,'Transform table'!A:B,2,0)</f>
        <v>Centro AtlÃ©tico FÃ©nix</v>
      </c>
      <c r="Y396" t="str">
        <f>VLOOKUP(F396,'Transform table'!A:B,2,0)</f>
        <v>CA Atenas</v>
      </c>
      <c r="Z396" t="str">
        <f t="shared" si="6"/>
        <v>26/07/2026Centro AtlÃ©tico FÃ©nixCA Atenas</v>
      </c>
      <c r="AA396" t="str">
        <f>VLOOKUP($Z396,'oddspedia-matches'!$A:$AD,AA$2,0)</f>
        <v>1 - 0</v>
      </c>
      <c r="AB396" t="str">
        <f>VLOOKUP($Z396,'oddspedia-matches'!$A:$AD,AB$2,0)</f>
        <v>Green</v>
      </c>
      <c r="AC396" t="str">
        <f>VLOOKUP($Z396,'oddspedia-matches'!$A:$AD,AC$2,0)</f>
        <v>Red</v>
      </c>
      <c r="AD396" t="str">
        <f>VLOOKUP($Z396,'oddspedia-matches'!$A:$AD,AD$2,0)</f>
        <v>Red</v>
      </c>
      <c r="AE396" t="str">
        <f>VLOOKUP($Z396,'oddspedia-matches'!$A:$AD,AE$2,0)</f>
        <v>Green</v>
      </c>
      <c r="AF396" t="str">
        <f>VLOOKUP($Z396,'oddspedia-matches'!$A:$AD,AF$2,0)</f>
        <v>Red</v>
      </c>
      <c r="AG396" t="str">
        <f>VLOOKUP($Z396,'oddspedia-matches'!$A:$AD,AG$2,0)</f>
        <v>Green</v>
      </c>
      <c r="AH396" t="str">
        <f>VLOOKUP($Z396,'oddspedia-matches'!$A:$AD,AH$2,0)</f>
        <v>Red</v>
      </c>
      <c r="AI396" t="str">
        <f>VLOOKUP($Z396,'oddspedia-matches'!$A:$AD,AI$2,0)</f>
        <v>Green</v>
      </c>
      <c r="AJ396" t="str">
        <f>VLOOKUP($Z396,'oddspedia-matches'!$A:$AD,AJ$2,0)</f>
        <v>Red</v>
      </c>
      <c r="AK396" t="str">
        <f>VLOOKUP($Z396,'oddspedia-matches'!$A:$AD,AK$2,0)</f>
        <v>Red</v>
      </c>
      <c r="AL396" t="str">
        <f>VLOOKUP($Z396,'oddspedia-matches'!$A:$AD,AL$2,0)</f>
        <v>Red</v>
      </c>
      <c r="AM396" t="str">
        <f>VLOOKUP($Z396,'oddspedia-matches'!$A:$AD,AM$2,0)</f>
        <v>Red</v>
      </c>
      <c r="AN396" t="str">
        <f>VLOOKUP($Z396,'oddspedia-matches'!$A:$AD,AN$2,0)</f>
        <v>Green</v>
      </c>
      <c r="AO396" t="str">
        <f>VLOOKUP($Z396,'oddspedia-matches'!$A:$AD,AO$2,0)</f>
        <v>Green</v>
      </c>
      <c r="AP396" t="str">
        <f>VLOOKUP($Z396,'oddspedia-matches'!$A:$AD,AP$2,0)</f>
        <v>Red</v>
      </c>
      <c r="AQ396" t="str">
        <f>VLOOKUP($Z396,'oddspedia-matches'!$A:$AD,AQ$2,0)</f>
        <v>Green</v>
      </c>
    </row>
    <row r="397" spans="2:43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str">
        <f>VLOOKUP(F397,'Transform table'!A:B,2,0)</f>
        <v>FK Liepaja</v>
      </c>
      <c r="Z397" t="str">
        <f t="shared" si="6"/>
        <v>26/07/2026JelgavaFK Liepaja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Widzew Lodz</v>
      </c>
      <c r="Y398" t="str">
        <f>VLOOKUP(F398,'Transform table'!A:B,2,0)</f>
        <v>Motor Lublin</v>
      </c>
      <c r="Z398" t="str">
        <f t="shared" si="6"/>
        <v>26/07/2026Widzew LodzMotor Lublin</v>
      </c>
      <c r="AA398" t="str">
        <f>VLOOKUP($Z398,'oddspedia-matches'!$A:$AD,AA$2,0)</f>
        <v>2 - 2</v>
      </c>
      <c r="AB398" t="str">
        <f>VLOOKUP($Z398,'oddspedia-matches'!$A:$AD,AB$2,0)</f>
        <v>Red</v>
      </c>
      <c r="AC398" t="str">
        <f>VLOOKUP($Z398,'oddspedia-matches'!$A:$AD,AC$2,0)</f>
        <v>Green</v>
      </c>
      <c r="AD398" t="str">
        <f>VLOOKUP($Z398,'oddspedia-matches'!$A:$AD,AD$2,0)</f>
        <v>Red</v>
      </c>
      <c r="AE398" t="str">
        <f>VLOOKUP($Z398,'oddspedia-matches'!$A:$AD,AE$2,0)</f>
        <v>Green</v>
      </c>
      <c r="AF398" t="str">
        <f>VLOOKUP($Z398,'oddspedia-matches'!$A:$AD,AF$2,0)</f>
        <v>Green</v>
      </c>
      <c r="AG398" t="str">
        <f>VLOOKUP($Z398,'oddspedia-matches'!$A:$AD,AG$2,0)</f>
        <v>Red</v>
      </c>
      <c r="AH398" t="str">
        <f>VLOOKUP($Z398,'oddspedia-matches'!$A:$AD,AH$2,0)</f>
        <v>Green</v>
      </c>
      <c r="AI398" t="str">
        <f>VLOOKUP($Z398,'oddspedia-matches'!$A:$AD,AI$2,0)</f>
        <v>Red</v>
      </c>
      <c r="AJ398" t="str">
        <f>VLOOKUP($Z398,'oddspedia-matches'!$A:$AD,AJ$2,0)</f>
        <v>Red</v>
      </c>
      <c r="AK398" t="str">
        <f>VLOOKUP($Z398,'oddspedia-matches'!$A:$AD,AK$2,0)</f>
        <v>Green</v>
      </c>
      <c r="AL398" t="str">
        <f>VLOOKUP($Z398,'oddspedia-matches'!$A:$AD,AL$2,0)</f>
        <v>Green</v>
      </c>
      <c r="AM398" t="str">
        <f>VLOOKUP($Z398,'oddspedia-matches'!$A:$AD,AM$2,0)</f>
        <v>Green</v>
      </c>
      <c r="AN398" t="str">
        <f>VLOOKUP($Z398,'oddspedia-matches'!$A:$AD,AN$2,0)</f>
        <v>Red</v>
      </c>
      <c r="AO398" t="str">
        <f>VLOOKUP($Z398,'oddspedia-matches'!$A:$AD,AO$2,0)</f>
        <v>Red</v>
      </c>
      <c r="AP398" t="str">
        <f>VLOOKUP($Z398,'oddspedia-matches'!$A:$AD,AP$2,0)</f>
        <v>Green</v>
      </c>
      <c r="AQ398" t="str">
        <f>VLOOKUP($Z398,'oddspedia-matches'!$A:$AD,AQ$2,0)</f>
        <v>Red</v>
      </c>
    </row>
    <row r="399" spans="2:43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tr">
        <f>VLOOKUP(E399,'Transform table'!A:B,2,0)</f>
        <v>FK Transinvest</v>
      </c>
      <c r="Y399" t="str">
        <f>VLOOKUP(F399,'Transform table'!A:B,2,0)</f>
        <v>FK Dziugas Telsiai</v>
      </c>
      <c r="Z399" t="str">
        <f t="shared" si="6"/>
        <v>26/07/2026FK TransinvestFK Dziugas Telsiai</v>
      </c>
      <c r="AA399" t="str">
        <f>VLOOKUP($Z399,'oddspedia-matches'!$A:$AD,AA$2,0)</f>
        <v>1 - 0</v>
      </c>
      <c r="AB399" t="str">
        <f>VLOOKUP($Z399,'oddspedia-matches'!$A:$AD,AB$2,0)</f>
        <v>Green</v>
      </c>
      <c r="AC399" t="str">
        <f>VLOOKUP($Z399,'oddspedia-matches'!$A:$AD,AC$2,0)</f>
        <v>Red</v>
      </c>
      <c r="AD399" t="str">
        <f>VLOOKUP($Z399,'oddspedia-matches'!$A:$AD,AD$2,0)</f>
        <v>Red</v>
      </c>
      <c r="AE399" t="str">
        <f>VLOOKUP($Z399,'oddspedia-matches'!$A:$AD,AE$2,0)</f>
        <v>Green</v>
      </c>
      <c r="AF399" t="str">
        <f>VLOOKUP($Z399,'oddspedia-matches'!$A:$AD,AF$2,0)</f>
        <v>Red</v>
      </c>
      <c r="AG399" t="str">
        <f>VLOOKUP($Z399,'oddspedia-matches'!$A:$AD,AG$2,0)</f>
        <v>Green</v>
      </c>
      <c r="AH399" t="str">
        <f>VLOOKUP($Z399,'oddspedia-matches'!$A:$AD,AH$2,0)</f>
        <v>Red</v>
      </c>
      <c r="AI399" t="str">
        <f>VLOOKUP($Z399,'oddspedia-matches'!$A:$AD,AI$2,0)</f>
        <v>Green</v>
      </c>
      <c r="AJ399" t="str">
        <f>VLOOKUP($Z399,'oddspedia-matches'!$A:$AD,AJ$2,0)</f>
        <v>Red</v>
      </c>
      <c r="AK399" t="str">
        <f>VLOOKUP($Z399,'oddspedia-matches'!$A:$AD,AK$2,0)</f>
        <v>Red</v>
      </c>
      <c r="AL399" t="str">
        <f>VLOOKUP($Z399,'oddspedia-matches'!$A:$AD,AL$2,0)</f>
        <v>Red</v>
      </c>
      <c r="AM399" t="str">
        <f>VLOOKUP($Z399,'oddspedia-matches'!$A:$AD,AM$2,0)</f>
        <v>Red</v>
      </c>
      <c r="AN399" t="str">
        <f>VLOOKUP($Z399,'oddspedia-matches'!$A:$AD,AN$2,0)</f>
        <v>Green</v>
      </c>
      <c r="AO399" t="str">
        <f>VLOOKUP($Z399,'oddspedia-matches'!$A:$AD,AO$2,0)</f>
        <v>Green</v>
      </c>
      <c r="AP399" t="str">
        <f>VLOOKUP($Z399,'oddspedia-matches'!$A:$AD,AP$2,0)</f>
        <v>Red</v>
      </c>
      <c r="AQ399" t="str">
        <f>VLOOKUP($Z399,'oddspedia-matches'!$A:$AD,AQ$2,0)</f>
        <v>Green</v>
      </c>
    </row>
    <row r="400" spans="2:43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tr">
        <f>VLOOKUP(E400,'Transform table'!A:B,2,0)</f>
        <v>Cherno More</v>
      </c>
      <c r="Y400" t="str">
        <f>VLOOKUP(F400,'Transform table'!A:B,2,0)</f>
        <v>Spartak Varna</v>
      </c>
      <c r="Z400" t="str">
        <f t="shared" si="6"/>
        <v>26/07/2026Cherno MoreSpartak Varna</v>
      </c>
      <c r="AA400" t="str">
        <f>VLOOKUP($Z400,'oddspedia-matches'!$A:$AD,AA$2,0)</f>
        <v>0 - 3</v>
      </c>
      <c r="AB400" t="str">
        <f>VLOOKUP($Z400,'oddspedia-matches'!$A:$AD,AB$2,0)</f>
        <v>Red</v>
      </c>
      <c r="AC400" t="str">
        <f>VLOOKUP($Z400,'oddspedia-matches'!$A:$AD,AC$2,0)</f>
        <v>Red</v>
      </c>
      <c r="AD400" t="str">
        <f>VLOOKUP($Z400,'oddspedia-matches'!$A:$AD,AD$2,0)</f>
        <v>Green</v>
      </c>
      <c r="AE400" t="str">
        <f>VLOOKUP($Z400,'oddspedia-matches'!$A:$AD,AE$2,0)</f>
        <v>Red</v>
      </c>
      <c r="AF400" t="str">
        <f>VLOOKUP($Z400,'oddspedia-matches'!$A:$AD,AF$2,0)</f>
        <v>Green</v>
      </c>
      <c r="AG400" t="str">
        <f>VLOOKUP($Z400,'oddspedia-matches'!$A:$AD,AG$2,0)</f>
        <v>Green</v>
      </c>
      <c r="AH400" t="str">
        <f>VLOOKUP($Z400,'oddspedia-matches'!$A:$AD,AH$2,0)</f>
        <v>Red</v>
      </c>
      <c r="AI400" t="str">
        <f>VLOOKUP($Z400,'oddspedia-matches'!$A:$AD,AI$2,0)</f>
        <v>Red</v>
      </c>
      <c r="AJ400" t="str">
        <f>VLOOKUP($Z400,'oddspedia-matches'!$A:$AD,AJ$2,0)</f>
        <v>Green</v>
      </c>
      <c r="AK400" t="str">
        <f>VLOOKUP($Z400,'oddspedia-matches'!$A:$AD,AK$2,0)</f>
        <v>Green</v>
      </c>
      <c r="AL400" t="str">
        <f>VLOOKUP($Z400,'oddspedia-matches'!$A:$AD,AL$2,0)</f>
        <v>Green</v>
      </c>
      <c r="AM400" t="str">
        <f>VLOOKUP($Z400,'oddspedia-matches'!$A:$AD,AM$2,0)</f>
        <v>Green</v>
      </c>
      <c r="AN400" t="str">
        <f>VLOOKUP($Z400,'oddspedia-matches'!$A:$AD,AN$2,0)</f>
        <v>Red</v>
      </c>
      <c r="AO400" t="str">
        <f>VLOOKUP($Z400,'oddspedia-matches'!$A:$AD,AO$2,0)</f>
        <v>Green</v>
      </c>
      <c r="AP400" t="str">
        <f>VLOOKUP($Z400,'oddspedia-matches'!$A:$AD,AP$2,0)</f>
        <v>Red</v>
      </c>
      <c r="AQ400" t="str">
        <f>VLOOKUP($Z400,'oddspedia-matches'!$A:$AD,AQ$2,0)</f>
        <v>Green</v>
      </c>
    </row>
    <row r="401" spans="2:43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tr">
        <f>VLOOKUP(E401,'Transform table'!A:B,2,0)</f>
        <v>AC Horsens</v>
      </c>
      <c r="Y401" t="str">
        <f>VLOOKUP(F401,'Transform table'!A:B,2,0)</f>
        <v>FC Nordsjaelland</v>
      </c>
      <c r="Z401" t="str">
        <f t="shared" si="6"/>
        <v>26/07/2026AC HorsensFC Nordsjaelland</v>
      </c>
      <c r="AA401" t="str">
        <f>VLOOKUP($Z401,'oddspedia-matches'!$A:$AD,AA$2,0)</f>
        <v>1 - 1</v>
      </c>
      <c r="AB401" t="str">
        <f>VLOOKUP($Z401,'oddspedia-matches'!$A:$AD,AB$2,0)</f>
        <v>Red</v>
      </c>
      <c r="AC401" t="str">
        <f>VLOOKUP($Z401,'oddspedia-matches'!$A:$AD,AC$2,0)</f>
        <v>Green</v>
      </c>
      <c r="AD401" t="str">
        <f>VLOOKUP($Z401,'oddspedia-matches'!$A:$AD,AD$2,0)</f>
        <v>Red</v>
      </c>
      <c r="AE401" t="str">
        <f>VLOOKUP($Z401,'oddspedia-matches'!$A:$AD,AE$2,0)</f>
        <v>Green</v>
      </c>
      <c r="AF401" t="str">
        <f>VLOOKUP($Z401,'oddspedia-matches'!$A:$AD,AF$2,0)</f>
        <v>Green</v>
      </c>
      <c r="AG401" t="str">
        <f>VLOOKUP($Z401,'oddspedia-matches'!$A:$AD,AG$2,0)</f>
        <v>Red</v>
      </c>
      <c r="AH401" t="str">
        <f>VLOOKUP($Z401,'oddspedia-matches'!$A:$AD,AH$2,0)</f>
        <v>Red</v>
      </c>
      <c r="AI401" t="str">
        <f>VLOOKUP($Z401,'oddspedia-matches'!$A:$AD,AI$2,0)</f>
        <v>Green</v>
      </c>
      <c r="AJ401" t="str">
        <f>VLOOKUP($Z401,'oddspedia-matches'!$A:$AD,AJ$2,0)</f>
        <v>Red</v>
      </c>
      <c r="AK401" t="str">
        <f>VLOOKUP($Z401,'oddspedia-matches'!$A:$AD,AK$2,0)</f>
        <v>Green</v>
      </c>
      <c r="AL401" t="str">
        <f>VLOOKUP($Z401,'oddspedia-matches'!$A:$AD,AL$2,0)</f>
        <v>Green</v>
      </c>
      <c r="AM401" t="str">
        <f>VLOOKUP($Z401,'oddspedia-matches'!$A:$AD,AM$2,0)</f>
        <v>Red</v>
      </c>
      <c r="AN401" t="str">
        <f>VLOOKUP($Z401,'oddspedia-matches'!$A:$AD,AN$2,0)</f>
        <v>Green</v>
      </c>
      <c r="AO401" t="str">
        <f>VLOOKUP($Z401,'oddspedia-matches'!$A:$AD,AO$2,0)</f>
        <v>Green</v>
      </c>
      <c r="AP401" t="str">
        <f>VLOOKUP($Z401,'oddspedia-matches'!$A:$AD,AP$2,0)</f>
        <v>Green</v>
      </c>
      <c r="AQ401" t="str">
        <f>VLOOKUP($Z401,'oddspedia-matches'!$A:$AD,AQ$2,0)</f>
        <v>Red</v>
      </c>
    </row>
    <row r="402" spans="2:43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str">
        <f>VLOOKUP(F402,'Transform table'!A:B,2,0)</f>
        <v>ND Lendava</v>
      </c>
      <c r="Z402" t="str">
        <f t="shared" si="6"/>
        <v>26/07/2026NK BravoND Lendava</v>
      </c>
      <c r="AA402" t="str">
        <f>VLOOKUP($Z402,'oddspedia-matches'!$A:$AD,AA$2,0)</f>
        <v>0 - 3</v>
      </c>
      <c r="AB402" t="str">
        <f>VLOOKUP($Z402,'oddspedia-matches'!$A:$AD,AB$2,0)</f>
        <v>Red</v>
      </c>
      <c r="AC402" t="str">
        <f>VLOOKUP($Z402,'oddspedia-matches'!$A:$AD,AC$2,0)</f>
        <v>Red</v>
      </c>
      <c r="AD402" t="str">
        <f>VLOOKUP($Z402,'oddspedia-matches'!$A:$AD,AD$2,0)</f>
        <v>Green</v>
      </c>
      <c r="AE402" t="str">
        <f>VLOOKUP($Z402,'oddspedia-matches'!$A:$AD,AE$2,0)</f>
        <v>Red</v>
      </c>
      <c r="AF402" t="str">
        <f>VLOOKUP($Z402,'oddspedia-matches'!$A:$AD,AF$2,0)</f>
        <v>Green</v>
      </c>
      <c r="AG402" t="str">
        <f>VLOOKUP($Z402,'oddspedia-matches'!$A:$AD,AG$2,0)</f>
        <v>Green</v>
      </c>
      <c r="AH402" t="str">
        <f>VLOOKUP($Z402,'oddspedia-matches'!$A:$AD,AH$2,0)</f>
        <v>Red</v>
      </c>
      <c r="AI402" t="str">
        <f>VLOOKUP($Z402,'oddspedia-matches'!$A:$AD,AI$2,0)</f>
        <v>Red</v>
      </c>
      <c r="AJ402" t="str">
        <f>VLOOKUP($Z402,'oddspedia-matches'!$A:$AD,AJ$2,0)</f>
        <v>Green</v>
      </c>
      <c r="AK402" t="str">
        <f>VLOOKUP($Z402,'oddspedia-matches'!$A:$AD,AK$2,0)</f>
        <v>Green</v>
      </c>
      <c r="AL402" t="str">
        <f>VLOOKUP($Z402,'oddspedia-matches'!$A:$AD,AL$2,0)</f>
        <v>Green</v>
      </c>
      <c r="AM402" t="str">
        <f>VLOOKUP($Z402,'oddspedia-matches'!$A:$AD,AM$2,0)</f>
        <v>Green</v>
      </c>
      <c r="AN402" t="str">
        <f>VLOOKUP($Z402,'oddspedia-matches'!$A:$AD,AN$2,0)</f>
        <v>Red</v>
      </c>
      <c r="AO402" t="str">
        <f>VLOOKUP($Z402,'oddspedia-matches'!$A:$AD,AO$2,0)</f>
        <v>Green</v>
      </c>
      <c r="AP402" t="str">
        <f>VLOOKUP($Z402,'oddspedia-matches'!$A:$AD,AP$2,0)</f>
        <v>Red</v>
      </c>
      <c r="AQ402" t="str">
        <f>VLOOKUP($Z402,'oddspedia-matches'!$A:$AD,AQ$2,0)</f>
        <v>Green</v>
      </c>
    </row>
    <row r="403" spans="2:43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str">
        <f>VLOOKUP(F403,'Transform table'!A:B,2,0)</f>
        <v>Puskas Academia</v>
      </c>
      <c r="Z403" t="str">
        <f t="shared" si="6"/>
        <v>26/07/2026Debreceni VSCPuskas Academia</v>
      </c>
      <c r="AA403" t="str">
        <f>VLOOKUP($Z403,'oddspedia-matches'!$A:$AD,AA$2,0)</f>
        <v>0 - 2</v>
      </c>
      <c r="AB403" t="str">
        <f>VLOOKUP($Z403,'oddspedia-matches'!$A:$AD,AB$2,0)</f>
        <v>Red</v>
      </c>
      <c r="AC403" t="str">
        <f>VLOOKUP($Z403,'oddspedia-matches'!$A:$AD,AC$2,0)</f>
        <v>Red</v>
      </c>
      <c r="AD403" t="str">
        <f>VLOOKUP($Z403,'oddspedia-matches'!$A:$AD,AD$2,0)</f>
        <v>Green</v>
      </c>
      <c r="AE403" t="str">
        <f>VLOOKUP($Z403,'oddspedia-matches'!$A:$AD,AE$2,0)</f>
        <v>Red</v>
      </c>
      <c r="AF403" t="str">
        <f>VLOOKUP($Z403,'oddspedia-matches'!$A:$AD,AF$2,0)</f>
        <v>Green</v>
      </c>
      <c r="AG403" t="str">
        <f>VLOOKUP($Z403,'oddspedia-matches'!$A:$AD,AG$2,0)</f>
        <v>Green</v>
      </c>
      <c r="AH403" t="str">
        <f>VLOOKUP($Z403,'oddspedia-matches'!$A:$AD,AH$2,0)</f>
        <v>Red</v>
      </c>
      <c r="AI403" t="str">
        <f>VLOOKUP($Z403,'oddspedia-matches'!$A:$AD,AI$2,0)</f>
        <v>Red</v>
      </c>
      <c r="AJ403" t="str">
        <f>VLOOKUP($Z403,'oddspedia-matches'!$A:$AD,AJ$2,0)</f>
        <v>Green</v>
      </c>
      <c r="AK403" t="str">
        <f>VLOOKUP($Z403,'oddspedia-matches'!$A:$AD,AK$2,0)</f>
        <v>Green</v>
      </c>
      <c r="AL403" t="str">
        <f>VLOOKUP($Z403,'oddspedia-matches'!$A:$AD,AL$2,0)</f>
        <v>Green</v>
      </c>
      <c r="AM403" t="str">
        <f>VLOOKUP($Z403,'oddspedia-matches'!$A:$AD,AM$2,0)</f>
        <v>Red</v>
      </c>
      <c r="AN403" t="str">
        <f>VLOOKUP($Z403,'oddspedia-matches'!$A:$AD,AN$2,0)</f>
        <v>Green</v>
      </c>
      <c r="AO403" t="str">
        <f>VLOOKUP($Z403,'oddspedia-matches'!$A:$AD,AO$2,0)</f>
        <v>Green</v>
      </c>
      <c r="AP403" t="str">
        <f>VLOOKUP($Z403,'oddspedia-matches'!$A:$AD,AP$2,0)</f>
        <v>Red</v>
      </c>
      <c r="AQ403" t="str">
        <f>VLOOKUP($Z403,'oddspedia-matches'!$A:$AD,AQ$2,0)</f>
        <v>Green</v>
      </c>
    </row>
    <row r="404" spans="2:43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str">
        <f>VLOOKUP(F404,'Transform table'!A:B,2,0)</f>
        <v>BFC Daugavpils</v>
      </c>
      <c r="Z404" t="str">
        <f t="shared" si="6"/>
        <v>26/07/2026FK AudaBFC Daugavpils</v>
      </c>
      <c r="AA404" t="str">
        <f>VLOOKUP($Z404,'oddspedia-matches'!$A:$AD,AA$2,0)</f>
        <v>1 - 0</v>
      </c>
      <c r="AB404" t="str">
        <f>VLOOKUP($Z404,'oddspedia-matches'!$A:$AD,AB$2,0)</f>
        <v>Green</v>
      </c>
      <c r="AC404" t="str">
        <f>VLOOKUP($Z404,'oddspedia-matches'!$A:$AD,AC$2,0)</f>
        <v>Red</v>
      </c>
      <c r="AD404" t="str">
        <f>VLOOKUP($Z404,'oddspedia-matches'!$A:$AD,AD$2,0)</f>
        <v>Red</v>
      </c>
      <c r="AE404" t="str">
        <f>VLOOKUP($Z404,'oddspedia-matches'!$A:$AD,AE$2,0)</f>
        <v>Green</v>
      </c>
      <c r="AF404" t="str">
        <f>VLOOKUP($Z404,'oddspedia-matches'!$A:$AD,AF$2,0)</f>
        <v>Red</v>
      </c>
      <c r="AG404" t="str">
        <f>VLOOKUP($Z404,'oddspedia-matches'!$A:$AD,AG$2,0)</f>
        <v>Green</v>
      </c>
      <c r="AH404" t="str">
        <f>VLOOKUP($Z404,'oddspedia-matches'!$A:$AD,AH$2,0)</f>
        <v>Green</v>
      </c>
      <c r="AI404" t="str">
        <f>VLOOKUP($Z404,'oddspedia-matches'!$A:$AD,AI$2,0)</f>
        <v>Red</v>
      </c>
      <c r="AJ404" t="str">
        <f>VLOOKUP($Z404,'oddspedia-matches'!$A:$AD,AJ$2,0)</f>
        <v>Red</v>
      </c>
      <c r="AK404" t="str">
        <f>VLOOKUP($Z404,'oddspedia-matches'!$A:$AD,AK$2,0)</f>
        <v>Green</v>
      </c>
      <c r="AL404" t="str">
        <f>VLOOKUP($Z404,'oddspedia-matches'!$A:$AD,AL$2,0)</f>
        <v>Red</v>
      </c>
      <c r="AM404" t="str">
        <f>VLOOKUP($Z404,'oddspedia-matches'!$A:$AD,AM$2,0)</f>
        <v>Red</v>
      </c>
      <c r="AN404" t="str">
        <f>VLOOKUP($Z404,'oddspedia-matches'!$A:$AD,AN$2,0)</f>
        <v>Green</v>
      </c>
      <c r="AO404" t="str">
        <f>VLOOKUP($Z404,'oddspedia-matches'!$A:$AD,AO$2,0)</f>
        <v>Green</v>
      </c>
      <c r="AP404" t="str">
        <f>VLOOKUP($Z404,'oddspedia-matches'!$A:$AD,AP$2,0)</f>
        <v>Red</v>
      </c>
      <c r="AQ404" t="str">
        <f>VLOOKUP($Z404,'oddspedia-matches'!$A:$AD,AQ$2,0)</f>
        <v>Green</v>
      </c>
    </row>
    <row r="405" spans="2:43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tr">
        <f>VLOOKUP(E405,'Transform table'!A:B,2,0)</f>
        <v>Banga Gargzdai</v>
      </c>
      <c r="Y405" t="str">
        <f>VLOOKUP(F405,'Transform table'!A:B,2,0)</f>
        <v>FK Panevezys</v>
      </c>
      <c r="Z405" t="str">
        <f t="shared" si="6"/>
        <v>26/07/2026Banga GargzdaiFK Panevezys</v>
      </c>
      <c r="AA405" t="str">
        <f>VLOOKUP($Z405,'oddspedia-matches'!$A:$AD,AA$2,0)</f>
        <v xml:space="preserve"> - </v>
      </c>
      <c r="AB405" t="str">
        <f>VLOOKUP($Z405,'oddspedia-matches'!$A:$AD,AB$2,0)</f>
        <v>Red</v>
      </c>
      <c r="AC405" t="str">
        <f>VLOOKUP($Z405,'oddspedia-matches'!$A:$AD,AC$2,0)</f>
        <v>Green</v>
      </c>
      <c r="AD405" t="str">
        <f>VLOOKUP($Z405,'oddspedia-matches'!$A:$AD,AD$2,0)</f>
        <v>Red</v>
      </c>
      <c r="AE405" t="str">
        <f>VLOOKUP($Z405,'oddspedia-matches'!$A:$AD,AE$2,0)</f>
        <v>Green</v>
      </c>
      <c r="AF405" t="str">
        <f>VLOOKUP($Z405,'oddspedia-matches'!$A:$AD,AF$2,0)</f>
        <v>Green</v>
      </c>
      <c r="AG405" t="str">
        <f>VLOOKUP($Z405,'oddspedia-matches'!$A:$AD,AG$2,0)</f>
        <v>Red</v>
      </c>
      <c r="AH405" t="str">
        <f>VLOOKUP($Z405,'oddspedia-matches'!$A:$AD,AH$2,0)</f>
        <v>Red</v>
      </c>
      <c r="AI405" t="str">
        <f>VLOOKUP($Z405,'oddspedia-matches'!$A:$AD,AI$2,0)</f>
        <v>Green</v>
      </c>
      <c r="AJ405" t="str">
        <f>VLOOKUP($Z405,'oddspedia-matches'!$A:$AD,AJ$2,0)</f>
        <v>Red</v>
      </c>
      <c r="AK405" t="str">
        <f>VLOOKUP($Z405,'oddspedia-matches'!$A:$AD,AK$2,0)</f>
        <v>Red</v>
      </c>
      <c r="AL405" t="str">
        <f>VLOOKUP($Z405,'oddspedia-matches'!$A:$AD,AL$2,0)</f>
        <v>Red</v>
      </c>
      <c r="AM405" t="str">
        <f>VLOOKUP($Z405,'oddspedia-matches'!$A:$AD,AM$2,0)</f>
        <v>Red</v>
      </c>
      <c r="AN405" t="str">
        <f>VLOOKUP($Z405,'oddspedia-matches'!$A:$AD,AN$2,0)</f>
        <v>Green</v>
      </c>
      <c r="AO405" t="str">
        <f>VLOOKUP($Z405,'oddspedia-matches'!$A:$AD,AO$2,0)</f>
        <v>Green</v>
      </c>
      <c r="AP405" t="str">
        <f>VLOOKUP($Z405,'oddspedia-matches'!$A:$AD,AP$2,0)</f>
        <v>Red</v>
      </c>
      <c r="AQ405" t="str">
        <f>VLOOKUP($Z405,'oddspedia-matches'!$A:$AD,AQ$2,0)</f>
        <v>Green</v>
      </c>
    </row>
    <row r="406" spans="2:43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CD Puerto Montt</v>
      </c>
      <c r="Y406" t="str">
        <f>VLOOKUP(F406,'Transform table'!A:B,2,0)</f>
        <v>Deportes Antofagasta</v>
      </c>
      <c r="Z406" t="str">
        <f t="shared" si="6"/>
        <v>26/07/2026CD Puerto MonttDeportes Antofagasta</v>
      </c>
      <c r="AA406" t="str">
        <f>VLOOKUP($Z406,'oddspedia-matches'!$A:$AD,AA$2,0)</f>
        <v>3 - 2</v>
      </c>
      <c r="AB406" t="str">
        <f>VLOOKUP($Z406,'oddspedia-matches'!$A:$AD,AB$2,0)</f>
        <v>Green</v>
      </c>
      <c r="AC406" t="str">
        <f>VLOOKUP($Z406,'oddspedia-matches'!$A:$AD,AC$2,0)</f>
        <v>Red</v>
      </c>
      <c r="AD406" t="str">
        <f>VLOOKUP($Z406,'oddspedia-matches'!$A:$AD,AD$2,0)</f>
        <v>Red</v>
      </c>
      <c r="AE406" t="str">
        <f>VLOOKUP($Z406,'oddspedia-matches'!$A:$AD,AE$2,0)</f>
        <v>Green</v>
      </c>
      <c r="AF406" t="str">
        <f>VLOOKUP($Z406,'oddspedia-matches'!$A:$AD,AF$2,0)</f>
        <v>Red</v>
      </c>
      <c r="AG406" t="str">
        <f>VLOOKUP($Z406,'oddspedia-matches'!$A:$AD,AG$2,0)</f>
        <v>Green</v>
      </c>
      <c r="AH406" t="str">
        <f>VLOOKUP($Z406,'oddspedia-matches'!$A:$AD,AH$2,0)</f>
        <v>Red</v>
      </c>
      <c r="AI406" t="str">
        <f>VLOOKUP($Z406,'oddspedia-matches'!$A:$AD,AI$2,0)</f>
        <v>Green</v>
      </c>
      <c r="AJ406" t="str">
        <f>VLOOKUP($Z406,'oddspedia-matches'!$A:$AD,AJ$2,0)</f>
        <v>Red</v>
      </c>
      <c r="AK406" t="str">
        <f>VLOOKUP($Z406,'oddspedia-matches'!$A:$AD,AK$2,0)</f>
        <v>Green</v>
      </c>
      <c r="AL406" t="str">
        <f>VLOOKUP($Z406,'oddspedia-matches'!$A:$AD,AL$2,0)</f>
        <v>Green</v>
      </c>
      <c r="AM406" t="str">
        <f>VLOOKUP($Z406,'oddspedia-matches'!$A:$AD,AM$2,0)</f>
        <v>Green</v>
      </c>
      <c r="AN406" t="str">
        <f>VLOOKUP($Z406,'oddspedia-matches'!$A:$AD,AN$2,0)</f>
        <v>Red</v>
      </c>
      <c r="AO406" t="str">
        <f>VLOOKUP($Z406,'oddspedia-matches'!$A:$AD,AO$2,0)</f>
        <v>Red</v>
      </c>
      <c r="AP406" t="str">
        <f>VLOOKUP($Z406,'oddspedia-matches'!$A:$AD,AP$2,0)</f>
        <v>Green</v>
      </c>
      <c r="AQ406" t="str">
        <f>VLOOKUP($Z406,'oddspedia-matches'!$A:$AD,AQ$2,0)</f>
        <v>Red</v>
      </c>
    </row>
    <row r="407" spans="2:43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tr">
        <f>VLOOKUP(E407,'Transform table'!A:B,2,0)</f>
        <v>CSD Rangers</v>
      </c>
      <c r="Y407" t="str">
        <f>VLOOKUP(F407,'Transform table'!A:B,2,0)</f>
        <v>Deportes Copiapo</v>
      </c>
      <c r="Z407" t="str">
        <f t="shared" si="6"/>
        <v>26/07/2026CSD RangersDeportes Copiapo</v>
      </c>
      <c r="AA407" t="str">
        <f>VLOOKUP($Z407,'oddspedia-matches'!$A:$AD,AA$2,0)</f>
        <v>0 - 0</v>
      </c>
      <c r="AB407" t="str">
        <f>VLOOKUP($Z407,'oddspedia-matches'!$A:$AD,AB$2,0)</f>
        <v>Red</v>
      </c>
      <c r="AC407" t="str">
        <f>VLOOKUP($Z407,'oddspedia-matches'!$A:$AD,AC$2,0)</f>
        <v>Green</v>
      </c>
      <c r="AD407" t="str">
        <f>VLOOKUP($Z407,'oddspedia-matches'!$A:$AD,AD$2,0)</f>
        <v>Red</v>
      </c>
      <c r="AE407" t="str">
        <f>VLOOKUP($Z407,'oddspedia-matches'!$A:$AD,AE$2,0)</f>
        <v>Green</v>
      </c>
      <c r="AF407" t="str">
        <f>VLOOKUP($Z407,'oddspedia-matches'!$A:$AD,AF$2,0)</f>
        <v>Green</v>
      </c>
      <c r="AG407" t="str">
        <f>VLOOKUP($Z407,'oddspedia-matches'!$A:$AD,AG$2,0)</f>
        <v>Red</v>
      </c>
      <c r="AH407" t="str">
        <f>VLOOKUP($Z407,'oddspedia-matches'!$A:$AD,AH$2,0)</f>
        <v>Red</v>
      </c>
      <c r="AI407" t="str">
        <f>VLOOKUP($Z407,'oddspedia-matches'!$A:$AD,AI$2,0)</f>
        <v>Green</v>
      </c>
      <c r="AJ407" t="str">
        <f>VLOOKUP($Z407,'oddspedia-matches'!$A:$AD,AJ$2,0)</f>
        <v>Red</v>
      </c>
      <c r="AK407" t="str">
        <f>VLOOKUP($Z407,'oddspedia-matches'!$A:$AD,AK$2,0)</f>
        <v>Red</v>
      </c>
      <c r="AL407" t="str">
        <f>VLOOKUP($Z407,'oddspedia-matches'!$A:$AD,AL$2,0)</f>
        <v>Red</v>
      </c>
      <c r="AM407" t="str">
        <f>VLOOKUP($Z407,'oddspedia-matches'!$A:$AD,AM$2,0)</f>
        <v>Red</v>
      </c>
      <c r="AN407" t="str">
        <f>VLOOKUP($Z407,'oddspedia-matches'!$A:$AD,AN$2,0)</f>
        <v>Green</v>
      </c>
      <c r="AO407" t="str">
        <f>VLOOKUP($Z407,'oddspedia-matches'!$A:$AD,AO$2,0)</f>
        <v>Green</v>
      </c>
      <c r="AP407" t="str">
        <f>VLOOKUP($Z407,'oddspedia-matches'!$A:$AD,AP$2,0)</f>
        <v>Red</v>
      </c>
      <c r="AQ407" t="str">
        <f>VLOOKUP($Z407,'oddspedia-matches'!$A:$AD,AQ$2,0)</f>
        <v>Green</v>
      </c>
    </row>
    <row r="408" spans="2:43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tr">
        <f>VLOOKUP(E408,'Transform table'!A:B,2,0)</f>
        <v>Rubin Kazan II</v>
      </c>
      <c r="Y408" t="str">
        <f>VLOOKUP(F408,'Transform table'!A:B,2,0)</f>
        <v>KDV Tomsk</v>
      </c>
      <c r="Z408" t="str">
        <f t="shared" si="6"/>
        <v>26/07/2026Rubin Kazan IIKDV Tomsk</v>
      </c>
      <c r="AA408" t="str">
        <f>VLOOKUP($Z408,'oddspedia-matches'!$A:$AD,AA$2,0)</f>
        <v>1 - 2</v>
      </c>
      <c r="AB408" t="str">
        <f>VLOOKUP($Z408,'oddspedia-matches'!$A:$AD,AB$2,0)</f>
        <v>Red</v>
      </c>
      <c r="AC408" t="str">
        <f>VLOOKUP($Z408,'oddspedia-matches'!$A:$AD,AC$2,0)</f>
        <v>Red</v>
      </c>
      <c r="AD408" t="str">
        <f>VLOOKUP($Z408,'oddspedia-matches'!$A:$AD,AD$2,0)</f>
        <v>Green</v>
      </c>
      <c r="AE408" t="str">
        <f>VLOOKUP($Z408,'oddspedia-matches'!$A:$AD,AE$2,0)</f>
        <v>Red</v>
      </c>
      <c r="AF408" t="str">
        <f>VLOOKUP($Z408,'oddspedia-matches'!$A:$AD,AF$2,0)</f>
        <v>Green</v>
      </c>
      <c r="AG408" t="str">
        <f>VLOOKUP($Z408,'oddspedia-matches'!$A:$AD,AG$2,0)</f>
        <v>Green</v>
      </c>
      <c r="AH408" t="str">
        <f>VLOOKUP($Z408,'oddspedia-matches'!$A:$AD,AH$2,0)</f>
        <v>Red</v>
      </c>
      <c r="AI408" t="str">
        <f>VLOOKUP($Z408,'oddspedia-matches'!$A:$AD,AI$2,0)</f>
        <v>Green</v>
      </c>
      <c r="AJ408" t="str">
        <f>VLOOKUP($Z408,'oddspedia-matches'!$A:$AD,AJ$2,0)</f>
        <v>Red</v>
      </c>
      <c r="AK408" t="str">
        <f>VLOOKUP($Z408,'oddspedia-matches'!$A:$AD,AK$2,0)</f>
        <v>Red</v>
      </c>
      <c r="AL408" t="str">
        <f>VLOOKUP($Z408,'oddspedia-matches'!$A:$AD,AL$2,0)</f>
        <v>Green</v>
      </c>
      <c r="AM408" t="str">
        <f>VLOOKUP($Z408,'oddspedia-matches'!$A:$AD,AM$2,0)</f>
        <v>Green</v>
      </c>
      <c r="AN408" t="str">
        <f>VLOOKUP($Z408,'oddspedia-matches'!$A:$AD,AN$2,0)</f>
        <v>Red</v>
      </c>
      <c r="AO408" t="str">
        <f>VLOOKUP($Z408,'oddspedia-matches'!$A:$AD,AO$2,0)</f>
        <v>Green</v>
      </c>
      <c r="AP408" t="str">
        <f>VLOOKUP($Z408,'oddspedia-matches'!$A:$AD,AP$2,0)</f>
        <v>Green</v>
      </c>
      <c r="AQ408" t="str">
        <f>VLOOKUP($Z408,'oddspedia-matches'!$A:$AD,AQ$2,0)</f>
        <v>Red</v>
      </c>
    </row>
    <row r="409" spans="2:43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tr">
        <f>VLOOKUP(E409,'Transform table'!A:B,2,0)</f>
        <v>Real Sireti</v>
      </c>
      <c r="Y409" t="str">
        <f>VLOOKUP(F409,'Transform table'!A:B,2,0)</f>
        <v>CS Petrocub</v>
      </c>
      <c r="Z409" t="str">
        <f t="shared" si="6"/>
        <v>26/07/2026Real SiretiCS Petrocub</v>
      </c>
      <c r="AA409" t="str">
        <f>VLOOKUP($Z409,'oddspedia-matches'!$A:$AD,AA$2,0)</f>
        <v>0 - 0</v>
      </c>
      <c r="AB409" t="str">
        <f>VLOOKUP($Z409,'oddspedia-matches'!$A:$AD,AB$2,0)</f>
        <v>Red</v>
      </c>
      <c r="AC409" t="str">
        <f>VLOOKUP($Z409,'oddspedia-matches'!$A:$AD,AC$2,0)</f>
        <v>Green</v>
      </c>
      <c r="AD409" t="str">
        <f>VLOOKUP($Z409,'oddspedia-matches'!$A:$AD,AD$2,0)</f>
        <v>Red</v>
      </c>
      <c r="AE409" t="str">
        <f>VLOOKUP($Z409,'oddspedia-matches'!$A:$AD,AE$2,0)</f>
        <v>Green</v>
      </c>
      <c r="AF409" t="str">
        <f>VLOOKUP($Z409,'oddspedia-matches'!$A:$AD,AF$2,0)</f>
        <v>Green</v>
      </c>
      <c r="AG409" t="str">
        <f>VLOOKUP($Z409,'oddspedia-matches'!$A:$AD,AG$2,0)</f>
        <v>Red</v>
      </c>
      <c r="AH409" t="str">
        <f>VLOOKUP($Z409,'oddspedia-matches'!$A:$AD,AH$2,0)</f>
        <v>Red</v>
      </c>
      <c r="AI409" t="str">
        <f>VLOOKUP($Z409,'oddspedia-matches'!$A:$AD,AI$2,0)</f>
        <v>Green</v>
      </c>
      <c r="AJ409" t="str">
        <f>VLOOKUP($Z409,'oddspedia-matches'!$A:$AD,AJ$2,0)</f>
        <v>Red</v>
      </c>
      <c r="AK409" t="str">
        <f>VLOOKUP($Z409,'oddspedia-matches'!$A:$AD,AK$2,0)</f>
        <v>Red</v>
      </c>
      <c r="AL409" t="str">
        <f>VLOOKUP($Z409,'oddspedia-matches'!$A:$AD,AL$2,0)</f>
        <v>Red</v>
      </c>
      <c r="AM409" t="str">
        <f>VLOOKUP($Z409,'oddspedia-matches'!$A:$AD,AM$2,0)</f>
        <v>Red</v>
      </c>
      <c r="AN409" t="str">
        <f>VLOOKUP($Z409,'oddspedia-matches'!$A:$AD,AN$2,0)</f>
        <v>Green</v>
      </c>
      <c r="AO409" t="str">
        <f>VLOOKUP($Z409,'oddspedia-matches'!$A:$AD,AO$2,0)</f>
        <v>Green</v>
      </c>
      <c r="AP409" t="str">
        <f>VLOOKUP($Z409,'oddspedia-matches'!$A:$AD,AP$2,0)</f>
        <v>Red</v>
      </c>
      <c r="AQ409" t="str">
        <f>VLOOKUP($Z409,'oddspedia-matches'!$A:$AD,AQ$2,0)</f>
        <v>Green</v>
      </c>
    </row>
    <row r="410" spans="2:43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tr">
        <f>VLOOKUP(E410,'Transform table'!A:B,2,0)</f>
        <v>FC Sheriff Tiraspol</v>
      </c>
      <c r="Y410" t="str">
        <f>VLOOKUP(F410,'Transform table'!A:B,2,0)</f>
        <v>FC Milsami</v>
      </c>
      <c r="Z410" t="str">
        <f t="shared" si="6"/>
        <v>26/07/2026FC Sheriff TiraspolFC Milsami</v>
      </c>
      <c r="AA410" t="str">
        <f>VLOOKUP($Z410,'oddspedia-matches'!$A:$AD,AA$2,0)</f>
        <v>0 - 0</v>
      </c>
      <c r="AB410" t="str">
        <f>VLOOKUP($Z410,'oddspedia-matches'!$A:$AD,AB$2,0)</f>
        <v>Red</v>
      </c>
      <c r="AC410" t="str">
        <f>VLOOKUP($Z410,'oddspedia-matches'!$A:$AD,AC$2,0)</f>
        <v>Green</v>
      </c>
      <c r="AD410" t="str">
        <f>VLOOKUP($Z410,'oddspedia-matches'!$A:$AD,AD$2,0)</f>
        <v>Red</v>
      </c>
      <c r="AE410" t="str">
        <f>VLOOKUP($Z410,'oddspedia-matches'!$A:$AD,AE$2,0)</f>
        <v>Green</v>
      </c>
      <c r="AF410" t="str">
        <f>VLOOKUP($Z410,'oddspedia-matches'!$A:$AD,AF$2,0)</f>
        <v>Green</v>
      </c>
      <c r="AG410" t="str">
        <f>VLOOKUP($Z410,'oddspedia-matches'!$A:$AD,AG$2,0)</f>
        <v>Red</v>
      </c>
      <c r="AH410" t="str">
        <f>VLOOKUP($Z410,'oddspedia-matches'!$A:$AD,AH$2,0)</f>
        <v>Red</v>
      </c>
      <c r="AI410" t="str">
        <f>VLOOKUP($Z410,'oddspedia-matches'!$A:$AD,AI$2,0)</f>
        <v>Green</v>
      </c>
      <c r="AJ410" t="str">
        <f>VLOOKUP($Z410,'oddspedia-matches'!$A:$AD,AJ$2,0)</f>
        <v>Red</v>
      </c>
      <c r="AK410" t="str">
        <f>VLOOKUP($Z410,'oddspedia-matches'!$A:$AD,AK$2,0)</f>
        <v>Red</v>
      </c>
      <c r="AL410" t="str">
        <f>VLOOKUP($Z410,'oddspedia-matches'!$A:$AD,AL$2,0)</f>
        <v>Red</v>
      </c>
      <c r="AM410" t="str">
        <f>VLOOKUP($Z410,'oddspedia-matches'!$A:$AD,AM$2,0)</f>
        <v>Red</v>
      </c>
      <c r="AN410" t="str">
        <f>VLOOKUP($Z410,'oddspedia-matches'!$A:$AD,AN$2,0)</f>
        <v>Green</v>
      </c>
      <c r="AO410" t="str">
        <f>VLOOKUP($Z410,'oddspedia-matches'!$A:$AD,AO$2,0)</f>
        <v>Green</v>
      </c>
      <c r="AP410" t="str">
        <f>VLOOKUP($Z410,'oddspedia-matches'!$A:$AD,AP$2,0)</f>
        <v>Red</v>
      </c>
      <c r="AQ410" t="str">
        <f>VLOOKUP($Z410,'oddspedia-matches'!$A:$AD,AQ$2,0)</f>
        <v>Green</v>
      </c>
    </row>
    <row r="411" spans="2:43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str">
        <f>VLOOKUP(F411,'Transform table'!A:B,2,0)</f>
        <v>Vojvodina</v>
      </c>
      <c r="Z411" t="str">
        <f t="shared" si="6"/>
        <v>26/07/2026Red Star BelgradeVojvodina</v>
      </c>
      <c r="AA411" t="str">
        <f>VLOOKUP($Z411,'oddspedia-matches'!$A:$AD,AA$2,0)</f>
        <v>3 - 1</v>
      </c>
      <c r="AB411" t="str">
        <f>VLOOKUP($Z411,'oddspedia-matches'!$A:$AD,AB$2,0)</f>
        <v>Green</v>
      </c>
      <c r="AC411" t="str">
        <f>VLOOKUP($Z411,'oddspedia-matches'!$A:$AD,AC$2,0)</f>
        <v>Red</v>
      </c>
      <c r="AD411" t="str">
        <f>VLOOKUP($Z411,'oddspedia-matches'!$A:$AD,AD$2,0)</f>
        <v>Red</v>
      </c>
      <c r="AE411" t="str">
        <f>VLOOKUP($Z411,'oddspedia-matches'!$A:$AD,AE$2,0)</f>
        <v>Green</v>
      </c>
      <c r="AF411" t="str">
        <f>VLOOKUP($Z411,'oddspedia-matches'!$A:$AD,AF$2,0)</f>
        <v>Red</v>
      </c>
      <c r="AG411" t="str">
        <f>VLOOKUP($Z411,'oddspedia-matches'!$A:$AD,AG$2,0)</f>
        <v>Green</v>
      </c>
      <c r="AH411" t="str">
        <f>VLOOKUP($Z411,'oddspedia-matches'!$A:$AD,AH$2,0)</f>
        <v>Green</v>
      </c>
      <c r="AI411" t="str">
        <f>VLOOKUP($Z411,'oddspedia-matches'!$A:$AD,AI$2,0)</f>
        <v>Red</v>
      </c>
      <c r="AJ411" t="str">
        <f>VLOOKUP($Z411,'oddspedia-matches'!$A:$AD,AJ$2,0)</f>
        <v>Red</v>
      </c>
      <c r="AK411" t="str">
        <f>VLOOKUP($Z411,'oddspedia-matches'!$A:$AD,AK$2,0)</f>
        <v>Green</v>
      </c>
      <c r="AL411" t="str">
        <f>VLOOKUP($Z411,'oddspedia-matches'!$A:$AD,AL$2,0)</f>
        <v>Green</v>
      </c>
      <c r="AM411" t="str">
        <f>VLOOKUP($Z411,'oddspedia-matches'!$A:$AD,AM$2,0)</f>
        <v>Green</v>
      </c>
      <c r="AN411" t="str">
        <f>VLOOKUP($Z411,'oddspedia-matches'!$A:$AD,AN$2,0)</f>
        <v>Red</v>
      </c>
      <c r="AO411" t="str">
        <f>VLOOKUP($Z411,'oddspedia-matches'!$A:$AD,AO$2,0)</f>
        <v>Red</v>
      </c>
      <c r="AP411" t="str">
        <f>VLOOKUP($Z411,'oddspedia-matches'!$A:$AD,AP$2,0)</f>
        <v>Green</v>
      </c>
      <c r="AQ411" t="str">
        <f>VLOOKUP($Z411,'oddspedia-matches'!$A:$AD,AQ$2,0)</f>
        <v>Red</v>
      </c>
    </row>
    <row r="412" spans="2:43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tr">
        <f>VLOOKUP(E412,'Transform table'!A:B,2,0)</f>
        <v>Aalesunds</v>
      </c>
      <c r="Y412" t="str">
        <f>VLOOKUP(F412,'Transform table'!A:B,2,0)</f>
        <v>Viking</v>
      </c>
      <c r="Z412" t="str">
        <f t="shared" si="6"/>
        <v>26/07/2026AalesundsViking</v>
      </c>
      <c r="AA412" t="str">
        <f>VLOOKUP($Z412,'oddspedia-matches'!$A:$AD,AA$2,0)</f>
        <v>1 - 1</v>
      </c>
      <c r="AB412" t="str">
        <f>VLOOKUP($Z412,'oddspedia-matches'!$A:$AD,AB$2,0)</f>
        <v>Red</v>
      </c>
      <c r="AC412" t="str">
        <f>VLOOKUP($Z412,'oddspedia-matches'!$A:$AD,AC$2,0)</f>
        <v>Green</v>
      </c>
      <c r="AD412" t="str">
        <f>VLOOKUP($Z412,'oddspedia-matches'!$A:$AD,AD$2,0)</f>
        <v>Red</v>
      </c>
      <c r="AE412" t="str">
        <f>VLOOKUP($Z412,'oddspedia-matches'!$A:$AD,AE$2,0)</f>
        <v>Green</v>
      </c>
      <c r="AF412" t="str">
        <f>VLOOKUP($Z412,'oddspedia-matches'!$A:$AD,AF$2,0)</f>
        <v>Green</v>
      </c>
      <c r="AG412" t="str">
        <f>VLOOKUP($Z412,'oddspedia-matches'!$A:$AD,AG$2,0)</f>
        <v>Red</v>
      </c>
      <c r="AH412" t="str">
        <f>VLOOKUP($Z412,'oddspedia-matches'!$A:$AD,AH$2,0)</f>
        <v>Red</v>
      </c>
      <c r="AI412" t="str">
        <f>VLOOKUP($Z412,'oddspedia-matches'!$A:$AD,AI$2,0)</f>
        <v>Red</v>
      </c>
      <c r="AJ412" t="str">
        <f>VLOOKUP($Z412,'oddspedia-matches'!$A:$AD,AJ$2,0)</f>
        <v>Green</v>
      </c>
      <c r="AK412" t="str">
        <f>VLOOKUP($Z412,'oddspedia-matches'!$A:$AD,AK$2,0)</f>
        <v>Green</v>
      </c>
      <c r="AL412" t="str">
        <f>VLOOKUP($Z412,'oddspedia-matches'!$A:$AD,AL$2,0)</f>
        <v>Green</v>
      </c>
      <c r="AM412" t="str">
        <f>VLOOKUP($Z412,'oddspedia-matches'!$A:$AD,AM$2,0)</f>
        <v>Red</v>
      </c>
      <c r="AN412" t="str">
        <f>VLOOKUP($Z412,'oddspedia-matches'!$A:$AD,AN$2,0)</f>
        <v>Green</v>
      </c>
      <c r="AO412" t="str">
        <f>VLOOKUP($Z412,'oddspedia-matches'!$A:$AD,AO$2,0)</f>
        <v>Green</v>
      </c>
      <c r="AP412" t="str">
        <f>VLOOKUP($Z412,'oddspedia-matches'!$A:$AD,AP$2,0)</f>
        <v>Green</v>
      </c>
      <c r="AQ412" t="str">
        <f>VLOOKUP($Z412,'oddspedia-matches'!$A:$AD,AQ$2,0)</f>
        <v>Red</v>
      </c>
    </row>
    <row r="413" spans="2:43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tr">
        <f>VLOOKUP(E413,'Transform table'!A:B,2,0)</f>
        <v>Puszcza Niepolomice</v>
      </c>
      <c r="Y413" t="str">
        <f>VLOOKUP(F413,'Transform table'!A:B,2,0)</f>
        <v>Polonia Warsaw</v>
      </c>
      <c r="Z413" t="str">
        <f t="shared" si="6"/>
        <v>26/07/2026Puszcza NiepolomicePolonia Warsaw</v>
      </c>
      <c r="AA413" t="str">
        <f>VLOOKUP($Z413,'oddspedia-matches'!$A:$AD,AA$2,0)</f>
        <v>0 - 1</v>
      </c>
      <c r="AB413" t="str">
        <f>VLOOKUP($Z413,'oddspedia-matches'!$A:$AD,AB$2,0)</f>
        <v>Red</v>
      </c>
      <c r="AC413" t="str">
        <f>VLOOKUP($Z413,'oddspedia-matches'!$A:$AD,AC$2,0)</f>
        <v>Red</v>
      </c>
      <c r="AD413" t="str">
        <f>VLOOKUP($Z413,'oddspedia-matches'!$A:$AD,AD$2,0)</f>
        <v>Green</v>
      </c>
      <c r="AE413" t="str">
        <f>VLOOKUP($Z413,'oddspedia-matches'!$A:$AD,AE$2,0)</f>
        <v>Red</v>
      </c>
      <c r="AF413" t="str">
        <f>VLOOKUP($Z413,'oddspedia-matches'!$A:$AD,AF$2,0)</f>
        <v>Green</v>
      </c>
      <c r="AG413" t="str">
        <f>VLOOKUP($Z413,'oddspedia-matches'!$A:$AD,AG$2,0)</f>
        <v>Green</v>
      </c>
      <c r="AH413" t="str">
        <f>VLOOKUP($Z413,'oddspedia-matches'!$A:$AD,AH$2,0)</f>
        <v>Red</v>
      </c>
      <c r="AI413" t="str">
        <f>VLOOKUP($Z413,'oddspedia-matches'!$A:$AD,AI$2,0)</f>
        <v>Green</v>
      </c>
      <c r="AJ413" t="str">
        <f>VLOOKUP($Z413,'oddspedia-matches'!$A:$AD,AJ$2,0)</f>
        <v>Red</v>
      </c>
      <c r="AK413" t="str">
        <f>VLOOKUP($Z413,'oddspedia-matches'!$A:$AD,AK$2,0)</f>
        <v>Red</v>
      </c>
      <c r="AL413" t="str">
        <f>VLOOKUP($Z413,'oddspedia-matches'!$A:$AD,AL$2,0)</f>
        <v>Red</v>
      </c>
      <c r="AM413" t="str">
        <f>VLOOKUP($Z413,'oddspedia-matches'!$A:$AD,AM$2,0)</f>
        <v>Red</v>
      </c>
      <c r="AN413" t="str">
        <f>VLOOKUP($Z413,'oddspedia-matches'!$A:$AD,AN$2,0)</f>
        <v>Green</v>
      </c>
      <c r="AO413" t="str">
        <f>VLOOKUP($Z413,'oddspedia-matches'!$A:$AD,AO$2,0)</f>
        <v>Green</v>
      </c>
      <c r="AP413" t="str">
        <f>VLOOKUP($Z413,'oddspedia-matches'!$A:$AD,AP$2,0)</f>
        <v>Red</v>
      </c>
      <c r="AQ413" t="str">
        <f>VLOOKUP($Z413,'oddspedia-matches'!$A:$AD,AQ$2,0)</f>
        <v>Green</v>
      </c>
    </row>
    <row r="414" spans="2:43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str">
        <f>VLOOKUP(F414,'Transform table'!A:B,2,0)</f>
        <v>FCSB</v>
      </c>
      <c r="Z414" t="str">
        <f t="shared" si="6"/>
        <v>26/07/2026Csikszereda Miercurea CiucFCSB</v>
      </c>
      <c r="AA414" t="str">
        <f>VLOOKUP($Z414,'oddspedia-matches'!$A:$AD,AA$2,0)</f>
        <v>0 - 2</v>
      </c>
      <c r="AB414" t="str">
        <f>VLOOKUP($Z414,'oddspedia-matches'!$A:$AD,AB$2,0)</f>
        <v>Red</v>
      </c>
      <c r="AC414" t="str">
        <f>VLOOKUP($Z414,'oddspedia-matches'!$A:$AD,AC$2,0)</f>
        <v>Red</v>
      </c>
      <c r="AD414" t="str">
        <f>VLOOKUP($Z414,'oddspedia-matches'!$A:$AD,AD$2,0)</f>
        <v>Green</v>
      </c>
      <c r="AE414" t="str">
        <f>VLOOKUP($Z414,'oddspedia-matches'!$A:$AD,AE$2,0)</f>
        <v>Red</v>
      </c>
      <c r="AF414" t="str">
        <f>VLOOKUP($Z414,'oddspedia-matches'!$A:$AD,AF$2,0)</f>
        <v>Green</v>
      </c>
      <c r="AG414" t="str">
        <f>VLOOKUP($Z414,'oddspedia-matches'!$A:$AD,AG$2,0)</f>
        <v>Green</v>
      </c>
      <c r="AH414" t="str">
        <f>VLOOKUP($Z414,'oddspedia-matches'!$A:$AD,AH$2,0)</f>
        <v>Red</v>
      </c>
      <c r="AI414" t="str">
        <f>VLOOKUP($Z414,'oddspedia-matches'!$A:$AD,AI$2,0)</f>
        <v>Red</v>
      </c>
      <c r="AJ414" t="str">
        <f>VLOOKUP($Z414,'oddspedia-matches'!$A:$AD,AJ$2,0)</f>
        <v>Green</v>
      </c>
      <c r="AK414" t="str">
        <f>VLOOKUP($Z414,'oddspedia-matches'!$A:$AD,AK$2,0)</f>
        <v>Green</v>
      </c>
      <c r="AL414" t="str">
        <f>VLOOKUP($Z414,'oddspedia-matches'!$A:$AD,AL$2,0)</f>
        <v>Green</v>
      </c>
      <c r="AM414" t="str">
        <f>VLOOKUP($Z414,'oddspedia-matches'!$A:$AD,AM$2,0)</f>
        <v>Red</v>
      </c>
      <c r="AN414" t="str">
        <f>VLOOKUP($Z414,'oddspedia-matches'!$A:$AD,AN$2,0)</f>
        <v>Green</v>
      </c>
      <c r="AO414" t="str">
        <f>VLOOKUP($Z414,'oddspedia-matches'!$A:$AD,AO$2,0)</f>
        <v>Green</v>
      </c>
      <c r="AP414" t="str">
        <f>VLOOKUP($Z414,'oddspedia-matches'!$A:$AD,AP$2,0)</f>
        <v>Red</v>
      </c>
      <c r="AQ414" t="str">
        <f>VLOOKUP($Z414,'oddspedia-matches'!$A:$AD,AQ$2,0)</f>
        <v>Green</v>
      </c>
    </row>
    <row r="415" spans="2:43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tr">
        <f>VLOOKUP(E415,'Transform table'!A:B,2,0)</f>
        <v>Atletico Tucuman</v>
      </c>
      <c r="Y415" t="str">
        <f>VLOOKUP(F415,'Transform table'!A:B,2,0)</f>
        <v>Independiente Rivadavia</v>
      </c>
      <c r="Z415" t="str">
        <f t="shared" si="6"/>
        <v>26/07/2026Atletico TucumanIndependiente Rivadavia</v>
      </c>
      <c r="AA415" t="str">
        <f>VLOOKUP($Z415,'oddspedia-matches'!$A:$AD,AA$2,0)</f>
        <v>0 - 0</v>
      </c>
      <c r="AB415" t="str">
        <f>VLOOKUP($Z415,'oddspedia-matches'!$A:$AD,AB$2,0)</f>
        <v>Red</v>
      </c>
      <c r="AC415" t="str">
        <f>VLOOKUP($Z415,'oddspedia-matches'!$A:$AD,AC$2,0)</f>
        <v>Green</v>
      </c>
      <c r="AD415" t="str">
        <f>VLOOKUP($Z415,'oddspedia-matches'!$A:$AD,AD$2,0)</f>
        <v>Red</v>
      </c>
      <c r="AE415" t="str">
        <f>VLOOKUP($Z415,'oddspedia-matches'!$A:$AD,AE$2,0)</f>
        <v>Green</v>
      </c>
      <c r="AF415" t="str">
        <f>VLOOKUP($Z415,'oddspedia-matches'!$A:$AD,AF$2,0)</f>
        <v>Green</v>
      </c>
      <c r="AG415" t="str">
        <f>VLOOKUP($Z415,'oddspedia-matches'!$A:$AD,AG$2,0)</f>
        <v>Red</v>
      </c>
      <c r="AH415" t="str">
        <f>VLOOKUP($Z415,'oddspedia-matches'!$A:$AD,AH$2,0)</f>
        <v>Red</v>
      </c>
      <c r="AI415" t="str">
        <f>VLOOKUP($Z415,'oddspedia-matches'!$A:$AD,AI$2,0)</f>
        <v>Green</v>
      </c>
      <c r="AJ415" t="str">
        <f>VLOOKUP($Z415,'oddspedia-matches'!$A:$AD,AJ$2,0)</f>
        <v>Red</v>
      </c>
      <c r="AK415" t="str">
        <f>VLOOKUP($Z415,'oddspedia-matches'!$A:$AD,AK$2,0)</f>
        <v>Red</v>
      </c>
      <c r="AL415" t="str">
        <f>VLOOKUP($Z415,'oddspedia-matches'!$A:$AD,AL$2,0)</f>
        <v>Red</v>
      </c>
      <c r="AM415" t="str">
        <f>VLOOKUP($Z415,'oddspedia-matches'!$A:$AD,AM$2,0)</f>
        <v>Red</v>
      </c>
      <c r="AN415" t="str">
        <f>VLOOKUP($Z415,'oddspedia-matches'!$A:$AD,AN$2,0)</f>
        <v>Green</v>
      </c>
      <c r="AO415" t="str">
        <f>VLOOKUP($Z415,'oddspedia-matches'!$A:$AD,AO$2,0)</f>
        <v>Green</v>
      </c>
      <c r="AP415" t="str">
        <f>VLOOKUP($Z415,'oddspedia-matches'!$A:$AD,AP$2,0)</f>
        <v>Red</v>
      </c>
      <c r="AQ415" t="str">
        <f>VLOOKUP($Z415,'oddspedia-matches'!$A:$AD,AQ$2,0)</f>
        <v>Green</v>
      </c>
    </row>
    <row r="416" spans="2:43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tr">
        <f>VLOOKUP(E416,'Transform table'!A:B,2,0)</f>
        <v>Agropecuario</v>
      </c>
      <c r="Y416" t="str">
        <f>VLOOKUP(F416,'Transform table'!A:B,2,0)</f>
        <v>San Martin de San Juan</v>
      </c>
      <c r="Z416" t="str">
        <f t="shared" si="6"/>
        <v>26/07/2026AgropecuarioSan Martin de San Juan</v>
      </c>
      <c r="AA416" t="str">
        <f>VLOOKUP($Z416,'oddspedia-matches'!$A:$AD,AA$2,0)</f>
        <v>2 - 1</v>
      </c>
      <c r="AB416" t="str">
        <f>VLOOKUP($Z416,'oddspedia-matches'!$A:$AD,AB$2,0)</f>
        <v>Green</v>
      </c>
      <c r="AC416" t="str">
        <f>VLOOKUP($Z416,'oddspedia-matches'!$A:$AD,AC$2,0)</f>
        <v>Red</v>
      </c>
      <c r="AD416" t="str">
        <f>VLOOKUP($Z416,'oddspedia-matches'!$A:$AD,AD$2,0)</f>
        <v>Red</v>
      </c>
      <c r="AE416" t="str">
        <f>VLOOKUP($Z416,'oddspedia-matches'!$A:$AD,AE$2,0)</f>
        <v>Green</v>
      </c>
      <c r="AF416" t="str">
        <f>VLOOKUP($Z416,'oddspedia-matches'!$A:$AD,AF$2,0)</f>
        <v>Red</v>
      </c>
      <c r="AG416" t="str">
        <f>VLOOKUP($Z416,'oddspedia-matches'!$A:$AD,AG$2,0)</f>
        <v>Green</v>
      </c>
      <c r="AH416" t="str">
        <f>VLOOKUP($Z416,'oddspedia-matches'!$A:$AD,AH$2,0)</f>
        <v>Red</v>
      </c>
      <c r="AI416" t="str">
        <f>VLOOKUP($Z416,'oddspedia-matches'!$A:$AD,AI$2,0)</f>
        <v>Red</v>
      </c>
      <c r="AJ416" t="str">
        <f>VLOOKUP($Z416,'oddspedia-matches'!$A:$AD,AJ$2,0)</f>
        <v>Green</v>
      </c>
      <c r="AK416" t="str">
        <f>VLOOKUP($Z416,'oddspedia-matches'!$A:$AD,AK$2,0)</f>
        <v>Green</v>
      </c>
      <c r="AL416" t="str">
        <f>VLOOKUP($Z416,'oddspedia-matches'!$A:$AD,AL$2,0)</f>
        <v>Green</v>
      </c>
      <c r="AM416" t="str">
        <f>VLOOKUP($Z416,'oddspedia-matches'!$A:$AD,AM$2,0)</f>
        <v>Green</v>
      </c>
      <c r="AN416" t="str">
        <f>VLOOKUP($Z416,'oddspedia-matches'!$A:$AD,AN$2,0)</f>
        <v>Red</v>
      </c>
      <c r="AO416" t="str">
        <f>VLOOKUP($Z416,'oddspedia-matches'!$A:$AD,AO$2,0)</f>
        <v>Green</v>
      </c>
      <c r="AP416" t="str">
        <f>VLOOKUP($Z416,'oddspedia-matches'!$A:$AD,AP$2,0)</f>
        <v>Green</v>
      </c>
      <c r="AQ416" t="str">
        <f>VLOOKUP($Z416,'oddspedia-matches'!$A:$AD,AQ$2,0)</f>
        <v>Red</v>
      </c>
    </row>
    <row r="417" spans="2:43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tr">
        <f>VLOOKUP(E417,'Transform table'!A:B,2,0)</f>
        <v>All Boys</v>
      </c>
      <c r="Y417" t="str">
        <f>VLOOKUP(F417,'Transform table'!A:B,2,0)</f>
        <v>Defensores de Belgrano</v>
      </c>
      <c r="Z417" t="str">
        <f t="shared" si="6"/>
        <v>26/07/2026All BoysDefensores de Belgrano</v>
      </c>
      <c r="AA417" t="str">
        <f>VLOOKUP($Z417,'oddspedia-matches'!$A:$AD,AA$2,0)</f>
        <v>0 - 0</v>
      </c>
      <c r="AB417" t="str">
        <f>VLOOKUP($Z417,'oddspedia-matches'!$A:$AD,AB$2,0)</f>
        <v>Red</v>
      </c>
      <c r="AC417" t="str">
        <f>VLOOKUP($Z417,'oddspedia-matches'!$A:$AD,AC$2,0)</f>
        <v>Green</v>
      </c>
      <c r="AD417" t="str">
        <f>VLOOKUP($Z417,'oddspedia-matches'!$A:$AD,AD$2,0)</f>
        <v>Red</v>
      </c>
      <c r="AE417" t="str">
        <f>VLOOKUP($Z417,'oddspedia-matches'!$A:$AD,AE$2,0)</f>
        <v>Green</v>
      </c>
      <c r="AF417" t="str">
        <f>VLOOKUP($Z417,'oddspedia-matches'!$A:$AD,AF$2,0)</f>
        <v>Green</v>
      </c>
      <c r="AG417" t="str">
        <f>VLOOKUP($Z417,'oddspedia-matches'!$A:$AD,AG$2,0)</f>
        <v>Red</v>
      </c>
      <c r="AH417" t="str">
        <f>VLOOKUP($Z417,'oddspedia-matches'!$A:$AD,AH$2,0)</f>
        <v>Red</v>
      </c>
      <c r="AI417" t="str">
        <f>VLOOKUP($Z417,'oddspedia-matches'!$A:$AD,AI$2,0)</f>
        <v>Green</v>
      </c>
      <c r="AJ417" t="str">
        <f>VLOOKUP($Z417,'oddspedia-matches'!$A:$AD,AJ$2,0)</f>
        <v>Red</v>
      </c>
      <c r="AK417" t="str">
        <f>VLOOKUP($Z417,'oddspedia-matches'!$A:$AD,AK$2,0)</f>
        <v>Red</v>
      </c>
      <c r="AL417" t="str">
        <f>VLOOKUP($Z417,'oddspedia-matches'!$A:$AD,AL$2,0)</f>
        <v>Red</v>
      </c>
      <c r="AM417" t="str">
        <f>VLOOKUP($Z417,'oddspedia-matches'!$A:$AD,AM$2,0)</f>
        <v>Red</v>
      </c>
      <c r="AN417" t="str">
        <f>VLOOKUP($Z417,'oddspedia-matches'!$A:$AD,AN$2,0)</f>
        <v>Green</v>
      </c>
      <c r="AO417" t="str">
        <f>VLOOKUP($Z417,'oddspedia-matches'!$A:$AD,AO$2,0)</f>
        <v>Green</v>
      </c>
      <c r="AP417" t="str">
        <f>VLOOKUP($Z417,'oddspedia-matches'!$A:$AD,AP$2,0)</f>
        <v>Red</v>
      </c>
      <c r="AQ417" t="str">
        <f>VLOOKUP($Z417,'oddspedia-matches'!$A:$AD,AQ$2,0)</f>
        <v>Green</v>
      </c>
    </row>
    <row r="418" spans="2:43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tr">
        <f>VLOOKUP(E418,'Transform table'!A:B,2,0)</f>
        <v>Deportivo Moron</v>
      </c>
      <c r="Y418" t="str">
        <f>VLOOKUP(F418,'Transform table'!A:B,2,0)</f>
        <v>Ferro Carril Oeste</v>
      </c>
      <c r="Z418" t="str">
        <f t="shared" si="6"/>
        <v>26/07/2026Deportivo MoronFerro Carril Oeste</v>
      </c>
      <c r="AA418" t="str">
        <f>VLOOKUP($Z418,'oddspedia-matches'!$A:$AD,AA$2,0)</f>
        <v>4 - 0</v>
      </c>
      <c r="AB418" t="str">
        <f>VLOOKUP($Z418,'oddspedia-matches'!$A:$AD,AB$2,0)</f>
        <v>Green</v>
      </c>
      <c r="AC418" t="str">
        <f>VLOOKUP($Z418,'oddspedia-matches'!$A:$AD,AC$2,0)</f>
        <v>Red</v>
      </c>
      <c r="AD418" t="str">
        <f>VLOOKUP($Z418,'oddspedia-matches'!$A:$AD,AD$2,0)</f>
        <v>Red</v>
      </c>
      <c r="AE418" t="str">
        <f>VLOOKUP($Z418,'oddspedia-matches'!$A:$AD,AE$2,0)</f>
        <v>Green</v>
      </c>
      <c r="AF418" t="str">
        <f>VLOOKUP($Z418,'oddspedia-matches'!$A:$AD,AF$2,0)</f>
        <v>Red</v>
      </c>
      <c r="AG418" t="str">
        <f>VLOOKUP($Z418,'oddspedia-matches'!$A:$AD,AG$2,0)</f>
        <v>Green</v>
      </c>
      <c r="AH418" t="str">
        <f>VLOOKUP($Z418,'oddspedia-matches'!$A:$AD,AH$2,0)</f>
        <v>Green</v>
      </c>
      <c r="AI418" t="str">
        <f>VLOOKUP($Z418,'oddspedia-matches'!$A:$AD,AI$2,0)</f>
        <v>Red</v>
      </c>
      <c r="AJ418" t="str">
        <f>VLOOKUP($Z418,'oddspedia-matches'!$A:$AD,AJ$2,0)</f>
        <v>Red</v>
      </c>
      <c r="AK418" t="str">
        <f>VLOOKUP($Z418,'oddspedia-matches'!$A:$AD,AK$2,0)</f>
        <v>Green</v>
      </c>
      <c r="AL418" t="str">
        <f>VLOOKUP($Z418,'oddspedia-matches'!$A:$AD,AL$2,0)</f>
        <v>Green</v>
      </c>
      <c r="AM418" t="str">
        <f>VLOOKUP($Z418,'oddspedia-matches'!$A:$AD,AM$2,0)</f>
        <v>Green</v>
      </c>
      <c r="AN418" t="str">
        <f>VLOOKUP($Z418,'oddspedia-matches'!$A:$AD,AN$2,0)</f>
        <v>Red</v>
      </c>
      <c r="AO418" t="str">
        <f>VLOOKUP($Z418,'oddspedia-matches'!$A:$AD,AO$2,0)</f>
        <v>Red</v>
      </c>
      <c r="AP418" t="str">
        <f>VLOOKUP($Z418,'oddspedia-matches'!$A:$AD,AP$2,0)</f>
        <v>Red</v>
      </c>
      <c r="AQ418" t="str">
        <f>VLOOKUP($Z418,'oddspedia-matches'!$A:$AD,AQ$2,0)</f>
        <v>Green</v>
      </c>
    </row>
    <row r="419" spans="2:43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str">
        <f>VLOOKUP(F419,'Transform table'!A:B,2,0)</f>
        <v>Deportivo Madryn</v>
      </c>
      <c r="Z419" t="str">
        <f t="shared" si="6"/>
        <v>26/07/2026Los AndesDeportivo Madryn</v>
      </c>
      <c r="AA419" t="str">
        <f>VLOOKUP($Z419,'oddspedia-matches'!$A:$AD,AA$2,0)</f>
        <v>0 - 0</v>
      </c>
      <c r="AB419" t="str">
        <f>VLOOKUP($Z419,'oddspedia-matches'!$A:$AD,AB$2,0)</f>
        <v>Red</v>
      </c>
      <c r="AC419" t="str">
        <f>VLOOKUP($Z419,'oddspedia-matches'!$A:$AD,AC$2,0)</f>
        <v>Green</v>
      </c>
      <c r="AD419" t="str">
        <f>VLOOKUP($Z419,'oddspedia-matches'!$A:$AD,AD$2,0)</f>
        <v>Red</v>
      </c>
      <c r="AE419" t="str">
        <f>VLOOKUP($Z419,'oddspedia-matches'!$A:$AD,AE$2,0)</f>
        <v>Green</v>
      </c>
      <c r="AF419" t="str">
        <f>VLOOKUP($Z419,'oddspedia-matches'!$A:$AD,AF$2,0)</f>
        <v>Green</v>
      </c>
      <c r="AG419" t="str">
        <f>VLOOKUP($Z419,'oddspedia-matches'!$A:$AD,AG$2,0)</f>
        <v>Red</v>
      </c>
      <c r="AH419" t="str">
        <f>VLOOKUP($Z419,'oddspedia-matches'!$A:$AD,AH$2,0)</f>
        <v>Red</v>
      </c>
      <c r="AI419" t="str">
        <f>VLOOKUP($Z419,'oddspedia-matches'!$A:$AD,AI$2,0)</f>
        <v>Green</v>
      </c>
      <c r="AJ419" t="str">
        <f>VLOOKUP($Z419,'oddspedia-matches'!$A:$AD,AJ$2,0)</f>
        <v>Red</v>
      </c>
      <c r="AK419" t="str">
        <f>VLOOKUP($Z419,'oddspedia-matches'!$A:$AD,AK$2,0)</f>
        <v>Red</v>
      </c>
      <c r="AL419" t="str">
        <f>VLOOKUP($Z419,'oddspedia-matches'!$A:$AD,AL$2,0)</f>
        <v>Red</v>
      </c>
      <c r="AM419" t="str">
        <f>VLOOKUP($Z419,'oddspedia-matches'!$A:$AD,AM$2,0)</f>
        <v>Red</v>
      </c>
      <c r="AN419" t="str">
        <f>VLOOKUP($Z419,'oddspedia-matches'!$A:$AD,AN$2,0)</f>
        <v>Green</v>
      </c>
      <c r="AO419" t="str">
        <f>VLOOKUP($Z419,'oddspedia-matches'!$A:$AD,AO$2,0)</f>
        <v>Green</v>
      </c>
      <c r="AP419" t="str">
        <f>VLOOKUP($Z419,'oddspedia-matches'!$A:$AD,AP$2,0)</f>
        <v>Red</v>
      </c>
      <c r="AQ419" t="str">
        <f>VLOOKUP($Z419,'oddspedia-matches'!$A:$AD,AQ$2,0)</f>
        <v>Green</v>
      </c>
    </row>
    <row r="420" spans="2:43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e">
        <f>VLOOKUP(E420,'Transform table'!A:B,2,0)</f>
        <v>#N/A</v>
      </c>
      <c r="Y420" t="e">
        <f>VLOOKUP(F420,'Transform table'!A:B,2,0)</f>
        <v>#N/A</v>
      </c>
      <c r="Z420" t="e">
        <f t="shared" si="6"/>
        <v>#N/A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f>VLOOKUP(E421,'Transform table'!A:B,2,0)</f>
        <v>#N/A</v>
      </c>
      <c r="Y421" t="e">
        <f>VLOOKUP(F421,'Transform table'!A:B,2,0)</f>
        <v>#N/A</v>
      </c>
      <c r="Z421" t="e">
        <f t="shared" si="6"/>
        <v>#N/A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tr">
        <f>VLOOKUP(E422,'Transform table'!A:B,2,0)</f>
        <v>Atletico Ottawa</v>
      </c>
      <c r="Y422" t="str">
        <f>VLOOKUP(F422,'Transform table'!A:B,2,0)</f>
        <v>Pacific FC Langford</v>
      </c>
      <c r="Z422" t="str">
        <f t="shared" si="6"/>
        <v>26/07/2026Atletico OttawaPacific FC Langford</v>
      </c>
      <c r="AA422" t="str">
        <f>VLOOKUP($Z422,'oddspedia-matches'!$A:$AD,AA$2,0)</f>
        <v>3 - 2</v>
      </c>
      <c r="AB422" t="str">
        <f>VLOOKUP($Z422,'oddspedia-matches'!$A:$AD,AB$2,0)</f>
        <v>Green</v>
      </c>
      <c r="AC422" t="str">
        <f>VLOOKUP($Z422,'oddspedia-matches'!$A:$AD,AC$2,0)</f>
        <v>Red</v>
      </c>
      <c r="AD422" t="str">
        <f>VLOOKUP($Z422,'oddspedia-matches'!$A:$AD,AD$2,0)</f>
        <v>Red</v>
      </c>
      <c r="AE422" t="str">
        <f>VLOOKUP($Z422,'oddspedia-matches'!$A:$AD,AE$2,0)</f>
        <v>Green</v>
      </c>
      <c r="AF422" t="str">
        <f>VLOOKUP($Z422,'oddspedia-matches'!$A:$AD,AF$2,0)</f>
        <v>Red</v>
      </c>
      <c r="AG422" t="str">
        <f>VLOOKUP($Z422,'oddspedia-matches'!$A:$AD,AG$2,0)</f>
        <v>Green</v>
      </c>
      <c r="AH422" t="str">
        <f>VLOOKUP($Z422,'oddspedia-matches'!$A:$AD,AH$2,0)</f>
        <v>Green</v>
      </c>
      <c r="AI422" t="str">
        <f>VLOOKUP($Z422,'oddspedia-matches'!$A:$AD,AI$2,0)</f>
        <v>Red</v>
      </c>
      <c r="AJ422" t="str">
        <f>VLOOKUP($Z422,'oddspedia-matches'!$A:$AD,AJ$2,0)</f>
        <v>Red</v>
      </c>
      <c r="AK422" t="str">
        <f>VLOOKUP($Z422,'oddspedia-matches'!$A:$AD,AK$2,0)</f>
        <v>Green</v>
      </c>
      <c r="AL422" t="str">
        <f>VLOOKUP($Z422,'oddspedia-matches'!$A:$AD,AL$2,0)</f>
        <v>Green</v>
      </c>
      <c r="AM422" t="str">
        <f>VLOOKUP($Z422,'oddspedia-matches'!$A:$AD,AM$2,0)</f>
        <v>Green</v>
      </c>
      <c r="AN422" t="str">
        <f>VLOOKUP($Z422,'oddspedia-matches'!$A:$AD,AN$2,0)</f>
        <v>Red</v>
      </c>
      <c r="AO422" t="str">
        <f>VLOOKUP($Z422,'oddspedia-matches'!$A:$AD,AO$2,0)</f>
        <v>Red</v>
      </c>
      <c r="AP422" t="str">
        <f>VLOOKUP($Z422,'oddspedia-matches'!$A:$AD,AP$2,0)</f>
        <v>Green</v>
      </c>
      <c r="AQ422" t="str">
        <f>VLOOKUP($Z422,'oddspedia-matches'!$A:$AD,AQ$2,0)</f>
        <v>Red</v>
      </c>
    </row>
    <row r="423" spans="2:43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str">
        <f>VLOOKUP(F423,'Transform table'!A:B,2,0)</f>
        <v>Ferencvarosi TC</v>
      </c>
      <c r="Z423" t="str">
        <f t="shared" si="6"/>
        <v>26/07/2026Paksi SEFerencvarosi TC</v>
      </c>
      <c r="AA423" t="str">
        <f>VLOOKUP($Z423,'oddspedia-matches'!$A:$AD,AA$2,0)</f>
        <v>4 - 2</v>
      </c>
      <c r="AB423" t="str">
        <f>VLOOKUP($Z423,'oddspedia-matches'!$A:$AD,AB$2,0)</f>
        <v>Green</v>
      </c>
      <c r="AC423" t="str">
        <f>VLOOKUP($Z423,'oddspedia-matches'!$A:$AD,AC$2,0)</f>
        <v>Red</v>
      </c>
      <c r="AD423" t="str">
        <f>VLOOKUP($Z423,'oddspedia-matches'!$A:$AD,AD$2,0)</f>
        <v>Red</v>
      </c>
      <c r="AE423" t="str">
        <f>VLOOKUP($Z423,'oddspedia-matches'!$A:$AD,AE$2,0)</f>
        <v>Green</v>
      </c>
      <c r="AF423" t="str">
        <f>VLOOKUP($Z423,'oddspedia-matches'!$A:$AD,AF$2,0)</f>
        <v>Red</v>
      </c>
      <c r="AG423" t="str">
        <f>VLOOKUP($Z423,'oddspedia-matches'!$A:$AD,AG$2,0)</f>
        <v>Green</v>
      </c>
      <c r="AH423" t="str">
        <f>VLOOKUP($Z423,'oddspedia-matches'!$A:$AD,AH$2,0)</f>
        <v>Red</v>
      </c>
      <c r="AI423" t="str">
        <f>VLOOKUP($Z423,'oddspedia-matches'!$A:$AD,AI$2,0)</f>
        <v>Green</v>
      </c>
      <c r="AJ423" t="str">
        <f>VLOOKUP($Z423,'oddspedia-matches'!$A:$AD,AJ$2,0)</f>
        <v>Red</v>
      </c>
      <c r="AK423" t="str">
        <f>VLOOKUP($Z423,'oddspedia-matches'!$A:$AD,AK$2,0)</f>
        <v>Green</v>
      </c>
      <c r="AL423" t="str">
        <f>VLOOKUP($Z423,'oddspedia-matches'!$A:$AD,AL$2,0)</f>
        <v>Green</v>
      </c>
      <c r="AM423" t="str">
        <f>VLOOKUP($Z423,'oddspedia-matches'!$A:$AD,AM$2,0)</f>
        <v>Green</v>
      </c>
      <c r="AN423" t="str">
        <f>VLOOKUP($Z423,'oddspedia-matches'!$A:$AD,AN$2,0)</f>
        <v>Red</v>
      </c>
      <c r="AO423" t="str">
        <f>VLOOKUP($Z423,'oddspedia-matches'!$A:$AD,AO$2,0)</f>
        <v>Red</v>
      </c>
      <c r="AP423" t="str">
        <f>VLOOKUP($Z423,'oddspedia-matches'!$A:$AD,AP$2,0)</f>
        <v>Green</v>
      </c>
      <c r="AQ423" t="str">
        <f>VLOOKUP($Z423,'oddspedia-matches'!$A:$AD,AQ$2,0)</f>
        <v>Red</v>
      </c>
    </row>
    <row r="424" spans="2:43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tr">
        <f>VLOOKUP(E424,'Transform table'!A:B,2,0)</f>
        <v>UTC Cajamarca</v>
      </c>
      <c r="Y424" t="str">
        <f>VLOOKUP(F424,'Transform table'!A:B,2,0)</f>
        <v>UCV Moquegua</v>
      </c>
      <c r="Z424" t="str">
        <f t="shared" si="6"/>
        <v>26/07/2026UTC CajamarcaUCV Moquegua</v>
      </c>
      <c r="AA424" t="str">
        <f>VLOOKUP($Z424,'oddspedia-matches'!$A:$AD,AA$2,0)</f>
        <v>0 - 0</v>
      </c>
      <c r="AB424" t="str">
        <f>VLOOKUP($Z424,'oddspedia-matches'!$A:$AD,AB$2,0)</f>
        <v>Red</v>
      </c>
      <c r="AC424" t="str">
        <f>VLOOKUP($Z424,'oddspedia-matches'!$A:$AD,AC$2,0)</f>
        <v>Green</v>
      </c>
      <c r="AD424" t="str">
        <f>VLOOKUP($Z424,'oddspedia-matches'!$A:$AD,AD$2,0)</f>
        <v>Red</v>
      </c>
      <c r="AE424" t="str">
        <f>VLOOKUP($Z424,'oddspedia-matches'!$A:$AD,AE$2,0)</f>
        <v>Green</v>
      </c>
      <c r="AF424" t="str">
        <f>VLOOKUP($Z424,'oddspedia-matches'!$A:$AD,AF$2,0)</f>
        <v>Green</v>
      </c>
      <c r="AG424" t="str">
        <f>VLOOKUP($Z424,'oddspedia-matches'!$A:$AD,AG$2,0)</f>
        <v>Red</v>
      </c>
      <c r="AH424" t="str">
        <f>VLOOKUP($Z424,'oddspedia-matches'!$A:$AD,AH$2,0)</f>
        <v>Red</v>
      </c>
      <c r="AI424" t="str">
        <f>VLOOKUP($Z424,'oddspedia-matches'!$A:$AD,AI$2,0)</f>
        <v>Green</v>
      </c>
      <c r="AJ424" t="str">
        <f>VLOOKUP($Z424,'oddspedia-matches'!$A:$AD,AJ$2,0)</f>
        <v>Red</v>
      </c>
      <c r="AK424" t="str">
        <f>VLOOKUP($Z424,'oddspedia-matches'!$A:$AD,AK$2,0)</f>
        <v>Red</v>
      </c>
      <c r="AL424" t="str">
        <f>VLOOKUP($Z424,'oddspedia-matches'!$A:$AD,AL$2,0)</f>
        <v>Red</v>
      </c>
      <c r="AM424" t="str">
        <f>VLOOKUP($Z424,'oddspedia-matches'!$A:$AD,AM$2,0)</f>
        <v>Red</v>
      </c>
      <c r="AN424" t="str">
        <f>VLOOKUP($Z424,'oddspedia-matches'!$A:$AD,AN$2,0)</f>
        <v>Green</v>
      </c>
      <c r="AO424" t="str">
        <f>VLOOKUP($Z424,'oddspedia-matches'!$A:$AD,AO$2,0)</f>
        <v>Green</v>
      </c>
      <c r="AP424" t="str">
        <f>VLOOKUP($Z424,'oddspedia-matches'!$A:$AD,AP$2,0)</f>
        <v>Red</v>
      </c>
      <c r="AQ424" t="str">
        <f>VLOOKUP($Z424,'oddspedia-matches'!$A:$AD,AQ$2,0)</f>
        <v>Green</v>
      </c>
    </row>
    <row r="425" spans="2:43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Albion FC</v>
      </c>
      <c r="Y425" t="str">
        <f>VLOOKUP(F425,'Transform table'!A:B,2,0)</f>
        <v>Danubio</v>
      </c>
      <c r="Z425" t="str">
        <f t="shared" si="6"/>
        <v>26/07/2026Albion FCDanubio</v>
      </c>
      <c r="AA425" t="str">
        <f>VLOOKUP($Z425,'oddspedia-matches'!$A:$AD,AA$2,0)</f>
        <v xml:space="preserve"> - </v>
      </c>
      <c r="AB425" t="str">
        <f>VLOOKUP($Z425,'oddspedia-matches'!$A:$AD,AB$2,0)</f>
        <v>Red</v>
      </c>
      <c r="AC425" t="str">
        <f>VLOOKUP($Z425,'oddspedia-matches'!$A:$AD,AC$2,0)</f>
        <v>Green</v>
      </c>
      <c r="AD425" t="str">
        <f>VLOOKUP($Z425,'oddspedia-matches'!$A:$AD,AD$2,0)</f>
        <v>Red</v>
      </c>
      <c r="AE425" t="str">
        <f>VLOOKUP($Z425,'oddspedia-matches'!$A:$AD,AE$2,0)</f>
        <v>Green</v>
      </c>
      <c r="AF425" t="str">
        <f>VLOOKUP($Z425,'oddspedia-matches'!$A:$AD,AF$2,0)</f>
        <v>Green</v>
      </c>
      <c r="AG425" t="str">
        <f>VLOOKUP($Z425,'oddspedia-matches'!$A:$AD,AG$2,0)</f>
        <v>Red</v>
      </c>
      <c r="AH425" t="str">
        <f>VLOOKUP($Z425,'oddspedia-matches'!$A:$AD,AH$2,0)</f>
        <v>Red</v>
      </c>
      <c r="AI425" t="str">
        <f>VLOOKUP($Z425,'oddspedia-matches'!$A:$AD,AI$2,0)</f>
        <v>Green</v>
      </c>
      <c r="AJ425" t="str">
        <f>VLOOKUP($Z425,'oddspedia-matches'!$A:$AD,AJ$2,0)</f>
        <v>Red</v>
      </c>
      <c r="AK425" t="str">
        <f>VLOOKUP($Z425,'oddspedia-matches'!$A:$AD,AK$2,0)</f>
        <v>Red</v>
      </c>
      <c r="AL425" t="str">
        <f>VLOOKUP($Z425,'oddspedia-matches'!$A:$AD,AL$2,0)</f>
        <v>Red</v>
      </c>
      <c r="AM425" t="str">
        <f>VLOOKUP($Z425,'oddspedia-matches'!$A:$AD,AM$2,0)</f>
        <v>Red</v>
      </c>
      <c r="AN425" t="str">
        <f>VLOOKUP($Z425,'oddspedia-matches'!$A:$AD,AN$2,0)</f>
        <v>Green</v>
      </c>
      <c r="AO425" t="str">
        <f>VLOOKUP($Z425,'oddspedia-matches'!$A:$AD,AO$2,0)</f>
        <v>Green</v>
      </c>
      <c r="AP425" t="str">
        <f>VLOOKUP($Z425,'oddspedia-matches'!$A:$AD,AP$2,0)</f>
        <v>Red</v>
      </c>
      <c r="AQ425" t="str">
        <f>VLOOKUP($Z425,'oddspedia-matches'!$A:$AD,AQ$2,0)</f>
        <v>Green</v>
      </c>
    </row>
    <row r="426" spans="2:43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CA Cerro</v>
      </c>
      <c r="Y426" t="str">
        <f>VLOOKUP(F426,'Transform table'!A:B,2,0)</f>
        <v>Racing Club Montevideo</v>
      </c>
      <c r="Z426" t="str">
        <f t="shared" si="6"/>
        <v>26/07/2026CA CerroRacing Club Montevideo</v>
      </c>
      <c r="AA426" t="str">
        <f>VLOOKUP($Z426,'oddspedia-matches'!$A:$AD,AA$2,0)</f>
        <v>1 - 0</v>
      </c>
      <c r="AB426" t="str">
        <f>VLOOKUP($Z426,'oddspedia-matches'!$A:$AD,AB$2,0)</f>
        <v>Green</v>
      </c>
      <c r="AC426" t="str">
        <f>VLOOKUP($Z426,'oddspedia-matches'!$A:$AD,AC$2,0)</f>
        <v>Red</v>
      </c>
      <c r="AD426" t="str">
        <f>VLOOKUP($Z426,'oddspedia-matches'!$A:$AD,AD$2,0)</f>
        <v>Red</v>
      </c>
      <c r="AE426" t="str">
        <f>VLOOKUP($Z426,'oddspedia-matches'!$A:$AD,AE$2,0)</f>
        <v>Green</v>
      </c>
      <c r="AF426" t="str">
        <f>VLOOKUP($Z426,'oddspedia-matches'!$A:$AD,AF$2,0)</f>
        <v>Red</v>
      </c>
      <c r="AG426" t="str">
        <f>VLOOKUP($Z426,'oddspedia-matches'!$A:$AD,AG$2,0)</f>
        <v>Green</v>
      </c>
      <c r="AH426" t="str">
        <f>VLOOKUP($Z426,'oddspedia-matches'!$A:$AD,AH$2,0)</f>
        <v>Green</v>
      </c>
      <c r="AI426" t="str">
        <f>VLOOKUP($Z426,'oddspedia-matches'!$A:$AD,AI$2,0)</f>
        <v>Red</v>
      </c>
      <c r="AJ426" t="str">
        <f>VLOOKUP($Z426,'oddspedia-matches'!$A:$AD,AJ$2,0)</f>
        <v>Red</v>
      </c>
      <c r="AK426" t="str">
        <f>VLOOKUP($Z426,'oddspedia-matches'!$A:$AD,AK$2,0)</f>
        <v>Green</v>
      </c>
      <c r="AL426" t="str">
        <f>VLOOKUP($Z426,'oddspedia-matches'!$A:$AD,AL$2,0)</f>
        <v>Red</v>
      </c>
      <c r="AM426" t="str">
        <f>VLOOKUP($Z426,'oddspedia-matches'!$A:$AD,AM$2,0)</f>
        <v>Red</v>
      </c>
      <c r="AN426" t="str">
        <f>VLOOKUP($Z426,'oddspedia-matches'!$A:$AD,AN$2,0)</f>
        <v>Green</v>
      </c>
      <c r="AO426" t="str">
        <f>VLOOKUP($Z426,'oddspedia-matches'!$A:$AD,AO$2,0)</f>
        <v>Green</v>
      </c>
      <c r="AP426" t="str">
        <f>VLOOKUP($Z426,'oddspedia-matches'!$A:$AD,AP$2,0)</f>
        <v>Red</v>
      </c>
      <c r="AQ426" t="str">
        <f>VLOOKUP($Z426,'oddspedia-matches'!$A:$AD,AQ$2,0)</f>
        <v>Green</v>
      </c>
    </row>
    <row r="427" spans="2:43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Cerrito</v>
      </c>
      <c r="Y427" t="str">
        <f>VLOOKUP(F427,'Transform table'!A:B,2,0)</f>
        <v>Centro AtlÃ©tico FÃ©nix</v>
      </c>
      <c r="Z427" t="str">
        <f t="shared" si="6"/>
        <v>26/07/2026CerritoCentro AtlÃ©tico FÃ©nix</v>
      </c>
      <c r="AA427" t="str">
        <f>VLOOKUP($Z427,'oddspedia-matches'!$A:$AD,AA$2,0)</f>
        <v xml:space="preserve"> - </v>
      </c>
      <c r="AB427" t="str">
        <f>VLOOKUP($Z427,'oddspedia-matches'!$A:$AD,AB$2,0)</f>
        <v>Red</v>
      </c>
      <c r="AC427" t="str">
        <f>VLOOKUP($Z427,'oddspedia-matches'!$A:$AD,AC$2,0)</f>
        <v>Green</v>
      </c>
      <c r="AD427" t="str">
        <f>VLOOKUP($Z427,'oddspedia-matches'!$A:$AD,AD$2,0)</f>
        <v>Red</v>
      </c>
      <c r="AE427" t="str">
        <f>VLOOKUP($Z427,'oddspedia-matches'!$A:$AD,AE$2,0)</f>
        <v>Green</v>
      </c>
      <c r="AF427" t="str">
        <f>VLOOKUP($Z427,'oddspedia-matches'!$A:$AD,AF$2,0)</f>
        <v>Green</v>
      </c>
      <c r="AG427" t="str">
        <f>VLOOKUP($Z427,'oddspedia-matches'!$A:$AD,AG$2,0)</f>
        <v>Red</v>
      </c>
      <c r="AH427" t="str">
        <f>VLOOKUP($Z427,'oddspedia-matches'!$A:$AD,AH$2,0)</f>
        <v>Red</v>
      </c>
      <c r="AI427" t="str">
        <f>VLOOKUP($Z427,'oddspedia-matches'!$A:$AD,AI$2,0)</f>
        <v>Green</v>
      </c>
      <c r="AJ427" t="str">
        <f>VLOOKUP($Z427,'oddspedia-matches'!$A:$AD,AJ$2,0)</f>
        <v>Red</v>
      </c>
      <c r="AK427" t="str">
        <f>VLOOKUP($Z427,'oddspedia-matches'!$A:$AD,AK$2,0)</f>
        <v>Red</v>
      </c>
      <c r="AL427" t="str">
        <f>VLOOKUP($Z427,'oddspedia-matches'!$A:$AD,AL$2,0)</f>
        <v>Red</v>
      </c>
      <c r="AM427" t="str">
        <f>VLOOKUP($Z427,'oddspedia-matches'!$A:$AD,AM$2,0)</f>
        <v>Red</v>
      </c>
      <c r="AN427" t="str">
        <f>VLOOKUP($Z427,'oddspedia-matches'!$A:$AD,AN$2,0)</f>
        <v>Green</v>
      </c>
      <c r="AO427" t="str">
        <f>VLOOKUP($Z427,'oddspedia-matches'!$A:$AD,AO$2,0)</f>
        <v>Green</v>
      </c>
      <c r="AP427" t="str">
        <f>VLOOKUP($Z427,'oddspedia-matches'!$A:$AD,AP$2,0)</f>
        <v>Red</v>
      </c>
      <c r="AQ427" t="str">
        <f>VLOOKUP($Z427,'oddspedia-matches'!$A:$AD,AQ$2,0)</f>
        <v>Green</v>
      </c>
    </row>
    <row r="428" spans="2:43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Plovdiv</v>
      </c>
      <c r="Y428" t="str">
        <f>VLOOKUP(F428,'Transform table'!A:B,2,0)</f>
        <v>FK Septemvri Sofia</v>
      </c>
      <c r="Z428" t="str">
        <f t="shared" si="6"/>
        <v>26/07/2026Lokomotiv PlovdivFK Septemvri Sofia</v>
      </c>
      <c r="AA428" t="str">
        <f>VLOOKUP($Z428,'oddspedia-matches'!$A:$AD,AA$2,0)</f>
        <v>2 - 1</v>
      </c>
      <c r="AB428" t="str">
        <f>VLOOKUP($Z428,'oddspedia-matches'!$A:$AD,AB$2,0)</f>
        <v>Green</v>
      </c>
      <c r="AC428" t="str">
        <f>VLOOKUP($Z428,'oddspedia-matches'!$A:$AD,AC$2,0)</f>
        <v>Red</v>
      </c>
      <c r="AD428" t="str">
        <f>VLOOKUP($Z428,'oddspedia-matches'!$A:$AD,AD$2,0)</f>
        <v>Red</v>
      </c>
      <c r="AE428" t="str">
        <f>VLOOKUP($Z428,'oddspedia-matches'!$A:$AD,AE$2,0)</f>
        <v>Green</v>
      </c>
      <c r="AF428" t="str">
        <f>VLOOKUP($Z428,'oddspedia-matches'!$A:$AD,AF$2,0)</f>
        <v>Red</v>
      </c>
      <c r="AG428" t="str">
        <f>VLOOKUP($Z428,'oddspedia-matches'!$A:$AD,AG$2,0)</f>
        <v>Green</v>
      </c>
      <c r="AH428" t="str">
        <f>VLOOKUP($Z428,'oddspedia-matches'!$A:$AD,AH$2,0)</f>
        <v>Red</v>
      </c>
      <c r="AI428" t="str">
        <f>VLOOKUP($Z428,'oddspedia-matches'!$A:$AD,AI$2,0)</f>
        <v>Green</v>
      </c>
      <c r="AJ428" t="str">
        <f>VLOOKUP($Z428,'oddspedia-matches'!$A:$AD,AJ$2,0)</f>
        <v>Red</v>
      </c>
      <c r="AK428" t="str">
        <f>VLOOKUP($Z428,'oddspedia-matches'!$A:$AD,AK$2,0)</f>
        <v>Green</v>
      </c>
      <c r="AL428" t="str">
        <f>VLOOKUP($Z428,'oddspedia-matches'!$A:$AD,AL$2,0)</f>
        <v>Green</v>
      </c>
      <c r="AM428" t="str">
        <f>VLOOKUP($Z428,'oddspedia-matches'!$A:$AD,AM$2,0)</f>
        <v>Green</v>
      </c>
      <c r="AN428" t="str">
        <f>VLOOKUP($Z428,'oddspedia-matches'!$A:$AD,AN$2,0)</f>
        <v>Red</v>
      </c>
      <c r="AO428" t="str">
        <f>VLOOKUP($Z428,'oddspedia-matches'!$A:$AD,AO$2,0)</f>
        <v>Green</v>
      </c>
      <c r="AP428" t="str">
        <f>VLOOKUP($Z428,'oddspedia-matches'!$A:$AD,AP$2,0)</f>
        <v>Green</v>
      </c>
      <c r="AQ428" t="str">
        <f>VLOOKUP($Z428,'oddspedia-matches'!$A:$AD,AQ$2,0)</f>
        <v>Red</v>
      </c>
    </row>
    <row r="429" spans="2:43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str">
        <f>VLOOKUP($Z429,'oddspedia-matches'!$A:$AD,AA$2,0)</f>
        <v>1 - 4</v>
      </c>
      <c r="AB429" t="str">
        <f>VLOOKUP($Z429,'oddspedia-matches'!$A:$AD,AB$2,0)</f>
        <v>Red</v>
      </c>
      <c r="AC429" t="str">
        <f>VLOOKUP($Z429,'oddspedia-matches'!$A:$AD,AC$2,0)</f>
        <v>Red</v>
      </c>
      <c r="AD429" t="str">
        <f>VLOOKUP($Z429,'oddspedia-matches'!$A:$AD,AD$2,0)</f>
        <v>Green</v>
      </c>
      <c r="AE429" t="str">
        <f>VLOOKUP($Z429,'oddspedia-matches'!$A:$AD,AE$2,0)</f>
        <v>Red</v>
      </c>
      <c r="AF429" t="str">
        <f>VLOOKUP($Z429,'oddspedia-matches'!$A:$AD,AF$2,0)</f>
        <v>Green</v>
      </c>
      <c r="AG429" t="str">
        <f>VLOOKUP($Z429,'oddspedia-matches'!$A:$AD,AG$2,0)</f>
        <v>Green</v>
      </c>
      <c r="AH429" t="str">
        <f>VLOOKUP($Z429,'oddspedia-matches'!$A:$AD,AH$2,0)</f>
        <v>Red</v>
      </c>
      <c r="AI429" t="str">
        <f>VLOOKUP($Z429,'oddspedia-matches'!$A:$AD,AI$2,0)</f>
        <v>Green</v>
      </c>
      <c r="AJ429" t="str">
        <f>VLOOKUP($Z429,'oddspedia-matches'!$A:$AD,AJ$2,0)</f>
        <v>Red</v>
      </c>
      <c r="AK429" t="str">
        <f>VLOOKUP($Z429,'oddspedia-matches'!$A:$AD,AK$2,0)</f>
        <v>Green</v>
      </c>
      <c r="AL429" t="str">
        <f>VLOOKUP($Z429,'oddspedia-matches'!$A:$AD,AL$2,0)</f>
        <v>Green</v>
      </c>
      <c r="AM429" t="str">
        <f>VLOOKUP($Z429,'oddspedia-matches'!$A:$AD,AM$2,0)</f>
        <v>Green</v>
      </c>
      <c r="AN429" t="str">
        <f>VLOOKUP($Z429,'oddspedia-matches'!$A:$AD,AN$2,0)</f>
        <v>Red</v>
      </c>
      <c r="AO429" t="str">
        <f>VLOOKUP($Z429,'oddspedia-matches'!$A:$AD,AO$2,0)</f>
        <v>Red</v>
      </c>
      <c r="AP429" t="str">
        <f>VLOOKUP($Z429,'oddspedia-matches'!$A:$AD,AP$2,0)</f>
        <v>Green</v>
      </c>
      <c r="AQ429" t="str">
        <f>VLOOKUP($Z429,'oddspedia-matches'!$A:$AD,AQ$2,0)</f>
        <v>Red</v>
      </c>
    </row>
    <row r="430" spans="2:43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str">
        <f>VLOOKUP($Z430,'oddspedia-matches'!$A:$AD,AA$2,0)</f>
        <v>0 - 1</v>
      </c>
      <c r="AB430" t="str">
        <f>VLOOKUP($Z430,'oddspedia-matches'!$A:$AD,AB$2,0)</f>
        <v>Red</v>
      </c>
      <c r="AC430" t="str">
        <f>VLOOKUP($Z430,'oddspedia-matches'!$A:$AD,AC$2,0)</f>
        <v>Red</v>
      </c>
      <c r="AD430" t="str">
        <f>VLOOKUP($Z430,'oddspedia-matches'!$A:$AD,AD$2,0)</f>
        <v>Green</v>
      </c>
      <c r="AE430" t="str">
        <f>VLOOKUP($Z430,'oddspedia-matches'!$A:$AD,AE$2,0)</f>
        <v>Red</v>
      </c>
      <c r="AF430" t="str">
        <f>VLOOKUP($Z430,'oddspedia-matches'!$A:$AD,AF$2,0)</f>
        <v>Green</v>
      </c>
      <c r="AG430" t="str">
        <f>VLOOKUP($Z430,'oddspedia-matches'!$A:$AD,AG$2,0)</f>
        <v>Green</v>
      </c>
      <c r="AH430" t="str">
        <f>VLOOKUP($Z430,'oddspedia-matches'!$A:$AD,AH$2,0)</f>
        <v>Red</v>
      </c>
      <c r="AI430" t="str">
        <f>VLOOKUP($Z430,'oddspedia-matches'!$A:$AD,AI$2,0)</f>
        <v>Green</v>
      </c>
      <c r="AJ430" t="str">
        <f>VLOOKUP($Z430,'oddspedia-matches'!$A:$AD,AJ$2,0)</f>
        <v>Red</v>
      </c>
      <c r="AK430" t="str">
        <f>VLOOKUP($Z430,'oddspedia-matches'!$A:$AD,AK$2,0)</f>
        <v>Red</v>
      </c>
      <c r="AL430" t="str">
        <f>VLOOKUP($Z430,'oddspedia-matches'!$A:$AD,AL$2,0)</f>
        <v>Red</v>
      </c>
      <c r="AM430" t="str">
        <f>VLOOKUP($Z430,'oddspedia-matches'!$A:$AD,AM$2,0)</f>
        <v>Red</v>
      </c>
      <c r="AN430" t="str">
        <f>VLOOKUP($Z430,'oddspedia-matches'!$A:$AD,AN$2,0)</f>
        <v>Green</v>
      </c>
      <c r="AO430" t="str">
        <f>VLOOKUP($Z430,'oddspedia-matches'!$A:$AD,AO$2,0)</f>
        <v>Green</v>
      </c>
      <c r="AP430" t="str">
        <f>VLOOKUP($Z430,'oddspedia-matches'!$A:$AD,AP$2,0)</f>
        <v>Red</v>
      </c>
      <c r="AQ430" t="str">
        <f>VLOOKUP($Z430,'oddspedia-matches'!$A:$AD,AQ$2,0)</f>
        <v>Green</v>
      </c>
    </row>
    <row r="431" spans="2:43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str">
        <f>VLOOKUP(F431,'Transform table'!A:B,2,0)</f>
        <v>NK Radomlje</v>
      </c>
      <c r="Z431" t="str">
        <f t="shared" si="6"/>
        <v>26/07/2026KoperNK Radomlje</v>
      </c>
      <c r="AA431" t="str">
        <f>VLOOKUP($Z431,'oddspedia-matches'!$A:$AD,AA$2,0)</f>
        <v>2 - 2</v>
      </c>
      <c r="AB431" t="str">
        <f>VLOOKUP($Z431,'oddspedia-matches'!$A:$AD,AB$2,0)</f>
        <v>Red</v>
      </c>
      <c r="AC431" t="str">
        <f>VLOOKUP($Z431,'oddspedia-matches'!$A:$AD,AC$2,0)</f>
        <v>Green</v>
      </c>
      <c r="AD431" t="str">
        <f>VLOOKUP($Z431,'oddspedia-matches'!$A:$AD,AD$2,0)</f>
        <v>Red</v>
      </c>
      <c r="AE431" t="str">
        <f>VLOOKUP($Z431,'oddspedia-matches'!$A:$AD,AE$2,0)</f>
        <v>Green</v>
      </c>
      <c r="AF431" t="str">
        <f>VLOOKUP($Z431,'oddspedia-matches'!$A:$AD,AF$2,0)</f>
        <v>Green</v>
      </c>
      <c r="AG431" t="str">
        <f>VLOOKUP($Z431,'oddspedia-matches'!$A:$AD,AG$2,0)</f>
        <v>Red</v>
      </c>
      <c r="AH431" t="str">
        <f>VLOOKUP($Z431,'oddspedia-matches'!$A:$AD,AH$2,0)</f>
        <v>Red</v>
      </c>
      <c r="AI431" t="str">
        <f>VLOOKUP($Z431,'oddspedia-matches'!$A:$AD,AI$2,0)</f>
        <v>Red</v>
      </c>
      <c r="AJ431" t="str">
        <f>VLOOKUP($Z431,'oddspedia-matches'!$A:$AD,AJ$2,0)</f>
        <v>Green</v>
      </c>
      <c r="AK431" t="str">
        <f>VLOOKUP($Z431,'oddspedia-matches'!$A:$AD,AK$2,0)</f>
        <v>Green</v>
      </c>
      <c r="AL431" t="str">
        <f>VLOOKUP($Z431,'oddspedia-matches'!$A:$AD,AL$2,0)</f>
        <v>Green</v>
      </c>
      <c r="AM431" t="str">
        <f>VLOOKUP($Z431,'oddspedia-matches'!$A:$AD,AM$2,0)</f>
        <v>Green</v>
      </c>
      <c r="AN431" t="str">
        <f>VLOOKUP($Z431,'oddspedia-matches'!$A:$AD,AN$2,0)</f>
        <v>Red</v>
      </c>
      <c r="AO431" t="str">
        <f>VLOOKUP($Z431,'oddspedia-matches'!$A:$AD,AO$2,0)</f>
        <v>Red</v>
      </c>
      <c r="AP431" t="str">
        <f>VLOOKUP($Z431,'oddspedia-matches'!$A:$AD,AP$2,0)</f>
        <v>Green</v>
      </c>
      <c r="AQ431" t="str">
        <f>VLOOKUP($Z431,'oddspedia-matches'!$A:$AD,AQ$2,0)</f>
        <v>Red</v>
      </c>
    </row>
    <row r="432" spans="2:43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Wisla Krakow</v>
      </c>
      <c r="Y432" t="str">
        <f>VLOOKUP(F432,'Transform table'!A:B,2,0)</f>
        <v>GKS Katowice</v>
      </c>
      <c r="Z432" t="str">
        <f t="shared" si="6"/>
        <v>26/07/2026Wisla KrakowGKS Katowice</v>
      </c>
      <c r="AA432" t="str">
        <f>VLOOKUP($Z432,'oddspedia-matches'!$A:$AD,AA$2,0)</f>
        <v>2 - 1</v>
      </c>
      <c r="AB432" t="str">
        <f>VLOOKUP($Z432,'oddspedia-matches'!$A:$AD,AB$2,0)</f>
        <v>Green</v>
      </c>
      <c r="AC432" t="str">
        <f>VLOOKUP($Z432,'oddspedia-matches'!$A:$AD,AC$2,0)</f>
        <v>Red</v>
      </c>
      <c r="AD432" t="str">
        <f>VLOOKUP($Z432,'oddspedia-matches'!$A:$AD,AD$2,0)</f>
        <v>Red</v>
      </c>
      <c r="AE432" t="str">
        <f>VLOOKUP($Z432,'oddspedia-matches'!$A:$AD,AE$2,0)</f>
        <v>Green</v>
      </c>
      <c r="AF432" t="str">
        <f>VLOOKUP($Z432,'oddspedia-matches'!$A:$AD,AF$2,0)</f>
        <v>Red</v>
      </c>
      <c r="AG432" t="str">
        <f>VLOOKUP($Z432,'oddspedia-matches'!$A:$AD,AG$2,0)</f>
        <v>Green</v>
      </c>
      <c r="AH432" t="str">
        <f>VLOOKUP($Z432,'oddspedia-matches'!$A:$AD,AH$2,0)</f>
        <v>Red</v>
      </c>
      <c r="AI432" t="str">
        <f>VLOOKUP($Z432,'oddspedia-matches'!$A:$AD,AI$2,0)</f>
        <v>Green</v>
      </c>
      <c r="AJ432" t="str">
        <f>VLOOKUP($Z432,'oddspedia-matches'!$A:$AD,AJ$2,0)</f>
        <v>Red</v>
      </c>
      <c r="AK432" t="str">
        <f>VLOOKUP($Z432,'oddspedia-matches'!$A:$AD,AK$2,0)</f>
        <v>Red</v>
      </c>
      <c r="AL432" t="str">
        <f>VLOOKUP($Z432,'oddspedia-matches'!$A:$AD,AL$2,0)</f>
        <v>Green</v>
      </c>
      <c r="AM432" t="str">
        <f>VLOOKUP($Z432,'oddspedia-matches'!$A:$AD,AM$2,0)</f>
        <v>Green</v>
      </c>
      <c r="AN432" t="str">
        <f>VLOOKUP($Z432,'oddspedia-matches'!$A:$AD,AN$2,0)</f>
        <v>Red</v>
      </c>
      <c r="AO432" t="str">
        <f>VLOOKUP($Z432,'oddspedia-matches'!$A:$AD,AO$2,0)</f>
        <v>Green</v>
      </c>
      <c r="AP432" t="str">
        <f>VLOOKUP($Z432,'oddspedia-matches'!$A:$AD,AP$2,0)</f>
        <v>Green</v>
      </c>
      <c r="AQ432" t="str">
        <f>VLOOKUP($Z432,'oddspedia-matches'!$A:$AD,AQ$2,0)</f>
        <v>Red</v>
      </c>
    </row>
    <row r="433" spans="2:43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Club Atletico Colon</v>
      </c>
      <c r="Y433" t="str">
        <f>VLOOKUP(F433,'Transform table'!A:B,2,0)</f>
        <v>CA Chaco For Ever</v>
      </c>
      <c r="Z433" t="str">
        <f t="shared" si="6"/>
        <v>26/07/2026Club Atletico ColonCA Chaco For Ever</v>
      </c>
      <c r="AA433" t="str">
        <f>VLOOKUP($Z433,'oddspedia-matches'!$A:$AD,AA$2,0)</f>
        <v>0 - 1</v>
      </c>
      <c r="AB433" t="str">
        <f>VLOOKUP($Z433,'oddspedia-matches'!$A:$AD,AB$2,0)</f>
        <v>Red</v>
      </c>
      <c r="AC433" t="str">
        <f>VLOOKUP($Z433,'oddspedia-matches'!$A:$AD,AC$2,0)</f>
        <v>Red</v>
      </c>
      <c r="AD433" t="str">
        <f>VLOOKUP($Z433,'oddspedia-matches'!$A:$AD,AD$2,0)</f>
        <v>Green</v>
      </c>
      <c r="AE433" t="str">
        <f>VLOOKUP($Z433,'oddspedia-matches'!$A:$AD,AE$2,0)</f>
        <v>Red</v>
      </c>
      <c r="AF433" t="str">
        <f>VLOOKUP($Z433,'oddspedia-matches'!$A:$AD,AF$2,0)</f>
        <v>Green</v>
      </c>
      <c r="AG433" t="str">
        <f>VLOOKUP($Z433,'oddspedia-matches'!$A:$AD,AG$2,0)</f>
        <v>Green</v>
      </c>
      <c r="AH433" t="str">
        <f>VLOOKUP($Z433,'oddspedia-matches'!$A:$AD,AH$2,0)</f>
        <v>Red</v>
      </c>
      <c r="AI433" t="str">
        <f>VLOOKUP($Z433,'oddspedia-matches'!$A:$AD,AI$2,0)</f>
        <v>Red</v>
      </c>
      <c r="AJ433" t="str">
        <f>VLOOKUP($Z433,'oddspedia-matches'!$A:$AD,AJ$2,0)</f>
        <v>Green</v>
      </c>
      <c r="AK433" t="str">
        <f>VLOOKUP($Z433,'oddspedia-matches'!$A:$AD,AK$2,0)</f>
        <v>Green</v>
      </c>
      <c r="AL433" t="str">
        <f>VLOOKUP($Z433,'oddspedia-matches'!$A:$AD,AL$2,0)</f>
        <v>Red</v>
      </c>
      <c r="AM433" t="str">
        <f>VLOOKUP($Z433,'oddspedia-matches'!$A:$AD,AM$2,0)</f>
        <v>Red</v>
      </c>
      <c r="AN433" t="str">
        <f>VLOOKUP($Z433,'oddspedia-matches'!$A:$AD,AN$2,0)</f>
        <v>Green</v>
      </c>
      <c r="AO433" t="str">
        <f>VLOOKUP($Z433,'oddspedia-matches'!$A:$AD,AO$2,0)</f>
        <v>Green</v>
      </c>
      <c r="AP433" t="str">
        <f>VLOOKUP($Z433,'oddspedia-matches'!$A:$AD,AP$2,0)</f>
        <v>Red</v>
      </c>
      <c r="AQ433" t="str">
        <f>VLOOKUP($Z433,'oddspedia-matches'!$A:$AD,AQ$2,0)</f>
        <v>Green</v>
      </c>
    </row>
    <row r="434" spans="2:43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str">
        <f>VLOOKUP($Z434,'oddspedia-matches'!$A:$AD,AA$2,0)</f>
        <v>0 - 0</v>
      </c>
      <c r="AB434" t="str">
        <f>VLOOKUP($Z434,'oddspedia-matches'!$A:$AD,AB$2,0)</f>
        <v>Red</v>
      </c>
      <c r="AC434" t="str">
        <f>VLOOKUP($Z434,'oddspedia-matches'!$A:$AD,AC$2,0)</f>
        <v>Green</v>
      </c>
      <c r="AD434" t="str">
        <f>VLOOKUP($Z434,'oddspedia-matches'!$A:$AD,AD$2,0)</f>
        <v>Red</v>
      </c>
      <c r="AE434" t="str">
        <f>VLOOKUP($Z434,'oddspedia-matches'!$A:$AD,AE$2,0)</f>
        <v>Green</v>
      </c>
      <c r="AF434" t="str">
        <f>VLOOKUP($Z434,'oddspedia-matches'!$A:$AD,AF$2,0)</f>
        <v>Green</v>
      </c>
      <c r="AG434" t="str">
        <f>VLOOKUP($Z434,'oddspedia-matches'!$A:$AD,AG$2,0)</f>
        <v>Red</v>
      </c>
      <c r="AH434" t="str">
        <f>VLOOKUP($Z434,'oddspedia-matches'!$A:$AD,AH$2,0)</f>
        <v>Red</v>
      </c>
      <c r="AI434" t="str">
        <f>VLOOKUP($Z434,'oddspedia-matches'!$A:$AD,AI$2,0)</f>
        <v>Green</v>
      </c>
      <c r="AJ434" t="str">
        <f>VLOOKUP($Z434,'oddspedia-matches'!$A:$AD,AJ$2,0)</f>
        <v>Red</v>
      </c>
      <c r="AK434" t="str">
        <f>VLOOKUP($Z434,'oddspedia-matches'!$A:$AD,AK$2,0)</f>
        <v>Red</v>
      </c>
      <c r="AL434" t="str">
        <f>VLOOKUP($Z434,'oddspedia-matches'!$A:$AD,AL$2,0)</f>
        <v>Red</v>
      </c>
      <c r="AM434" t="str">
        <f>VLOOKUP($Z434,'oddspedia-matches'!$A:$AD,AM$2,0)</f>
        <v>Red</v>
      </c>
      <c r="AN434" t="str">
        <f>VLOOKUP($Z434,'oddspedia-matches'!$A:$AD,AN$2,0)</f>
        <v>Green</v>
      </c>
      <c r="AO434" t="str">
        <f>VLOOKUP($Z434,'oddspedia-matches'!$A:$AD,AO$2,0)</f>
        <v>Green</v>
      </c>
      <c r="AP434" t="str">
        <f>VLOOKUP($Z434,'oddspedia-matches'!$A:$AD,AP$2,0)</f>
        <v>Red</v>
      </c>
      <c r="AQ434" t="str">
        <f>VLOOKUP($Z434,'oddspedia-matches'!$A:$AD,AQ$2,0)</f>
        <v>Green</v>
      </c>
    </row>
    <row r="435" spans="2:43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tr">
        <f>VLOOKUP(E435,'Transform table'!A:B,2,0)</f>
        <v>Radnicki 1923</v>
      </c>
      <c r="Y435" t="str">
        <f>VLOOKUP(F435,'Transform table'!A:B,2,0)</f>
        <v>FK Zeleznicar Pancevo</v>
      </c>
      <c r="Z435" t="str">
        <f t="shared" si="6"/>
        <v>26/07/2026Radnicki 1923FK Zeleznicar Pancevo</v>
      </c>
      <c r="AA435" t="str">
        <f>VLOOKUP($Z435,'oddspedia-matches'!$A:$AD,AA$2,0)</f>
        <v xml:space="preserve"> - </v>
      </c>
      <c r="AB435" t="str">
        <f>VLOOKUP($Z435,'oddspedia-matches'!$A:$AD,AB$2,0)</f>
        <v>Red</v>
      </c>
      <c r="AC435" t="str">
        <f>VLOOKUP($Z435,'oddspedia-matches'!$A:$AD,AC$2,0)</f>
        <v>Green</v>
      </c>
      <c r="AD435" t="str">
        <f>VLOOKUP($Z435,'oddspedia-matches'!$A:$AD,AD$2,0)</f>
        <v>Red</v>
      </c>
      <c r="AE435" t="str">
        <f>VLOOKUP($Z435,'oddspedia-matches'!$A:$AD,AE$2,0)</f>
        <v>Green</v>
      </c>
      <c r="AF435" t="str">
        <f>VLOOKUP($Z435,'oddspedia-matches'!$A:$AD,AF$2,0)</f>
        <v>Green</v>
      </c>
      <c r="AG435" t="str">
        <f>VLOOKUP($Z435,'oddspedia-matches'!$A:$AD,AG$2,0)</f>
        <v>Red</v>
      </c>
      <c r="AH435" t="str">
        <f>VLOOKUP($Z435,'oddspedia-matches'!$A:$AD,AH$2,0)</f>
        <v>Red</v>
      </c>
      <c r="AI435" t="str">
        <f>VLOOKUP($Z435,'oddspedia-matches'!$A:$AD,AI$2,0)</f>
        <v>Green</v>
      </c>
      <c r="AJ435" t="str">
        <f>VLOOKUP($Z435,'oddspedia-matches'!$A:$AD,AJ$2,0)</f>
        <v>Red</v>
      </c>
      <c r="AK435" t="str">
        <f>VLOOKUP($Z435,'oddspedia-matches'!$A:$AD,AK$2,0)</f>
        <v>Red</v>
      </c>
      <c r="AL435" t="str">
        <f>VLOOKUP($Z435,'oddspedia-matches'!$A:$AD,AL$2,0)</f>
        <v>Red</v>
      </c>
      <c r="AM435" t="str">
        <f>VLOOKUP($Z435,'oddspedia-matches'!$A:$AD,AM$2,0)</f>
        <v>Red</v>
      </c>
      <c r="AN435" t="str">
        <f>VLOOKUP($Z435,'oddspedia-matches'!$A:$AD,AN$2,0)</f>
        <v>Green</v>
      </c>
      <c r="AO435" t="str">
        <f>VLOOKUP($Z435,'oddspedia-matches'!$A:$AD,AO$2,0)</f>
        <v>Green</v>
      </c>
      <c r="AP435" t="str">
        <f>VLOOKUP($Z435,'oddspedia-matches'!$A:$AD,AP$2,0)</f>
        <v>Red</v>
      </c>
      <c r="AQ435" t="str">
        <f>VLOOKUP($Z435,'oddspedia-matches'!$A:$AD,AQ$2,0)</f>
        <v>Green</v>
      </c>
    </row>
    <row r="436" spans="2:43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tr">
        <f>VLOOKUP(E436,'Transform table'!A:B,2,0)</f>
        <v>Mladost Lucani</v>
      </c>
      <c r="Y436" t="str">
        <f>VLOOKUP(F436,'Transform table'!A:B,2,0)</f>
        <v>Novi Pazar</v>
      </c>
      <c r="Z436" t="str">
        <f t="shared" si="6"/>
        <v>26/07/2026Mladost LucaniNovi Pazar</v>
      </c>
      <c r="AA436" t="str">
        <f>VLOOKUP($Z436,'oddspedia-matches'!$A:$AD,AA$2,0)</f>
        <v>0 - 0</v>
      </c>
      <c r="AB436" t="str">
        <f>VLOOKUP($Z436,'oddspedia-matches'!$A:$AD,AB$2,0)</f>
        <v>Red</v>
      </c>
      <c r="AC436" t="str">
        <f>VLOOKUP($Z436,'oddspedia-matches'!$A:$AD,AC$2,0)</f>
        <v>Green</v>
      </c>
      <c r="AD436" t="str">
        <f>VLOOKUP($Z436,'oddspedia-matches'!$A:$AD,AD$2,0)</f>
        <v>Red</v>
      </c>
      <c r="AE436" t="str">
        <f>VLOOKUP($Z436,'oddspedia-matches'!$A:$AD,AE$2,0)</f>
        <v>Green</v>
      </c>
      <c r="AF436" t="str">
        <f>VLOOKUP($Z436,'oddspedia-matches'!$A:$AD,AF$2,0)</f>
        <v>Green</v>
      </c>
      <c r="AG436" t="str">
        <f>VLOOKUP($Z436,'oddspedia-matches'!$A:$AD,AG$2,0)</f>
        <v>Red</v>
      </c>
      <c r="AH436" t="str">
        <f>VLOOKUP($Z436,'oddspedia-matches'!$A:$AD,AH$2,0)</f>
        <v>Red</v>
      </c>
      <c r="AI436" t="str">
        <f>VLOOKUP($Z436,'oddspedia-matches'!$A:$AD,AI$2,0)</f>
        <v>Green</v>
      </c>
      <c r="AJ436" t="str">
        <f>VLOOKUP($Z436,'oddspedia-matches'!$A:$AD,AJ$2,0)</f>
        <v>Red</v>
      </c>
      <c r="AK436" t="str">
        <f>VLOOKUP($Z436,'oddspedia-matches'!$A:$AD,AK$2,0)</f>
        <v>Red</v>
      </c>
      <c r="AL436" t="str">
        <f>VLOOKUP($Z436,'oddspedia-matches'!$A:$AD,AL$2,0)</f>
        <v>Red</v>
      </c>
      <c r="AM436" t="str">
        <f>VLOOKUP($Z436,'oddspedia-matches'!$A:$AD,AM$2,0)</f>
        <v>Red</v>
      </c>
      <c r="AN436" t="str">
        <f>VLOOKUP($Z436,'oddspedia-matches'!$A:$AD,AN$2,0)</f>
        <v>Green</v>
      </c>
      <c r="AO436" t="str">
        <f>VLOOKUP($Z436,'oddspedia-matches'!$A:$AD,AO$2,0)</f>
        <v>Green</v>
      </c>
      <c r="AP436" t="str">
        <f>VLOOKUP($Z436,'oddspedia-matches'!$A:$AD,AP$2,0)</f>
        <v>Red</v>
      </c>
      <c r="AQ436" t="str">
        <f>VLOOKUP($Z436,'oddspedia-matches'!$A:$AD,AQ$2,0)</f>
        <v>Green</v>
      </c>
    </row>
    <row r="437" spans="2:43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str">
        <f>VLOOKUP(F437,'Transform table'!A:B,2,0)</f>
        <v>CA Guemes</v>
      </c>
      <c r="Z437" t="str">
        <f t="shared" si="6"/>
        <v>26/07/2026Gimnasia JujuyCA Guemes</v>
      </c>
      <c r="AA437" t="str">
        <f>VLOOKUP($Z437,'oddspedia-matches'!$A:$AD,AA$2,0)</f>
        <v>2 - 1</v>
      </c>
      <c r="AB437" t="str">
        <f>VLOOKUP($Z437,'oddspedia-matches'!$A:$AD,AB$2,0)</f>
        <v>Green</v>
      </c>
      <c r="AC437" t="str">
        <f>VLOOKUP($Z437,'oddspedia-matches'!$A:$AD,AC$2,0)</f>
        <v>Red</v>
      </c>
      <c r="AD437" t="str">
        <f>VLOOKUP($Z437,'oddspedia-matches'!$A:$AD,AD$2,0)</f>
        <v>Red</v>
      </c>
      <c r="AE437" t="str">
        <f>VLOOKUP($Z437,'oddspedia-matches'!$A:$AD,AE$2,0)</f>
        <v>Green</v>
      </c>
      <c r="AF437" t="str">
        <f>VLOOKUP($Z437,'oddspedia-matches'!$A:$AD,AF$2,0)</f>
        <v>Red</v>
      </c>
      <c r="AG437" t="str">
        <f>VLOOKUP($Z437,'oddspedia-matches'!$A:$AD,AG$2,0)</f>
        <v>Green</v>
      </c>
      <c r="AH437" t="str">
        <f>VLOOKUP($Z437,'oddspedia-matches'!$A:$AD,AH$2,0)</f>
        <v>Red</v>
      </c>
      <c r="AI437" t="str">
        <f>VLOOKUP($Z437,'oddspedia-matches'!$A:$AD,AI$2,0)</f>
        <v>Red</v>
      </c>
      <c r="AJ437" t="str">
        <f>VLOOKUP($Z437,'oddspedia-matches'!$A:$AD,AJ$2,0)</f>
        <v>Green</v>
      </c>
      <c r="AK437" t="str">
        <f>VLOOKUP($Z437,'oddspedia-matches'!$A:$AD,AK$2,0)</f>
        <v>Green</v>
      </c>
      <c r="AL437" t="str">
        <f>VLOOKUP($Z437,'oddspedia-matches'!$A:$AD,AL$2,0)</f>
        <v>Green</v>
      </c>
      <c r="AM437" t="str">
        <f>VLOOKUP($Z437,'oddspedia-matches'!$A:$AD,AM$2,0)</f>
        <v>Green</v>
      </c>
      <c r="AN437" t="str">
        <f>VLOOKUP($Z437,'oddspedia-matches'!$A:$AD,AN$2,0)</f>
        <v>Red</v>
      </c>
      <c r="AO437" t="str">
        <f>VLOOKUP($Z437,'oddspedia-matches'!$A:$AD,AO$2,0)</f>
        <v>Green</v>
      </c>
      <c r="AP437" t="str">
        <f>VLOOKUP($Z437,'oddspedia-matches'!$A:$AD,AP$2,0)</f>
        <v>Green</v>
      </c>
      <c r="AQ437" t="str">
        <f>VLOOKUP($Z437,'oddspedia-matches'!$A:$AD,AQ$2,0)</f>
        <v>Red</v>
      </c>
    </row>
    <row r="438" spans="2:43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str">
        <f>VLOOKUP(F438,'Transform table'!A:B,2,0)</f>
        <v>Club Atletico Patronato</v>
      </c>
      <c r="Z438" t="str">
        <f t="shared" si="6"/>
        <v>26/07/2026Ferrocarril MidlandClub Atletico Patronato</v>
      </c>
      <c r="AA438" t="str">
        <f>VLOOKUP($Z438,'oddspedia-matches'!$A:$AD,AA$2,0)</f>
        <v>1 - 0</v>
      </c>
      <c r="AB438" t="str">
        <f>VLOOKUP($Z438,'oddspedia-matches'!$A:$AD,AB$2,0)</f>
        <v>Green</v>
      </c>
      <c r="AC438" t="str">
        <f>VLOOKUP($Z438,'oddspedia-matches'!$A:$AD,AC$2,0)</f>
        <v>Red</v>
      </c>
      <c r="AD438" t="str">
        <f>VLOOKUP($Z438,'oddspedia-matches'!$A:$AD,AD$2,0)</f>
        <v>Red</v>
      </c>
      <c r="AE438" t="str">
        <f>VLOOKUP($Z438,'oddspedia-matches'!$A:$AD,AE$2,0)</f>
        <v>Green</v>
      </c>
      <c r="AF438" t="str">
        <f>VLOOKUP($Z438,'oddspedia-matches'!$A:$AD,AF$2,0)</f>
        <v>Red</v>
      </c>
      <c r="AG438" t="str">
        <f>VLOOKUP($Z438,'oddspedia-matches'!$A:$AD,AG$2,0)</f>
        <v>Green</v>
      </c>
      <c r="AH438" t="str">
        <f>VLOOKUP($Z438,'oddspedia-matches'!$A:$AD,AH$2,0)</f>
        <v>Red</v>
      </c>
      <c r="AI438" t="str">
        <f>VLOOKUP($Z438,'oddspedia-matches'!$A:$AD,AI$2,0)</f>
        <v>Green</v>
      </c>
      <c r="AJ438" t="str">
        <f>VLOOKUP($Z438,'oddspedia-matches'!$A:$AD,AJ$2,0)</f>
        <v>Red</v>
      </c>
      <c r="AK438" t="str">
        <f>VLOOKUP($Z438,'oddspedia-matches'!$A:$AD,AK$2,0)</f>
        <v>Red</v>
      </c>
      <c r="AL438" t="str">
        <f>VLOOKUP($Z438,'oddspedia-matches'!$A:$AD,AL$2,0)</f>
        <v>Red</v>
      </c>
      <c r="AM438" t="str">
        <f>VLOOKUP($Z438,'oddspedia-matches'!$A:$AD,AM$2,0)</f>
        <v>Red</v>
      </c>
      <c r="AN438" t="str">
        <f>VLOOKUP($Z438,'oddspedia-matches'!$A:$AD,AN$2,0)</f>
        <v>Green</v>
      </c>
      <c r="AO438" t="str">
        <f>VLOOKUP($Z438,'oddspedia-matches'!$A:$AD,AO$2,0)</f>
        <v>Green</v>
      </c>
      <c r="AP438" t="str">
        <f>VLOOKUP($Z438,'oddspedia-matches'!$A:$AD,AP$2,0)</f>
        <v>Red</v>
      </c>
      <c r="AQ438" t="str">
        <f>VLOOKUP($Z438,'oddspedia-matches'!$A:$AD,AQ$2,0)</f>
        <v>Green</v>
      </c>
    </row>
    <row r="439" spans="2:43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tr">
        <f>VLOOKUP(E439,'Transform table'!A:B,2,0)</f>
        <v>Club Atletico Mitre</v>
      </c>
      <c r="Y439" t="str">
        <f>VLOOKUP(F439,'Transform table'!A:B,2,0)</f>
        <v>Club Almirante Brown</v>
      </c>
      <c r="Z439" t="str">
        <f t="shared" si="6"/>
        <v>26/07/2026Club Atletico MitreClub Almirante Brown</v>
      </c>
      <c r="AA439" t="str">
        <f>VLOOKUP($Z439,'oddspedia-matches'!$A:$AD,AA$2,0)</f>
        <v>0 - 0</v>
      </c>
      <c r="AB439" t="str">
        <f>VLOOKUP($Z439,'oddspedia-matches'!$A:$AD,AB$2,0)</f>
        <v>Red</v>
      </c>
      <c r="AC439" t="str">
        <f>VLOOKUP($Z439,'oddspedia-matches'!$A:$AD,AC$2,0)</f>
        <v>Green</v>
      </c>
      <c r="AD439" t="str">
        <f>VLOOKUP($Z439,'oddspedia-matches'!$A:$AD,AD$2,0)</f>
        <v>Red</v>
      </c>
      <c r="AE439" t="str">
        <f>VLOOKUP($Z439,'oddspedia-matches'!$A:$AD,AE$2,0)</f>
        <v>Green</v>
      </c>
      <c r="AF439" t="str">
        <f>VLOOKUP($Z439,'oddspedia-matches'!$A:$AD,AF$2,0)</f>
        <v>Green</v>
      </c>
      <c r="AG439" t="str">
        <f>VLOOKUP($Z439,'oddspedia-matches'!$A:$AD,AG$2,0)</f>
        <v>Red</v>
      </c>
      <c r="AH439" t="str">
        <f>VLOOKUP($Z439,'oddspedia-matches'!$A:$AD,AH$2,0)</f>
        <v>Red</v>
      </c>
      <c r="AI439" t="str">
        <f>VLOOKUP($Z439,'oddspedia-matches'!$A:$AD,AI$2,0)</f>
        <v>Green</v>
      </c>
      <c r="AJ439" t="str">
        <f>VLOOKUP($Z439,'oddspedia-matches'!$A:$AD,AJ$2,0)</f>
        <v>Red</v>
      </c>
      <c r="AK439" t="str">
        <f>VLOOKUP($Z439,'oddspedia-matches'!$A:$AD,AK$2,0)</f>
        <v>Red</v>
      </c>
      <c r="AL439" t="str">
        <f>VLOOKUP($Z439,'oddspedia-matches'!$A:$AD,AL$2,0)</f>
        <v>Red</v>
      </c>
      <c r="AM439" t="str">
        <f>VLOOKUP($Z439,'oddspedia-matches'!$A:$AD,AM$2,0)</f>
        <v>Red</v>
      </c>
      <c r="AN439" t="str">
        <f>VLOOKUP($Z439,'oddspedia-matches'!$A:$AD,AN$2,0)</f>
        <v>Green</v>
      </c>
      <c r="AO439" t="str">
        <f>VLOOKUP($Z439,'oddspedia-matches'!$A:$AD,AO$2,0)</f>
        <v>Green</v>
      </c>
      <c r="AP439" t="str">
        <f>VLOOKUP($Z439,'oddspedia-matches'!$A:$AD,AP$2,0)</f>
        <v>Red</v>
      </c>
      <c r="AQ439" t="str">
        <f>VLOOKUP($Z439,'oddspedia-matches'!$A:$AD,AQ$2,0)</f>
        <v>Green</v>
      </c>
    </row>
    <row r="440" spans="2:43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str">
        <f>VLOOKUP(F440,'Transform table'!A:B,2,0)</f>
        <v>CA Colegiales</v>
      </c>
      <c r="Z440" t="str">
        <f t="shared" si="6"/>
        <v>26/07/2026QuilmesCA Colegiales</v>
      </c>
      <c r="AA440" t="str">
        <f>VLOOKUP($Z440,'oddspedia-matches'!$A:$AD,AA$2,0)</f>
        <v>0 - 1</v>
      </c>
      <c r="AB440" t="str">
        <f>VLOOKUP($Z440,'oddspedia-matches'!$A:$AD,AB$2,0)</f>
        <v>Red</v>
      </c>
      <c r="AC440" t="str">
        <f>VLOOKUP($Z440,'oddspedia-matches'!$A:$AD,AC$2,0)</f>
        <v>Red</v>
      </c>
      <c r="AD440" t="str">
        <f>VLOOKUP($Z440,'oddspedia-matches'!$A:$AD,AD$2,0)</f>
        <v>Green</v>
      </c>
      <c r="AE440" t="str">
        <f>VLOOKUP($Z440,'oddspedia-matches'!$A:$AD,AE$2,0)</f>
        <v>Red</v>
      </c>
      <c r="AF440" t="str">
        <f>VLOOKUP($Z440,'oddspedia-matches'!$A:$AD,AF$2,0)</f>
        <v>Green</v>
      </c>
      <c r="AG440" t="str">
        <f>VLOOKUP($Z440,'oddspedia-matches'!$A:$AD,AG$2,0)</f>
        <v>Green</v>
      </c>
      <c r="AH440" t="str">
        <f>VLOOKUP($Z440,'oddspedia-matches'!$A:$AD,AH$2,0)</f>
        <v>Red</v>
      </c>
      <c r="AI440" t="str">
        <f>VLOOKUP($Z440,'oddspedia-matches'!$A:$AD,AI$2,0)</f>
        <v>Green</v>
      </c>
      <c r="AJ440" t="str">
        <f>VLOOKUP($Z440,'oddspedia-matches'!$A:$AD,AJ$2,0)</f>
        <v>Red</v>
      </c>
      <c r="AK440" t="str">
        <f>VLOOKUP($Z440,'oddspedia-matches'!$A:$AD,AK$2,0)</f>
        <v>Red</v>
      </c>
      <c r="AL440" t="str">
        <f>VLOOKUP($Z440,'oddspedia-matches'!$A:$AD,AL$2,0)</f>
        <v>Red</v>
      </c>
      <c r="AM440" t="str">
        <f>VLOOKUP($Z440,'oddspedia-matches'!$A:$AD,AM$2,0)</f>
        <v>Red</v>
      </c>
      <c r="AN440" t="str">
        <f>VLOOKUP($Z440,'oddspedia-matches'!$A:$AD,AN$2,0)</f>
        <v>Green</v>
      </c>
      <c r="AO440" t="str">
        <f>VLOOKUP($Z440,'oddspedia-matches'!$A:$AD,AO$2,0)</f>
        <v>Green</v>
      </c>
      <c r="AP440" t="str">
        <f>VLOOKUP($Z440,'oddspedia-matches'!$A:$AD,AP$2,0)</f>
        <v>Red</v>
      </c>
      <c r="AQ440" t="str">
        <f>VLOOKUP($Z440,'oddspedia-matches'!$A:$AD,AQ$2,0)</f>
        <v>Green</v>
      </c>
    </row>
    <row r="441" spans="2:43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tr">
        <f>VLOOKUP(E441,'Transform table'!A:B,2,0)</f>
        <v>Racing de Cordoba</v>
      </c>
      <c r="Y441" t="str">
        <f>VLOOKUP(F441,'Transform table'!A:B,2,0)</f>
        <v>San Telmo</v>
      </c>
      <c r="Z441" t="str">
        <f t="shared" si="6"/>
        <v>26/07/2026Racing de CordobaSan Telmo</v>
      </c>
      <c r="AA441" t="str">
        <f>VLOOKUP($Z441,'oddspedia-matches'!$A:$AD,AA$2,0)</f>
        <v>2 - 1</v>
      </c>
      <c r="AB441" t="str">
        <f>VLOOKUP($Z441,'oddspedia-matches'!$A:$AD,AB$2,0)</f>
        <v>Green</v>
      </c>
      <c r="AC441" t="str">
        <f>VLOOKUP($Z441,'oddspedia-matches'!$A:$AD,AC$2,0)</f>
        <v>Red</v>
      </c>
      <c r="AD441" t="str">
        <f>VLOOKUP($Z441,'oddspedia-matches'!$A:$AD,AD$2,0)</f>
        <v>Red</v>
      </c>
      <c r="AE441" t="str">
        <f>VLOOKUP($Z441,'oddspedia-matches'!$A:$AD,AE$2,0)</f>
        <v>Green</v>
      </c>
      <c r="AF441" t="str">
        <f>VLOOKUP($Z441,'oddspedia-matches'!$A:$AD,AF$2,0)</f>
        <v>Red</v>
      </c>
      <c r="AG441" t="str">
        <f>VLOOKUP($Z441,'oddspedia-matches'!$A:$AD,AG$2,0)</f>
        <v>Green</v>
      </c>
      <c r="AH441" t="str">
        <f>VLOOKUP($Z441,'oddspedia-matches'!$A:$AD,AH$2,0)</f>
        <v>Green</v>
      </c>
      <c r="AI441" t="str">
        <f>VLOOKUP($Z441,'oddspedia-matches'!$A:$AD,AI$2,0)</f>
        <v>Red</v>
      </c>
      <c r="AJ441" t="str">
        <f>VLOOKUP($Z441,'oddspedia-matches'!$A:$AD,AJ$2,0)</f>
        <v>Red</v>
      </c>
      <c r="AK441" t="str">
        <f>VLOOKUP($Z441,'oddspedia-matches'!$A:$AD,AK$2,0)</f>
        <v>Green</v>
      </c>
      <c r="AL441" t="str">
        <f>VLOOKUP($Z441,'oddspedia-matches'!$A:$AD,AL$2,0)</f>
        <v>Green</v>
      </c>
      <c r="AM441" t="str">
        <f>VLOOKUP($Z441,'oddspedia-matches'!$A:$AD,AM$2,0)</f>
        <v>Green</v>
      </c>
      <c r="AN441" t="str">
        <f>VLOOKUP($Z441,'oddspedia-matches'!$A:$AD,AN$2,0)</f>
        <v>Red</v>
      </c>
      <c r="AO441" t="str">
        <f>VLOOKUP($Z441,'oddspedia-matches'!$A:$AD,AO$2,0)</f>
        <v>Green</v>
      </c>
      <c r="AP441" t="str">
        <f>VLOOKUP($Z441,'oddspedia-matches'!$A:$AD,AP$2,0)</f>
        <v>Green</v>
      </c>
      <c r="AQ441" t="str">
        <f>VLOOKUP($Z441,'oddspedia-matches'!$A:$AD,AQ$2,0)</f>
        <v>Red</v>
      </c>
    </row>
    <row r="442" spans="2:43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str">
        <f>VLOOKUP(F442,'Transform table'!A:B,2,0)</f>
        <v>CD Real Tomayapo</v>
      </c>
      <c r="Z442" t="str">
        <f t="shared" si="6"/>
        <v>26/07/2026Nacional PotosiCD Real Tomayapo</v>
      </c>
      <c r="AA442" t="str">
        <f>VLOOKUP($Z442,'oddspedia-matches'!$A:$AD,AA$2,0)</f>
        <v>4 - 1</v>
      </c>
      <c r="AB442" t="str">
        <f>VLOOKUP($Z442,'oddspedia-matches'!$A:$AD,AB$2,0)</f>
        <v>Green</v>
      </c>
      <c r="AC442" t="str">
        <f>VLOOKUP($Z442,'oddspedia-matches'!$A:$AD,AC$2,0)</f>
        <v>Red</v>
      </c>
      <c r="AD442" t="str">
        <f>VLOOKUP($Z442,'oddspedia-matches'!$A:$AD,AD$2,0)</f>
        <v>Red</v>
      </c>
      <c r="AE442" t="str">
        <f>VLOOKUP($Z442,'oddspedia-matches'!$A:$AD,AE$2,0)</f>
        <v>Green</v>
      </c>
      <c r="AF442" t="str">
        <f>VLOOKUP($Z442,'oddspedia-matches'!$A:$AD,AF$2,0)</f>
        <v>Red</v>
      </c>
      <c r="AG442" t="str">
        <f>VLOOKUP($Z442,'oddspedia-matches'!$A:$AD,AG$2,0)</f>
        <v>Green</v>
      </c>
      <c r="AH442" t="str">
        <f>VLOOKUP($Z442,'oddspedia-matches'!$A:$AD,AH$2,0)</f>
        <v>Green</v>
      </c>
      <c r="AI442" t="str">
        <f>VLOOKUP($Z442,'oddspedia-matches'!$A:$AD,AI$2,0)</f>
        <v>Red</v>
      </c>
      <c r="AJ442" t="str">
        <f>VLOOKUP($Z442,'oddspedia-matches'!$A:$AD,AJ$2,0)</f>
        <v>Red</v>
      </c>
      <c r="AK442" t="str">
        <f>VLOOKUP($Z442,'oddspedia-matches'!$A:$AD,AK$2,0)</f>
        <v>Green</v>
      </c>
      <c r="AL442" t="str">
        <f>VLOOKUP($Z442,'oddspedia-matches'!$A:$AD,AL$2,0)</f>
        <v>Green</v>
      </c>
      <c r="AM442" t="str">
        <f>VLOOKUP($Z442,'oddspedia-matches'!$A:$AD,AM$2,0)</f>
        <v>Green</v>
      </c>
      <c r="AN442" t="str">
        <f>VLOOKUP($Z442,'oddspedia-matches'!$A:$AD,AN$2,0)</f>
        <v>Red</v>
      </c>
      <c r="AO442" t="str">
        <f>VLOOKUP($Z442,'oddspedia-matches'!$A:$AD,AO$2,0)</f>
        <v>Red</v>
      </c>
      <c r="AP442" t="str">
        <f>VLOOKUP($Z442,'oddspedia-matches'!$A:$AD,AP$2,0)</f>
        <v>Green</v>
      </c>
      <c r="AQ442" t="str">
        <f>VLOOKUP($Z442,'oddspedia-matches'!$A:$AD,AQ$2,0)</f>
        <v>Red</v>
      </c>
    </row>
    <row r="443" spans="2:43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str">
        <f>VLOOKUP($Z443,'oddspedia-matches'!$A:$AD,AA$2,0)</f>
        <v>1 - 1</v>
      </c>
      <c r="AB443" t="str">
        <f>VLOOKUP($Z443,'oddspedia-matches'!$A:$AD,AB$2,0)</f>
        <v>Red</v>
      </c>
      <c r="AC443" t="str">
        <f>VLOOKUP($Z443,'oddspedia-matches'!$A:$AD,AC$2,0)</f>
        <v>Green</v>
      </c>
      <c r="AD443" t="str">
        <f>VLOOKUP($Z443,'oddspedia-matches'!$A:$AD,AD$2,0)</f>
        <v>Red</v>
      </c>
      <c r="AE443" t="str">
        <f>VLOOKUP($Z443,'oddspedia-matches'!$A:$AD,AE$2,0)</f>
        <v>Green</v>
      </c>
      <c r="AF443" t="str">
        <f>VLOOKUP($Z443,'oddspedia-matches'!$A:$AD,AF$2,0)</f>
        <v>Green</v>
      </c>
      <c r="AG443" t="str">
        <f>VLOOKUP($Z443,'oddspedia-matches'!$A:$AD,AG$2,0)</f>
        <v>Red</v>
      </c>
      <c r="AH443" t="str">
        <f>VLOOKUP($Z443,'oddspedia-matches'!$A:$AD,AH$2,0)</f>
        <v>Red</v>
      </c>
      <c r="AI443" t="str">
        <f>VLOOKUP($Z443,'oddspedia-matches'!$A:$AD,AI$2,0)</f>
        <v>Green</v>
      </c>
      <c r="AJ443" t="str">
        <f>VLOOKUP($Z443,'oddspedia-matches'!$A:$AD,AJ$2,0)</f>
        <v>Red</v>
      </c>
      <c r="AK443" t="str">
        <f>VLOOKUP($Z443,'oddspedia-matches'!$A:$AD,AK$2,0)</f>
        <v>Green</v>
      </c>
      <c r="AL443" t="str">
        <f>VLOOKUP($Z443,'oddspedia-matches'!$A:$AD,AL$2,0)</f>
        <v>Green</v>
      </c>
      <c r="AM443" t="str">
        <f>VLOOKUP($Z443,'oddspedia-matches'!$A:$AD,AM$2,0)</f>
        <v>Red</v>
      </c>
      <c r="AN443" t="str">
        <f>VLOOKUP($Z443,'oddspedia-matches'!$A:$AD,AN$2,0)</f>
        <v>Green</v>
      </c>
      <c r="AO443" t="str">
        <f>VLOOKUP($Z443,'oddspedia-matches'!$A:$AD,AO$2,0)</f>
        <v>Green</v>
      </c>
      <c r="AP443" t="str">
        <f>VLOOKUP($Z443,'oddspedia-matches'!$A:$AD,AP$2,0)</f>
        <v>Green</v>
      </c>
      <c r="AQ443" t="str">
        <f>VLOOKUP($Z443,'oddspedia-matches'!$A:$AD,AQ$2,0)</f>
        <v>Red</v>
      </c>
    </row>
    <row r="444" spans="2:43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str">
        <f>VLOOKUP($Z444,'oddspedia-matches'!$A:$AD,AA$2,0)</f>
        <v>0 - 1</v>
      </c>
      <c r="AB444" t="str">
        <f>VLOOKUP($Z444,'oddspedia-matches'!$A:$AD,AB$2,0)</f>
        <v>Red</v>
      </c>
      <c r="AC444" t="str">
        <f>VLOOKUP($Z444,'oddspedia-matches'!$A:$AD,AC$2,0)</f>
        <v>Red</v>
      </c>
      <c r="AD444" t="str">
        <f>VLOOKUP($Z444,'oddspedia-matches'!$A:$AD,AD$2,0)</f>
        <v>Green</v>
      </c>
      <c r="AE444" t="str">
        <f>VLOOKUP($Z444,'oddspedia-matches'!$A:$AD,AE$2,0)</f>
        <v>Red</v>
      </c>
      <c r="AF444" t="str">
        <f>VLOOKUP($Z444,'oddspedia-matches'!$A:$AD,AF$2,0)</f>
        <v>Green</v>
      </c>
      <c r="AG444" t="str">
        <f>VLOOKUP($Z444,'oddspedia-matches'!$A:$AD,AG$2,0)</f>
        <v>Green</v>
      </c>
      <c r="AH444" t="str">
        <f>VLOOKUP($Z444,'oddspedia-matches'!$A:$AD,AH$2,0)</f>
        <v>Red</v>
      </c>
      <c r="AI444" t="str">
        <f>VLOOKUP($Z444,'oddspedia-matches'!$A:$AD,AI$2,0)</f>
        <v>Red</v>
      </c>
      <c r="AJ444" t="str">
        <f>VLOOKUP($Z444,'oddspedia-matches'!$A:$AD,AJ$2,0)</f>
        <v>Green</v>
      </c>
      <c r="AK444" t="str">
        <f>VLOOKUP($Z444,'oddspedia-matches'!$A:$AD,AK$2,0)</f>
        <v>Green</v>
      </c>
      <c r="AL444" t="str">
        <f>VLOOKUP($Z444,'oddspedia-matches'!$A:$AD,AL$2,0)</f>
        <v>Red</v>
      </c>
      <c r="AM444" t="str">
        <f>VLOOKUP($Z444,'oddspedia-matches'!$A:$AD,AM$2,0)</f>
        <v>Red</v>
      </c>
      <c r="AN444" t="str">
        <f>VLOOKUP($Z444,'oddspedia-matches'!$A:$AD,AN$2,0)</f>
        <v>Green</v>
      </c>
      <c r="AO444" t="str">
        <f>VLOOKUP($Z444,'oddspedia-matches'!$A:$AD,AO$2,0)</f>
        <v>Green</v>
      </c>
      <c r="AP444" t="str">
        <f>VLOOKUP($Z444,'oddspedia-matches'!$A:$AD,AP$2,0)</f>
        <v>Red</v>
      </c>
      <c r="AQ444" t="str">
        <f>VLOOKUP($Z444,'oddspedia-matches'!$A:$AD,AQ$2,0)</f>
        <v>Green</v>
      </c>
    </row>
    <row r="445" spans="2:43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str">
        <f>VLOOKUP($Z445,'oddspedia-matches'!$A:$AD,AA$2,0)</f>
        <v>0 - 0</v>
      </c>
      <c r="AB445" t="str">
        <f>VLOOKUP($Z445,'oddspedia-matches'!$A:$AD,AB$2,0)</f>
        <v>Red</v>
      </c>
      <c r="AC445" t="str">
        <f>VLOOKUP($Z445,'oddspedia-matches'!$A:$AD,AC$2,0)</f>
        <v>Green</v>
      </c>
      <c r="AD445" t="str">
        <f>VLOOKUP($Z445,'oddspedia-matches'!$A:$AD,AD$2,0)</f>
        <v>Red</v>
      </c>
      <c r="AE445" t="str">
        <f>VLOOKUP($Z445,'oddspedia-matches'!$A:$AD,AE$2,0)</f>
        <v>Green</v>
      </c>
      <c r="AF445" t="str">
        <f>VLOOKUP($Z445,'oddspedia-matches'!$A:$AD,AF$2,0)</f>
        <v>Green</v>
      </c>
      <c r="AG445" t="str">
        <f>VLOOKUP($Z445,'oddspedia-matches'!$A:$AD,AG$2,0)</f>
        <v>Red</v>
      </c>
      <c r="AH445" t="str">
        <f>VLOOKUP($Z445,'oddspedia-matches'!$A:$AD,AH$2,0)</f>
        <v>Red</v>
      </c>
      <c r="AI445" t="str">
        <f>VLOOKUP($Z445,'oddspedia-matches'!$A:$AD,AI$2,0)</f>
        <v>Green</v>
      </c>
      <c r="AJ445" t="str">
        <f>VLOOKUP($Z445,'oddspedia-matches'!$A:$AD,AJ$2,0)</f>
        <v>Red</v>
      </c>
      <c r="AK445" t="str">
        <f>VLOOKUP($Z445,'oddspedia-matches'!$A:$AD,AK$2,0)</f>
        <v>Red</v>
      </c>
      <c r="AL445" t="str">
        <f>VLOOKUP($Z445,'oddspedia-matches'!$A:$AD,AL$2,0)</f>
        <v>Red</v>
      </c>
      <c r="AM445" t="str">
        <f>VLOOKUP($Z445,'oddspedia-matches'!$A:$AD,AM$2,0)</f>
        <v>Red</v>
      </c>
      <c r="AN445" t="str">
        <f>VLOOKUP($Z445,'oddspedia-matches'!$A:$AD,AN$2,0)</f>
        <v>Green</v>
      </c>
      <c r="AO445" t="str">
        <f>VLOOKUP($Z445,'oddspedia-matches'!$A:$AD,AO$2,0)</f>
        <v>Green</v>
      </c>
      <c r="AP445" t="str">
        <f>VLOOKUP($Z445,'oddspedia-matches'!$A:$AD,AP$2,0)</f>
        <v>Red</v>
      </c>
      <c r="AQ445" t="str">
        <f>VLOOKUP($Z445,'oddspedia-matches'!$A:$AD,AQ$2,0)</f>
        <v>Green</v>
      </c>
    </row>
    <row r="446" spans="2:43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str">
        <f>VLOOKUP($Z446,'oddspedia-matches'!$A:$AD,AA$2,0)</f>
        <v>3 - 4</v>
      </c>
      <c r="AB446" t="str">
        <f>VLOOKUP($Z446,'oddspedia-matches'!$A:$AD,AB$2,0)</f>
        <v>Red</v>
      </c>
      <c r="AC446" t="str">
        <f>VLOOKUP($Z446,'oddspedia-matches'!$A:$AD,AC$2,0)</f>
        <v>Red</v>
      </c>
      <c r="AD446" t="str">
        <f>VLOOKUP($Z446,'oddspedia-matches'!$A:$AD,AD$2,0)</f>
        <v>Green</v>
      </c>
      <c r="AE446" t="str">
        <f>VLOOKUP($Z446,'oddspedia-matches'!$A:$AD,AE$2,0)</f>
        <v>Red</v>
      </c>
      <c r="AF446" t="str">
        <f>VLOOKUP($Z446,'oddspedia-matches'!$A:$AD,AF$2,0)</f>
        <v>Green</v>
      </c>
      <c r="AG446" t="str">
        <f>VLOOKUP($Z446,'oddspedia-matches'!$A:$AD,AG$2,0)</f>
        <v>Green</v>
      </c>
      <c r="AH446" t="str">
        <f>VLOOKUP($Z446,'oddspedia-matches'!$A:$AD,AH$2,0)</f>
        <v>Green</v>
      </c>
      <c r="AI446" t="str">
        <f>VLOOKUP($Z446,'oddspedia-matches'!$A:$AD,AI$2,0)</f>
        <v>Red</v>
      </c>
      <c r="AJ446" t="str">
        <f>VLOOKUP($Z446,'oddspedia-matches'!$A:$AD,AJ$2,0)</f>
        <v>Red</v>
      </c>
      <c r="AK446" t="str">
        <f>VLOOKUP($Z446,'oddspedia-matches'!$A:$AD,AK$2,0)</f>
        <v>Green</v>
      </c>
      <c r="AL446" t="str">
        <f>VLOOKUP($Z446,'oddspedia-matches'!$A:$AD,AL$2,0)</f>
        <v>Green</v>
      </c>
      <c r="AM446" t="str">
        <f>VLOOKUP($Z446,'oddspedia-matches'!$A:$AD,AM$2,0)</f>
        <v>Green</v>
      </c>
      <c r="AN446" t="str">
        <f>VLOOKUP($Z446,'oddspedia-matches'!$A:$AD,AN$2,0)</f>
        <v>Red</v>
      </c>
      <c r="AO446" t="str">
        <f>VLOOKUP($Z446,'oddspedia-matches'!$A:$AD,AO$2,0)</f>
        <v>Red</v>
      </c>
      <c r="AP446" t="str">
        <f>VLOOKUP($Z446,'oddspedia-matches'!$A:$AD,AP$2,0)</f>
        <v>Green</v>
      </c>
      <c r="AQ446" t="str">
        <f>VLOOKUP($Z446,'oddspedia-matches'!$A:$AD,AQ$2,0)</f>
        <v>Red</v>
      </c>
    </row>
    <row r="447" spans="2:43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Brusque FC</v>
      </c>
      <c r="Y447" t="str">
        <f>VLOOKUP(F447,'Transform table'!A:B,2,0)</f>
        <v>Ituano</v>
      </c>
      <c r="Z447" t="str">
        <f t="shared" si="6"/>
        <v>26/07/2026Brusque FCItuano</v>
      </c>
      <c r="AA447" t="str">
        <f>VLOOKUP($Z447,'oddspedia-matches'!$A:$AD,AA$2,0)</f>
        <v>1 - 0</v>
      </c>
      <c r="AB447" t="str">
        <f>VLOOKUP($Z447,'oddspedia-matches'!$A:$AD,AB$2,0)</f>
        <v>Green</v>
      </c>
      <c r="AC447" t="str">
        <f>VLOOKUP($Z447,'oddspedia-matches'!$A:$AD,AC$2,0)</f>
        <v>Red</v>
      </c>
      <c r="AD447" t="str">
        <f>VLOOKUP($Z447,'oddspedia-matches'!$A:$AD,AD$2,0)</f>
        <v>Red</v>
      </c>
      <c r="AE447" t="str">
        <f>VLOOKUP($Z447,'oddspedia-matches'!$A:$AD,AE$2,0)</f>
        <v>Green</v>
      </c>
      <c r="AF447" t="str">
        <f>VLOOKUP($Z447,'oddspedia-matches'!$A:$AD,AF$2,0)</f>
        <v>Red</v>
      </c>
      <c r="AG447" t="str">
        <f>VLOOKUP($Z447,'oddspedia-matches'!$A:$AD,AG$2,0)</f>
        <v>Green</v>
      </c>
      <c r="AH447" t="str">
        <f>VLOOKUP($Z447,'oddspedia-matches'!$A:$AD,AH$2,0)</f>
        <v>Green</v>
      </c>
      <c r="AI447" t="str">
        <f>VLOOKUP($Z447,'oddspedia-matches'!$A:$AD,AI$2,0)</f>
        <v>Red</v>
      </c>
      <c r="AJ447" t="str">
        <f>VLOOKUP($Z447,'oddspedia-matches'!$A:$AD,AJ$2,0)</f>
        <v>Red</v>
      </c>
      <c r="AK447" t="str">
        <f>VLOOKUP($Z447,'oddspedia-matches'!$A:$AD,AK$2,0)</f>
        <v>Green</v>
      </c>
      <c r="AL447" t="str">
        <f>VLOOKUP($Z447,'oddspedia-matches'!$A:$AD,AL$2,0)</f>
        <v>Red</v>
      </c>
      <c r="AM447" t="str">
        <f>VLOOKUP($Z447,'oddspedia-matches'!$A:$AD,AM$2,0)</f>
        <v>Red</v>
      </c>
      <c r="AN447" t="str">
        <f>VLOOKUP($Z447,'oddspedia-matches'!$A:$AD,AN$2,0)</f>
        <v>Green</v>
      </c>
      <c r="AO447" t="str">
        <f>VLOOKUP($Z447,'oddspedia-matches'!$A:$AD,AO$2,0)</f>
        <v>Green</v>
      </c>
      <c r="AP447" t="str">
        <f>VLOOKUP($Z447,'oddspedia-matches'!$A:$AD,AP$2,0)</f>
        <v>Red</v>
      </c>
      <c r="AQ447" t="str">
        <f>VLOOKUP($Z447,'oddspedia-matches'!$A:$AD,AQ$2,0)</f>
        <v>Green</v>
      </c>
    </row>
    <row r="448" spans="2:43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Ypiranga RS</v>
      </c>
      <c r="Y448" t="str">
        <f>VLOOKUP(F448,'Transform table'!A:B,2,0)</f>
        <v>Barra FC</v>
      </c>
      <c r="Z448" t="str">
        <f t="shared" si="6"/>
        <v>26/07/2026Ypiranga RSBarra FC</v>
      </c>
      <c r="AA448" t="str">
        <f>VLOOKUP($Z448,'oddspedia-matches'!$A:$AD,AA$2,0)</f>
        <v>1 - 0</v>
      </c>
      <c r="AB448" t="str">
        <f>VLOOKUP($Z448,'oddspedia-matches'!$A:$AD,AB$2,0)</f>
        <v>Green</v>
      </c>
      <c r="AC448" t="str">
        <f>VLOOKUP($Z448,'oddspedia-matches'!$A:$AD,AC$2,0)</f>
        <v>Red</v>
      </c>
      <c r="AD448" t="str">
        <f>VLOOKUP($Z448,'oddspedia-matches'!$A:$AD,AD$2,0)</f>
        <v>Red</v>
      </c>
      <c r="AE448" t="str">
        <f>VLOOKUP($Z448,'oddspedia-matches'!$A:$AD,AE$2,0)</f>
        <v>Green</v>
      </c>
      <c r="AF448" t="str">
        <f>VLOOKUP($Z448,'oddspedia-matches'!$A:$AD,AF$2,0)</f>
        <v>Red</v>
      </c>
      <c r="AG448" t="str">
        <f>VLOOKUP($Z448,'oddspedia-matches'!$A:$AD,AG$2,0)</f>
        <v>Green</v>
      </c>
      <c r="AH448" t="str">
        <f>VLOOKUP($Z448,'oddspedia-matches'!$A:$AD,AH$2,0)</f>
        <v>Red</v>
      </c>
      <c r="AI448" t="str">
        <f>VLOOKUP($Z448,'oddspedia-matches'!$A:$AD,AI$2,0)</f>
        <v>Green</v>
      </c>
      <c r="AJ448" t="str">
        <f>VLOOKUP($Z448,'oddspedia-matches'!$A:$AD,AJ$2,0)</f>
        <v>Red</v>
      </c>
      <c r="AK448" t="str">
        <f>VLOOKUP($Z448,'oddspedia-matches'!$A:$AD,AK$2,0)</f>
        <v>Red</v>
      </c>
      <c r="AL448" t="str">
        <f>VLOOKUP($Z448,'oddspedia-matches'!$A:$AD,AL$2,0)</f>
        <v>Red</v>
      </c>
      <c r="AM448" t="str">
        <f>VLOOKUP($Z448,'oddspedia-matches'!$A:$AD,AM$2,0)</f>
        <v>Red</v>
      </c>
      <c r="AN448" t="str">
        <f>VLOOKUP($Z448,'oddspedia-matches'!$A:$AD,AN$2,0)</f>
        <v>Green</v>
      </c>
      <c r="AO448" t="str">
        <f>VLOOKUP($Z448,'oddspedia-matches'!$A:$AD,AO$2,0)</f>
        <v>Green</v>
      </c>
      <c r="AP448" t="str">
        <f>VLOOKUP($Z448,'oddspedia-matches'!$A:$AD,AP$2,0)</f>
        <v>Red</v>
      </c>
      <c r="AQ448" t="str">
        <f>VLOOKUP($Z448,'oddspedia-matches'!$A:$AD,AQ$2,0)</f>
        <v>Green</v>
      </c>
    </row>
    <row r="449" spans="2:43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 Alagoano</v>
      </c>
      <c r="Y449" t="str">
        <f>VLOOKUP(F449,'Transform table'!A:B,2,0)</f>
        <v>Sao Luiz</v>
      </c>
      <c r="Z449" t="str">
        <f t="shared" si="6"/>
        <v>26/07/2026CS AlagoanoSao Luiz</v>
      </c>
      <c r="AA449" t="str">
        <f>VLOOKUP($Z449,'oddspedia-matches'!$A:$AD,AA$2,0)</f>
        <v>2 - 1</v>
      </c>
      <c r="AB449" t="str">
        <f>VLOOKUP($Z449,'oddspedia-matches'!$A:$AD,AB$2,0)</f>
        <v>Green</v>
      </c>
      <c r="AC449" t="str">
        <f>VLOOKUP($Z449,'oddspedia-matches'!$A:$AD,AC$2,0)</f>
        <v>Red</v>
      </c>
      <c r="AD449" t="str">
        <f>VLOOKUP($Z449,'oddspedia-matches'!$A:$AD,AD$2,0)</f>
        <v>Red</v>
      </c>
      <c r="AE449" t="str">
        <f>VLOOKUP($Z449,'oddspedia-matches'!$A:$AD,AE$2,0)</f>
        <v>Green</v>
      </c>
      <c r="AF449" t="str">
        <f>VLOOKUP($Z449,'oddspedia-matches'!$A:$AD,AF$2,0)</f>
        <v>Red</v>
      </c>
      <c r="AG449" t="str">
        <f>VLOOKUP($Z449,'oddspedia-matches'!$A:$AD,AG$2,0)</f>
        <v>Green</v>
      </c>
      <c r="AH449" t="str">
        <f>VLOOKUP($Z449,'oddspedia-matches'!$A:$AD,AH$2,0)</f>
        <v>Green</v>
      </c>
      <c r="AI449" t="str">
        <f>VLOOKUP($Z449,'oddspedia-matches'!$A:$AD,AI$2,0)</f>
        <v>Red</v>
      </c>
      <c r="AJ449" t="str">
        <f>VLOOKUP($Z449,'oddspedia-matches'!$A:$AD,AJ$2,0)</f>
        <v>Red</v>
      </c>
      <c r="AK449" t="str">
        <f>VLOOKUP($Z449,'oddspedia-matches'!$A:$AD,AK$2,0)</f>
        <v>Green</v>
      </c>
      <c r="AL449" t="str">
        <f>VLOOKUP($Z449,'oddspedia-matches'!$A:$AD,AL$2,0)</f>
        <v>Green</v>
      </c>
      <c r="AM449" t="str">
        <f>VLOOKUP($Z449,'oddspedia-matches'!$A:$AD,AM$2,0)</f>
        <v>Green</v>
      </c>
      <c r="AN449" t="str">
        <f>VLOOKUP($Z449,'oddspedia-matches'!$A:$AD,AN$2,0)</f>
        <v>Red</v>
      </c>
      <c r="AO449" t="str">
        <f>VLOOKUP($Z449,'oddspedia-matches'!$A:$AD,AO$2,0)</f>
        <v>Green</v>
      </c>
      <c r="AP449" t="str">
        <f>VLOOKUP($Z449,'oddspedia-matches'!$A:$AD,AP$2,0)</f>
        <v>Green</v>
      </c>
      <c r="AQ449" t="str">
        <f>VLOOKUP($Z449,'oddspedia-matches'!$A:$AD,AQ$2,0)</f>
        <v>Red</v>
      </c>
    </row>
    <row r="450" spans="2:43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tr">
        <f>VLOOKUP(E450,'Transform table'!A:B,2,0)</f>
        <v>Gama DF</v>
      </c>
      <c r="Y450" t="str">
        <f>VLOOKUP(F450,'Transform table'!A:B,2,0)</f>
        <v>America RN</v>
      </c>
      <c r="Z450" t="str">
        <f t="shared" si="6"/>
        <v>26/07/2026Gama DFAmerica RN</v>
      </c>
      <c r="AA450" t="str">
        <f>VLOOKUP($Z450,'oddspedia-matches'!$A:$AD,AA$2,0)</f>
        <v>3 - 2</v>
      </c>
      <c r="AB450" t="str">
        <f>VLOOKUP($Z450,'oddspedia-matches'!$A:$AD,AB$2,0)</f>
        <v>Green</v>
      </c>
      <c r="AC450" t="str">
        <f>VLOOKUP($Z450,'oddspedia-matches'!$A:$AD,AC$2,0)</f>
        <v>Red</v>
      </c>
      <c r="AD450" t="str">
        <f>VLOOKUP($Z450,'oddspedia-matches'!$A:$AD,AD$2,0)</f>
        <v>Red</v>
      </c>
      <c r="AE450" t="str">
        <f>VLOOKUP($Z450,'oddspedia-matches'!$A:$AD,AE$2,0)</f>
        <v>Green</v>
      </c>
      <c r="AF450" t="str">
        <f>VLOOKUP($Z450,'oddspedia-matches'!$A:$AD,AF$2,0)</f>
        <v>Red</v>
      </c>
      <c r="AG450" t="str">
        <f>VLOOKUP($Z450,'oddspedia-matches'!$A:$AD,AG$2,0)</f>
        <v>Green</v>
      </c>
      <c r="AH450" t="str">
        <f>VLOOKUP($Z450,'oddspedia-matches'!$A:$AD,AH$2,0)</f>
        <v>Red</v>
      </c>
      <c r="AI450" t="str">
        <f>VLOOKUP($Z450,'oddspedia-matches'!$A:$AD,AI$2,0)</f>
        <v>Green</v>
      </c>
      <c r="AJ450" t="str">
        <f>VLOOKUP($Z450,'oddspedia-matches'!$A:$AD,AJ$2,0)</f>
        <v>Red</v>
      </c>
      <c r="AK450" t="str">
        <f>VLOOKUP($Z450,'oddspedia-matches'!$A:$AD,AK$2,0)</f>
        <v>Green</v>
      </c>
      <c r="AL450" t="str">
        <f>VLOOKUP($Z450,'oddspedia-matches'!$A:$AD,AL$2,0)</f>
        <v>Green</v>
      </c>
      <c r="AM450" t="str">
        <f>VLOOKUP($Z450,'oddspedia-matches'!$A:$AD,AM$2,0)</f>
        <v>Green</v>
      </c>
      <c r="AN450" t="str">
        <f>VLOOKUP($Z450,'oddspedia-matches'!$A:$AD,AN$2,0)</f>
        <v>Red</v>
      </c>
      <c r="AO450" t="str">
        <f>VLOOKUP($Z450,'oddspedia-matches'!$A:$AD,AO$2,0)</f>
        <v>Red</v>
      </c>
      <c r="AP450" t="str">
        <f>VLOOKUP($Z450,'oddspedia-matches'!$A:$AD,AP$2,0)</f>
        <v>Green</v>
      </c>
      <c r="AQ450" t="str">
        <f>VLOOKUP($Z450,'oddspedia-matches'!$A:$AD,AQ$2,0)</f>
        <v>Red</v>
      </c>
    </row>
    <row r="451" spans="2:43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tr">
        <f>VLOOKUP(E451,'Transform table'!A:B,2,0)</f>
        <v>Nublense</v>
      </c>
      <c r="Y451" t="str">
        <f>VLOOKUP(F451,'Transform table'!A:B,2,0)</f>
        <v>Palestino</v>
      </c>
      <c r="Z451" t="str">
        <f t="shared" si="6"/>
        <v>26/07/2026NublensePalestino</v>
      </c>
      <c r="AA451" t="str">
        <f>VLOOKUP($Z451,'oddspedia-matches'!$A:$AD,AA$2,0)</f>
        <v>2 - 0</v>
      </c>
      <c r="AB451" t="str">
        <f>VLOOKUP($Z451,'oddspedia-matches'!$A:$AD,AB$2,0)</f>
        <v>Green</v>
      </c>
      <c r="AC451" t="str">
        <f>VLOOKUP($Z451,'oddspedia-matches'!$A:$AD,AC$2,0)</f>
        <v>Red</v>
      </c>
      <c r="AD451" t="str">
        <f>VLOOKUP($Z451,'oddspedia-matches'!$A:$AD,AD$2,0)</f>
        <v>Red</v>
      </c>
      <c r="AE451" t="str">
        <f>VLOOKUP($Z451,'oddspedia-matches'!$A:$AD,AE$2,0)</f>
        <v>Green</v>
      </c>
      <c r="AF451" t="str">
        <f>VLOOKUP($Z451,'oddspedia-matches'!$A:$AD,AF$2,0)</f>
        <v>Red</v>
      </c>
      <c r="AG451" t="str">
        <f>VLOOKUP($Z451,'oddspedia-matches'!$A:$AD,AG$2,0)</f>
        <v>Green</v>
      </c>
      <c r="AH451" t="str">
        <f>VLOOKUP($Z451,'oddspedia-matches'!$A:$AD,AH$2,0)</f>
        <v>Green</v>
      </c>
      <c r="AI451" t="str">
        <f>VLOOKUP($Z451,'oddspedia-matches'!$A:$AD,AI$2,0)</f>
        <v>Red</v>
      </c>
      <c r="AJ451" t="str">
        <f>VLOOKUP($Z451,'oddspedia-matches'!$A:$AD,AJ$2,0)</f>
        <v>Red</v>
      </c>
      <c r="AK451" t="str">
        <f>VLOOKUP($Z451,'oddspedia-matches'!$A:$AD,AK$2,0)</f>
        <v>Green</v>
      </c>
      <c r="AL451" t="str">
        <f>VLOOKUP($Z451,'oddspedia-matches'!$A:$AD,AL$2,0)</f>
        <v>Green</v>
      </c>
      <c r="AM451" t="str">
        <f>VLOOKUP($Z451,'oddspedia-matches'!$A:$AD,AM$2,0)</f>
        <v>Red</v>
      </c>
      <c r="AN451" t="str">
        <f>VLOOKUP($Z451,'oddspedia-matches'!$A:$AD,AN$2,0)</f>
        <v>Green</v>
      </c>
      <c r="AO451" t="str">
        <f>VLOOKUP($Z451,'oddspedia-matches'!$A:$AD,AO$2,0)</f>
        <v>Green</v>
      </c>
      <c r="AP451" t="str">
        <f>VLOOKUP($Z451,'oddspedia-matches'!$A:$AD,AP$2,0)</f>
        <v>Red</v>
      </c>
      <c r="AQ451" t="str">
        <f>VLOOKUP($Z451,'oddspedia-matches'!$A:$AD,AQ$2,0)</f>
        <v>Green</v>
      </c>
    </row>
    <row r="452" spans="2:43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str">
        <f>VLOOKUP(F452,'Transform table'!A:B,2,0)</f>
        <v>America de Cali</v>
      </c>
      <c r="Z452" t="str">
        <f t="shared" ref="Z452:Z515" si="7">C452&amp;X452&amp;Y452</f>
        <v>26/07/2026Inter BogotaAmerica de Cali</v>
      </c>
      <c r="AA452" t="str">
        <f>VLOOKUP($Z452,'oddspedia-matches'!$A:$AD,AA$2,0)</f>
        <v>0 - 2</v>
      </c>
      <c r="AB452" t="str">
        <f>VLOOKUP($Z452,'oddspedia-matches'!$A:$AD,AB$2,0)</f>
        <v>Red</v>
      </c>
      <c r="AC452" t="str">
        <f>VLOOKUP($Z452,'oddspedia-matches'!$A:$AD,AC$2,0)</f>
        <v>Red</v>
      </c>
      <c r="AD452" t="str">
        <f>VLOOKUP($Z452,'oddspedia-matches'!$A:$AD,AD$2,0)</f>
        <v>Green</v>
      </c>
      <c r="AE452" t="str">
        <f>VLOOKUP($Z452,'oddspedia-matches'!$A:$AD,AE$2,0)</f>
        <v>Red</v>
      </c>
      <c r="AF452" t="str">
        <f>VLOOKUP($Z452,'oddspedia-matches'!$A:$AD,AF$2,0)</f>
        <v>Green</v>
      </c>
      <c r="AG452" t="str">
        <f>VLOOKUP($Z452,'oddspedia-matches'!$A:$AD,AG$2,0)</f>
        <v>Green</v>
      </c>
      <c r="AH452" t="str">
        <f>VLOOKUP($Z452,'oddspedia-matches'!$A:$AD,AH$2,0)</f>
        <v>Red</v>
      </c>
      <c r="AI452" t="str">
        <f>VLOOKUP($Z452,'oddspedia-matches'!$A:$AD,AI$2,0)</f>
        <v>Green</v>
      </c>
      <c r="AJ452" t="str">
        <f>VLOOKUP($Z452,'oddspedia-matches'!$A:$AD,AJ$2,0)</f>
        <v>Red</v>
      </c>
      <c r="AK452" t="str">
        <f>VLOOKUP($Z452,'oddspedia-matches'!$A:$AD,AK$2,0)</f>
        <v>Red</v>
      </c>
      <c r="AL452" t="str">
        <f>VLOOKUP($Z452,'oddspedia-matches'!$A:$AD,AL$2,0)</f>
        <v>Green</v>
      </c>
      <c r="AM452" t="str">
        <f>VLOOKUP($Z452,'oddspedia-matches'!$A:$AD,AM$2,0)</f>
        <v>Red</v>
      </c>
      <c r="AN452" t="str">
        <f>VLOOKUP($Z452,'oddspedia-matches'!$A:$AD,AN$2,0)</f>
        <v>Green</v>
      </c>
      <c r="AO452" t="str">
        <f>VLOOKUP($Z452,'oddspedia-matches'!$A:$AD,AO$2,0)</f>
        <v>Green</v>
      </c>
      <c r="AP452" t="str">
        <f>VLOOKUP($Z452,'oddspedia-matches'!$A:$AD,AP$2,0)</f>
        <v>Red</v>
      </c>
      <c r="AQ452" t="str">
        <f>VLOOKUP($Z452,'oddspedia-matches'!$A:$AD,AQ$2,0)</f>
        <v>Green</v>
      </c>
    </row>
    <row r="453" spans="2:43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tr">
        <f>VLOOKUP(E453,'Transform table'!A:B,2,0)</f>
        <v>Club Olimpia</v>
      </c>
      <c r="Y453" t="str">
        <f>VLOOKUP(F453,'Transform table'!A:B,2,0)</f>
        <v>Club Libertad</v>
      </c>
      <c r="Z453" t="str">
        <f t="shared" si="7"/>
        <v>26/07/2026Club OlimpiaClub Libertad</v>
      </c>
      <c r="AA453" t="str">
        <f>VLOOKUP($Z453,'oddspedia-matches'!$A:$AD,AA$2,0)</f>
        <v>0 - 1</v>
      </c>
      <c r="AB453" t="str">
        <f>VLOOKUP($Z453,'oddspedia-matches'!$A:$AD,AB$2,0)</f>
        <v>Red</v>
      </c>
      <c r="AC453" t="str">
        <f>VLOOKUP($Z453,'oddspedia-matches'!$A:$AD,AC$2,0)</f>
        <v>Red</v>
      </c>
      <c r="AD453" t="str">
        <f>VLOOKUP($Z453,'oddspedia-matches'!$A:$AD,AD$2,0)</f>
        <v>Green</v>
      </c>
      <c r="AE453" t="str">
        <f>VLOOKUP($Z453,'oddspedia-matches'!$A:$AD,AE$2,0)</f>
        <v>Red</v>
      </c>
      <c r="AF453" t="str">
        <f>VLOOKUP($Z453,'oddspedia-matches'!$A:$AD,AF$2,0)</f>
        <v>Green</v>
      </c>
      <c r="AG453" t="str">
        <f>VLOOKUP($Z453,'oddspedia-matches'!$A:$AD,AG$2,0)</f>
        <v>Green</v>
      </c>
      <c r="AH453" t="str">
        <f>VLOOKUP($Z453,'oddspedia-matches'!$A:$AD,AH$2,0)</f>
        <v>Red</v>
      </c>
      <c r="AI453" t="str">
        <f>VLOOKUP($Z453,'oddspedia-matches'!$A:$AD,AI$2,0)</f>
        <v>Green</v>
      </c>
      <c r="AJ453" t="str">
        <f>VLOOKUP($Z453,'oddspedia-matches'!$A:$AD,AJ$2,0)</f>
        <v>Red</v>
      </c>
      <c r="AK453" t="str">
        <f>VLOOKUP($Z453,'oddspedia-matches'!$A:$AD,AK$2,0)</f>
        <v>Red</v>
      </c>
      <c r="AL453" t="str">
        <f>VLOOKUP($Z453,'oddspedia-matches'!$A:$AD,AL$2,0)</f>
        <v>Red</v>
      </c>
      <c r="AM453" t="str">
        <f>VLOOKUP($Z453,'oddspedia-matches'!$A:$AD,AM$2,0)</f>
        <v>Red</v>
      </c>
      <c r="AN453" t="str">
        <f>VLOOKUP($Z453,'oddspedia-matches'!$A:$AD,AN$2,0)</f>
        <v>Green</v>
      </c>
      <c r="AO453" t="str">
        <f>VLOOKUP($Z453,'oddspedia-matches'!$A:$AD,AO$2,0)</f>
        <v>Green</v>
      </c>
      <c r="AP453" t="str">
        <f>VLOOKUP($Z453,'oddspedia-matches'!$A:$AD,AP$2,0)</f>
        <v>Red</v>
      </c>
      <c r="AQ453" t="str">
        <f>VLOOKUP($Z453,'oddspedia-matches'!$A:$AD,AQ$2,0)</f>
        <v>Green</v>
      </c>
    </row>
    <row r="454" spans="2:43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tr">
        <f>VLOOKUP(E454,'Transform table'!A:B,2,0)</f>
        <v>FK Macva Sabac</v>
      </c>
      <c r="Y454" t="str">
        <f>VLOOKUP(F454,'Transform table'!A:B,2,0)</f>
        <v>Partizan Belgrade</v>
      </c>
      <c r="Z454" t="str">
        <f t="shared" si="7"/>
        <v>26/07/2026FK Macva SabacPartizan Belgrade</v>
      </c>
      <c r="AA454" t="str">
        <f>VLOOKUP($Z454,'oddspedia-matches'!$A:$AD,AA$2,0)</f>
        <v>1 - 3</v>
      </c>
      <c r="AB454" t="str">
        <f>VLOOKUP($Z454,'oddspedia-matches'!$A:$AD,AB$2,0)</f>
        <v>Red</v>
      </c>
      <c r="AC454" t="str">
        <f>VLOOKUP($Z454,'oddspedia-matches'!$A:$AD,AC$2,0)</f>
        <v>Red</v>
      </c>
      <c r="AD454" t="str">
        <f>VLOOKUP($Z454,'oddspedia-matches'!$A:$AD,AD$2,0)</f>
        <v>Green</v>
      </c>
      <c r="AE454" t="str">
        <f>VLOOKUP($Z454,'oddspedia-matches'!$A:$AD,AE$2,0)</f>
        <v>Red</v>
      </c>
      <c r="AF454" t="str">
        <f>VLOOKUP($Z454,'oddspedia-matches'!$A:$AD,AF$2,0)</f>
        <v>Green</v>
      </c>
      <c r="AG454" t="str">
        <f>VLOOKUP($Z454,'oddspedia-matches'!$A:$AD,AG$2,0)</f>
        <v>Green</v>
      </c>
      <c r="AH454" t="str">
        <f>VLOOKUP($Z454,'oddspedia-matches'!$A:$AD,AH$2,0)</f>
        <v>Red</v>
      </c>
      <c r="AI454" t="str">
        <f>VLOOKUP($Z454,'oddspedia-matches'!$A:$AD,AI$2,0)</f>
        <v>Red</v>
      </c>
      <c r="AJ454" t="str">
        <f>VLOOKUP($Z454,'oddspedia-matches'!$A:$AD,AJ$2,0)</f>
        <v>Green</v>
      </c>
      <c r="AK454" t="str">
        <f>VLOOKUP($Z454,'oddspedia-matches'!$A:$AD,AK$2,0)</f>
        <v>Green</v>
      </c>
      <c r="AL454" t="str">
        <f>VLOOKUP($Z454,'oddspedia-matches'!$A:$AD,AL$2,0)</f>
        <v>Green</v>
      </c>
      <c r="AM454" t="str">
        <f>VLOOKUP($Z454,'oddspedia-matches'!$A:$AD,AM$2,0)</f>
        <v>Green</v>
      </c>
      <c r="AN454" t="str">
        <f>VLOOKUP($Z454,'oddspedia-matches'!$A:$AD,AN$2,0)</f>
        <v>Red</v>
      </c>
      <c r="AO454" t="str">
        <f>VLOOKUP($Z454,'oddspedia-matches'!$A:$AD,AO$2,0)</f>
        <v>Red</v>
      </c>
      <c r="AP454" t="str">
        <f>VLOOKUP($Z454,'oddspedia-matches'!$A:$AD,AP$2,0)</f>
        <v>Green</v>
      </c>
      <c r="AQ454" t="str">
        <f>VLOOKUP($Z454,'oddspedia-matches'!$A:$AD,AQ$2,0)</f>
        <v>Red</v>
      </c>
    </row>
    <row r="455" spans="2:43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Fram Reykjavik</v>
      </c>
      <c r="Y455" t="str">
        <f>VLOOKUP(F455,'Transform table'!A:B,2,0)</f>
        <v>Hafnarfjordur</v>
      </c>
      <c r="Z455" t="str">
        <f t="shared" si="7"/>
        <v>26/07/2026Fram ReykjavikHafnarfjordur</v>
      </c>
      <c r="AA455" t="str">
        <f>VLOOKUP($Z455,'oddspedia-matches'!$A:$AD,AA$2,0)</f>
        <v>0 - 0</v>
      </c>
      <c r="AB455" t="str">
        <f>VLOOKUP($Z455,'oddspedia-matches'!$A:$AD,AB$2,0)</f>
        <v>Red</v>
      </c>
      <c r="AC455" t="str">
        <f>VLOOKUP($Z455,'oddspedia-matches'!$A:$AD,AC$2,0)</f>
        <v>Green</v>
      </c>
      <c r="AD455" t="str">
        <f>VLOOKUP($Z455,'oddspedia-matches'!$A:$AD,AD$2,0)</f>
        <v>Red</v>
      </c>
      <c r="AE455" t="str">
        <f>VLOOKUP($Z455,'oddspedia-matches'!$A:$AD,AE$2,0)</f>
        <v>Green</v>
      </c>
      <c r="AF455" t="str">
        <f>VLOOKUP($Z455,'oddspedia-matches'!$A:$AD,AF$2,0)</f>
        <v>Green</v>
      </c>
      <c r="AG455" t="str">
        <f>VLOOKUP($Z455,'oddspedia-matches'!$A:$AD,AG$2,0)</f>
        <v>Red</v>
      </c>
      <c r="AH455" t="str">
        <f>VLOOKUP($Z455,'oddspedia-matches'!$A:$AD,AH$2,0)</f>
        <v>Red</v>
      </c>
      <c r="AI455" t="str">
        <f>VLOOKUP($Z455,'oddspedia-matches'!$A:$AD,AI$2,0)</f>
        <v>Green</v>
      </c>
      <c r="AJ455" t="str">
        <f>VLOOKUP($Z455,'oddspedia-matches'!$A:$AD,AJ$2,0)</f>
        <v>Red</v>
      </c>
      <c r="AK455" t="str">
        <f>VLOOKUP($Z455,'oddspedia-matches'!$A:$AD,AK$2,0)</f>
        <v>Red</v>
      </c>
      <c r="AL455" t="str">
        <f>VLOOKUP($Z455,'oddspedia-matches'!$A:$AD,AL$2,0)</f>
        <v>Red</v>
      </c>
      <c r="AM455" t="str">
        <f>VLOOKUP($Z455,'oddspedia-matches'!$A:$AD,AM$2,0)</f>
        <v>Red</v>
      </c>
      <c r="AN455" t="str">
        <f>VLOOKUP($Z455,'oddspedia-matches'!$A:$AD,AN$2,0)</f>
        <v>Green</v>
      </c>
      <c r="AO455" t="str">
        <f>VLOOKUP($Z455,'oddspedia-matches'!$A:$AD,AO$2,0)</f>
        <v>Green</v>
      </c>
      <c r="AP455" t="str">
        <f>VLOOKUP($Z455,'oddspedia-matches'!$A:$AD,AP$2,0)</f>
        <v>Red</v>
      </c>
      <c r="AQ455" t="str">
        <f>VLOOKUP($Z455,'oddspedia-matches'!$A:$AD,AQ$2,0)</f>
        <v>Green</v>
      </c>
    </row>
    <row r="456" spans="2:43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str">
        <f>VLOOKUP(F456,'Transform table'!A:B,2,0)</f>
        <v>Stjarnan FC</v>
      </c>
      <c r="Z456" t="str">
        <f t="shared" si="7"/>
        <v>26/07/2026IA AkranesStjarnan FC</v>
      </c>
      <c r="AA456" t="str">
        <f>VLOOKUP($Z456,'oddspedia-matches'!$A:$AD,AA$2,0)</f>
        <v>5 - 1</v>
      </c>
      <c r="AB456" t="str">
        <f>VLOOKUP($Z456,'oddspedia-matches'!$A:$AD,AB$2,0)</f>
        <v>Green</v>
      </c>
      <c r="AC456" t="str">
        <f>VLOOKUP($Z456,'oddspedia-matches'!$A:$AD,AC$2,0)</f>
        <v>Red</v>
      </c>
      <c r="AD456" t="str">
        <f>VLOOKUP($Z456,'oddspedia-matches'!$A:$AD,AD$2,0)</f>
        <v>Red</v>
      </c>
      <c r="AE456" t="str">
        <f>VLOOKUP($Z456,'oddspedia-matches'!$A:$AD,AE$2,0)</f>
        <v>Green</v>
      </c>
      <c r="AF456" t="str">
        <f>VLOOKUP($Z456,'oddspedia-matches'!$A:$AD,AF$2,0)</f>
        <v>Red</v>
      </c>
      <c r="AG456" t="str">
        <f>VLOOKUP($Z456,'oddspedia-matches'!$A:$AD,AG$2,0)</f>
        <v>Green</v>
      </c>
      <c r="AH456" t="str">
        <f>VLOOKUP($Z456,'oddspedia-matches'!$A:$AD,AH$2,0)</f>
        <v>Green</v>
      </c>
      <c r="AI456" t="str">
        <f>VLOOKUP($Z456,'oddspedia-matches'!$A:$AD,AI$2,0)</f>
        <v>Red</v>
      </c>
      <c r="AJ456" t="str">
        <f>VLOOKUP($Z456,'oddspedia-matches'!$A:$AD,AJ$2,0)</f>
        <v>Red</v>
      </c>
      <c r="AK456" t="str">
        <f>VLOOKUP($Z456,'oddspedia-matches'!$A:$AD,AK$2,0)</f>
        <v>Green</v>
      </c>
      <c r="AL456" t="str">
        <f>VLOOKUP($Z456,'oddspedia-matches'!$A:$AD,AL$2,0)</f>
        <v>Green</v>
      </c>
      <c r="AM456" t="str">
        <f>VLOOKUP($Z456,'oddspedia-matches'!$A:$AD,AM$2,0)</f>
        <v>Green</v>
      </c>
      <c r="AN456" t="str">
        <f>VLOOKUP($Z456,'oddspedia-matches'!$A:$AD,AN$2,0)</f>
        <v>Red</v>
      </c>
      <c r="AO456" t="str">
        <f>VLOOKUP($Z456,'oddspedia-matches'!$A:$AD,AO$2,0)</f>
        <v>Red</v>
      </c>
      <c r="AP456" t="str">
        <f>VLOOKUP($Z456,'oddspedia-matches'!$A:$AD,AP$2,0)</f>
        <v>Green</v>
      </c>
      <c r="AQ456" t="str">
        <f>VLOOKUP($Z456,'oddspedia-matches'!$A:$AD,AQ$2,0)</f>
        <v>Red</v>
      </c>
    </row>
    <row r="457" spans="2:43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str">
        <f>VLOOKUP(F457,'Transform table'!A:B,2,0)</f>
        <v>Central Norte</v>
      </c>
      <c r="Z457" t="str">
        <f t="shared" si="7"/>
        <v>26/07/2026Godoy CruzCentral Norte</v>
      </c>
      <c r="AA457" t="str">
        <f>VLOOKUP($Z457,'oddspedia-matches'!$A:$AD,AA$2,0)</f>
        <v>2 - 1</v>
      </c>
      <c r="AB457" t="str">
        <f>VLOOKUP($Z457,'oddspedia-matches'!$A:$AD,AB$2,0)</f>
        <v>Green</v>
      </c>
      <c r="AC457" t="str">
        <f>VLOOKUP($Z457,'oddspedia-matches'!$A:$AD,AC$2,0)</f>
        <v>Red</v>
      </c>
      <c r="AD457" t="str">
        <f>VLOOKUP($Z457,'oddspedia-matches'!$A:$AD,AD$2,0)</f>
        <v>Red</v>
      </c>
      <c r="AE457" t="str">
        <f>VLOOKUP($Z457,'oddspedia-matches'!$A:$AD,AE$2,0)</f>
        <v>Green</v>
      </c>
      <c r="AF457" t="str">
        <f>VLOOKUP($Z457,'oddspedia-matches'!$A:$AD,AF$2,0)</f>
        <v>Red</v>
      </c>
      <c r="AG457" t="str">
        <f>VLOOKUP($Z457,'oddspedia-matches'!$A:$AD,AG$2,0)</f>
        <v>Green</v>
      </c>
      <c r="AH457" t="str">
        <f>VLOOKUP($Z457,'oddspedia-matches'!$A:$AD,AH$2,0)</f>
        <v>Green</v>
      </c>
      <c r="AI457" t="str">
        <f>VLOOKUP($Z457,'oddspedia-matches'!$A:$AD,AI$2,0)</f>
        <v>Red</v>
      </c>
      <c r="AJ457" t="str">
        <f>VLOOKUP($Z457,'oddspedia-matches'!$A:$AD,AJ$2,0)</f>
        <v>Red</v>
      </c>
      <c r="AK457" t="str">
        <f>VLOOKUP($Z457,'oddspedia-matches'!$A:$AD,AK$2,0)</f>
        <v>Green</v>
      </c>
      <c r="AL457" t="str">
        <f>VLOOKUP($Z457,'oddspedia-matches'!$A:$AD,AL$2,0)</f>
        <v>Green</v>
      </c>
      <c r="AM457" t="str">
        <f>VLOOKUP($Z457,'oddspedia-matches'!$A:$AD,AM$2,0)</f>
        <v>Green</v>
      </c>
      <c r="AN457" t="str">
        <f>VLOOKUP($Z457,'oddspedia-matches'!$A:$AD,AN$2,0)</f>
        <v>Red</v>
      </c>
      <c r="AO457" t="str">
        <f>VLOOKUP($Z457,'oddspedia-matches'!$A:$AD,AO$2,0)</f>
        <v>Green</v>
      </c>
      <c r="AP457" t="str">
        <f>VLOOKUP($Z457,'oddspedia-matches'!$A:$AD,AP$2,0)</f>
        <v>Green</v>
      </c>
      <c r="AQ457" t="str">
        <f>VLOOKUP($Z457,'oddspedia-matches'!$A:$AD,AQ$2,0)</f>
        <v>Red</v>
      </c>
    </row>
    <row r="458" spans="2:43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tr">
        <f>VLOOKUP(E458,'Transform table'!A:B,2,0)</f>
        <v>ABC</v>
      </c>
      <c r="Y458" t="str">
        <f>VLOOKUP(F458,'Transform table'!A:B,2,0)</f>
        <v>Luverdense</v>
      </c>
      <c r="Z458" t="str">
        <f t="shared" si="7"/>
        <v>26/07/2026ABCLuverdense</v>
      </c>
      <c r="AA458" t="str">
        <f>VLOOKUP($Z458,'oddspedia-matches'!$A:$AD,AA$2,0)</f>
        <v>4 - 1</v>
      </c>
      <c r="AB458" t="str">
        <f>VLOOKUP($Z458,'oddspedia-matches'!$A:$AD,AB$2,0)</f>
        <v>Green</v>
      </c>
      <c r="AC458" t="str">
        <f>VLOOKUP($Z458,'oddspedia-matches'!$A:$AD,AC$2,0)</f>
        <v>Red</v>
      </c>
      <c r="AD458" t="str">
        <f>VLOOKUP($Z458,'oddspedia-matches'!$A:$AD,AD$2,0)</f>
        <v>Red</v>
      </c>
      <c r="AE458" t="str">
        <f>VLOOKUP($Z458,'oddspedia-matches'!$A:$AD,AE$2,0)</f>
        <v>Green</v>
      </c>
      <c r="AF458" t="str">
        <f>VLOOKUP($Z458,'oddspedia-matches'!$A:$AD,AF$2,0)</f>
        <v>Red</v>
      </c>
      <c r="AG458" t="str">
        <f>VLOOKUP($Z458,'oddspedia-matches'!$A:$AD,AG$2,0)</f>
        <v>Green</v>
      </c>
      <c r="AH458" t="str">
        <f>VLOOKUP($Z458,'oddspedia-matches'!$A:$AD,AH$2,0)</f>
        <v>Green</v>
      </c>
      <c r="AI458" t="str">
        <f>VLOOKUP($Z458,'oddspedia-matches'!$A:$AD,AI$2,0)</f>
        <v>Red</v>
      </c>
      <c r="AJ458" t="str">
        <f>VLOOKUP($Z458,'oddspedia-matches'!$A:$AD,AJ$2,0)</f>
        <v>Red</v>
      </c>
      <c r="AK458" t="str">
        <f>VLOOKUP($Z458,'oddspedia-matches'!$A:$AD,AK$2,0)</f>
        <v>Green</v>
      </c>
      <c r="AL458" t="str">
        <f>VLOOKUP($Z458,'oddspedia-matches'!$A:$AD,AL$2,0)</f>
        <v>Green</v>
      </c>
      <c r="AM458" t="str">
        <f>VLOOKUP($Z458,'oddspedia-matches'!$A:$AD,AM$2,0)</f>
        <v>Green</v>
      </c>
      <c r="AN458" t="str">
        <f>VLOOKUP($Z458,'oddspedia-matches'!$A:$AD,AN$2,0)</f>
        <v>Red</v>
      </c>
      <c r="AO458" t="str">
        <f>VLOOKUP($Z458,'oddspedia-matches'!$A:$AD,AO$2,0)</f>
        <v>Red</v>
      </c>
      <c r="AP458" t="str">
        <f>VLOOKUP($Z458,'oddspedia-matches'!$A:$AD,AP$2,0)</f>
        <v>Green</v>
      </c>
      <c r="AQ458" t="str">
        <f>VLOOKUP($Z458,'oddspedia-matches'!$A:$AD,AQ$2,0)</f>
        <v>Red</v>
      </c>
    </row>
    <row r="459" spans="2:43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ASA</v>
      </c>
      <c r="Y459" t="str">
        <f>VLOOKUP(F459,'Transform table'!A:B,2,0)</f>
        <v>Cianorte PR</v>
      </c>
      <c r="Z459" t="str">
        <f t="shared" si="7"/>
        <v>26/07/2026ASACianorte PR</v>
      </c>
      <c r="AA459" t="str">
        <f>VLOOKUP($Z459,'oddspedia-matches'!$A:$AD,AA$2,0)</f>
        <v>5 - 1</v>
      </c>
      <c r="AB459" t="str">
        <f>VLOOKUP($Z459,'oddspedia-matches'!$A:$AD,AB$2,0)</f>
        <v>Green</v>
      </c>
      <c r="AC459" t="str">
        <f>VLOOKUP($Z459,'oddspedia-matches'!$A:$AD,AC$2,0)</f>
        <v>Red</v>
      </c>
      <c r="AD459" t="str">
        <f>VLOOKUP($Z459,'oddspedia-matches'!$A:$AD,AD$2,0)</f>
        <v>Red</v>
      </c>
      <c r="AE459" t="str">
        <f>VLOOKUP($Z459,'oddspedia-matches'!$A:$AD,AE$2,0)</f>
        <v>Green</v>
      </c>
      <c r="AF459" t="str">
        <f>VLOOKUP($Z459,'oddspedia-matches'!$A:$AD,AF$2,0)</f>
        <v>Red</v>
      </c>
      <c r="AG459" t="str">
        <f>VLOOKUP($Z459,'oddspedia-matches'!$A:$AD,AG$2,0)</f>
        <v>Green</v>
      </c>
      <c r="AH459" t="str">
        <f>VLOOKUP($Z459,'oddspedia-matches'!$A:$AD,AH$2,0)</f>
        <v>Green</v>
      </c>
      <c r="AI459" t="str">
        <f>VLOOKUP($Z459,'oddspedia-matches'!$A:$AD,AI$2,0)</f>
        <v>Red</v>
      </c>
      <c r="AJ459" t="str">
        <f>VLOOKUP($Z459,'oddspedia-matches'!$A:$AD,AJ$2,0)</f>
        <v>Red</v>
      </c>
      <c r="AK459" t="str">
        <f>VLOOKUP($Z459,'oddspedia-matches'!$A:$AD,AK$2,0)</f>
        <v>Green</v>
      </c>
      <c r="AL459" t="str">
        <f>VLOOKUP($Z459,'oddspedia-matches'!$A:$AD,AL$2,0)</f>
        <v>Green</v>
      </c>
      <c r="AM459" t="str">
        <f>VLOOKUP($Z459,'oddspedia-matches'!$A:$AD,AM$2,0)</f>
        <v>Green</v>
      </c>
      <c r="AN459" t="str">
        <f>VLOOKUP($Z459,'oddspedia-matches'!$A:$AD,AN$2,0)</f>
        <v>Red</v>
      </c>
      <c r="AO459" t="str">
        <f>VLOOKUP($Z459,'oddspedia-matches'!$A:$AD,AO$2,0)</f>
        <v>Red</v>
      </c>
      <c r="AP459" t="str">
        <f>VLOOKUP($Z459,'oddspedia-matches'!$A:$AD,AP$2,0)</f>
        <v>Green</v>
      </c>
      <c r="AQ459" t="str">
        <f>VLOOKUP($Z459,'oddspedia-matches'!$A:$AD,AQ$2,0)</f>
        <v>Red</v>
      </c>
    </row>
    <row r="460" spans="2:43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Ferroviario CE</v>
      </c>
      <c r="Y460" t="str">
        <f>VLOOKUP(F460,'Transform table'!A:B,2,0)</f>
        <v>Goiatuba EC</v>
      </c>
      <c r="Z460" t="str">
        <f t="shared" si="7"/>
        <v>26/07/2026Ferroviario CEGoiatuba EC</v>
      </c>
      <c r="AA460" t="str">
        <f>VLOOKUP($Z460,'oddspedia-matches'!$A:$AD,AA$2,0)</f>
        <v>1 - 2</v>
      </c>
      <c r="AB460" t="str">
        <f>VLOOKUP($Z460,'oddspedia-matches'!$A:$AD,AB$2,0)</f>
        <v>Red</v>
      </c>
      <c r="AC460" t="str">
        <f>VLOOKUP($Z460,'oddspedia-matches'!$A:$AD,AC$2,0)</f>
        <v>Red</v>
      </c>
      <c r="AD460" t="str">
        <f>VLOOKUP($Z460,'oddspedia-matches'!$A:$AD,AD$2,0)</f>
        <v>Green</v>
      </c>
      <c r="AE460" t="str">
        <f>VLOOKUP($Z460,'oddspedia-matches'!$A:$AD,AE$2,0)</f>
        <v>Red</v>
      </c>
      <c r="AF460" t="str">
        <f>VLOOKUP($Z460,'oddspedia-matches'!$A:$AD,AF$2,0)</f>
        <v>Green</v>
      </c>
      <c r="AG460" t="str">
        <f>VLOOKUP($Z460,'oddspedia-matches'!$A:$AD,AG$2,0)</f>
        <v>Green</v>
      </c>
      <c r="AH460" t="str">
        <f>VLOOKUP($Z460,'oddspedia-matches'!$A:$AD,AH$2,0)</f>
        <v>Red</v>
      </c>
      <c r="AI460" t="str">
        <f>VLOOKUP($Z460,'oddspedia-matches'!$A:$AD,AI$2,0)</f>
        <v>Green</v>
      </c>
      <c r="AJ460" t="str">
        <f>VLOOKUP($Z460,'oddspedia-matches'!$A:$AD,AJ$2,0)</f>
        <v>Red</v>
      </c>
      <c r="AK460" t="str">
        <f>VLOOKUP($Z460,'oddspedia-matches'!$A:$AD,AK$2,0)</f>
        <v>Red</v>
      </c>
      <c r="AL460" t="str">
        <f>VLOOKUP($Z460,'oddspedia-matches'!$A:$AD,AL$2,0)</f>
        <v>Green</v>
      </c>
      <c r="AM460" t="str">
        <f>VLOOKUP($Z460,'oddspedia-matches'!$A:$AD,AM$2,0)</f>
        <v>Green</v>
      </c>
      <c r="AN460" t="str">
        <f>VLOOKUP($Z460,'oddspedia-matches'!$A:$AD,AN$2,0)</f>
        <v>Red</v>
      </c>
      <c r="AO460" t="str">
        <f>VLOOKUP($Z460,'oddspedia-matches'!$A:$AD,AO$2,0)</f>
        <v>Green</v>
      </c>
      <c r="AP460" t="str">
        <f>VLOOKUP($Z460,'oddspedia-matches'!$A:$AD,AP$2,0)</f>
        <v>Green</v>
      </c>
      <c r="AQ460" t="str">
        <f>VLOOKUP($Z460,'oddspedia-matches'!$A:$AD,AQ$2,0)</f>
        <v>Red</v>
      </c>
    </row>
    <row r="461" spans="2:43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Treze PB</v>
      </c>
      <c r="Y461" t="str">
        <f>VLOOKUP(F461,'Transform table'!A:B,2,0)</f>
        <v>Sao Jose RS</v>
      </c>
      <c r="Z461" t="str">
        <f t="shared" si="7"/>
        <v>26/07/2026Treze PBSao Jose RS</v>
      </c>
      <c r="AA461" t="str">
        <f>VLOOKUP($Z461,'oddspedia-matches'!$A:$AD,AA$2,0)</f>
        <v>1 - 0</v>
      </c>
      <c r="AB461" t="str">
        <f>VLOOKUP($Z461,'oddspedia-matches'!$A:$AD,AB$2,0)</f>
        <v>Green</v>
      </c>
      <c r="AC461" t="str">
        <f>VLOOKUP($Z461,'oddspedia-matches'!$A:$AD,AC$2,0)</f>
        <v>Red</v>
      </c>
      <c r="AD461" t="str">
        <f>VLOOKUP($Z461,'oddspedia-matches'!$A:$AD,AD$2,0)</f>
        <v>Red</v>
      </c>
      <c r="AE461" t="str">
        <f>VLOOKUP($Z461,'oddspedia-matches'!$A:$AD,AE$2,0)</f>
        <v>Green</v>
      </c>
      <c r="AF461" t="str">
        <f>VLOOKUP($Z461,'oddspedia-matches'!$A:$AD,AF$2,0)</f>
        <v>Red</v>
      </c>
      <c r="AG461" t="str">
        <f>VLOOKUP($Z461,'oddspedia-matches'!$A:$AD,AG$2,0)</f>
        <v>Green</v>
      </c>
      <c r="AH461" t="str">
        <f>VLOOKUP($Z461,'oddspedia-matches'!$A:$AD,AH$2,0)</f>
        <v>Green</v>
      </c>
      <c r="AI461" t="str">
        <f>VLOOKUP($Z461,'oddspedia-matches'!$A:$AD,AI$2,0)</f>
        <v>Red</v>
      </c>
      <c r="AJ461" t="str">
        <f>VLOOKUP($Z461,'oddspedia-matches'!$A:$AD,AJ$2,0)</f>
        <v>Red</v>
      </c>
      <c r="AK461" t="str">
        <f>VLOOKUP($Z461,'oddspedia-matches'!$A:$AD,AK$2,0)</f>
        <v>Green</v>
      </c>
      <c r="AL461" t="str">
        <f>VLOOKUP($Z461,'oddspedia-matches'!$A:$AD,AL$2,0)</f>
        <v>Red</v>
      </c>
      <c r="AM461" t="str">
        <f>VLOOKUP($Z461,'oddspedia-matches'!$A:$AD,AM$2,0)</f>
        <v>Red</v>
      </c>
      <c r="AN461" t="str">
        <f>VLOOKUP($Z461,'oddspedia-matches'!$A:$AD,AN$2,0)</f>
        <v>Green</v>
      </c>
      <c r="AO461" t="str">
        <f>VLOOKUP($Z461,'oddspedia-matches'!$A:$AD,AO$2,0)</f>
        <v>Green</v>
      </c>
      <c r="AP461" t="str">
        <f>VLOOKUP($Z461,'oddspedia-matches'!$A:$AD,AP$2,0)</f>
        <v>Red</v>
      </c>
      <c r="AQ461" t="str">
        <f>VLOOKUP($Z461,'oddspedia-matches'!$A:$AD,AQ$2,0)</f>
        <v>Green</v>
      </c>
    </row>
    <row r="462" spans="2:43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str">
        <f>VLOOKUP($Z462,'oddspedia-matches'!$A:$AD,AA$2,0)</f>
        <v>0 - 1</v>
      </c>
      <c r="AB462" t="str">
        <f>VLOOKUP($Z462,'oddspedia-matches'!$A:$AD,AB$2,0)</f>
        <v>Red</v>
      </c>
      <c r="AC462" t="str">
        <f>VLOOKUP($Z462,'oddspedia-matches'!$A:$AD,AC$2,0)</f>
        <v>Red</v>
      </c>
      <c r="AD462" t="str">
        <f>VLOOKUP($Z462,'oddspedia-matches'!$A:$AD,AD$2,0)</f>
        <v>Green</v>
      </c>
      <c r="AE462" t="str">
        <f>VLOOKUP($Z462,'oddspedia-matches'!$A:$AD,AE$2,0)</f>
        <v>Red</v>
      </c>
      <c r="AF462" t="str">
        <f>VLOOKUP($Z462,'oddspedia-matches'!$A:$AD,AF$2,0)</f>
        <v>Green</v>
      </c>
      <c r="AG462" t="str">
        <f>VLOOKUP($Z462,'oddspedia-matches'!$A:$AD,AG$2,0)</f>
        <v>Green</v>
      </c>
      <c r="AH462" t="str">
        <f>VLOOKUP($Z462,'oddspedia-matches'!$A:$AD,AH$2,0)</f>
        <v>Red</v>
      </c>
      <c r="AI462" t="str">
        <f>VLOOKUP($Z462,'oddspedia-matches'!$A:$AD,AI$2,0)</f>
        <v>Green</v>
      </c>
      <c r="AJ462" t="str">
        <f>VLOOKUP($Z462,'oddspedia-matches'!$A:$AD,AJ$2,0)</f>
        <v>Red</v>
      </c>
      <c r="AK462" t="str">
        <f>VLOOKUP($Z462,'oddspedia-matches'!$A:$AD,AK$2,0)</f>
        <v>Red</v>
      </c>
      <c r="AL462" t="str">
        <f>VLOOKUP($Z462,'oddspedia-matches'!$A:$AD,AL$2,0)</f>
        <v>Red</v>
      </c>
      <c r="AM462" t="str">
        <f>VLOOKUP($Z462,'oddspedia-matches'!$A:$AD,AM$2,0)</f>
        <v>Red</v>
      </c>
      <c r="AN462" t="str">
        <f>VLOOKUP($Z462,'oddspedia-matches'!$A:$AD,AN$2,0)</f>
        <v>Green</v>
      </c>
      <c r="AO462" t="str">
        <f>VLOOKUP($Z462,'oddspedia-matches'!$A:$AD,AO$2,0)</f>
        <v>Green</v>
      </c>
      <c r="AP462" t="str">
        <f>VLOOKUP($Z462,'oddspedia-matches'!$A:$AD,AP$2,0)</f>
        <v>Red</v>
      </c>
      <c r="AQ462" t="str">
        <f>VLOOKUP($Z462,'oddspedia-matches'!$A:$AD,AQ$2,0)</f>
        <v>Green</v>
      </c>
    </row>
    <row r="463" spans="2:43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Timbers II</v>
      </c>
      <c r="Y464" t="str">
        <f>VLOOKUP(F464,'Transform table'!A:B,2,0)</f>
        <v>Real Monarchs SLC</v>
      </c>
      <c r="Z464" t="str">
        <f t="shared" si="7"/>
        <v>26/07/2026Portland Timbers IIReal Monarchs SLC</v>
      </c>
      <c r="AA464" t="str">
        <f>VLOOKUP($Z464,'oddspedia-matches'!$A:$AD,AA$2,0)</f>
        <v>1 - 0</v>
      </c>
      <c r="AB464" t="str">
        <f>VLOOKUP($Z464,'oddspedia-matches'!$A:$AD,AB$2,0)</f>
        <v>Green</v>
      </c>
      <c r="AC464" t="str">
        <f>VLOOKUP($Z464,'oddspedia-matches'!$A:$AD,AC$2,0)</f>
        <v>Red</v>
      </c>
      <c r="AD464" t="str">
        <f>VLOOKUP($Z464,'oddspedia-matches'!$A:$AD,AD$2,0)</f>
        <v>Red</v>
      </c>
      <c r="AE464" t="str">
        <f>VLOOKUP($Z464,'oddspedia-matches'!$A:$AD,AE$2,0)</f>
        <v>Green</v>
      </c>
      <c r="AF464" t="str">
        <f>VLOOKUP($Z464,'oddspedia-matches'!$A:$AD,AF$2,0)</f>
        <v>Red</v>
      </c>
      <c r="AG464" t="str">
        <f>VLOOKUP($Z464,'oddspedia-matches'!$A:$AD,AG$2,0)</f>
        <v>Green</v>
      </c>
      <c r="AH464" t="str">
        <f>VLOOKUP($Z464,'oddspedia-matches'!$A:$AD,AH$2,0)</f>
        <v>Red</v>
      </c>
      <c r="AI464" t="str">
        <f>VLOOKUP($Z464,'oddspedia-matches'!$A:$AD,AI$2,0)</f>
        <v>Green</v>
      </c>
      <c r="AJ464" t="str">
        <f>VLOOKUP($Z464,'oddspedia-matches'!$A:$AD,AJ$2,0)</f>
        <v>Red</v>
      </c>
      <c r="AK464" t="str">
        <f>VLOOKUP($Z464,'oddspedia-matches'!$A:$AD,AK$2,0)</f>
        <v>Red</v>
      </c>
      <c r="AL464" t="str">
        <f>VLOOKUP($Z464,'oddspedia-matches'!$A:$AD,AL$2,0)</f>
        <v>Red</v>
      </c>
      <c r="AM464" t="str">
        <f>VLOOKUP($Z464,'oddspedia-matches'!$A:$AD,AM$2,0)</f>
        <v>Red</v>
      </c>
      <c r="AN464" t="str">
        <f>VLOOKUP($Z464,'oddspedia-matches'!$A:$AD,AN$2,0)</f>
        <v>Green</v>
      </c>
      <c r="AO464" t="str">
        <f>VLOOKUP($Z464,'oddspedia-matches'!$A:$AD,AO$2,0)</f>
        <v>Green</v>
      </c>
      <c r="AP464" t="str">
        <f>VLOOKUP($Z464,'oddspedia-matches'!$A:$AD,AP$2,0)</f>
        <v>Red</v>
      </c>
      <c r="AQ464" t="str">
        <f>VLOOKUP($Z464,'oddspedia-matches'!$A:$AD,AQ$2,0)</f>
        <v>Green</v>
      </c>
    </row>
    <row r="465" spans="2:43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str">
        <f>VLOOKUP(F465,'Transform table'!A:B,2,0)</f>
        <v>Atletico Independiente</v>
      </c>
      <c r="Z465" t="str">
        <f t="shared" si="7"/>
        <v>26/07/2026Estudiantes de La PlataAtletico Independiente</v>
      </c>
      <c r="AA465" t="str">
        <f>VLOOKUP($Z465,'oddspedia-matches'!$A:$AD,AA$2,0)</f>
        <v>0 - 2</v>
      </c>
      <c r="AB465" t="str">
        <f>VLOOKUP($Z465,'oddspedia-matches'!$A:$AD,AB$2,0)</f>
        <v>Red</v>
      </c>
      <c r="AC465" t="str">
        <f>VLOOKUP($Z465,'oddspedia-matches'!$A:$AD,AC$2,0)</f>
        <v>Red</v>
      </c>
      <c r="AD465" t="str">
        <f>VLOOKUP($Z465,'oddspedia-matches'!$A:$AD,AD$2,0)</f>
        <v>Green</v>
      </c>
      <c r="AE465" t="str">
        <f>VLOOKUP($Z465,'oddspedia-matches'!$A:$AD,AE$2,0)</f>
        <v>Red</v>
      </c>
      <c r="AF465" t="str">
        <f>VLOOKUP($Z465,'oddspedia-matches'!$A:$AD,AF$2,0)</f>
        <v>Green</v>
      </c>
      <c r="AG465" t="str">
        <f>VLOOKUP($Z465,'oddspedia-matches'!$A:$AD,AG$2,0)</f>
        <v>Green</v>
      </c>
      <c r="AH465" t="str">
        <f>VLOOKUP($Z465,'oddspedia-matches'!$A:$AD,AH$2,0)</f>
        <v>Red</v>
      </c>
      <c r="AI465" t="str">
        <f>VLOOKUP($Z465,'oddspedia-matches'!$A:$AD,AI$2,0)</f>
        <v>Green</v>
      </c>
      <c r="AJ465" t="str">
        <f>VLOOKUP($Z465,'oddspedia-matches'!$A:$AD,AJ$2,0)</f>
        <v>Red</v>
      </c>
      <c r="AK465" t="str">
        <f>VLOOKUP($Z465,'oddspedia-matches'!$A:$AD,AK$2,0)</f>
        <v>Red</v>
      </c>
      <c r="AL465" t="str">
        <f>VLOOKUP($Z465,'oddspedia-matches'!$A:$AD,AL$2,0)</f>
        <v>Green</v>
      </c>
      <c r="AM465" t="str">
        <f>VLOOKUP($Z465,'oddspedia-matches'!$A:$AD,AM$2,0)</f>
        <v>Red</v>
      </c>
      <c r="AN465" t="str">
        <f>VLOOKUP($Z465,'oddspedia-matches'!$A:$AD,AN$2,0)</f>
        <v>Green</v>
      </c>
      <c r="AO465" t="str">
        <f>VLOOKUP($Z465,'oddspedia-matches'!$A:$AD,AO$2,0)</f>
        <v>Green</v>
      </c>
      <c r="AP465" t="str">
        <f>VLOOKUP($Z465,'oddspedia-matches'!$A:$AD,AP$2,0)</f>
        <v>Red</v>
      </c>
      <c r="AQ465" t="str">
        <f>VLOOKUP($Z465,'oddspedia-matches'!$A:$AD,AQ$2,0)</f>
        <v>Green</v>
      </c>
    </row>
    <row r="466" spans="2:43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Comerciantes Unidos</v>
      </c>
      <c r="Y466" t="str">
        <f>VLOOKUP(F466,'Transform table'!A:B,2,0)</f>
        <v>Alianza Lima</v>
      </c>
      <c r="Z466" t="str">
        <f t="shared" si="7"/>
        <v>26/07/2026Comerciantes UnidosAlianza Lima</v>
      </c>
      <c r="AA466" t="str">
        <f>VLOOKUP($Z466,'oddspedia-matches'!$A:$AD,AA$2,0)</f>
        <v>2 - 2</v>
      </c>
      <c r="AB466" t="str">
        <f>VLOOKUP($Z466,'oddspedia-matches'!$A:$AD,AB$2,0)</f>
        <v>Red</v>
      </c>
      <c r="AC466" t="str">
        <f>VLOOKUP($Z466,'oddspedia-matches'!$A:$AD,AC$2,0)</f>
        <v>Green</v>
      </c>
      <c r="AD466" t="str">
        <f>VLOOKUP($Z466,'oddspedia-matches'!$A:$AD,AD$2,0)</f>
        <v>Red</v>
      </c>
      <c r="AE466" t="str">
        <f>VLOOKUP($Z466,'oddspedia-matches'!$A:$AD,AE$2,0)</f>
        <v>Green</v>
      </c>
      <c r="AF466" t="str">
        <f>VLOOKUP($Z466,'oddspedia-matches'!$A:$AD,AF$2,0)</f>
        <v>Green</v>
      </c>
      <c r="AG466" t="str">
        <f>VLOOKUP($Z466,'oddspedia-matches'!$A:$AD,AG$2,0)</f>
        <v>Red</v>
      </c>
      <c r="AH466" t="str">
        <f>VLOOKUP($Z466,'oddspedia-matches'!$A:$AD,AH$2,0)</f>
        <v>Red</v>
      </c>
      <c r="AI466" t="str">
        <f>VLOOKUP($Z466,'oddspedia-matches'!$A:$AD,AI$2,0)</f>
        <v>Green</v>
      </c>
      <c r="AJ466" t="str">
        <f>VLOOKUP($Z466,'oddspedia-matches'!$A:$AD,AJ$2,0)</f>
        <v>Red</v>
      </c>
      <c r="AK466" t="str">
        <f>VLOOKUP($Z466,'oddspedia-matches'!$A:$AD,AK$2,0)</f>
        <v>Green</v>
      </c>
      <c r="AL466" t="str">
        <f>VLOOKUP($Z466,'oddspedia-matches'!$A:$AD,AL$2,0)</f>
        <v>Green</v>
      </c>
      <c r="AM466" t="str">
        <f>VLOOKUP($Z466,'oddspedia-matches'!$A:$AD,AM$2,0)</f>
        <v>Green</v>
      </c>
      <c r="AN466" t="str">
        <f>VLOOKUP($Z466,'oddspedia-matches'!$A:$AD,AN$2,0)</f>
        <v>Red</v>
      </c>
      <c r="AO466" t="str">
        <f>VLOOKUP($Z466,'oddspedia-matches'!$A:$AD,AO$2,0)</f>
        <v>Red</v>
      </c>
      <c r="AP466" t="str">
        <f>VLOOKUP($Z466,'oddspedia-matches'!$A:$AD,AP$2,0)</f>
        <v>Green</v>
      </c>
      <c r="AQ466" t="str">
        <f>VLOOKUP($Z466,'oddspedia-matches'!$A:$AD,AQ$2,0)</f>
        <v>Red</v>
      </c>
    </row>
    <row r="467" spans="2:43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str">
        <f>VLOOKUP($Z467,'oddspedia-matches'!$A:$AD,AA$2,0)</f>
        <v>2 - 3</v>
      </c>
      <c r="AB467" t="str">
        <f>VLOOKUP($Z467,'oddspedia-matches'!$A:$AD,AB$2,0)</f>
        <v>Red</v>
      </c>
      <c r="AC467" t="str">
        <f>VLOOKUP($Z467,'oddspedia-matches'!$A:$AD,AC$2,0)</f>
        <v>Red</v>
      </c>
      <c r="AD467" t="str">
        <f>VLOOKUP($Z467,'oddspedia-matches'!$A:$AD,AD$2,0)</f>
        <v>Green</v>
      </c>
      <c r="AE467" t="str">
        <f>VLOOKUP($Z467,'oddspedia-matches'!$A:$AD,AE$2,0)</f>
        <v>Red</v>
      </c>
      <c r="AF467" t="str">
        <f>VLOOKUP($Z467,'oddspedia-matches'!$A:$AD,AF$2,0)</f>
        <v>Green</v>
      </c>
      <c r="AG467" t="str">
        <f>VLOOKUP($Z467,'oddspedia-matches'!$A:$AD,AG$2,0)</f>
        <v>Green</v>
      </c>
      <c r="AH467" t="str">
        <f>VLOOKUP($Z467,'oddspedia-matches'!$A:$AD,AH$2,0)</f>
        <v>Red</v>
      </c>
      <c r="AI467" t="str">
        <f>VLOOKUP($Z467,'oddspedia-matches'!$A:$AD,AI$2,0)</f>
        <v>Red</v>
      </c>
      <c r="AJ467" t="str">
        <f>VLOOKUP($Z467,'oddspedia-matches'!$A:$AD,AJ$2,0)</f>
        <v>Green</v>
      </c>
      <c r="AK467" t="str">
        <f>VLOOKUP($Z467,'oddspedia-matches'!$A:$AD,AK$2,0)</f>
        <v>Green</v>
      </c>
      <c r="AL467" t="str">
        <f>VLOOKUP($Z467,'oddspedia-matches'!$A:$AD,AL$2,0)</f>
        <v>Green</v>
      </c>
      <c r="AM467" t="str">
        <f>VLOOKUP($Z467,'oddspedia-matches'!$A:$AD,AM$2,0)</f>
        <v>Green</v>
      </c>
      <c r="AN467" t="str">
        <f>VLOOKUP($Z467,'oddspedia-matches'!$A:$AD,AN$2,0)</f>
        <v>Red</v>
      </c>
      <c r="AO467" t="str">
        <f>VLOOKUP($Z467,'oddspedia-matches'!$A:$AD,AO$2,0)</f>
        <v>Red</v>
      </c>
      <c r="AP467" t="str">
        <f>VLOOKUP($Z467,'oddspedia-matches'!$A:$AD,AP$2,0)</f>
        <v>Green</v>
      </c>
      <c r="AQ467" t="str">
        <f>VLOOKUP($Z467,'oddspedia-matches'!$A:$AD,AQ$2,0)</f>
        <v>Red</v>
      </c>
    </row>
    <row r="468" spans="2:43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str">
        <f>VLOOKUP(F468,'Transform table'!A:B,2,0)</f>
        <v>Deportivo Maipu</v>
      </c>
      <c r="Z468" t="str">
        <f t="shared" si="7"/>
        <v>26/07/2026Gimnasia y TiroDeportivo Maipu</v>
      </c>
      <c r="AA468" t="str">
        <f>VLOOKUP($Z468,'oddspedia-matches'!$A:$AD,AA$2,0)</f>
        <v>1 - 0</v>
      </c>
      <c r="AB468" t="str">
        <f>VLOOKUP($Z468,'oddspedia-matches'!$A:$AD,AB$2,0)</f>
        <v>Green</v>
      </c>
      <c r="AC468" t="str">
        <f>VLOOKUP($Z468,'oddspedia-matches'!$A:$AD,AC$2,0)</f>
        <v>Red</v>
      </c>
      <c r="AD468" t="str">
        <f>VLOOKUP($Z468,'oddspedia-matches'!$A:$AD,AD$2,0)</f>
        <v>Red</v>
      </c>
      <c r="AE468" t="str">
        <f>VLOOKUP($Z468,'oddspedia-matches'!$A:$AD,AE$2,0)</f>
        <v>Green</v>
      </c>
      <c r="AF468" t="str">
        <f>VLOOKUP($Z468,'oddspedia-matches'!$A:$AD,AF$2,0)</f>
        <v>Red</v>
      </c>
      <c r="AG468" t="str">
        <f>VLOOKUP($Z468,'oddspedia-matches'!$A:$AD,AG$2,0)</f>
        <v>Green</v>
      </c>
      <c r="AH468" t="str">
        <f>VLOOKUP($Z468,'oddspedia-matches'!$A:$AD,AH$2,0)</f>
        <v>Red</v>
      </c>
      <c r="AI468" t="str">
        <f>VLOOKUP($Z468,'oddspedia-matches'!$A:$AD,AI$2,0)</f>
        <v>Green</v>
      </c>
      <c r="AJ468" t="str">
        <f>VLOOKUP($Z468,'oddspedia-matches'!$A:$AD,AJ$2,0)</f>
        <v>Red</v>
      </c>
      <c r="AK468" t="str">
        <f>VLOOKUP($Z468,'oddspedia-matches'!$A:$AD,AK$2,0)</f>
        <v>Red</v>
      </c>
      <c r="AL468" t="str">
        <f>VLOOKUP($Z468,'oddspedia-matches'!$A:$AD,AL$2,0)</f>
        <v>Red</v>
      </c>
      <c r="AM468" t="str">
        <f>VLOOKUP($Z468,'oddspedia-matches'!$A:$AD,AM$2,0)</f>
        <v>Red</v>
      </c>
      <c r="AN468" t="str">
        <f>VLOOKUP($Z468,'oddspedia-matches'!$A:$AD,AN$2,0)</f>
        <v>Green</v>
      </c>
      <c r="AO468" t="str">
        <f>VLOOKUP($Z468,'oddspedia-matches'!$A:$AD,AO$2,0)</f>
        <v>Green</v>
      </c>
      <c r="AP468" t="str">
        <f>VLOOKUP($Z468,'oddspedia-matches'!$A:$AD,AP$2,0)</f>
        <v>Red</v>
      </c>
      <c r="AQ468" t="str">
        <f>VLOOKUP($Z468,'oddspedia-matches'!$A:$AD,AQ$2,0)</f>
        <v>Green</v>
      </c>
    </row>
    <row r="469" spans="2:43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tr">
        <f>VLOOKUP(E469,'Transform table'!A:B,2,0)</f>
        <v>York 9 FC</v>
      </c>
      <c r="Y469" t="str">
        <f>VLOOKUP(F469,'Transform table'!A:B,2,0)</f>
        <v>Forge FC</v>
      </c>
      <c r="Z469" t="str">
        <f t="shared" si="7"/>
        <v>26/07/2026York 9 FCForge FC</v>
      </c>
      <c r="AA469" t="str">
        <f>VLOOKUP($Z469,'oddspedia-matches'!$A:$AD,AA$2,0)</f>
        <v>1 - 3</v>
      </c>
      <c r="AB469" t="str">
        <f>VLOOKUP($Z469,'oddspedia-matches'!$A:$AD,AB$2,0)</f>
        <v>Red</v>
      </c>
      <c r="AC469" t="str">
        <f>VLOOKUP($Z469,'oddspedia-matches'!$A:$AD,AC$2,0)</f>
        <v>Red</v>
      </c>
      <c r="AD469" t="str">
        <f>VLOOKUP($Z469,'oddspedia-matches'!$A:$AD,AD$2,0)</f>
        <v>Green</v>
      </c>
      <c r="AE469" t="str">
        <f>VLOOKUP($Z469,'oddspedia-matches'!$A:$AD,AE$2,0)</f>
        <v>Red</v>
      </c>
      <c r="AF469" t="str">
        <f>VLOOKUP($Z469,'oddspedia-matches'!$A:$AD,AF$2,0)</f>
        <v>Green</v>
      </c>
      <c r="AG469" t="str">
        <f>VLOOKUP($Z469,'oddspedia-matches'!$A:$AD,AG$2,0)</f>
        <v>Green</v>
      </c>
      <c r="AH469" t="str">
        <f>VLOOKUP($Z469,'oddspedia-matches'!$A:$AD,AH$2,0)</f>
        <v>Red</v>
      </c>
      <c r="AI469" t="str">
        <f>VLOOKUP($Z469,'oddspedia-matches'!$A:$AD,AI$2,0)</f>
        <v>Green</v>
      </c>
      <c r="AJ469" t="str">
        <f>VLOOKUP($Z469,'oddspedia-matches'!$A:$AD,AJ$2,0)</f>
        <v>Red</v>
      </c>
      <c r="AK469" t="str">
        <f>VLOOKUP($Z469,'oddspedia-matches'!$A:$AD,AK$2,0)</f>
        <v>Green</v>
      </c>
      <c r="AL469" t="str">
        <f>VLOOKUP($Z469,'oddspedia-matches'!$A:$AD,AL$2,0)</f>
        <v>Green</v>
      </c>
      <c r="AM469" t="str">
        <f>VLOOKUP($Z469,'oddspedia-matches'!$A:$AD,AM$2,0)</f>
        <v>Green</v>
      </c>
      <c r="AN469" t="str">
        <f>VLOOKUP($Z469,'oddspedia-matches'!$A:$AD,AN$2,0)</f>
        <v>Red</v>
      </c>
      <c r="AO469" t="str">
        <f>VLOOKUP($Z469,'oddspedia-matches'!$A:$AD,AO$2,0)</f>
        <v>Red</v>
      </c>
      <c r="AP469" t="str">
        <f>VLOOKUP($Z469,'oddspedia-matches'!$A:$AD,AP$2,0)</f>
        <v>Green</v>
      </c>
      <c r="AQ469" t="str">
        <f>VLOOKUP($Z469,'oddspedia-matches'!$A:$AD,AQ$2,0)</f>
        <v>Red</v>
      </c>
    </row>
    <row r="470" spans="2:43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Patriotas FC</v>
      </c>
      <c r="Y470" t="str">
        <f>VLOOKUP(F470,'Transform table'!A:B,2,0)</f>
        <v>Internacional FC Palmira</v>
      </c>
      <c r="Z470" t="str">
        <f t="shared" si="7"/>
        <v>26/07/2026Patriotas FCInternacional FC Palmira</v>
      </c>
      <c r="AA470" t="str">
        <f>VLOOKUP($Z470,'oddspedia-matches'!$A:$AD,AA$2,0)</f>
        <v>3 - 1</v>
      </c>
      <c r="AB470" t="str">
        <f>VLOOKUP($Z470,'oddspedia-matches'!$A:$AD,AB$2,0)</f>
        <v>Green</v>
      </c>
      <c r="AC470" t="str">
        <f>VLOOKUP($Z470,'oddspedia-matches'!$A:$AD,AC$2,0)</f>
        <v>Red</v>
      </c>
      <c r="AD470" t="str">
        <f>VLOOKUP($Z470,'oddspedia-matches'!$A:$AD,AD$2,0)</f>
        <v>Red</v>
      </c>
      <c r="AE470" t="str">
        <f>VLOOKUP($Z470,'oddspedia-matches'!$A:$AD,AE$2,0)</f>
        <v>Green</v>
      </c>
      <c r="AF470" t="str">
        <f>VLOOKUP($Z470,'oddspedia-matches'!$A:$AD,AF$2,0)</f>
        <v>Red</v>
      </c>
      <c r="AG470" t="str">
        <f>VLOOKUP($Z470,'oddspedia-matches'!$A:$AD,AG$2,0)</f>
        <v>Green</v>
      </c>
      <c r="AH470" t="str">
        <f>VLOOKUP($Z470,'oddspedia-matches'!$A:$AD,AH$2,0)</f>
        <v>Red</v>
      </c>
      <c r="AI470" t="str">
        <f>VLOOKUP($Z470,'oddspedia-matches'!$A:$AD,AI$2,0)</f>
        <v>Red</v>
      </c>
      <c r="AJ470" t="str">
        <f>VLOOKUP($Z470,'oddspedia-matches'!$A:$AD,AJ$2,0)</f>
        <v>Green</v>
      </c>
      <c r="AK470" t="str">
        <f>VLOOKUP($Z470,'oddspedia-matches'!$A:$AD,AK$2,0)</f>
        <v>Green</v>
      </c>
      <c r="AL470" t="str">
        <f>VLOOKUP($Z470,'oddspedia-matches'!$A:$AD,AL$2,0)</f>
        <v>Green</v>
      </c>
      <c r="AM470" t="str">
        <f>VLOOKUP($Z470,'oddspedia-matches'!$A:$AD,AM$2,0)</f>
        <v>Green</v>
      </c>
      <c r="AN470" t="str">
        <f>VLOOKUP($Z470,'oddspedia-matches'!$A:$AD,AN$2,0)</f>
        <v>Red</v>
      </c>
      <c r="AO470" t="str">
        <f>VLOOKUP($Z470,'oddspedia-matches'!$A:$AD,AO$2,0)</f>
        <v>Red</v>
      </c>
      <c r="AP470" t="str">
        <f>VLOOKUP($Z470,'oddspedia-matches'!$A:$AD,AP$2,0)</f>
        <v>Green</v>
      </c>
      <c r="AQ470" t="str">
        <f>VLOOKUP($Z470,'oddspedia-matches'!$A:$AD,AQ$2,0)</f>
        <v>Red</v>
      </c>
    </row>
    <row r="471" spans="2:43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Herrera FC</v>
      </c>
      <c r="Y471" t="str">
        <f>VLOOKUP(F471,'Transform table'!A:B,2,0)</f>
        <v>Union Cocle</v>
      </c>
      <c r="Z471" t="str">
        <f t="shared" si="7"/>
        <v>26/07/2026Herrera FCUnion Cocle</v>
      </c>
      <c r="AA471" t="str">
        <f>VLOOKUP($Z471,'oddspedia-matches'!$A:$AD,AA$2,0)</f>
        <v>1 - 0</v>
      </c>
      <c r="AB471" t="str">
        <f>VLOOKUP($Z471,'oddspedia-matches'!$A:$AD,AB$2,0)</f>
        <v>Green</v>
      </c>
      <c r="AC471" t="str">
        <f>VLOOKUP($Z471,'oddspedia-matches'!$A:$AD,AC$2,0)</f>
        <v>Red</v>
      </c>
      <c r="AD471" t="str">
        <f>VLOOKUP($Z471,'oddspedia-matches'!$A:$AD,AD$2,0)</f>
        <v>Red</v>
      </c>
      <c r="AE471" t="str">
        <f>VLOOKUP($Z471,'oddspedia-matches'!$A:$AD,AE$2,0)</f>
        <v>Green</v>
      </c>
      <c r="AF471" t="str">
        <f>VLOOKUP($Z471,'oddspedia-matches'!$A:$AD,AF$2,0)</f>
        <v>Red</v>
      </c>
      <c r="AG471" t="str">
        <f>VLOOKUP($Z471,'oddspedia-matches'!$A:$AD,AG$2,0)</f>
        <v>Green</v>
      </c>
      <c r="AH471" t="str">
        <f>VLOOKUP($Z471,'oddspedia-matches'!$A:$AD,AH$2,0)</f>
        <v>Green</v>
      </c>
      <c r="AI471" t="str">
        <f>VLOOKUP($Z471,'oddspedia-matches'!$A:$AD,AI$2,0)</f>
        <v>Red</v>
      </c>
      <c r="AJ471" t="str">
        <f>VLOOKUP($Z471,'oddspedia-matches'!$A:$AD,AJ$2,0)</f>
        <v>Red</v>
      </c>
      <c r="AK471" t="str">
        <f>VLOOKUP($Z471,'oddspedia-matches'!$A:$AD,AK$2,0)</f>
        <v>Green</v>
      </c>
      <c r="AL471" t="str">
        <f>VLOOKUP($Z471,'oddspedia-matches'!$A:$AD,AL$2,0)</f>
        <v>Red</v>
      </c>
      <c r="AM471" t="str">
        <f>VLOOKUP($Z471,'oddspedia-matches'!$A:$AD,AM$2,0)</f>
        <v>Red</v>
      </c>
      <c r="AN471" t="str">
        <f>VLOOKUP($Z471,'oddspedia-matches'!$A:$AD,AN$2,0)</f>
        <v>Green</v>
      </c>
      <c r="AO471" t="str">
        <f>VLOOKUP($Z471,'oddspedia-matches'!$A:$AD,AO$2,0)</f>
        <v>Green</v>
      </c>
      <c r="AP471" t="str">
        <f>VLOOKUP($Z471,'oddspedia-matches'!$A:$AD,AP$2,0)</f>
        <v>Red</v>
      </c>
      <c r="AQ471" t="str">
        <f>VLOOKUP($Z471,'oddspedia-matches'!$A:$AD,AQ$2,0)</f>
        <v>Green</v>
      </c>
    </row>
    <row r="472" spans="2:43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Aguilas Pereira</v>
      </c>
      <c r="Y472" t="str">
        <f>VLOOKUP(F472,'Transform table'!A:B,2,0)</f>
        <v>Independiente Santa Fe</v>
      </c>
      <c r="Z472" t="str">
        <f t="shared" si="7"/>
        <v>26/07/2026Aguilas PereiraIndependiente Santa Fe</v>
      </c>
      <c r="AA472" t="str">
        <f>VLOOKUP($Z472,'oddspedia-matches'!$A:$AD,AA$2,0)</f>
        <v>2 - 1</v>
      </c>
      <c r="AB472" t="str">
        <f>VLOOKUP($Z472,'oddspedia-matches'!$A:$AD,AB$2,0)</f>
        <v>Green</v>
      </c>
      <c r="AC472" t="str">
        <f>VLOOKUP($Z472,'oddspedia-matches'!$A:$AD,AC$2,0)</f>
        <v>Red</v>
      </c>
      <c r="AD472" t="str">
        <f>VLOOKUP($Z472,'oddspedia-matches'!$A:$AD,AD$2,0)</f>
        <v>Red</v>
      </c>
      <c r="AE472" t="str">
        <f>VLOOKUP($Z472,'oddspedia-matches'!$A:$AD,AE$2,0)</f>
        <v>Green</v>
      </c>
      <c r="AF472" t="str">
        <f>VLOOKUP($Z472,'oddspedia-matches'!$A:$AD,AF$2,0)</f>
        <v>Red</v>
      </c>
      <c r="AG472" t="str">
        <f>VLOOKUP($Z472,'oddspedia-matches'!$A:$AD,AG$2,0)</f>
        <v>Green</v>
      </c>
      <c r="AH472" t="str">
        <f>VLOOKUP($Z472,'oddspedia-matches'!$A:$AD,AH$2,0)</f>
        <v>Red</v>
      </c>
      <c r="AI472" t="str">
        <f>VLOOKUP($Z472,'oddspedia-matches'!$A:$AD,AI$2,0)</f>
        <v>Green</v>
      </c>
      <c r="AJ472" t="str">
        <f>VLOOKUP($Z472,'oddspedia-matches'!$A:$AD,AJ$2,0)</f>
        <v>Red</v>
      </c>
      <c r="AK472" t="str">
        <f>VLOOKUP($Z472,'oddspedia-matches'!$A:$AD,AK$2,0)</f>
        <v>Red</v>
      </c>
      <c r="AL472" t="str">
        <f>VLOOKUP($Z472,'oddspedia-matches'!$A:$AD,AL$2,0)</f>
        <v>Green</v>
      </c>
      <c r="AM472" t="str">
        <f>VLOOKUP($Z472,'oddspedia-matches'!$A:$AD,AM$2,0)</f>
        <v>Green</v>
      </c>
      <c r="AN472" t="str">
        <f>VLOOKUP($Z472,'oddspedia-matches'!$A:$AD,AN$2,0)</f>
        <v>Red</v>
      </c>
      <c r="AO472" t="str">
        <f>VLOOKUP($Z472,'oddspedia-matches'!$A:$AD,AO$2,0)</f>
        <v>Green</v>
      </c>
      <c r="AP472" t="str">
        <f>VLOOKUP($Z472,'oddspedia-matches'!$A:$AD,AP$2,0)</f>
        <v>Green</v>
      </c>
      <c r="AQ472" t="str">
        <f>VLOOKUP($Z472,'oddspedia-matches'!$A:$AD,AQ$2,0)</f>
        <v>Red</v>
      </c>
    </row>
    <row r="473" spans="2:43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str">
        <f>VLOOKUP($Z473,'oddspedia-matches'!$A:$AD,AA$2,0)</f>
        <v>2 - 1</v>
      </c>
      <c r="AB473" t="str">
        <f>VLOOKUP($Z473,'oddspedia-matches'!$A:$AD,AB$2,0)</f>
        <v>Green</v>
      </c>
      <c r="AC473" t="str">
        <f>VLOOKUP($Z473,'oddspedia-matches'!$A:$AD,AC$2,0)</f>
        <v>Red</v>
      </c>
      <c r="AD473" t="str">
        <f>VLOOKUP($Z473,'oddspedia-matches'!$A:$AD,AD$2,0)</f>
        <v>Red</v>
      </c>
      <c r="AE473" t="str">
        <f>VLOOKUP($Z473,'oddspedia-matches'!$A:$AD,AE$2,0)</f>
        <v>Green</v>
      </c>
      <c r="AF473" t="str">
        <f>VLOOKUP($Z473,'oddspedia-matches'!$A:$AD,AF$2,0)</f>
        <v>Red</v>
      </c>
      <c r="AG473" t="str">
        <f>VLOOKUP($Z473,'oddspedia-matches'!$A:$AD,AG$2,0)</f>
        <v>Green</v>
      </c>
      <c r="AH473" t="str">
        <f>VLOOKUP($Z473,'oddspedia-matches'!$A:$AD,AH$2,0)</f>
        <v>Red</v>
      </c>
      <c r="AI473" t="str">
        <f>VLOOKUP($Z473,'oddspedia-matches'!$A:$AD,AI$2,0)</f>
        <v>Green</v>
      </c>
      <c r="AJ473" t="str">
        <f>VLOOKUP($Z473,'oddspedia-matches'!$A:$AD,AJ$2,0)</f>
        <v>Red</v>
      </c>
      <c r="AK473" t="str">
        <f>VLOOKUP($Z473,'oddspedia-matches'!$A:$AD,AK$2,0)</f>
        <v>Green</v>
      </c>
      <c r="AL473" t="str">
        <f>VLOOKUP($Z473,'oddspedia-matches'!$A:$AD,AL$2,0)</f>
        <v>Green</v>
      </c>
      <c r="AM473" t="str">
        <f>VLOOKUP($Z473,'oddspedia-matches'!$A:$AD,AM$2,0)</f>
        <v>Green</v>
      </c>
      <c r="AN473" t="str">
        <f>VLOOKUP($Z473,'oddspedia-matches'!$A:$AD,AN$2,0)</f>
        <v>Red</v>
      </c>
      <c r="AO473" t="str">
        <f>VLOOKUP($Z473,'oddspedia-matches'!$A:$AD,AO$2,0)</f>
        <v>Green</v>
      </c>
      <c r="AP473" t="str">
        <f>VLOOKUP($Z473,'oddspedia-matches'!$A:$AD,AP$2,0)</f>
        <v>Green</v>
      </c>
      <c r="AQ473" t="str">
        <f>VLOOKUP($Z473,'oddspedia-matches'!$A:$AD,AQ$2,0)</f>
        <v>Red</v>
      </c>
    </row>
    <row r="474" spans="2:43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str">
        <f>VLOOKUP($Z474,'oddspedia-matches'!$A:$AD,AA$2,0)</f>
        <v>0 - 0</v>
      </c>
      <c r="AB474" t="str">
        <f>VLOOKUP($Z474,'oddspedia-matches'!$A:$AD,AB$2,0)</f>
        <v>Red</v>
      </c>
      <c r="AC474" t="str">
        <f>VLOOKUP($Z474,'oddspedia-matches'!$A:$AD,AC$2,0)</f>
        <v>Green</v>
      </c>
      <c r="AD474" t="str">
        <f>VLOOKUP($Z474,'oddspedia-matches'!$A:$AD,AD$2,0)</f>
        <v>Red</v>
      </c>
      <c r="AE474" t="str">
        <f>VLOOKUP($Z474,'oddspedia-matches'!$A:$AD,AE$2,0)</f>
        <v>Green</v>
      </c>
      <c r="AF474" t="str">
        <f>VLOOKUP($Z474,'oddspedia-matches'!$A:$AD,AF$2,0)</f>
        <v>Green</v>
      </c>
      <c r="AG474" t="str">
        <f>VLOOKUP($Z474,'oddspedia-matches'!$A:$AD,AG$2,0)</f>
        <v>Red</v>
      </c>
      <c r="AH474" t="str">
        <f>VLOOKUP($Z474,'oddspedia-matches'!$A:$AD,AH$2,0)</f>
        <v>Red</v>
      </c>
      <c r="AI474" t="str">
        <f>VLOOKUP($Z474,'oddspedia-matches'!$A:$AD,AI$2,0)</f>
        <v>Green</v>
      </c>
      <c r="AJ474" t="str">
        <f>VLOOKUP($Z474,'oddspedia-matches'!$A:$AD,AJ$2,0)</f>
        <v>Red</v>
      </c>
      <c r="AK474" t="str">
        <f>VLOOKUP($Z474,'oddspedia-matches'!$A:$AD,AK$2,0)</f>
        <v>Red</v>
      </c>
      <c r="AL474" t="str">
        <f>VLOOKUP($Z474,'oddspedia-matches'!$A:$AD,AL$2,0)</f>
        <v>Red</v>
      </c>
      <c r="AM474" t="str">
        <f>VLOOKUP($Z474,'oddspedia-matches'!$A:$AD,AM$2,0)</f>
        <v>Red</v>
      </c>
      <c r="AN474" t="str">
        <f>VLOOKUP($Z474,'oddspedia-matches'!$A:$AD,AN$2,0)</f>
        <v>Green</v>
      </c>
      <c r="AO474" t="str">
        <f>VLOOKUP($Z474,'oddspedia-matches'!$A:$AD,AO$2,0)</f>
        <v>Green</v>
      </c>
      <c r="AP474" t="str">
        <f>VLOOKUP($Z474,'oddspedia-matches'!$A:$AD,AP$2,0)</f>
        <v>Red</v>
      </c>
      <c r="AQ474" t="str">
        <f>VLOOKUP($Z474,'oddspedia-matches'!$A:$AD,AQ$2,0)</f>
        <v>Green</v>
      </c>
    </row>
    <row r="475" spans="2:43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str">
        <f>VLOOKUP($Z475,'oddspedia-matches'!$A:$AD,AA$2,0)</f>
        <v>1 - 1</v>
      </c>
      <c r="AB475" t="str">
        <f>VLOOKUP($Z475,'oddspedia-matches'!$A:$AD,AB$2,0)</f>
        <v>Red</v>
      </c>
      <c r="AC475" t="str">
        <f>VLOOKUP($Z475,'oddspedia-matches'!$A:$AD,AC$2,0)</f>
        <v>Green</v>
      </c>
      <c r="AD475" t="str">
        <f>VLOOKUP($Z475,'oddspedia-matches'!$A:$AD,AD$2,0)</f>
        <v>Red</v>
      </c>
      <c r="AE475" t="str">
        <f>VLOOKUP($Z475,'oddspedia-matches'!$A:$AD,AE$2,0)</f>
        <v>Green</v>
      </c>
      <c r="AF475" t="str">
        <f>VLOOKUP($Z475,'oddspedia-matches'!$A:$AD,AF$2,0)</f>
        <v>Green</v>
      </c>
      <c r="AG475" t="str">
        <f>VLOOKUP($Z475,'oddspedia-matches'!$A:$AD,AG$2,0)</f>
        <v>Red</v>
      </c>
      <c r="AH475" t="str">
        <f>VLOOKUP($Z475,'oddspedia-matches'!$A:$AD,AH$2,0)</f>
        <v>Red</v>
      </c>
      <c r="AI475" t="str">
        <f>VLOOKUP($Z475,'oddspedia-matches'!$A:$AD,AI$2,0)</f>
        <v>Green</v>
      </c>
      <c r="AJ475" t="str">
        <f>VLOOKUP($Z475,'oddspedia-matches'!$A:$AD,AJ$2,0)</f>
        <v>Red</v>
      </c>
      <c r="AK475" t="str">
        <f>VLOOKUP($Z475,'oddspedia-matches'!$A:$AD,AK$2,0)</f>
        <v>Red</v>
      </c>
      <c r="AL475" t="str">
        <f>VLOOKUP($Z475,'oddspedia-matches'!$A:$AD,AL$2,0)</f>
        <v>Green</v>
      </c>
      <c r="AM475" t="str">
        <f>VLOOKUP($Z475,'oddspedia-matches'!$A:$AD,AM$2,0)</f>
        <v>Red</v>
      </c>
      <c r="AN475" t="str">
        <f>VLOOKUP($Z475,'oddspedia-matches'!$A:$AD,AN$2,0)</f>
        <v>Green</v>
      </c>
      <c r="AO475" t="str">
        <f>VLOOKUP($Z475,'oddspedia-matches'!$A:$AD,AO$2,0)</f>
        <v>Green</v>
      </c>
      <c r="AP475" t="str">
        <f>VLOOKUP($Z475,'oddspedia-matches'!$A:$AD,AP$2,0)</f>
        <v>Green</v>
      </c>
      <c r="AQ475" t="str">
        <f>VLOOKUP($Z475,'oddspedia-matches'!$A:$AD,AQ$2,0)</f>
        <v>Red</v>
      </c>
    </row>
    <row r="476" spans="2:43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str">
        <f>VLOOKUP(F476,'Transform table'!A:B,2,0)</f>
        <v>Fluminense</v>
      </c>
      <c r="Z476" t="str">
        <f t="shared" si="7"/>
        <v>26/07/2026Gremio RSFluminense</v>
      </c>
      <c r="AA476" t="str">
        <f>VLOOKUP($Z476,'oddspedia-matches'!$A:$AD,AA$2,0)</f>
        <v>1 - 1</v>
      </c>
      <c r="AB476" t="str">
        <f>VLOOKUP($Z476,'oddspedia-matches'!$A:$AD,AB$2,0)</f>
        <v>Red</v>
      </c>
      <c r="AC476" t="str">
        <f>VLOOKUP($Z476,'oddspedia-matches'!$A:$AD,AC$2,0)</f>
        <v>Green</v>
      </c>
      <c r="AD476" t="str">
        <f>VLOOKUP($Z476,'oddspedia-matches'!$A:$AD,AD$2,0)</f>
        <v>Red</v>
      </c>
      <c r="AE476" t="str">
        <f>VLOOKUP($Z476,'oddspedia-matches'!$A:$AD,AE$2,0)</f>
        <v>Green</v>
      </c>
      <c r="AF476" t="str">
        <f>VLOOKUP($Z476,'oddspedia-matches'!$A:$AD,AF$2,0)</f>
        <v>Green</v>
      </c>
      <c r="AG476" t="str">
        <f>VLOOKUP($Z476,'oddspedia-matches'!$A:$AD,AG$2,0)</f>
        <v>Red</v>
      </c>
      <c r="AH476" t="str">
        <f>VLOOKUP($Z476,'oddspedia-matches'!$A:$AD,AH$2,0)</f>
        <v>Red</v>
      </c>
      <c r="AI476" t="str">
        <f>VLOOKUP($Z476,'oddspedia-matches'!$A:$AD,AI$2,0)</f>
        <v>Green</v>
      </c>
      <c r="AJ476" t="str">
        <f>VLOOKUP($Z476,'oddspedia-matches'!$A:$AD,AJ$2,0)</f>
        <v>Red</v>
      </c>
      <c r="AK476" t="str">
        <f>VLOOKUP($Z476,'oddspedia-matches'!$A:$AD,AK$2,0)</f>
        <v>Red</v>
      </c>
      <c r="AL476" t="str">
        <f>VLOOKUP($Z476,'oddspedia-matches'!$A:$AD,AL$2,0)</f>
        <v>Green</v>
      </c>
      <c r="AM476" t="str">
        <f>VLOOKUP($Z476,'oddspedia-matches'!$A:$AD,AM$2,0)</f>
        <v>Red</v>
      </c>
      <c r="AN476" t="str">
        <f>VLOOKUP($Z476,'oddspedia-matches'!$A:$AD,AN$2,0)</f>
        <v>Green</v>
      </c>
      <c r="AO476" t="str">
        <f>VLOOKUP($Z476,'oddspedia-matches'!$A:$AD,AO$2,0)</f>
        <v>Green</v>
      </c>
      <c r="AP476" t="str">
        <f>VLOOKUP($Z476,'oddspedia-matches'!$A:$AD,AP$2,0)</f>
        <v>Green</v>
      </c>
      <c r="AQ476" t="str">
        <f>VLOOKUP($Z476,'oddspedia-matches'!$A:$AD,AQ$2,0)</f>
        <v>Red</v>
      </c>
    </row>
    <row r="477" spans="2:43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str">
        <f>VLOOKUP($Z477,'oddspedia-matches'!$A:$AD,AA$2,0)</f>
        <v>1 - 0</v>
      </c>
      <c r="AB477" t="str">
        <f>VLOOKUP($Z477,'oddspedia-matches'!$A:$AD,AB$2,0)</f>
        <v>Green</v>
      </c>
      <c r="AC477" t="str">
        <f>VLOOKUP($Z477,'oddspedia-matches'!$A:$AD,AC$2,0)</f>
        <v>Red</v>
      </c>
      <c r="AD477" t="str">
        <f>VLOOKUP($Z477,'oddspedia-matches'!$A:$AD,AD$2,0)</f>
        <v>Red</v>
      </c>
      <c r="AE477" t="str">
        <f>VLOOKUP($Z477,'oddspedia-matches'!$A:$AD,AE$2,0)</f>
        <v>Green</v>
      </c>
      <c r="AF477" t="str">
        <f>VLOOKUP($Z477,'oddspedia-matches'!$A:$AD,AF$2,0)</f>
        <v>Red</v>
      </c>
      <c r="AG477" t="str">
        <f>VLOOKUP($Z477,'oddspedia-matches'!$A:$AD,AG$2,0)</f>
        <v>Green</v>
      </c>
      <c r="AH477" t="str">
        <f>VLOOKUP($Z477,'oddspedia-matches'!$A:$AD,AH$2,0)</f>
        <v>Red</v>
      </c>
      <c r="AI477" t="str">
        <f>VLOOKUP($Z477,'oddspedia-matches'!$A:$AD,AI$2,0)</f>
        <v>Green</v>
      </c>
      <c r="AJ477" t="str">
        <f>VLOOKUP($Z477,'oddspedia-matches'!$A:$AD,AJ$2,0)</f>
        <v>Red</v>
      </c>
      <c r="AK477" t="str">
        <f>VLOOKUP($Z477,'oddspedia-matches'!$A:$AD,AK$2,0)</f>
        <v>Red</v>
      </c>
      <c r="AL477" t="str">
        <f>VLOOKUP($Z477,'oddspedia-matches'!$A:$AD,AL$2,0)</f>
        <v>Red</v>
      </c>
      <c r="AM477" t="str">
        <f>VLOOKUP($Z477,'oddspedia-matches'!$A:$AD,AM$2,0)</f>
        <v>Red</v>
      </c>
      <c r="AN477" t="str">
        <f>VLOOKUP($Z477,'oddspedia-matches'!$A:$AD,AN$2,0)</f>
        <v>Green</v>
      </c>
      <c r="AO477" t="str">
        <f>VLOOKUP($Z477,'oddspedia-matches'!$A:$AD,AO$2,0)</f>
        <v>Green</v>
      </c>
      <c r="AP477" t="str">
        <f>VLOOKUP($Z477,'oddspedia-matches'!$A:$AD,AP$2,0)</f>
        <v>Red</v>
      </c>
      <c r="AQ477" t="str">
        <f>VLOOKUP($Z477,'oddspedia-matches'!$A:$AD,AQ$2,0)</f>
        <v>Green</v>
      </c>
    </row>
    <row r="478" spans="2:43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str">
        <f>VLOOKUP($Z478,'oddspedia-matches'!$A:$AD,AA$2,0)</f>
        <v>1 - 4</v>
      </c>
      <c r="AB478" t="str">
        <f>VLOOKUP($Z478,'oddspedia-matches'!$A:$AD,AB$2,0)</f>
        <v>Red</v>
      </c>
      <c r="AC478" t="str">
        <f>VLOOKUP($Z478,'oddspedia-matches'!$A:$AD,AC$2,0)</f>
        <v>Red</v>
      </c>
      <c r="AD478" t="str">
        <f>VLOOKUP($Z478,'oddspedia-matches'!$A:$AD,AD$2,0)</f>
        <v>Green</v>
      </c>
      <c r="AE478" t="str">
        <f>VLOOKUP($Z478,'oddspedia-matches'!$A:$AD,AE$2,0)</f>
        <v>Red</v>
      </c>
      <c r="AF478" t="str">
        <f>VLOOKUP($Z478,'oddspedia-matches'!$A:$AD,AF$2,0)</f>
        <v>Green</v>
      </c>
      <c r="AG478" t="str">
        <f>VLOOKUP($Z478,'oddspedia-matches'!$A:$AD,AG$2,0)</f>
        <v>Green</v>
      </c>
      <c r="AH478" t="str">
        <f>VLOOKUP($Z478,'oddspedia-matches'!$A:$AD,AH$2,0)</f>
        <v>Red</v>
      </c>
      <c r="AI478" t="str">
        <f>VLOOKUP($Z478,'oddspedia-matches'!$A:$AD,AI$2,0)</f>
        <v>Red</v>
      </c>
      <c r="AJ478" t="str">
        <f>VLOOKUP($Z478,'oddspedia-matches'!$A:$AD,AJ$2,0)</f>
        <v>Green</v>
      </c>
      <c r="AK478" t="str">
        <f>VLOOKUP($Z478,'oddspedia-matches'!$A:$AD,AK$2,0)</f>
        <v>Green</v>
      </c>
      <c r="AL478" t="str">
        <f>VLOOKUP($Z478,'oddspedia-matches'!$A:$AD,AL$2,0)</f>
        <v>Green</v>
      </c>
      <c r="AM478" t="str">
        <f>VLOOKUP($Z478,'oddspedia-matches'!$A:$AD,AM$2,0)</f>
        <v>Green</v>
      </c>
      <c r="AN478" t="str">
        <f>VLOOKUP($Z478,'oddspedia-matches'!$A:$AD,AN$2,0)</f>
        <v>Red</v>
      </c>
      <c r="AO478" t="str">
        <f>VLOOKUP($Z478,'oddspedia-matches'!$A:$AD,AO$2,0)</f>
        <v>Red</v>
      </c>
      <c r="AP478" t="str">
        <f>VLOOKUP($Z478,'oddspedia-matches'!$A:$AD,AP$2,0)</f>
        <v>Green</v>
      </c>
      <c r="AQ478" t="str">
        <f>VLOOKUP($Z478,'oddspedia-matches'!$A:$AD,AQ$2,0)</f>
        <v>Red</v>
      </c>
    </row>
    <row r="479" spans="2:43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tr">
        <f>VLOOKUP(E479,'Transform table'!A:B,2,0)</f>
        <v>Caxias RS</v>
      </c>
      <c r="Y479" t="str">
        <f>VLOOKUP(F479,'Transform table'!A:B,2,0)</f>
        <v>Botafogo PB</v>
      </c>
      <c r="Z479" t="str">
        <f t="shared" si="7"/>
        <v>26/07/2026Caxias RSBotafogo PB</v>
      </c>
      <c r="AA479" t="str">
        <f>VLOOKUP($Z479,'oddspedia-matches'!$A:$AD,AA$2,0)</f>
        <v>1 - 2</v>
      </c>
      <c r="AB479" t="str">
        <f>VLOOKUP($Z479,'oddspedia-matches'!$A:$AD,AB$2,0)</f>
        <v>Red</v>
      </c>
      <c r="AC479" t="str">
        <f>VLOOKUP($Z479,'oddspedia-matches'!$A:$AD,AC$2,0)</f>
        <v>Red</v>
      </c>
      <c r="AD479" t="str">
        <f>VLOOKUP($Z479,'oddspedia-matches'!$A:$AD,AD$2,0)</f>
        <v>Green</v>
      </c>
      <c r="AE479" t="str">
        <f>VLOOKUP($Z479,'oddspedia-matches'!$A:$AD,AE$2,0)</f>
        <v>Red</v>
      </c>
      <c r="AF479" t="str">
        <f>VLOOKUP($Z479,'oddspedia-matches'!$A:$AD,AF$2,0)</f>
        <v>Green</v>
      </c>
      <c r="AG479" t="str">
        <f>VLOOKUP($Z479,'oddspedia-matches'!$A:$AD,AG$2,0)</f>
        <v>Green</v>
      </c>
      <c r="AH479" t="str">
        <f>VLOOKUP($Z479,'oddspedia-matches'!$A:$AD,AH$2,0)</f>
        <v>Green</v>
      </c>
      <c r="AI479" t="str">
        <f>VLOOKUP($Z479,'oddspedia-matches'!$A:$AD,AI$2,0)</f>
        <v>Red</v>
      </c>
      <c r="AJ479" t="str">
        <f>VLOOKUP($Z479,'oddspedia-matches'!$A:$AD,AJ$2,0)</f>
        <v>Red</v>
      </c>
      <c r="AK479" t="str">
        <f>VLOOKUP($Z479,'oddspedia-matches'!$A:$AD,AK$2,0)</f>
        <v>Green</v>
      </c>
      <c r="AL479" t="str">
        <f>VLOOKUP($Z479,'oddspedia-matches'!$A:$AD,AL$2,0)</f>
        <v>Green</v>
      </c>
      <c r="AM479" t="str">
        <f>VLOOKUP($Z479,'oddspedia-matches'!$A:$AD,AM$2,0)</f>
        <v>Green</v>
      </c>
      <c r="AN479" t="str">
        <f>VLOOKUP($Z479,'oddspedia-matches'!$A:$AD,AN$2,0)</f>
        <v>Red</v>
      </c>
      <c r="AO479" t="str">
        <f>VLOOKUP($Z479,'oddspedia-matches'!$A:$AD,AO$2,0)</f>
        <v>Green</v>
      </c>
      <c r="AP479" t="str">
        <f>VLOOKUP($Z479,'oddspedia-matches'!$A:$AD,AP$2,0)</f>
        <v>Green</v>
      </c>
      <c r="AQ479" t="str">
        <f>VLOOKUP($Z479,'oddspedia-matches'!$A:$AD,AQ$2,0)</f>
        <v>Red</v>
      </c>
    </row>
    <row r="480" spans="2:43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Italiano</v>
      </c>
      <c r="Y480" t="str">
        <f>VLOOKUP(F480,'Transform table'!A:B,2,0)</f>
        <v>Universidad de Chile</v>
      </c>
      <c r="Z480" t="str">
        <f t="shared" si="7"/>
        <v>26/07/2026Audax ItalianoUniversidad de Chile</v>
      </c>
      <c r="AA480" t="str">
        <f>VLOOKUP($Z480,'oddspedia-matches'!$A:$AD,AA$2,0)</f>
        <v>1 - 2</v>
      </c>
      <c r="AB480" t="str">
        <f>VLOOKUP($Z480,'oddspedia-matches'!$A:$AD,AB$2,0)</f>
        <v>Red</v>
      </c>
      <c r="AC480" t="str">
        <f>VLOOKUP($Z480,'oddspedia-matches'!$A:$AD,AC$2,0)</f>
        <v>Red</v>
      </c>
      <c r="AD480" t="str">
        <f>VLOOKUP($Z480,'oddspedia-matches'!$A:$AD,AD$2,0)</f>
        <v>Green</v>
      </c>
      <c r="AE480" t="str">
        <f>VLOOKUP($Z480,'oddspedia-matches'!$A:$AD,AE$2,0)</f>
        <v>Red</v>
      </c>
      <c r="AF480" t="str">
        <f>VLOOKUP($Z480,'oddspedia-matches'!$A:$AD,AF$2,0)</f>
        <v>Green</v>
      </c>
      <c r="AG480" t="str">
        <f>VLOOKUP($Z480,'oddspedia-matches'!$A:$AD,AG$2,0)</f>
        <v>Green</v>
      </c>
      <c r="AH480" t="str">
        <f>VLOOKUP($Z480,'oddspedia-matches'!$A:$AD,AH$2,0)</f>
        <v>Red</v>
      </c>
      <c r="AI480" t="str">
        <f>VLOOKUP($Z480,'oddspedia-matches'!$A:$AD,AI$2,0)</f>
        <v>Red</v>
      </c>
      <c r="AJ480" t="str">
        <f>VLOOKUP($Z480,'oddspedia-matches'!$A:$AD,AJ$2,0)</f>
        <v>Green</v>
      </c>
      <c r="AK480" t="str">
        <f>VLOOKUP($Z480,'oddspedia-matches'!$A:$AD,AK$2,0)</f>
        <v>Green</v>
      </c>
      <c r="AL480" t="str">
        <f>VLOOKUP($Z480,'oddspedia-matches'!$A:$AD,AL$2,0)</f>
        <v>Green</v>
      </c>
      <c r="AM480" t="str">
        <f>VLOOKUP($Z480,'oddspedia-matches'!$A:$AD,AM$2,0)</f>
        <v>Green</v>
      </c>
      <c r="AN480" t="str">
        <f>VLOOKUP($Z480,'oddspedia-matches'!$A:$AD,AN$2,0)</f>
        <v>Red</v>
      </c>
      <c r="AO480" t="str">
        <f>VLOOKUP($Z480,'oddspedia-matches'!$A:$AD,AO$2,0)</f>
        <v>Green</v>
      </c>
      <c r="AP480" t="str">
        <f>VLOOKUP($Z480,'oddspedia-matches'!$A:$AD,AP$2,0)</f>
        <v>Green</v>
      </c>
      <c r="AQ480" t="str">
        <f>VLOOKUP($Z480,'oddspedia-matches'!$A:$AD,AQ$2,0)</f>
        <v>Red</v>
      </c>
    </row>
    <row r="481" spans="2:43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tr">
        <f>VLOOKUP(E481,'Transform table'!A:B,2,0)</f>
        <v>San Marcos De Arica</v>
      </c>
      <c r="Y481" t="str">
        <f>VLOOKUP(F481,'Transform table'!A:B,2,0)</f>
        <v>CD Magallanes</v>
      </c>
      <c r="Z481" t="str">
        <f t="shared" si="7"/>
        <v>26/07/2026San Marcos De AricaCD Magallanes</v>
      </c>
      <c r="AA481" t="str">
        <f>VLOOKUP($Z481,'oddspedia-matches'!$A:$AD,AA$2,0)</f>
        <v>2 - 0</v>
      </c>
      <c r="AB481" t="str">
        <f>VLOOKUP($Z481,'oddspedia-matches'!$A:$AD,AB$2,0)</f>
        <v>Green</v>
      </c>
      <c r="AC481" t="str">
        <f>VLOOKUP($Z481,'oddspedia-matches'!$A:$AD,AC$2,0)</f>
        <v>Red</v>
      </c>
      <c r="AD481" t="str">
        <f>VLOOKUP($Z481,'oddspedia-matches'!$A:$AD,AD$2,0)</f>
        <v>Red</v>
      </c>
      <c r="AE481" t="str">
        <f>VLOOKUP($Z481,'oddspedia-matches'!$A:$AD,AE$2,0)</f>
        <v>Green</v>
      </c>
      <c r="AF481" t="str">
        <f>VLOOKUP($Z481,'oddspedia-matches'!$A:$AD,AF$2,0)</f>
        <v>Red</v>
      </c>
      <c r="AG481" t="str">
        <f>VLOOKUP($Z481,'oddspedia-matches'!$A:$AD,AG$2,0)</f>
        <v>Green</v>
      </c>
      <c r="AH481" t="str">
        <f>VLOOKUP($Z481,'oddspedia-matches'!$A:$AD,AH$2,0)</f>
        <v>Green</v>
      </c>
      <c r="AI481" t="str">
        <f>VLOOKUP($Z481,'oddspedia-matches'!$A:$AD,AI$2,0)</f>
        <v>Red</v>
      </c>
      <c r="AJ481" t="str">
        <f>VLOOKUP($Z481,'oddspedia-matches'!$A:$AD,AJ$2,0)</f>
        <v>Red</v>
      </c>
      <c r="AK481" t="str">
        <f>VLOOKUP($Z481,'oddspedia-matches'!$A:$AD,AK$2,0)</f>
        <v>Green</v>
      </c>
      <c r="AL481" t="str">
        <f>VLOOKUP($Z481,'oddspedia-matches'!$A:$AD,AL$2,0)</f>
        <v>Green</v>
      </c>
      <c r="AM481" t="str">
        <f>VLOOKUP($Z481,'oddspedia-matches'!$A:$AD,AM$2,0)</f>
        <v>Red</v>
      </c>
      <c r="AN481" t="str">
        <f>VLOOKUP($Z481,'oddspedia-matches'!$A:$AD,AN$2,0)</f>
        <v>Green</v>
      </c>
      <c r="AO481" t="str">
        <f>VLOOKUP($Z481,'oddspedia-matches'!$A:$AD,AO$2,0)</f>
        <v>Green</v>
      </c>
      <c r="AP481" t="str">
        <f>VLOOKUP($Z481,'oddspedia-matches'!$A:$AD,AP$2,0)</f>
        <v>Red</v>
      </c>
      <c r="AQ481" t="str">
        <f>VLOOKUP($Z481,'oddspedia-matches'!$A:$AD,AQ$2,0)</f>
        <v>Green</v>
      </c>
    </row>
    <row r="482" spans="2:43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Guarani Asuncion</v>
      </c>
      <c r="Y482" t="str">
        <f>VLOOKUP(F482,'Transform table'!A:B,2,0)</f>
        <v>Sportivo Luqueno</v>
      </c>
      <c r="Z482" t="str">
        <f t="shared" si="7"/>
        <v>26/07/2026Guarani AsuncionSportivo Luqueno</v>
      </c>
      <c r="AA482" t="str">
        <f>VLOOKUP($Z482,'oddspedia-matches'!$A:$AD,AA$2,0)</f>
        <v>1 - 2</v>
      </c>
      <c r="AB482" t="str">
        <f>VLOOKUP($Z482,'oddspedia-matches'!$A:$AD,AB$2,0)</f>
        <v>Red</v>
      </c>
      <c r="AC482" t="str">
        <f>VLOOKUP($Z482,'oddspedia-matches'!$A:$AD,AC$2,0)</f>
        <v>Red</v>
      </c>
      <c r="AD482" t="str">
        <f>VLOOKUP($Z482,'oddspedia-matches'!$A:$AD,AD$2,0)</f>
        <v>Green</v>
      </c>
      <c r="AE482" t="str">
        <f>VLOOKUP($Z482,'oddspedia-matches'!$A:$AD,AE$2,0)</f>
        <v>Red</v>
      </c>
      <c r="AF482" t="str">
        <f>VLOOKUP($Z482,'oddspedia-matches'!$A:$AD,AF$2,0)</f>
        <v>Green</v>
      </c>
      <c r="AG482" t="str">
        <f>VLOOKUP($Z482,'oddspedia-matches'!$A:$AD,AG$2,0)</f>
        <v>Green</v>
      </c>
      <c r="AH482" t="str">
        <f>VLOOKUP($Z482,'oddspedia-matches'!$A:$AD,AH$2,0)</f>
        <v>Red</v>
      </c>
      <c r="AI482" t="str">
        <f>VLOOKUP($Z482,'oddspedia-matches'!$A:$AD,AI$2,0)</f>
        <v>Green</v>
      </c>
      <c r="AJ482" t="str">
        <f>VLOOKUP($Z482,'oddspedia-matches'!$A:$AD,AJ$2,0)</f>
        <v>Red</v>
      </c>
      <c r="AK482" t="str">
        <f>VLOOKUP($Z482,'oddspedia-matches'!$A:$AD,AK$2,0)</f>
        <v>Red</v>
      </c>
      <c r="AL482" t="str">
        <f>VLOOKUP($Z482,'oddspedia-matches'!$A:$AD,AL$2,0)</f>
        <v>Green</v>
      </c>
      <c r="AM482" t="str">
        <f>VLOOKUP($Z482,'oddspedia-matches'!$A:$AD,AM$2,0)</f>
        <v>Green</v>
      </c>
      <c r="AN482" t="str">
        <f>VLOOKUP($Z482,'oddspedia-matches'!$A:$AD,AN$2,0)</f>
        <v>Red</v>
      </c>
      <c r="AO482" t="str">
        <f>VLOOKUP($Z482,'oddspedia-matches'!$A:$AD,AO$2,0)</f>
        <v>Green</v>
      </c>
      <c r="AP482" t="str">
        <f>VLOOKUP($Z482,'oddspedia-matches'!$A:$AD,AP$2,0)</f>
        <v>Green</v>
      </c>
      <c r="AQ482" t="str">
        <f>VLOOKUP($Z482,'oddspedia-matches'!$A:$AD,AQ$2,0)</f>
        <v>Red</v>
      </c>
    </row>
    <row r="483" spans="2:43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tr">
        <f>VLOOKUP(E483,'Transform table'!A:B,2,0)</f>
        <v>Orsomarso</v>
      </c>
      <c r="Y483" t="str">
        <f>VLOOKUP(F483,'Transform table'!A:B,2,0)</f>
        <v>Barranquilla</v>
      </c>
      <c r="Z483" t="str">
        <f t="shared" si="7"/>
        <v>26/07/2026OrsomarsoBarranquilla</v>
      </c>
      <c r="AA483" t="str">
        <f>VLOOKUP($Z483,'oddspedia-matches'!$A:$AD,AA$2,0)</f>
        <v>1 - 0</v>
      </c>
      <c r="AB483" t="str">
        <f>VLOOKUP($Z483,'oddspedia-matches'!$A:$AD,AB$2,0)</f>
        <v>Green</v>
      </c>
      <c r="AC483" t="str">
        <f>VLOOKUP($Z483,'oddspedia-matches'!$A:$AD,AC$2,0)</f>
        <v>Red</v>
      </c>
      <c r="AD483" t="str">
        <f>VLOOKUP($Z483,'oddspedia-matches'!$A:$AD,AD$2,0)</f>
        <v>Red</v>
      </c>
      <c r="AE483" t="str">
        <f>VLOOKUP($Z483,'oddspedia-matches'!$A:$AD,AE$2,0)</f>
        <v>Green</v>
      </c>
      <c r="AF483" t="str">
        <f>VLOOKUP($Z483,'oddspedia-matches'!$A:$AD,AF$2,0)</f>
        <v>Red</v>
      </c>
      <c r="AG483" t="str">
        <f>VLOOKUP($Z483,'oddspedia-matches'!$A:$AD,AG$2,0)</f>
        <v>Green</v>
      </c>
      <c r="AH483" t="str">
        <f>VLOOKUP($Z483,'oddspedia-matches'!$A:$AD,AH$2,0)</f>
        <v>Red</v>
      </c>
      <c r="AI483" t="str">
        <f>VLOOKUP($Z483,'oddspedia-matches'!$A:$AD,AI$2,0)</f>
        <v>Green</v>
      </c>
      <c r="AJ483" t="str">
        <f>VLOOKUP($Z483,'oddspedia-matches'!$A:$AD,AJ$2,0)</f>
        <v>Red</v>
      </c>
      <c r="AK483" t="str">
        <f>VLOOKUP($Z483,'oddspedia-matches'!$A:$AD,AK$2,0)</f>
        <v>Red</v>
      </c>
      <c r="AL483" t="str">
        <f>VLOOKUP($Z483,'oddspedia-matches'!$A:$AD,AL$2,0)</f>
        <v>Red</v>
      </c>
      <c r="AM483" t="str">
        <f>VLOOKUP($Z483,'oddspedia-matches'!$A:$AD,AM$2,0)</f>
        <v>Red</v>
      </c>
      <c r="AN483" t="str">
        <f>VLOOKUP($Z483,'oddspedia-matches'!$A:$AD,AN$2,0)</f>
        <v>Green</v>
      </c>
      <c r="AO483" t="str">
        <f>VLOOKUP($Z483,'oddspedia-matches'!$A:$AD,AO$2,0)</f>
        <v>Green</v>
      </c>
      <c r="AP483" t="str">
        <f>VLOOKUP($Z483,'oddspedia-matches'!$A:$AD,AP$2,0)</f>
        <v>Red</v>
      </c>
      <c r="AQ483" t="str">
        <f>VLOOKUP($Z483,'oddspedia-matches'!$A:$AD,AQ$2,0)</f>
        <v>Green</v>
      </c>
    </row>
    <row r="484" spans="2:43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tr">
        <f>VLOOKUP(E484,'Transform table'!A:B,2,0)</f>
        <v>Connecticut United</v>
      </c>
      <c r="Y484" t="str">
        <f>VLOOKUP(F484,'Transform table'!A:B,2,0)</f>
        <v>Columbus Crew II</v>
      </c>
      <c r="Z484" t="str">
        <f t="shared" si="7"/>
        <v>26/07/2026Connecticut UnitedColumbus Crew II</v>
      </c>
      <c r="AA484" t="str">
        <f>VLOOKUP($Z484,'oddspedia-matches'!$A:$AD,AA$2,0)</f>
        <v>2 - 1</v>
      </c>
      <c r="AB484" t="str">
        <f>VLOOKUP($Z484,'oddspedia-matches'!$A:$AD,AB$2,0)</f>
        <v>Green</v>
      </c>
      <c r="AC484" t="str">
        <f>VLOOKUP($Z484,'oddspedia-matches'!$A:$AD,AC$2,0)</f>
        <v>Red</v>
      </c>
      <c r="AD484" t="str">
        <f>VLOOKUP($Z484,'oddspedia-matches'!$A:$AD,AD$2,0)</f>
        <v>Red</v>
      </c>
      <c r="AE484" t="str">
        <f>VLOOKUP($Z484,'oddspedia-matches'!$A:$AD,AE$2,0)</f>
        <v>Green</v>
      </c>
      <c r="AF484" t="str">
        <f>VLOOKUP($Z484,'oddspedia-matches'!$A:$AD,AF$2,0)</f>
        <v>Red</v>
      </c>
      <c r="AG484" t="str">
        <f>VLOOKUP($Z484,'oddspedia-matches'!$A:$AD,AG$2,0)</f>
        <v>Green</v>
      </c>
      <c r="AH484" t="str">
        <f>VLOOKUP($Z484,'oddspedia-matches'!$A:$AD,AH$2,0)</f>
        <v>Red</v>
      </c>
      <c r="AI484" t="str">
        <f>VLOOKUP($Z484,'oddspedia-matches'!$A:$AD,AI$2,0)</f>
        <v>Green</v>
      </c>
      <c r="AJ484" t="str">
        <f>VLOOKUP($Z484,'oddspedia-matches'!$A:$AD,AJ$2,0)</f>
        <v>Red</v>
      </c>
      <c r="AK484" t="str">
        <f>VLOOKUP($Z484,'oddspedia-matches'!$A:$AD,AK$2,0)</f>
        <v>Green</v>
      </c>
      <c r="AL484" t="str">
        <f>VLOOKUP($Z484,'oddspedia-matches'!$A:$AD,AL$2,0)</f>
        <v>Green</v>
      </c>
      <c r="AM484" t="str">
        <f>VLOOKUP($Z484,'oddspedia-matches'!$A:$AD,AM$2,0)</f>
        <v>Green</v>
      </c>
      <c r="AN484" t="str">
        <f>VLOOKUP($Z484,'oddspedia-matches'!$A:$AD,AN$2,0)</f>
        <v>Red</v>
      </c>
      <c r="AO484" t="str">
        <f>VLOOKUP($Z484,'oddspedia-matches'!$A:$AD,AO$2,0)</f>
        <v>Green</v>
      </c>
      <c r="AP484" t="str">
        <f>VLOOKUP($Z484,'oddspedia-matches'!$A:$AD,AP$2,0)</f>
        <v>Green</v>
      </c>
      <c r="AQ484" t="str">
        <f>VLOOKUP($Z484,'oddspedia-matches'!$A:$AD,AQ$2,0)</f>
        <v>Red</v>
      </c>
    </row>
    <row r="485" spans="2:43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tr">
        <f>VLOOKUP(E485,'Transform table'!A:B,2,0)</f>
        <v>FC Cincinnati II</v>
      </c>
      <c r="Y485" t="str">
        <f>VLOOKUP(F485,'Transform table'!A:B,2,0)</f>
        <v>New England Revolution II</v>
      </c>
      <c r="Z485" t="str">
        <f t="shared" si="7"/>
        <v>26/07/2026FC Cincinnati IINew England Revolution II</v>
      </c>
      <c r="AA485" t="str">
        <f>VLOOKUP($Z485,'oddspedia-matches'!$A:$AD,AA$2,0)</f>
        <v>2 - 2</v>
      </c>
      <c r="AB485" t="str">
        <f>VLOOKUP($Z485,'oddspedia-matches'!$A:$AD,AB$2,0)</f>
        <v>Red</v>
      </c>
      <c r="AC485" t="str">
        <f>VLOOKUP($Z485,'oddspedia-matches'!$A:$AD,AC$2,0)</f>
        <v>Green</v>
      </c>
      <c r="AD485" t="str">
        <f>VLOOKUP($Z485,'oddspedia-matches'!$A:$AD,AD$2,0)</f>
        <v>Red</v>
      </c>
      <c r="AE485" t="str">
        <f>VLOOKUP($Z485,'oddspedia-matches'!$A:$AD,AE$2,0)</f>
        <v>Green</v>
      </c>
      <c r="AF485" t="str">
        <f>VLOOKUP($Z485,'oddspedia-matches'!$A:$AD,AF$2,0)</f>
        <v>Green</v>
      </c>
      <c r="AG485" t="str">
        <f>VLOOKUP($Z485,'oddspedia-matches'!$A:$AD,AG$2,0)</f>
        <v>Red</v>
      </c>
      <c r="AH485" t="str">
        <f>VLOOKUP($Z485,'oddspedia-matches'!$A:$AD,AH$2,0)</f>
        <v>Red</v>
      </c>
      <c r="AI485" t="str">
        <f>VLOOKUP($Z485,'oddspedia-matches'!$A:$AD,AI$2,0)</f>
        <v>Green</v>
      </c>
      <c r="AJ485" t="str">
        <f>VLOOKUP($Z485,'oddspedia-matches'!$A:$AD,AJ$2,0)</f>
        <v>Red</v>
      </c>
      <c r="AK485" t="str">
        <f>VLOOKUP($Z485,'oddspedia-matches'!$A:$AD,AK$2,0)</f>
        <v>Green</v>
      </c>
      <c r="AL485" t="str">
        <f>VLOOKUP($Z485,'oddspedia-matches'!$A:$AD,AL$2,0)</f>
        <v>Green</v>
      </c>
      <c r="AM485" t="str">
        <f>VLOOKUP($Z485,'oddspedia-matches'!$A:$AD,AM$2,0)</f>
        <v>Green</v>
      </c>
      <c r="AN485" t="str">
        <f>VLOOKUP($Z485,'oddspedia-matches'!$A:$AD,AN$2,0)</f>
        <v>Red</v>
      </c>
      <c r="AO485" t="str">
        <f>VLOOKUP($Z485,'oddspedia-matches'!$A:$AD,AO$2,0)</f>
        <v>Red</v>
      </c>
      <c r="AP485" t="str">
        <f>VLOOKUP($Z485,'oddspedia-matches'!$A:$AD,AP$2,0)</f>
        <v>Green</v>
      </c>
      <c r="AQ485" t="str">
        <f>VLOOKUP($Z485,'oddspedia-matches'!$A:$AD,AQ$2,0)</f>
        <v>Red</v>
      </c>
    </row>
    <row r="486" spans="2:43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tr">
        <f>VLOOKUP(E486,'Transform table'!A:B,2,0)</f>
        <v>Deportivo Riestra</v>
      </c>
      <c r="Y486" t="str">
        <f>VLOOKUP(F486,'Transform table'!A:B,2,0)</f>
        <v>Boca Juniors</v>
      </c>
      <c r="Z486" t="str">
        <f t="shared" si="7"/>
        <v>26/07/2026Deportivo RiestraBoca Juniors</v>
      </c>
      <c r="AA486" t="str">
        <f>VLOOKUP($Z486,'oddspedia-matches'!$A:$AD,AA$2,0)</f>
        <v>3 - 0</v>
      </c>
      <c r="AB486" t="str">
        <f>VLOOKUP($Z486,'oddspedia-matches'!$A:$AD,AB$2,0)</f>
        <v>Green</v>
      </c>
      <c r="AC486" t="str">
        <f>VLOOKUP($Z486,'oddspedia-matches'!$A:$AD,AC$2,0)</f>
        <v>Red</v>
      </c>
      <c r="AD486" t="str">
        <f>VLOOKUP($Z486,'oddspedia-matches'!$A:$AD,AD$2,0)</f>
        <v>Red</v>
      </c>
      <c r="AE486" t="str">
        <f>VLOOKUP($Z486,'oddspedia-matches'!$A:$AD,AE$2,0)</f>
        <v>Green</v>
      </c>
      <c r="AF486" t="str">
        <f>VLOOKUP($Z486,'oddspedia-matches'!$A:$AD,AF$2,0)</f>
        <v>Red</v>
      </c>
      <c r="AG486" t="str">
        <f>VLOOKUP($Z486,'oddspedia-matches'!$A:$AD,AG$2,0)</f>
        <v>Green</v>
      </c>
      <c r="AH486" t="str">
        <f>VLOOKUP($Z486,'oddspedia-matches'!$A:$AD,AH$2,0)</f>
        <v>Green</v>
      </c>
      <c r="AI486" t="str">
        <f>VLOOKUP($Z486,'oddspedia-matches'!$A:$AD,AI$2,0)</f>
        <v>Red</v>
      </c>
      <c r="AJ486" t="str">
        <f>VLOOKUP($Z486,'oddspedia-matches'!$A:$AD,AJ$2,0)</f>
        <v>Red</v>
      </c>
      <c r="AK486" t="str">
        <f>VLOOKUP($Z486,'oddspedia-matches'!$A:$AD,AK$2,0)</f>
        <v>Green</v>
      </c>
      <c r="AL486" t="str">
        <f>VLOOKUP($Z486,'oddspedia-matches'!$A:$AD,AL$2,0)</f>
        <v>Green</v>
      </c>
      <c r="AM486" t="str">
        <f>VLOOKUP($Z486,'oddspedia-matches'!$A:$AD,AM$2,0)</f>
        <v>Green</v>
      </c>
      <c r="AN486" t="str">
        <f>VLOOKUP($Z486,'oddspedia-matches'!$A:$AD,AN$2,0)</f>
        <v>Red</v>
      </c>
      <c r="AO486" t="str">
        <f>VLOOKUP($Z486,'oddspedia-matches'!$A:$AD,AO$2,0)</f>
        <v>Green</v>
      </c>
      <c r="AP486" t="str">
        <f>VLOOKUP($Z486,'oddspedia-matches'!$A:$AD,AP$2,0)</f>
        <v>Red</v>
      </c>
      <c r="AQ486" t="str">
        <f>VLOOKUP($Z486,'oddspedia-matches'!$A:$AD,AQ$2,0)</f>
        <v>Green</v>
      </c>
    </row>
    <row r="487" spans="2:43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str">
        <f>VLOOKUP($Z487,'oddspedia-matches'!$A:$AD,AA$2,0)</f>
        <v>1 - 2</v>
      </c>
      <c r="AB487" t="str">
        <f>VLOOKUP($Z487,'oddspedia-matches'!$A:$AD,AB$2,0)</f>
        <v>Red</v>
      </c>
      <c r="AC487" t="str">
        <f>VLOOKUP($Z487,'oddspedia-matches'!$A:$AD,AC$2,0)</f>
        <v>Red</v>
      </c>
      <c r="AD487" t="str">
        <f>VLOOKUP($Z487,'oddspedia-matches'!$A:$AD,AD$2,0)</f>
        <v>Green</v>
      </c>
      <c r="AE487" t="str">
        <f>VLOOKUP($Z487,'oddspedia-matches'!$A:$AD,AE$2,0)</f>
        <v>Red</v>
      </c>
      <c r="AF487" t="str">
        <f>VLOOKUP($Z487,'oddspedia-matches'!$A:$AD,AF$2,0)</f>
        <v>Green</v>
      </c>
      <c r="AG487" t="str">
        <f>VLOOKUP($Z487,'oddspedia-matches'!$A:$AD,AG$2,0)</f>
        <v>Green</v>
      </c>
      <c r="AH487" t="str">
        <f>VLOOKUP($Z487,'oddspedia-matches'!$A:$AD,AH$2,0)</f>
        <v>Red</v>
      </c>
      <c r="AI487" t="str">
        <f>VLOOKUP($Z487,'oddspedia-matches'!$A:$AD,AI$2,0)</f>
        <v>Green</v>
      </c>
      <c r="AJ487" t="str">
        <f>VLOOKUP($Z487,'oddspedia-matches'!$A:$AD,AJ$2,0)</f>
        <v>Red</v>
      </c>
      <c r="AK487" t="str">
        <f>VLOOKUP($Z487,'oddspedia-matches'!$A:$AD,AK$2,0)</f>
        <v>Red</v>
      </c>
      <c r="AL487" t="str">
        <f>VLOOKUP($Z487,'oddspedia-matches'!$A:$AD,AL$2,0)</f>
        <v>Green</v>
      </c>
      <c r="AM487" t="str">
        <f>VLOOKUP($Z487,'oddspedia-matches'!$A:$AD,AM$2,0)</f>
        <v>Green</v>
      </c>
      <c r="AN487" t="str">
        <f>VLOOKUP($Z487,'oddspedia-matches'!$A:$AD,AN$2,0)</f>
        <v>Red</v>
      </c>
      <c r="AO487" t="str">
        <f>VLOOKUP($Z487,'oddspedia-matches'!$A:$AD,AO$2,0)</f>
        <v>Green</v>
      </c>
      <c r="AP487" t="str">
        <f>VLOOKUP($Z487,'oddspedia-matches'!$A:$AD,AP$2,0)</f>
        <v>Green</v>
      </c>
      <c r="AQ487" t="str">
        <f>VLOOKUP($Z487,'oddspedia-matches'!$A:$AD,AQ$2,0)</f>
        <v>Red</v>
      </c>
    </row>
    <row r="488" spans="2:43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str">
        <f>VLOOKUP($Z488,'oddspedia-matches'!$A:$AD,AA$2,0)</f>
        <v>2 - 0</v>
      </c>
      <c r="AB488" t="str">
        <f>VLOOKUP($Z488,'oddspedia-matches'!$A:$AD,AB$2,0)</f>
        <v>Green</v>
      </c>
      <c r="AC488" t="str">
        <f>VLOOKUP($Z488,'oddspedia-matches'!$A:$AD,AC$2,0)</f>
        <v>Red</v>
      </c>
      <c r="AD488" t="str">
        <f>VLOOKUP($Z488,'oddspedia-matches'!$A:$AD,AD$2,0)</f>
        <v>Red</v>
      </c>
      <c r="AE488" t="str">
        <f>VLOOKUP($Z488,'oddspedia-matches'!$A:$AD,AE$2,0)</f>
        <v>Green</v>
      </c>
      <c r="AF488" t="str">
        <f>VLOOKUP($Z488,'oddspedia-matches'!$A:$AD,AF$2,0)</f>
        <v>Red</v>
      </c>
      <c r="AG488" t="str">
        <f>VLOOKUP($Z488,'oddspedia-matches'!$A:$AD,AG$2,0)</f>
        <v>Green</v>
      </c>
      <c r="AH488" t="str">
        <f>VLOOKUP($Z488,'oddspedia-matches'!$A:$AD,AH$2,0)</f>
        <v>Green</v>
      </c>
      <c r="AI488" t="str">
        <f>VLOOKUP($Z488,'oddspedia-matches'!$A:$AD,AI$2,0)</f>
        <v>Red</v>
      </c>
      <c r="AJ488" t="str">
        <f>VLOOKUP($Z488,'oddspedia-matches'!$A:$AD,AJ$2,0)</f>
        <v>Red</v>
      </c>
      <c r="AK488" t="str">
        <f>VLOOKUP($Z488,'oddspedia-matches'!$A:$AD,AK$2,0)</f>
        <v>Green</v>
      </c>
      <c r="AL488" t="str">
        <f>VLOOKUP($Z488,'oddspedia-matches'!$A:$AD,AL$2,0)</f>
        <v>Green</v>
      </c>
      <c r="AM488" t="str">
        <f>VLOOKUP($Z488,'oddspedia-matches'!$A:$AD,AM$2,0)</f>
        <v>Red</v>
      </c>
      <c r="AN488" t="str">
        <f>VLOOKUP($Z488,'oddspedia-matches'!$A:$AD,AN$2,0)</f>
        <v>Green</v>
      </c>
      <c r="AO488" t="str">
        <f>VLOOKUP($Z488,'oddspedia-matches'!$A:$AD,AO$2,0)</f>
        <v>Green</v>
      </c>
      <c r="AP488" t="str">
        <f>VLOOKUP($Z488,'oddspedia-matches'!$A:$AD,AP$2,0)</f>
        <v>Red</v>
      </c>
      <c r="AQ488" t="str">
        <f>VLOOKUP($Z488,'oddspedia-matches'!$A:$AD,AQ$2,0)</f>
        <v>Green</v>
      </c>
    </row>
    <row r="489" spans="2:43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tr">
        <f>VLOOKUP(E489,'Transform table'!A:B,2,0)</f>
        <v>Miramar Misiones</v>
      </c>
      <c r="Y489" t="str">
        <f>VLOOKUP(F489,'Transform table'!A:B,2,0)</f>
        <v>La Luz</v>
      </c>
      <c r="Z489" t="str">
        <f t="shared" si="7"/>
        <v>26/07/2026Miramar MisionesLa Luz</v>
      </c>
      <c r="AA489" t="str">
        <f>VLOOKUP($Z489,'oddspedia-matches'!$A:$AD,AA$2,0)</f>
        <v>0 - 1</v>
      </c>
      <c r="AB489" t="str">
        <f>VLOOKUP($Z489,'oddspedia-matches'!$A:$AD,AB$2,0)</f>
        <v>Red</v>
      </c>
      <c r="AC489" t="str">
        <f>VLOOKUP($Z489,'oddspedia-matches'!$A:$AD,AC$2,0)</f>
        <v>Red</v>
      </c>
      <c r="AD489" t="str">
        <f>VLOOKUP($Z489,'oddspedia-matches'!$A:$AD,AD$2,0)</f>
        <v>Green</v>
      </c>
      <c r="AE489" t="str">
        <f>VLOOKUP($Z489,'oddspedia-matches'!$A:$AD,AE$2,0)</f>
        <v>Red</v>
      </c>
      <c r="AF489" t="str">
        <f>VLOOKUP($Z489,'oddspedia-matches'!$A:$AD,AF$2,0)</f>
        <v>Green</v>
      </c>
      <c r="AG489" t="str">
        <f>VLOOKUP($Z489,'oddspedia-matches'!$A:$AD,AG$2,0)</f>
        <v>Green</v>
      </c>
      <c r="AH489" t="str">
        <f>VLOOKUP($Z489,'oddspedia-matches'!$A:$AD,AH$2,0)</f>
        <v>Red</v>
      </c>
      <c r="AI489" t="str">
        <f>VLOOKUP($Z489,'oddspedia-matches'!$A:$AD,AI$2,0)</f>
        <v>Green</v>
      </c>
      <c r="AJ489" t="str">
        <f>VLOOKUP($Z489,'oddspedia-matches'!$A:$AD,AJ$2,0)</f>
        <v>Red</v>
      </c>
      <c r="AK489" t="str">
        <f>VLOOKUP($Z489,'oddspedia-matches'!$A:$AD,AK$2,0)</f>
        <v>Red</v>
      </c>
      <c r="AL489" t="str">
        <f>VLOOKUP($Z489,'oddspedia-matches'!$A:$AD,AL$2,0)</f>
        <v>Red</v>
      </c>
      <c r="AM489" t="str">
        <f>VLOOKUP($Z489,'oddspedia-matches'!$A:$AD,AM$2,0)</f>
        <v>Red</v>
      </c>
      <c r="AN489" t="str">
        <f>VLOOKUP($Z489,'oddspedia-matches'!$A:$AD,AN$2,0)</f>
        <v>Green</v>
      </c>
      <c r="AO489" t="str">
        <f>VLOOKUP($Z489,'oddspedia-matches'!$A:$AD,AO$2,0)</f>
        <v>Green</v>
      </c>
      <c r="AP489" t="str">
        <f>VLOOKUP($Z489,'oddspedia-matches'!$A:$AD,AP$2,0)</f>
        <v>Red</v>
      </c>
      <c r="AQ489" t="str">
        <f>VLOOKUP($Z489,'oddspedia-matches'!$A:$AD,AQ$2,0)</f>
        <v>Green</v>
      </c>
    </row>
    <row r="490" spans="2:43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tr">
        <f>VLOOKUP(E490,'Transform table'!A:B,2,0)</f>
        <v>Houston Dynamo II</v>
      </c>
      <c r="Y490" t="str">
        <f>VLOOKUP(F490,'Transform table'!A:B,2,0)</f>
        <v>Austin FC II</v>
      </c>
      <c r="Z490" t="str">
        <f t="shared" si="7"/>
        <v>26/07/2026Houston Dynamo IIAustin FC II</v>
      </c>
      <c r="AA490" t="str">
        <f>VLOOKUP($Z490,'oddspedia-matches'!$A:$AD,AA$2,0)</f>
        <v>1 - 1</v>
      </c>
      <c r="AB490" t="str">
        <f>VLOOKUP($Z490,'oddspedia-matches'!$A:$AD,AB$2,0)</f>
        <v>Red</v>
      </c>
      <c r="AC490" t="str">
        <f>VLOOKUP($Z490,'oddspedia-matches'!$A:$AD,AC$2,0)</f>
        <v>Green</v>
      </c>
      <c r="AD490" t="str">
        <f>VLOOKUP($Z490,'oddspedia-matches'!$A:$AD,AD$2,0)</f>
        <v>Red</v>
      </c>
      <c r="AE490" t="str">
        <f>VLOOKUP($Z490,'oddspedia-matches'!$A:$AD,AE$2,0)</f>
        <v>Green</v>
      </c>
      <c r="AF490" t="str">
        <f>VLOOKUP($Z490,'oddspedia-matches'!$A:$AD,AF$2,0)</f>
        <v>Green</v>
      </c>
      <c r="AG490" t="str">
        <f>VLOOKUP($Z490,'oddspedia-matches'!$A:$AD,AG$2,0)</f>
        <v>Red</v>
      </c>
      <c r="AH490" t="str">
        <f>VLOOKUP($Z490,'oddspedia-matches'!$A:$AD,AH$2,0)</f>
        <v>Green</v>
      </c>
      <c r="AI490" t="str">
        <f>VLOOKUP($Z490,'oddspedia-matches'!$A:$AD,AI$2,0)</f>
        <v>Red</v>
      </c>
      <c r="AJ490" t="str">
        <f>VLOOKUP($Z490,'oddspedia-matches'!$A:$AD,AJ$2,0)</f>
        <v>Red</v>
      </c>
      <c r="AK490" t="str">
        <f>VLOOKUP($Z490,'oddspedia-matches'!$A:$AD,AK$2,0)</f>
        <v>Green</v>
      </c>
      <c r="AL490" t="str">
        <f>VLOOKUP($Z490,'oddspedia-matches'!$A:$AD,AL$2,0)</f>
        <v>Green</v>
      </c>
      <c r="AM490" t="str">
        <f>VLOOKUP($Z490,'oddspedia-matches'!$A:$AD,AM$2,0)</f>
        <v>Red</v>
      </c>
      <c r="AN490" t="str">
        <f>VLOOKUP($Z490,'oddspedia-matches'!$A:$AD,AN$2,0)</f>
        <v>Green</v>
      </c>
      <c r="AO490" t="str">
        <f>VLOOKUP($Z490,'oddspedia-matches'!$A:$AD,AO$2,0)</f>
        <v>Green</v>
      </c>
      <c r="AP490" t="str">
        <f>VLOOKUP($Z490,'oddspedia-matches'!$A:$AD,AP$2,0)</f>
        <v>Green</v>
      </c>
      <c r="AQ490" t="str">
        <f>VLOOKUP($Z490,'oddspedia-matches'!$A:$AD,AQ$2,0)</f>
        <v>Red</v>
      </c>
    </row>
    <row r="491" spans="2:43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tr">
        <f>VLOOKUP(E491,'Transform table'!A:B,2,0)</f>
        <v>Orlando City II</v>
      </c>
      <c r="Y491" t="str">
        <f>VLOOKUP(F491,'Transform table'!A:B,2,0)</f>
        <v>Huntsville City</v>
      </c>
      <c r="Z491" t="str">
        <f t="shared" si="7"/>
        <v>26/07/2026Orlando City IIHuntsville City</v>
      </c>
      <c r="AA491" t="str">
        <f>VLOOKUP($Z491,'oddspedia-matches'!$A:$AD,AA$2,0)</f>
        <v>0 - 1</v>
      </c>
      <c r="AB491" t="str">
        <f>VLOOKUP($Z491,'oddspedia-matches'!$A:$AD,AB$2,0)</f>
        <v>Red</v>
      </c>
      <c r="AC491" t="str">
        <f>VLOOKUP($Z491,'oddspedia-matches'!$A:$AD,AC$2,0)</f>
        <v>Red</v>
      </c>
      <c r="AD491" t="str">
        <f>VLOOKUP($Z491,'oddspedia-matches'!$A:$AD,AD$2,0)</f>
        <v>Green</v>
      </c>
      <c r="AE491" t="str">
        <f>VLOOKUP($Z491,'oddspedia-matches'!$A:$AD,AE$2,0)</f>
        <v>Red</v>
      </c>
      <c r="AF491" t="str">
        <f>VLOOKUP($Z491,'oddspedia-matches'!$A:$AD,AF$2,0)</f>
        <v>Green</v>
      </c>
      <c r="AG491" t="str">
        <f>VLOOKUP($Z491,'oddspedia-matches'!$A:$AD,AG$2,0)</f>
        <v>Green</v>
      </c>
      <c r="AH491" t="str">
        <f>VLOOKUP($Z491,'oddspedia-matches'!$A:$AD,AH$2,0)</f>
        <v>Red</v>
      </c>
      <c r="AI491" t="str">
        <f>VLOOKUP($Z491,'oddspedia-matches'!$A:$AD,AI$2,0)</f>
        <v>Green</v>
      </c>
      <c r="AJ491" t="str">
        <f>VLOOKUP($Z491,'oddspedia-matches'!$A:$AD,AJ$2,0)</f>
        <v>Red</v>
      </c>
      <c r="AK491" t="str">
        <f>VLOOKUP($Z491,'oddspedia-matches'!$A:$AD,AK$2,0)</f>
        <v>Red</v>
      </c>
      <c r="AL491" t="str">
        <f>VLOOKUP($Z491,'oddspedia-matches'!$A:$AD,AL$2,0)</f>
        <v>Red</v>
      </c>
      <c r="AM491" t="str">
        <f>VLOOKUP($Z491,'oddspedia-matches'!$A:$AD,AM$2,0)</f>
        <v>Red</v>
      </c>
      <c r="AN491" t="str">
        <f>VLOOKUP($Z491,'oddspedia-matches'!$A:$AD,AN$2,0)</f>
        <v>Green</v>
      </c>
      <c r="AO491" t="str">
        <f>VLOOKUP($Z491,'oddspedia-matches'!$A:$AD,AO$2,0)</f>
        <v>Green</v>
      </c>
      <c r="AP491" t="str">
        <f>VLOOKUP($Z491,'oddspedia-matches'!$A:$AD,AP$2,0)</f>
        <v>Red</v>
      </c>
      <c r="AQ491" t="str">
        <f>VLOOKUP($Z491,'oddspedia-matches'!$A:$AD,AQ$2,0)</f>
        <v>Green</v>
      </c>
    </row>
    <row r="492" spans="2:43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tr">
        <f>VLOOKUP(E492,'Transform table'!A:B,2,0)</f>
        <v>Saint Louis City II</v>
      </c>
      <c r="Y492" t="str">
        <f>VLOOKUP(F492,'Transform table'!A:B,2,0)</f>
        <v>Vancouver Whitecaps II</v>
      </c>
      <c r="Z492" t="str">
        <f t="shared" si="7"/>
        <v>26/07/2026Saint Louis City IIVancouver Whitecaps II</v>
      </c>
      <c r="AA492" t="str">
        <f>VLOOKUP($Z492,'oddspedia-matches'!$A:$AD,AA$2,0)</f>
        <v>1 - 1</v>
      </c>
      <c r="AB492" t="str">
        <f>VLOOKUP($Z492,'oddspedia-matches'!$A:$AD,AB$2,0)</f>
        <v>Red</v>
      </c>
      <c r="AC492" t="str">
        <f>VLOOKUP($Z492,'oddspedia-matches'!$A:$AD,AC$2,0)</f>
        <v>Green</v>
      </c>
      <c r="AD492" t="str">
        <f>VLOOKUP($Z492,'oddspedia-matches'!$A:$AD,AD$2,0)</f>
        <v>Red</v>
      </c>
      <c r="AE492" t="str">
        <f>VLOOKUP($Z492,'oddspedia-matches'!$A:$AD,AE$2,0)</f>
        <v>Green</v>
      </c>
      <c r="AF492" t="str">
        <f>VLOOKUP($Z492,'oddspedia-matches'!$A:$AD,AF$2,0)</f>
        <v>Green</v>
      </c>
      <c r="AG492" t="str">
        <f>VLOOKUP($Z492,'oddspedia-matches'!$A:$AD,AG$2,0)</f>
        <v>Red</v>
      </c>
      <c r="AH492" t="str">
        <f>VLOOKUP($Z492,'oddspedia-matches'!$A:$AD,AH$2,0)</f>
        <v>Red</v>
      </c>
      <c r="AI492" t="str">
        <f>VLOOKUP($Z492,'oddspedia-matches'!$A:$AD,AI$2,0)</f>
        <v>Green</v>
      </c>
      <c r="AJ492" t="str">
        <f>VLOOKUP($Z492,'oddspedia-matches'!$A:$AD,AJ$2,0)</f>
        <v>Red</v>
      </c>
      <c r="AK492" t="str">
        <f>VLOOKUP($Z492,'oddspedia-matches'!$A:$AD,AK$2,0)</f>
        <v>Green</v>
      </c>
      <c r="AL492" t="str">
        <f>VLOOKUP($Z492,'oddspedia-matches'!$A:$AD,AL$2,0)</f>
        <v>Green</v>
      </c>
      <c r="AM492" t="str">
        <f>VLOOKUP($Z492,'oddspedia-matches'!$A:$AD,AM$2,0)</f>
        <v>Red</v>
      </c>
      <c r="AN492" t="str">
        <f>VLOOKUP($Z492,'oddspedia-matches'!$A:$AD,AN$2,0)</f>
        <v>Green</v>
      </c>
      <c r="AO492" t="str">
        <f>VLOOKUP($Z492,'oddspedia-matches'!$A:$AD,AO$2,0)</f>
        <v>Green</v>
      </c>
      <c r="AP492" t="str">
        <f>VLOOKUP($Z492,'oddspedia-matches'!$A:$AD,AP$2,0)</f>
        <v>Green</v>
      </c>
      <c r="AQ492" t="str">
        <f>VLOOKUP($Z492,'oddspedia-matches'!$A:$AD,AQ$2,0)</f>
        <v>Red</v>
      </c>
    </row>
    <row r="493" spans="2:43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Necaxa</v>
      </c>
      <c r="Y493" t="str">
        <f>VLOOKUP(F493,'Transform table'!A:B,2,0)</f>
        <v>Monterrey</v>
      </c>
      <c r="Z493" t="str">
        <f t="shared" si="7"/>
        <v>26/07/2026NecaxaMonterrey</v>
      </c>
      <c r="AA493" t="str">
        <f>VLOOKUP($Z493,'oddspedia-matches'!$A:$AD,AA$2,0)</f>
        <v>2 - 1</v>
      </c>
      <c r="AB493" t="str">
        <f>VLOOKUP($Z493,'oddspedia-matches'!$A:$AD,AB$2,0)</f>
        <v>Green</v>
      </c>
      <c r="AC493" t="str">
        <f>VLOOKUP($Z493,'oddspedia-matches'!$A:$AD,AC$2,0)</f>
        <v>Red</v>
      </c>
      <c r="AD493" t="str">
        <f>VLOOKUP($Z493,'oddspedia-matches'!$A:$AD,AD$2,0)</f>
        <v>Red</v>
      </c>
      <c r="AE493" t="str">
        <f>VLOOKUP($Z493,'oddspedia-matches'!$A:$AD,AE$2,0)</f>
        <v>Green</v>
      </c>
      <c r="AF493" t="str">
        <f>VLOOKUP($Z493,'oddspedia-matches'!$A:$AD,AF$2,0)</f>
        <v>Red</v>
      </c>
      <c r="AG493" t="str">
        <f>VLOOKUP($Z493,'oddspedia-matches'!$A:$AD,AG$2,0)</f>
        <v>Green</v>
      </c>
      <c r="AH493" t="str">
        <f>VLOOKUP($Z493,'oddspedia-matches'!$A:$AD,AH$2,0)</f>
        <v>Red</v>
      </c>
      <c r="AI493" t="str">
        <f>VLOOKUP($Z493,'oddspedia-matches'!$A:$AD,AI$2,0)</f>
        <v>Green</v>
      </c>
      <c r="AJ493" t="str">
        <f>VLOOKUP($Z493,'oddspedia-matches'!$A:$AD,AJ$2,0)</f>
        <v>Red</v>
      </c>
      <c r="AK493" t="str">
        <f>VLOOKUP($Z493,'oddspedia-matches'!$A:$AD,AK$2,0)</f>
        <v>Red</v>
      </c>
      <c r="AL493" t="str">
        <f>VLOOKUP($Z493,'oddspedia-matches'!$A:$AD,AL$2,0)</f>
        <v>Green</v>
      </c>
      <c r="AM493" t="str">
        <f>VLOOKUP($Z493,'oddspedia-matches'!$A:$AD,AM$2,0)</f>
        <v>Green</v>
      </c>
      <c r="AN493" t="str">
        <f>VLOOKUP($Z493,'oddspedia-matches'!$A:$AD,AN$2,0)</f>
        <v>Red</v>
      </c>
      <c r="AO493" t="str">
        <f>VLOOKUP($Z493,'oddspedia-matches'!$A:$AD,AO$2,0)</f>
        <v>Green</v>
      </c>
      <c r="AP493" t="str">
        <f>VLOOKUP($Z493,'oddspedia-matches'!$A:$AD,AP$2,0)</f>
        <v>Green</v>
      </c>
      <c r="AQ493" t="str">
        <f>VLOOKUP($Z493,'oddspedia-matches'!$A:$AD,AQ$2,0)</f>
        <v>Red</v>
      </c>
    </row>
    <row r="494" spans="2:43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tr">
        <f>VLOOKUP(E494,'Transform table'!A:B,2,0)</f>
        <v>Alianza Valledupar</v>
      </c>
      <c r="Y494" t="str">
        <f>VLOOKUP(F494,'Transform table'!A:B,2,0)</f>
        <v>Fortaleza EC</v>
      </c>
      <c r="Z494" t="str">
        <f t="shared" si="7"/>
        <v>26/07/2026Alianza ValleduparFortaleza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tr">
        <f>VLOOKUP(E495,'Transform table'!A:B,2,0)</f>
        <v>Veraguas CD</v>
      </c>
      <c r="Y495" t="str">
        <f>VLOOKUP(F495,'Transform table'!A:B,2,0)</f>
        <v>Independiente La Chorrera</v>
      </c>
      <c r="Z495" t="str">
        <f t="shared" si="7"/>
        <v>26/07/2026Veraguas CDIndependiente La Chorrera</v>
      </c>
      <c r="AA495" t="str">
        <f>VLOOKUP($Z495,'oddspedia-matches'!$A:$AD,AA$2,0)</f>
        <v>1 - 1</v>
      </c>
      <c r="AB495" t="str">
        <f>VLOOKUP($Z495,'oddspedia-matches'!$A:$AD,AB$2,0)</f>
        <v>Red</v>
      </c>
      <c r="AC495" t="str">
        <f>VLOOKUP($Z495,'oddspedia-matches'!$A:$AD,AC$2,0)</f>
        <v>Green</v>
      </c>
      <c r="AD495" t="str">
        <f>VLOOKUP($Z495,'oddspedia-matches'!$A:$AD,AD$2,0)</f>
        <v>Red</v>
      </c>
      <c r="AE495" t="str">
        <f>VLOOKUP($Z495,'oddspedia-matches'!$A:$AD,AE$2,0)</f>
        <v>Green</v>
      </c>
      <c r="AF495" t="str">
        <f>VLOOKUP($Z495,'oddspedia-matches'!$A:$AD,AF$2,0)</f>
        <v>Green</v>
      </c>
      <c r="AG495" t="str">
        <f>VLOOKUP($Z495,'oddspedia-matches'!$A:$AD,AG$2,0)</f>
        <v>Red</v>
      </c>
      <c r="AH495" t="str">
        <f>VLOOKUP($Z495,'oddspedia-matches'!$A:$AD,AH$2,0)</f>
        <v>Green</v>
      </c>
      <c r="AI495" t="str">
        <f>VLOOKUP($Z495,'oddspedia-matches'!$A:$AD,AI$2,0)</f>
        <v>Red</v>
      </c>
      <c r="AJ495" t="str">
        <f>VLOOKUP($Z495,'oddspedia-matches'!$A:$AD,AJ$2,0)</f>
        <v>Red</v>
      </c>
      <c r="AK495" t="str">
        <f>VLOOKUP($Z495,'oddspedia-matches'!$A:$AD,AK$2,0)</f>
        <v>Green</v>
      </c>
      <c r="AL495" t="str">
        <f>VLOOKUP($Z495,'oddspedia-matches'!$A:$AD,AL$2,0)</f>
        <v>Green</v>
      </c>
      <c r="AM495" t="str">
        <f>VLOOKUP($Z495,'oddspedia-matches'!$A:$AD,AM$2,0)</f>
        <v>Red</v>
      </c>
      <c r="AN495" t="str">
        <f>VLOOKUP($Z495,'oddspedia-matches'!$A:$AD,AN$2,0)</f>
        <v>Green</v>
      </c>
      <c r="AO495" t="str">
        <f>VLOOKUP($Z495,'oddspedia-matches'!$A:$AD,AO$2,0)</f>
        <v>Green</v>
      </c>
      <c r="AP495" t="str">
        <f>VLOOKUP($Z495,'oddspedia-matches'!$A:$AD,AP$2,0)</f>
        <v>Green</v>
      </c>
      <c r="AQ495" t="str">
        <f>VLOOKUP($Z495,'oddspedia-matches'!$A:$AD,AQ$2,0)</f>
        <v>Red</v>
      </c>
    </row>
    <row r="496" spans="2:43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Club Blooming</v>
      </c>
      <c r="Y496" t="str">
        <f>VLOOKUP(F496,'Transform table'!A:B,2,0)</f>
        <v>Club The Strongest</v>
      </c>
      <c r="Z496" t="str">
        <f t="shared" si="7"/>
        <v>26/07/2026Club BloomingClub The Strongest</v>
      </c>
      <c r="AA496" t="str">
        <f>VLOOKUP($Z496,'oddspedia-matches'!$A:$AD,AA$2,0)</f>
        <v>1 - 1</v>
      </c>
      <c r="AB496" t="str">
        <f>VLOOKUP($Z496,'oddspedia-matches'!$A:$AD,AB$2,0)</f>
        <v>Red</v>
      </c>
      <c r="AC496" t="str">
        <f>VLOOKUP($Z496,'oddspedia-matches'!$A:$AD,AC$2,0)</f>
        <v>Green</v>
      </c>
      <c r="AD496" t="str">
        <f>VLOOKUP($Z496,'oddspedia-matches'!$A:$AD,AD$2,0)</f>
        <v>Red</v>
      </c>
      <c r="AE496" t="str">
        <f>VLOOKUP($Z496,'oddspedia-matches'!$A:$AD,AE$2,0)</f>
        <v>Green</v>
      </c>
      <c r="AF496" t="str">
        <f>VLOOKUP($Z496,'oddspedia-matches'!$A:$AD,AF$2,0)</f>
        <v>Green</v>
      </c>
      <c r="AG496" t="str">
        <f>VLOOKUP($Z496,'oddspedia-matches'!$A:$AD,AG$2,0)</f>
        <v>Red</v>
      </c>
      <c r="AH496" t="str">
        <f>VLOOKUP($Z496,'oddspedia-matches'!$A:$AD,AH$2,0)</f>
        <v>Green</v>
      </c>
      <c r="AI496" t="str">
        <f>VLOOKUP($Z496,'oddspedia-matches'!$A:$AD,AI$2,0)</f>
        <v>Red</v>
      </c>
      <c r="AJ496" t="str">
        <f>VLOOKUP($Z496,'oddspedia-matches'!$A:$AD,AJ$2,0)</f>
        <v>Red</v>
      </c>
      <c r="AK496" t="str">
        <f>VLOOKUP($Z496,'oddspedia-matches'!$A:$AD,AK$2,0)</f>
        <v>Green</v>
      </c>
      <c r="AL496" t="str">
        <f>VLOOKUP($Z496,'oddspedia-matches'!$A:$AD,AL$2,0)</f>
        <v>Green</v>
      </c>
      <c r="AM496" t="str">
        <f>VLOOKUP($Z496,'oddspedia-matches'!$A:$AD,AM$2,0)</f>
        <v>Red</v>
      </c>
      <c r="AN496" t="str">
        <f>VLOOKUP($Z496,'oddspedia-matches'!$A:$AD,AN$2,0)</f>
        <v>Green</v>
      </c>
      <c r="AO496" t="str">
        <f>VLOOKUP($Z496,'oddspedia-matches'!$A:$AD,AO$2,0)</f>
        <v>Green</v>
      </c>
      <c r="AP496" t="str">
        <f>VLOOKUP($Z496,'oddspedia-matches'!$A:$AD,AP$2,0)</f>
        <v>Green</v>
      </c>
      <c r="AQ496" t="str">
        <f>VLOOKUP($Z496,'oddspedia-matches'!$A:$AD,AQ$2,0)</f>
        <v>Red</v>
      </c>
    </row>
    <row r="497" spans="2:43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Amazonas FC AM</v>
      </c>
      <c r="Y497" t="str">
        <f>VLOOKUP(F497,'Transform table'!A:B,2,0)</f>
        <v>Paysandu PA</v>
      </c>
      <c r="Z497" t="str">
        <f t="shared" si="7"/>
        <v>26/07/2026Amazonas FC AMPaysandu PA</v>
      </c>
      <c r="AA497" t="str">
        <f>VLOOKUP($Z497,'oddspedia-matches'!$A:$AD,AA$2,0)</f>
        <v>2 - 1</v>
      </c>
      <c r="AB497" t="str">
        <f>VLOOKUP($Z497,'oddspedia-matches'!$A:$AD,AB$2,0)</f>
        <v>Green</v>
      </c>
      <c r="AC497" t="str">
        <f>VLOOKUP($Z497,'oddspedia-matches'!$A:$AD,AC$2,0)</f>
        <v>Red</v>
      </c>
      <c r="AD497" t="str">
        <f>VLOOKUP($Z497,'oddspedia-matches'!$A:$AD,AD$2,0)</f>
        <v>Red</v>
      </c>
      <c r="AE497" t="str">
        <f>VLOOKUP($Z497,'oddspedia-matches'!$A:$AD,AE$2,0)</f>
        <v>Green</v>
      </c>
      <c r="AF497" t="str">
        <f>VLOOKUP($Z497,'oddspedia-matches'!$A:$AD,AF$2,0)</f>
        <v>Red</v>
      </c>
      <c r="AG497" t="str">
        <f>VLOOKUP($Z497,'oddspedia-matches'!$A:$AD,AG$2,0)</f>
        <v>Green</v>
      </c>
      <c r="AH497" t="str">
        <f>VLOOKUP($Z497,'oddspedia-matches'!$A:$AD,AH$2,0)</f>
        <v>Red</v>
      </c>
      <c r="AI497" t="str">
        <f>VLOOKUP($Z497,'oddspedia-matches'!$A:$AD,AI$2,0)</f>
        <v>Green</v>
      </c>
      <c r="AJ497" t="str">
        <f>VLOOKUP($Z497,'oddspedia-matches'!$A:$AD,AJ$2,0)</f>
        <v>Red</v>
      </c>
      <c r="AK497" t="str">
        <f>VLOOKUP($Z497,'oddspedia-matches'!$A:$AD,AK$2,0)</f>
        <v>Green</v>
      </c>
      <c r="AL497" t="str">
        <f>VLOOKUP($Z497,'oddspedia-matches'!$A:$AD,AL$2,0)</f>
        <v>Green</v>
      </c>
      <c r="AM497" t="str">
        <f>VLOOKUP($Z497,'oddspedia-matches'!$A:$AD,AM$2,0)</f>
        <v>Green</v>
      </c>
      <c r="AN497" t="str">
        <f>VLOOKUP($Z497,'oddspedia-matches'!$A:$AD,AN$2,0)</f>
        <v>Red</v>
      </c>
      <c r="AO497" t="str">
        <f>VLOOKUP($Z497,'oddspedia-matches'!$A:$AD,AO$2,0)</f>
        <v>Green</v>
      </c>
      <c r="AP497" t="str">
        <f>VLOOKUP($Z497,'oddspedia-matches'!$A:$AD,AP$2,0)</f>
        <v>Green</v>
      </c>
      <c r="AQ497" t="str">
        <f>VLOOKUP($Z497,'oddspedia-matches'!$A:$AD,AQ$2,0)</f>
        <v>Red</v>
      </c>
    </row>
    <row r="498" spans="2:43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f>VLOOKUP(E498,'Transform table'!A:B,2,0)</f>
        <v>#N/A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Garcilaso</v>
      </c>
      <c r="Y499" t="str">
        <f>VLOOKUP(F499,'Transform table'!A:B,2,0)</f>
        <v>FC Cajamarca</v>
      </c>
      <c r="Z499" t="str">
        <f t="shared" si="7"/>
        <v>26/07/2026Deportivo GarcilasoFC Cajamarca</v>
      </c>
      <c r="AA499" t="str">
        <f>VLOOKUP($Z499,'oddspedia-matches'!$A:$AD,AA$2,0)</f>
        <v>2 - 1</v>
      </c>
      <c r="AB499" t="str">
        <f>VLOOKUP($Z499,'oddspedia-matches'!$A:$AD,AB$2,0)</f>
        <v>Green</v>
      </c>
      <c r="AC499" t="str">
        <f>VLOOKUP($Z499,'oddspedia-matches'!$A:$AD,AC$2,0)</f>
        <v>Red</v>
      </c>
      <c r="AD499" t="str">
        <f>VLOOKUP($Z499,'oddspedia-matches'!$A:$AD,AD$2,0)</f>
        <v>Red</v>
      </c>
      <c r="AE499" t="str">
        <f>VLOOKUP($Z499,'oddspedia-matches'!$A:$AD,AE$2,0)</f>
        <v>Green</v>
      </c>
      <c r="AF499" t="str">
        <f>VLOOKUP($Z499,'oddspedia-matches'!$A:$AD,AF$2,0)</f>
        <v>Red</v>
      </c>
      <c r="AG499" t="str">
        <f>VLOOKUP($Z499,'oddspedia-matches'!$A:$AD,AG$2,0)</f>
        <v>Green</v>
      </c>
      <c r="AH499" t="str">
        <f>VLOOKUP($Z499,'oddspedia-matches'!$A:$AD,AH$2,0)</f>
        <v>Green</v>
      </c>
      <c r="AI499" t="str">
        <f>VLOOKUP($Z499,'oddspedia-matches'!$A:$AD,AI$2,0)</f>
        <v>Red</v>
      </c>
      <c r="AJ499" t="str">
        <f>VLOOKUP($Z499,'oddspedia-matches'!$A:$AD,AJ$2,0)</f>
        <v>Red</v>
      </c>
      <c r="AK499" t="str">
        <f>VLOOKUP($Z499,'oddspedia-matches'!$A:$AD,AK$2,0)</f>
        <v>Green</v>
      </c>
      <c r="AL499" t="str">
        <f>VLOOKUP($Z499,'oddspedia-matches'!$A:$AD,AL$2,0)</f>
        <v>Green</v>
      </c>
      <c r="AM499" t="str">
        <f>VLOOKUP($Z499,'oddspedia-matches'!$A:$AD,AM$2,0)</f>
        <v>Green</v>
      </c>
      <c r="AN499" t="str">
        <f>VLOOKUP($Z499,'oddspedia-matches'!$A:$AD,AN$2,0)</f>
        <v>Red</v>
      </c>
      <c r="AO499" t="str">
        <f>VLOOKUP($Z499,'oddspedia-matches'!$A:$AD,AO$2,0)</f>
        <v>Green</v>
      </c>
      <c r="AP499" t="str">
        <f>VLOOKUP($Z499,'oddspedia-matches'!$A:$AD,AP$2,0)</f>
        <v>Green</v>
      </c>
      <c r="AQ499" t="str">
        <f>VLOOKUP($Z499,'oddspedia-matches'!$A:$AD,AQ$2,0)</f>
        <v>Red</v>
      </c>
    </row>
    <row r="500" spans="2:43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Deportes Concepcion</v>
      </c>
      <c r="Y500" t="str">
        <f>VLOOKUP(F500,'Transform table'!A:B,2,0)</f>
        <v>CD OHiggins</v>
      </c>
      <c r="Z500" t="str">
        <f t="shared" si="7"/>
        <v>26/07/2026Deportes ConcepcionCD OHiggins</v>
      </c>
      <c r="AA500" t="str">
        <f>VLOOKUP($Z500,'oddspedia-matches'!$A:$AD,AA$2,0)</f>
        <v>2 - 0</v>
      </c>
      <c r="AB500" t="str">
        <f>VLOOKUP($Z500,'oddspedia-matches'!$A:$AD,AB$2,0)</f>
        <v>Green</v>
      </c>
      <c r="AC500" t="str">
        <f>VLOOKUP($Z500,'oddspedia-matches'!$A:$AD,AC$2,0)</f>
        <v>Red</v>
      </c>
      <c r="AD500" t="str">
        <f>VLOOKUP($Z500,'oddspedia-matches'!$A:$AD,AD$2,0)</f>
        <v>Red</v>
      </c>
      <c r="AE500" t="str">
        <f>VLOOKUP($Z500,'oddspedia-matches'!$A:$AD,AE$2,0)</f>
        <v>Green</v>
      </c>
      <c r="AF500" t="str">
        <f>VLOOKUP($Z500,'oddspedia-matches'!$A:$AD,AF$2,0)</f>
        <v>Red</v>
      </c>
      <c r="AG500" t="str">
        <f>VLOOKUP($Z500,'oddspedia-matches'!$A:$AD,AG$2,0)</f>
        <v>Green</v>
      </c>
      <c r="AH500" t="str">
        <f>VLOOKUP($Z500,'oddspedia-matches'!$A:$AD,AH$2,0)</f>
        <v>Green</v>
      </c>
      <c r="AI500" t="str">
        <f>VLOOKUP($Z500,'oddspedia-matches'!$A:$AD,AI$2,0)</f>
        <v>Red</v>
      </c>
      <c r="AJ500" t="str">
        <f>VLOOKUP($Z500,'oddspedia-matches'!$A:$AD,AJ$2,0)</f>
        <v>Red</v>
      </c>
      <c r="AK500" t="str">
        <f>VLOOKUP($Z500,'oddspedia-matches'!$A:$AD,AK$2,0)</f>
        <v>Green</v>
      </c>
      <c r="AL500" t="str">
        <f>VLOOKUP($Z500,'oddspedia-matches'!$A:$AD,AL$2,0)</f>
        <v>Green</v>
      </c>
      <c r="AM500" t="str">
        <f>VLOOKUP($Z500,'oddspedia-matches'!$A:$AD,AM$2,0)</f>
        <v>Red</v>
      </c>
      <c r="AN500" t="str">
        <f>VLOOKUP($Z500,'oddspedia-matches'!$A:$AD,AN$2,0)</f>
        <v>Green</v>
      </c>
      <c r="AO500" t="str">
        <f>VLOOKUP($Z500,'oddspedia-matches'!$A:$AD,AO$2,0)</f>
        <v>Green</v>
      </c>
      <c r="AP500" t="str">
        <f>VLOOKUP($Z500,'oddspedia-matches'!$A:$AD,AP$2,0)</f>
        <v>Red</v>
      </c>
      <c r="AQ500" t="str">
        <f>VLOOKUP($Z500,'oddspedia-matches'!$A:$AD,AQ$2,0)</f>
        <v>Green</v>
      </c>
    </row>
    <row r="501" spans="2:43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Pachuca</v>
      </c>
      <c r="Y501" t="str">
        <f>VLOOKUP(F501,'Transform table'!A:B,2,0)</f>
        <v>Queretaro</v>
      </c>
      <c r="Z501" t="str">
        <f t="shared" si="7"/>
        <v>26/07/2026PachucaQueretaro</v>
      </c>
      <c r="AA501" t="str">
        <f>VLOOKUP($Z501,'oddspedia-matches'!$A:$AD,AA$2,0)</f>
        <v>1 - 2</v>
      </c>
      <c r="AB501" t="str">
        <f>VLOOKUP($Z501,'oddspedia-matches'!$A:$AD,AB$2,0)</f>
        <v>Red</v>
      </c>
      <c r="AC501" t="str">
        <f>VLOOKUP($Z501,'oddspedia-matches'!$A:$AD,AC$2,0)</f>
        <v>Red</v>
      </c>
      <c r="AD501" t="str">
        <f>VLOOKUP($Z501,'oddspedia-matches'!$A:$AD,AD$2,0)</f>
        <v>Green</v>
      </c>
      <c r="AE501" t="str">
        <f>VLOOKUP($Z501,'oddspedia-matches'!$A:$AD,AE$2,0)</f>
        <v>Red</v>
      </c>
      <c r="AF501" t="str">
        <f>VLOOKUP($Z501,'oddspedia-matches'!$A:$AD,AF$2,0)</f>
        <v>Green</v>
      </c>
      <c r="AG501" t="str">
        <f>VLOOKUP($Z501,'oddspedia-matches'!$A:$AD,AG$2,0)</f>
        <v>Green</v>
      </c>
      <c r="AH501" t="str">
        <f>VLOOKUP($Z501,'oddspedia-matches'!$A:$AD,AH$2,0)</f>
        <v>Green</v>
      </c>
      <c r="AI501" t="str">
        <f>VLOOKUP($Z501,'oddspedia-matches'!$A:$AD,AI$2,0)</f>
        <v>Red</v>
      </c>
      <c r="AJ501" t="str">
        <f>VLOOKUP($Z501,'oddspedia-matches'!$A:$AD,AJ$2,0)</f>
        <v>Red</v>
      </c>
      <c r="AK501" t="str">
        <f>VLOOKUP($Z501,'oddspedia-matches'!$A:$AD,AK$2,0)</f>
        <v>Green</v>
      </c>
      <c r="AL501" t="str">
        <f>VLOOKUP($Z501,'oddspedia-matches'!$A:$AD,AL$2,0)</f>
        <v>Green</v>
      </c>
      <c r="AM501" t="str">
        <f>VLOOKUP($Z501,'oddspedia-matches'!$A:$AD,AM$2,0)</f>
        <v>Green</v>
      </c>
      <c r="AN501" t="str">
        <f>VLOOKUP($Z501,'oddspedia-matches'!$A:$AD,AN$2,0)</f>
        <v>Red</v>
      </c>
      <c r="AO501" t="str">
        <f>VLOOKUP($Z501,'oddspedia-matches'!$A:$AD,AO$2,0)</f>
        <v>Green</v>
      </c>
      <c r="AP501" t="str">
        <f>VLOOKUP($Z501,'oddspedia-matches'!$A:$AD,AP$2,0)</f>
        <v>Green</v>
      </c>
      <c r="AQ501" t="str">
        <f>VLOOKUP($Z501,'oddspedia-matches'!$A:$AD,AQ$2,0)</f>
        <v>Red</v>
      </c>
    </row>
    <row r="502" spans="2:43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str">
        <f>VLOOKUP(F502,'Transform table'!A:B,2,0)</f>
        <v>Cucuta Deportivo</v>
      </c>
      <c r="Z502" t="str">
        <f t="shared" si="7"/>
        <v>26/07/2026Once CaldasCucuta Deportivo</v>
      </c>
      <c r="AA502" t="str">
        <f>VLOOKUP($Z502,'oddspedia-matches'!$A:$AD,AA$2,0)</f>
        <v>5 - 1</v>
      </c>
      <c r="AB502" t="str">
        <f>VLOOKUP($Z502,'oddspedia-matches'!$A:$AD,AB$2,0)</f>
        <v>Green</v>
      </c>
      <c r="AC502" t="str">
        <f>VLOOKUP($Z502,'oddspedia-matches'!$A:$AD,AC$2,0)</f>
        <v>Red</v>
      </c>
      <c r="AD502" t="str">
        <f>VLOOKUP($Z502,'oddspedia-matches'!$A:$AD,AD$2,0)</f>
        <v>Red</v>
      </c>
      <c r="AE502" t="str">
        <f>VLOOKUP($Z502,'oddspedia-matches'!$A:$AD,AE$2,0)</f>
        <v>Green</v>
      </c>
      <c r="AF502" t="str">
        <f>VLOOKUP($Z502,'oddspedia-matches'!$A:$AD,AF$2,0)</f>
        <v>Red</v>
      </c>
      <c r="AG502" t="str">
        <f>VLOOKUP($Z502,'oddspedia-matches'!$A:$AD,AG$2,0)</f>
        <v>Green</v>
      </c>
      <c r="AH502" t="str">
        <f>VLOOKUP($Z502,'oddspedia-matches'!$A:$AD,AH$2,0)</f>
        <v>Green</v>
      </c>
      <c r="AI502" t="str">
        <f>VLOOKUP($Z502,'oddspedia-matches'!$A:$AD,AI$2,0)</f>
        <v>Red</v>
      </c>
      <c r="AJ502" t="str">
        <f>VLOOKUP($Z502,'oddspedia-matches'!$A:$AD,AJ$2,0)</f>
        <v>Red</v>
      </c>
      <c r="AK502" t="str">
        <f>VLOOKUP($Z502,'oddspedia-matches'!$A:$AD,AK$2,0)</f>
        <v>Green</v>
      </c>
      <c r="AL502" t="str">
        <f>VLOOKUP($Z502,'oddspedia-matches'!$A:$AD,AL$2,0)</f>
        <v>Green</v>
      </c>
      <c r="AM502" t="str">
        <f>VLOOKUP($Z502,'oddspedia-matches'!$A:$AD,AM$2,0)</f>
        <v>Green</v>
      </c>
      <c r="AN502" t="str">
        <f>VLOOKUP($Z502,'oddspedia-matches'!$A:$AD,AN$2,0)</f>
        <v>Red</v>
      </c>
      <c r="AO502" t="str">
        <f>VLOOKUP($Z502,'oddspedia-matches'!$A:$AD,AO$2,0)</f>
        <v>Red</v>
      </c>
      <c r="AP502" t="str">
        <f>VLOOKUP($Z502,'oddspedia-matches'!$A:$AD,AP$2,0)</f>
        <v>Green</v>
      </c>
      <c r="AQ502" t="str">
        <f>VLOOKUP($Z502,'oddspedia-matches'!$A:$AD,AQ$2,0)</f>
        <v>Red</v>
      </c>
    </row>
    <row r="503" spans="2:43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Tacoma Defiance</v>
      </c>
      <c r="Y503" t="str">
        <f>VLOOKUP(F503,'Transform table'!A:B,2,0)</f>
        <v>Colorado Rapids II</v>
      </c>
      <c r="Z503" t="str">
        <f t="shared" si="7"/>
        <v>26/07/2026Tacoma DefianceColorado Rapids II</v>
      </c>
      <c r="AA503" t="str">
        <f>VLOOKUP($Z503,'oddspedia-matches'!$A:$AD,AA$2,0)</f>
        <v>2 - 1</v>
      </c>
      <c r="AB503" t="str">
        <f>VLOOKUP($Z503,'oddspedia-matches'!$A:$AD,AB$2,0)</f>
        <v>Green</v>
      </c>
      <c r="AC503" t="str">
        <f>VLOOKUP($Z503,'oddspedia-matches'!$A:$AD,AC$2,0)</f>
        <v>Red</v>
      </c>
      <c r="AD503" t="str">
        <f>VLOOKUP($Z503,'oddspedia-matches'!$A:$AD,AD$2,0)</f>
        <v>Red</v>
      </c>
      <c r="AE503" t="str">
        <f>VLOOKUP($Z503,'oddspedia-matches'!$A:$AD,AE$2,0)</f>
        <v>Green</v>
      </c>
      <c r="AF503" t="str">
        <f>VLOOKUP($Z503,'oddspedia-matches'!$A:$AD,AF$2,0)</f>
        <v>Red</v>
      </c>
      <c r="AG503" t="str">
        <f>VLOOKUP($Z503,'oddspedia-matches'!$A:$AD,AG$2,0)</f>
        <v>Green</v>
      </c>
      <c r="AH503" t="str">
        <f>VLOOKUP($Z503,'oddspedia-matches'!$A:$AD,AH$2,0)</f>
        <v>Green</v>
      </c>
      <c r="AI503" t="str">
        <f>VLOOKUP($Z503,'oddspedia-matches'!$A:$AD,AI$2,0)</f>
        <v>Red</v>
      </c>
      <c r="AJ503" t="str">
        <f>VLOOKUP($Z503,'oddspedia-matches'!$A:$AD,AJ$2,0)</f>
        <v>Red</v>
      </c>
      <c r="AK503" t="str">
        <f>VLOOKUP($Z503,'oddspedia-matches'!$A:$AD,AK$2,0)</f>
        <v>Green</v>
      </c>
      <c r="AL503" t="str">
        <f>VLOOKUP($Z503,'oddspedia-matches'!$A:$AD,AL$2,0)</f>
        <v>Green</v>
      </c>
      <c r="AM503" t="str">
        <f>VLOOKUP($Z503,'oddspedia-matches'!$A:$AD,AM$2,0)</f>
        <v>Green</v>
      </c>
      <c r="AN503" t="str">
        <f>VLOOKUP($Z503,'oddspedia-matches'!$A:$AD,AN$2,0)</f>
        <v>Red</v>
      </c>
      <c r="AO503" t="str">
        <f>VLOOKUP($Z503,'oddspedia-matches'!$A:$AD,AO$2,0)</f>
        <v>Green</v>
      </c>
      <c r="AP503" t="str">
        <f>VLOOKUP($Z503,'oddspedia-matches'!$A:$AD,AP$2,0)</f>
        <v>Green</v>
      </c>
      <c r="AQ503" t="str">
        <f>VLOOKUP($Z503,'oddspedia-matches'!$A:$AD,AQ$2,0)</f>
        <v>Red</v>
      </c>
    </row>
    <row r="504" spans="2:43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tr">
        <f>VLOOKUP(E504,'Transform table'!A:B,2,0)</f>
        <v>Qingdao Red Lions</v>
      </c>
      <c r="Y504" t="str">
        <f>VLOOKUP(F504,'Transform table'!A:B,2,0)</f>
        <v>Beijing Institute of Technology</v>
      </c>
      <c r="Z504" t="str">
        <f t="shared" si="7"/>
        <v>27/07/2026Qingdao Red LionsBeijing Institute of Technology</v>
      </c>
      <c r="AA504" t="str">
        <f>VLOOKUP($Z504,'oddspedia-matches'!$A:$AD,AA$2,0)</f>
        <v>6 - 1</v>
      </c>
      <c r="AB504" t="str">
        <f>VLOOKUP($Z504,'oddspedia-matches'!$A:$AD,AB$2,0)</f>
        <v>Green</v>
      </c>
      <c r="AC504" t="str">
        <f>VLOOKUP($Z504,'oddspedia-matches'!$A:$AD,AC$2,0)</f>
        <v>Red</v>
      </c>
      <c r="AD504" t="str">
        <f>VLOOKUP($Z504,'oddspedia-matches'!$A:$AD,AD$2,0)</f>
        <v>Red</v>
      </c>
      <c r="AE504" t="str">
        <f>VLOOKUP($Z504,'oddspedia-matches'!$A:$AD,AE$2,0)</f>
        <v>Green</v>
      </c>
      <c r="AF504" t="str">
        <f>VLOOKUP($Z504,'oddspedia-matches'!$A:$AD,AF$2,0)</f>
        <v>Red</v>
      </c>
      <c r="AG504" t="str">
        <f>VLOOKUP($Z504,'oddspedia-matches'!$A:$AD,AG$2,0)</f>
        <v>Green</v>
      </c>
      <c r="AH504" t="str">
        <f>VLOOKUP($Z504,'oddspedia-matches'!$A:$AD,AH$2,0)</f>
        <v>Green</v>
      </c>
      <c r="AI504" t="str">
        <f>VLOOKUP($Z504,'oddspedia-matches'!$A:$AD,AI$2,0)</f>
        <v>Red</v>
      </c>
      <c r="AJ504" t="str">
        <f>VLOOKUP($Z504,'oddspedia-matches'!$A:$AD,AJ$2,0)</f>
        <v>Red</v>
      </c>
      <c r="AK504" t="str">
        <f>VLOOKUP($Z504,'oddspedia-matches'!$A:$AD,AK$2,0)</f>
        <v>Green</v>
      </c>
      <c r="AL504" t="str">
        <f>VLOOKUP($Z504,'oddspedia-matches'!$A:$AD,AL$2,0)</f>
        <v>Green</v>
      </c>
      <c r="AM504" t="str">
        <f>VLOOKUP($Z504,'oddspedia-matches'!$A:$AD,AM$2,0)</f>
        <v>Green</v>
      </c>
      <c r="AN504" t="str">
        <f>VLOOKUP($Z504,'oddspedia-matches'!$A:$AD,AN$2,0)</f>
        <v>Red</v>
      </c>
      <c r="AO504" t="str">
        <f>VLOOKUP($Z504,'oddspedia-matches'!$A:$AD,AO$2,0)</f>
        <v>Red</v>
      </c>
      <c r="AP504" t="str">
        <f>VLOOKUP($Z504,'oddspedia-matches'!$A:$AD,AP$2,0)</f>
        <v>Green</v>
      </c>
      <c r="AQ504" t="str">
        <f>VLOOKUP($Z504,'oddspedia-matches'!$A:$AD,AQ$2,0)</f>
        <v>Red</v>
      </c>
    </row>
    <row r="505" spans="2:43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FK Tukums 2000</v>
      </c>
      <c r="Y505" t="str">
        <f>VLOOKUP(F505,'Transform table'!A:B,2,0)</f>
        <v>Rigas Futbola Skola</v>
      </c>
      <c r="Z505" t="str">
        <f t="shared" si="7"/>
        <v>27/07/2026FK Tukums 2000Rigas Futbola Skola</v>
      </c>
      <c r="AA505" t="str">
        <f>VLOOKUP($Z505,'oddspedia-matches'!$A:$AD,AA$2,0)</f>
        <v>0 - 1</v>
      </c>
      <c r="AB505" t="str">
        <f>VLOOKUP($Z505,'oddspedia-matches'!$A:$AD,AB$2,0)</f>
        <v>Red</v>
      </c>
      <c r="AC505" t="str">
        <f>VLOOKUP($Z505,'oddspedia-matches'!$A:$AD,AC$2,0)</f>
        <v>Red</v>
      </c>
      <c r="AD505" t="str">
        <f>VLOOKUP($Z505,'oddspedia-matches'!$A:$AD,AD$2,0)</f>
        <v>Green</v>
      </c>
      <c r="AE505" t="str">
        <f>VLOOKUP($Z505,'oddspedia-matches'!$A:$AD,AE$2,0)</f>
        <v>Red</v>
      </c>
      <c r="AF505" t="str">
        <f>VLOOKUP($Z505,'oddspedia-matches'!$A:$AD,AF$2,0)</f>
        <v>Green</v>
      </c>
      <c r="AG505" t="str">
        <f>VLOOKUP($Z505,'oddspedia-matches'!$A:$AD,AG$2,0)</f>
        <v>Green</v>
      </c>
      <c r="AH505" t="str">
        <f>VLOOKUP($Z505,'oddspedia-matches'!$A:$AD,AH$2,0)</f>
        <v>Red</v>
      </c>
      <c r="AI505" t="str">
        <f>VLOOKUP($Z505,'oddspedia-matches'!$A:$AD,AI$2,0)</f>
        <v>Red</v>
      </c>
      <c r="AJ505" t="str">
        <f>VLOOKUP($Z505,'oddspedia-matches'!$A:$AD,AJ$2,0)</f>
        <v>Green</v>
      </c>
      <c r="AK505" t="str">
        <f>VLOOKUP($Z505,'oddspedia-matches'!$A:$AD,AK$2,0)</f>
        <v>Green</v>
      </c>
      <c r="AL505" t="str">
        <f>VLOOKUP($Z505,'oddspedia-matches'!$A:$AD,AL$2,0)</f>
        <v>Red</v>
      </c>
      <c r="AM505" t="str">
        <f>VLOOKUP($Z505,'oddspedia-matches'!$A:$AD,AM$2,0)</f>
        <v>Red</v>
      </c>
      <c r="AN505" t="str">
        <f>VLOOKUP($Z505,'oddspedia-matches'!$A:$AD,AN$2,0)</f>
        <v>Green</v>
      </c>
      <c r="AO505" t="str">
        <f>VLOOKUP($Z505,'oddspedia-matches'!$A:$AD,AO$2,0)</f>
        <v>Green</v>
      </c>
      <c r="AP505" t="str">
        <f>VLOOKUP($Z505,'oddspedia-matches'!$A:$AD,AP$2,0)</f>
        <v>Red</v>
      </c>
      <c r="AQ505" t="str">
        <f>VLOOKUP($Z505,'oddspedia-matches'!$A:$AD,AQ$2,0)</f>
        <v>Green</v>
      </c>
    </row>
    <row r="506" spans="2:43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Valmieras FK</v>
      </c>
      <c r="Y506" t="str">
        <f>VLOOKUP(F506,'Transform table'!A:B,2,0)</f>
        <v>Riga FC II</v>
      </c>
      <c r="Z506" t="str">
        <f t="shared" si="7"/>
        <v>27/07/2026Valmieras FKRiga FC II</v>
      </c>
      <c r="AA506" t="str">
        <f>VLOOKUP($Z506,'oddspedia-matches'!$A:$AD,AA$2,0)</f>
        <v>3 - 0</v>
      </c>
      <c r="AB506" t="str">
        <f>VLOOKUP($Z506,'oddspedia-matches'!$A:$AD,AB$2,0)</f>
        <v>Green</v>
      </c>
      <c r="AC506" t="str">
        <f>VLOOKUP($Z506,'oddspedia-matches'!$A:$AD,AC$2,0)</f>
        <v>Red</v>
      </c>
      <c r="AD506" t="str">
        <f>VLOOKUP($Z506,'oddspedia-matches'!$A:$AD,AD$2,0)</f>
        <v>Red</v>
      </c>
      <c r="AE506" t="str">
        <f>VLOOKUP($Z506,'oddspedia-matches'!$A:$AD,AE$2,0)</f>
        <v>Green</v>
      </c>
      <c r="AF506" t="str">
        <f>VLOOKUP($Z506,'oddspedia-matches'!$A:$AD,AF$2,0)</f>
        <v>Red</v>
      </c>
      <c r="AG506" t="str">
        <f>VLOOKUP($Z506,'oddspedia-matches'!$A:$AD,AG$2,0)</f>
        <v>Green</v>
      </c>
      <c r="AH506" t="str">
        <f>VLOOKUP($Z506,'oddspedia-matches'!$A:$AD,AH$2,0)</f>
        <v>Green</v>
      </c>
      <c r="AI506" t="str">
        <f>VLOOKUP($Z506,'oddspedia-matches'!$A:$AD,AI$2,0)</f>
        <v>Red</v>
      </c>
      <c r="AJ506" t="str">
        <f>VLOOKUP($Z506,'oddspedia-matches'!$A:$AD,AJ$2,0)</f>
        <v>Red</v>
      </c>
      <c r="AK506" t="str">
        <f>VLOOKUP($Z506,'oddspedia-matches'!$A:$AD,AK$2,0)</f>
        <v>Green</v>
      </c>
      <c r="AL506" t="str">
        <f>VLOOKUP($Z506,'oddspedia-matches'!$A:$AD,AL$2,0)</f>
        <v>Green</v>
      </c>
      <c r="AM506" t="str">
        <f>VLOOKUP($Z506,'oddspedia-matches'!$A:$AD,AM$2,0)</f>
        <v>Green</v>
      </c>
      <c r="AN506" t="str">
        <f>VLOOKUP($Z506,'oddspedia-matches'!$A:$AD,AN$2,0)</f>
        <v>Red</v>
      </c>
      <c r="AO506" t="str">
        <f>VLOOKUP($Z506,'oddspedia-matches'!$A:$AD,AO$2,0)</f>
        <v>Green</v>
      </c>
      <c r="AP506" t="str">
        <f>VLOOKUP($Z506,'oddspedia-matches'!$A:$AD,AP$2,0)</f>
        <v>Red</v>
      </c>
      <c r="AQ506" t="str">
        <f>VLOOKUP($Z506,'oddspedia-matches'!$A:$AD,AQ$2,0)</f>
        <v>Green</v>
      </c>
    </row>
    <row r="507" spans="2:43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str">
        <f>VLOOKUP(F507,'Transform table'!A:B,2,0)</f>
        <v>FC Voluntari</v>
      </c>
      <c r="Z507" t="str">
        <f t="shared" si="7"/>
        <v>27/07/2026CFR ClujFC Voluntari</v>
      </c>
      <c r="AA507" t="str">
        <f>VLOOKUP($Z507,'oddspedia-matches'!$A:$AD,AA$2,0)</f>
        <v>5 - 0</v>
      </c>
      <c r="AB507" t="str">
        <f>VLOOKUP($Z507,'oddspedia-matches'!$A:$AD,AB$2,0)</f>
        <v>Green</v>
      </c>
      <c r="AC507" t="str">
        <f>VLOOKUP($Z507,'oddspedia-matches'!$A:$AD,AC$2,0)</f>
        <v>Red</v>
      </c>
      <c r="AD507" t="str">
        <f>VLOOKUP($Z507,'oddspedia-matches'!$A:$AD,AD$2,0)</f>
        <v>Red</v>
      </c>
      <c r="AE507" t="str">
        <f>VLOOKUP($Z507,'oddspedia-matches'!$A:$AD,AE$2,0)</f>
        <v>Green</v>
      </c>
      <c r="AF507" t="str">
        <f>VLOOKUP($Z507,'oddspedia-matches'!$A:$AD,AF$2,0)</f>
        <v>Red</v>
      </c>
      <c r="AG507" t="str">
        <f>VLOOKUP($Z507,'oddspedia-matches'!$A:$AD,AG$2,0)</f>
        <v>Green</v>
      </c>
      <c r="AH507" t="str">
        <f>VLOOKUP($Z507,'oddspedia-matches'!$A:$AD,AH$2,0)</f>
        <v>Green</v>
      </c>
      <c r="AI507" t="str">
        <f>VLOOKUP($Z507,'oddspedia-matches'!$A:$AD,AI$2,0)</f>
        <v>Red</v>
      </c>
      <c r="AJ507" t="str">
        <f>VLOOKUP($Z507,'oddspedia-matches'!$A:$AD,AJ$2,0)</f>
        <v>Red</v>
      </c>
      <c r="AK507" t="str">
        <f>VLOOKUP($Z507,'oddspedia-matches'!$A:$AD,AK$2,0)</f>
        <v>Green</v>
      </c>
      <c r="AL507" t="str">
        <f>VLOOKUP($Z507,'oddspedia-matches'!$A:$AD,AL$2,0)</f>
        <v>Green</v>
      </c>
      <c r="AM507" t="str">
        <f>VLOOKUP($Z507,'oddspedia-matches'!$A:$AD,AM$2,0)</f>
        <v>Green</v>
      </c>
      <c r="AN507" t="str">
        <f>VLOOKUP($Z507,'oddspedia-matches'!$A:$AD,AN$2,0)</f>
        <v>Red</v>
      </c>
      <c r="AO507" t="str">
        <f>VLOOKUP($Z507,'oddspedia-matches'!$A:$AD,AO$2,0)</f>
        <v>Red</v>
      </c>
      <c r="AP507" t="str">
        <f>VLOOKUP($Z507,'oddspedia-matches'!$A:$AD,AP$2,0)</f>
        <v>Red</v>
      </c>
      <c r="AQ507" t="str">
        <f>VLOOKUP($Z507,'oddspedia-matches'!$A:$AD,AQ$2,0)</f>
        <v>Green</v>
      </c>
    </row>
    <row r="508" spans="2:43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str">
        <f>VLOOKUP(F508,'Transform table'!A:B,2,0)</f>
        <v>VMFD Zalgiris</v>
      </c>
      <c r="Z508" t="str">
        <f t="shared" si="7"/>
        <v>27/07/2026Hegelmann LitauenVMFD Zalgiris</v>
      </c>
      <c r="AA508" t="str">
        <f>VLOOKUP($Z508,'oddspedia-matches'!$A:$AD,AA$2,0)</f>
        <v>2 - 3</v>
      </c>
      <c r="AB508" t="str">
        <f>VLOOKUP($Z508,'oddspedia-matches'!$A:$AD,AB$2,0)</f>
        <v>Red</v>
      </c>
      <c r="AC508" t="str">
        <f>VLOOKUP($Z508,'oddspedia-matches'!$A:$AD,AC$2,0)</f>
        <v>Red</v>
      </c>
      <c r="AD508" t="str">
        <f>VLOOKUP($Z508,'oddspedia-matches'!$A:$AD,AD$2,0)</f>
        <v>Green</v>
      </c>
      <c r="AE508" t="str">
        <f>VLOOKUP($Z508,'oddspedia-matches'!$A:$AD,AE$2,0)</f>
        <v>Red</v>
      </c>
      <c r="AF508" t="str">
        <f>VLOOKUP($Z508,'oddspedia-matches'!$A:$AD,AF$2,0)</f>
        <v>Green</v>
      </c>
      <c r="AG508" t="str">
        <f>VLOOKUP($Z508,'oddspedia-matches'!$A:$AD,AG$2,0)</f>
        <v>Green</v>
      </c>
      <c r="AH508" t="str">
        <f>VLOOKUP($Z508,'oddspedia-matches'!$A:$AD,AH$2,0)</f>
        <v>Red</v>
      </c>
      <c r="AI508" t="str">
        <f>VLOOKUP($Z508,'oddspedia-matches'!$A:$AD,AI$2,0)</f>
        <v>Green</v>
      </c>
      <c r="AJ508" t="str">
        <f>VLOOKUP($Z508,'oddspedia-matches'!$A:$AD,AJ$2,0)</f>
        <v>Red</v>
      </c>
      <c r="AK508" t="str">
        <f>VLOOKUP($Z508,'oddspedia-matches'!$A:$AD,AK$2,0)</f>
        <v>Green</v>
      </c>
      <c r="AL508" t="str">
        <f>VLOOKUP($Z508,'oddspedia-matches'!$A:$AD,AL$2,0)</f>
        <v>Green</v>
      </c>
      <c r="AM508" t="str">
        <f>VLOOKUP($Z508,'oddspedia-matches'!$A:$AD,AM$2,0)</f>
        <v>Green</v>
      </c>
      <c r="AN508" t="str">
        <f>VLOOKUP($Z508,'oddspedia-matches'!$A:$AD,AN$2,0)</f>
        <v>Red</v>
      </c>
      <c r="AO508" t="str">
        <f>VLOOKUP($Z508,'oddspedia-matches'!$A:$AD,AO$2,0)</f>
        <v>Red</v>
      </c>
      <c r="AP508" t="str">
        <f>VLOOKUP($Z508,'oddspedia-matches'!$A:$AD,AP$2,0)</f>
        <v>Green</v>
      </c>
      <c r="AQ508" t="str">
        <f>VLOOKUP($Z508,'oddspedia-matches'!$A:$AD,AQ$2,0)</f>
        <v>Red</v>
      </c>
    </row>
    <row r="509" spans="2:43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Dunav Ruse FC</v>
      </c>
      <c r="Y509" t="str">
        <f>VLOOKUP(F509,'Transform table'!A:B,2,0)</f>
        <v>Ludogorets</v>
      </c>
      <c r="Z509" t="str">
        <f t="shared" si="7"/>
        <v>27/07/2026Dunav Ruse FCLudogorets</v>
      </c>
      <c r="AA509" t="str">
        <f>VLOOKUP($Z509,'oddspedia-matches'!$A:$AD,AA$2,0)</f>
        <v>0 - 2</v>
      </c>
      <c r="AB509" t="str">
        <f>VLOOKUP($Z509,'oddspedia-matches'!$A:$AD,AB$2,0)</f>
        <v>Red</v>
      </c>
      <c r="AC509" t="str">
        <f>VLOOKUP($Z509,'oddspedia-matches'!$A:$AD,AC$2,0)</f>
        <v>Red</v>
      </c>
      <c r="AD509" t="str">
        <f>VLOOKUP($Z509,'oddspedia-matches'!$A:$AD,AD$2,0)</f>
        <v>Green</v>
      </c>
      <c r="AE509" t="str">
        <f>VLOOKUP($Z509,'oddspedia-matches'!$A:$AD,AE$2,0)</f>
        <v>Red</v>
      </c>
      <c r="AF509" t="str">
        <f>VLOOKUP($Z509,'oddspedia-matches'!$A:$AD,AF$2,0)</f>
        <v>Green</v>
      </c>
      <c r="AG509" t="str">
        <f>VLOOKUP($Z509,'oddspedia-matches'!$A:$AD,AG$2,0)</f>
        <v>Green</v>
      </c>
      <c r="AH509" t="str">
        <f>VLOOKUP($Z509,'oddspedia-matches'!$A:$AD,AH$2,0)</f>
        <v>Red</v>
      </c>
      <c r="AI509" t="str">
        <f>VLOOKUP($Z509,'oddspedia-matches'!$A:$AD,AI$2,0)</f>
        <v>Red</v>
      </c>
      <c r="AJ509" t="str">
        <f>VLOOKUP($Z509,'oddspedia-matches'!$A:$AD,AJ$2,0)</f>
        <v>Green</v>
      </c>
      <c r="AK509" t="str">
        <f>VLOOKUP($Z509,'oddspedia-matches'!$A:$AD,AK$2,0)</f>
        <v>Green</v>
      </c>
      <c r="AL509" t="str">
        <f>VLOOKUP($Z509,'oddspedia-matches'!$A:$AD,AL$2,0)</f>
        <v>Green</v>
      </c>
      <c r="AM509" t="str">
        <f>VLOOKUP($Z509,'oddspedia-matches'!$A:$AD,AM$2,0)</f>
        <v>Red</v>
      </c>
      <c r="AN509" t="str">
        <f>VLOOKUP($Z509,'oddspedia-matches'!$A:$AD,AN$2,0)</f>
        <v>Green</v>
      </c>
      <c r="AO509" t="str">
        <f>VLOOKUP($Z509,'oddspedia-matches'!$A:$AD,AO$2,0)</f>
        <v>Green</v>
      </c>
      <c r="AP509" t="str">
        <f>VLOOKUP($Z509,'oddspedia-matches'!$A:$AD,AP$2,0)</f>
        <v>Red</v>
      </c>
      <c r="AQ509" t="str">
        <f>VLOOKUP($Z509,'oddspedia-matches'!$A:$AD,AQ$2,0)</f>
        <v>Green</v>
      </c>
    </row>
    <row r="510" spans="2:43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 U21</v>
      </c>
      <c r="Y510" t="str">
        <f>VLOOKUP(F510,'Transform table'!A:B,2,0)</f>
        <v>Viimsi JK</v>
      </c>
      <c r="Z510" t="str">
        <f t="shared" si="7"/>
        <v>27/07/2026JK Nomme United U21Viimsi JK</v>
      </c>
      <c r="AA510" t="str">
        <f>VLOOKUP($Z510,'oddspedia-matches'!$A:$AD,AA$2,0)</f>
        <v>0 - 3</v>
      </c>
      <c r="AB510" t="str">
        <f>VLOOKUP($Z510,'oddspedia-matches'!$A:$AD,AB$2,0)</f>
        <v>Red</v>
      </c>
      <c r="AC510" t="str">
        <f>VLOOKUP($Z510,'oddspedia-matches'!$A:$AD,AC$2,0)</f>
        <v>Red</v>
      </c>
      <c r="AD510" t="str">
        <f>VLOOKUP($Z510,'oddspedia-matches'!$A:$AD,AD$2,0)</f>
        <v>Green</v>
      </c>
      <c r="AE510" t="str">
        <f>VLOOKUP($Z510,'oddspedia-matches'!$A:$AD,AE$2,0)</f>
        <v>Red</v>
      </c>
      <c r="AF510" t="str">
        <f>VLOOKUP($Z510,'oddspedia-matches'!$A:$AD,AF$2,0)</f>
        <v>Green</v>
      </c>
      <c r="AG510" t="str">
        <f>VLOOKUP($Z510,'oddspedia-matches'!$A:$AD,AG$2,0)</f>
        <v>Green</v>
      </c>
      <c r="AH510" t="str">
        <f>VLOOKUP($Z510,'oddspedia-matches'!$A:$AD,AH$2,0)</f>
        <v>Red</v>
      </c>
      <c r="AI510" t="str">
        <f>VLOOKUP($Z510,'oddspedia-matches'!$A:$AD,AI$2,0)</f>
        <v>Green</v>
      </c>
      <c r="AJ510" t="str">
        <f>VLOOKUP($Z510,'oddspedia-matches'!$A:$AD,AJ$2,0)</f>
        <v>Red</v>
      </c>
      <c r="AK510" t="str">
        <f>VLOOKUP($Z510,'oddspedia-matches'!$A:$AD,AK$2,0)</f>
        <v>Red</v>
      </c>
      <c r="AL510" t="str">
        <f>VLOOKUP($Z510,'oddspedia-matches'!$A:$AD,AL$2,0)</f>
        <v>Green</v>
      </c>
      <c r="AM510" t="str">
        <f>VLOOKUP($Z510,'oddspedia-matches'!$A:$AD,AM$2,0)</f>
        <v>Green</v>
      </c>
      <c r="AN510" t="str">
        <f>VLOOKUP($Z510,'oddspedia-matches'!$A:$AD,AN$2,0)</f>
        <v>Red</v>
      </c>
      <c r="AO510" t="str">
        <f>VLOOKUP($Z510,'oddspedia-matches'!$A:$AD,AO$2,0)</f>
        <v>Green</v>
      </c>
      <c r="AP510" t="str">
        <f>VLOOKUP($Z510,'oddspedia-matches'!$A:$AD,AP$2,0)</f>
        <v>Red</v>
      </c>
      <c r="AQ510" t="str">
        <f>VLOOKUP($Z510,'oddspedia-matches'!$A:$AD,AQ$2,0)</f>
        <v>Green</v>
      </c>
    </row>
    <row r="511" spans="2:43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str">
        <f>VLOOKUP(F511,'Transform table'!A:B,2,0)</f>
        <v>Ogre United</v>
      </c>
      <c r="Z511" t="str">
        <f t="shared" si="7"/>
        <v>27/07/2026SC GrobinasOgre United</v>
      </c>
      <c r="AA511" t="str">
        <f>VLOOKUP($Z511,'oddspedia-matches'!$A:$AD,AA$2,0)</f>
        <v>2 - 2</v>
      </c>
      <c r="AB511" t="str">
        <f>VLOOKUP($Z511,'oddspedia-matches'!$A:$AD,AB$2,0)</f>
        <v>Red</v>
      </c>
      <c r="AC511" t="str">
        <f>VLOOKUP($Z511,'oddspedia-matches'!$A:$AD,AC$2,0)</f>
        <v>Green</v>
      </c>
      <c r="AD511" t="str">
        <f>VLOOKUP($Z511,'oddspedia-matches'!$A:$AD,AD$2,0)</f>
        <v>Red</v>
      </c>
      <c r="AE511" t="str">
        <f>VLOOKUP($Z511,'oddspedia-matches'!$A:$AD,AE$2,0)</f>
        <v>Green</v>
      </c>
      <c r="AF511" t="str">
        <f>VLOOKUP($Z511,'oddspedia-matches'!$A:$AD,AF$2,0)</f>
        <v>Green</v>
      </c>
      <c r="AG511" t="str">
        <f>VLOOKUP($Z511,'oddspedia-matches'!$A:$AD,AG$2,0)</f>
        <v>Red</v>
      </c>
      <c r="AH511" t="str">
        <f>VLOOKUP($Z511,'oddspedia-matches'!$A:$AD,AH$2,0)</f>
        <v>Red</v>
      </c>
      <c r="AI511" t="str">
        <f>VLOOKUP($Z511,'oddspedia-matches'!$A:$AD,AI$2,0)</f>
        <v>Red</v>
      </c>
      <c r="AJ511" t="str">
        <f>VLOOKUP($Z511,'oddspedia-matches'!$A:$AD,AJ$2,0)</f>
        <v>Green</v>
      </c>
      <c r="AK511" t="str">
        <f>VLOOKUP($Z511,'oddspedia-matches'!$A:$AD,AK$2,0)</f>
        <v>Green</v>
      </c>
      <c r="AL511" t="str">
        <f>VLOOKUP($Z511,'oddspedia-matches'!$A:$AD,AL$2,0)</f>
        <v>Green</v>
      </c>
      <c r="AM511" t="str">
        <f>VLOOKUP($Z511,'oddspedia-matches'!$A:$AD,AM$2,0)</f>
        <v>Green</v>
      </c>
      <c r="AN511" t="str">
        <f>VLOOKUP($Z511,'oddspedia-matches'!$A:$AD,AN$2,0)</f>
        <v>Red</v>
      </c>
      <c r="AO511" t="str">
        <f>VLOOKUP($Z511,'oddspedia-matches'!$A:$AD,AO$2,0)</f>
        <v>Red</v>
      </c>
      <c r="AP511" t="str">
        <f>VLOOKUP($Z511,'oddspedia-matches'!$A:$AD,AP$2,0)</f>
        <v>Green</v>
      </c>
      <c r="AQ511" t="str">
        <f>VLOOKUP($Z511,'oddspedia-matches'!$A:$AD,AQ$2,0)</f>
        <v>Red</v>
      </c>
    </row>
    <row r="512" spans="2:43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FS Metta/LU Riga</v>
      </c>
      <c r="Y512" t="str">
        <f>VLOOKUP(F512,'Transform table'!A:B,2,0)</f>
        <v>FK Tukums 2000 II</v>
      </c>
      <c r="Z512" t="str">
        <f t="shared" si="7"/>
        <v>27/07/2026FS Metta/LU RigaFK Tukums 2000 II</v>
      </c>
      <c r="AA512" t="str">
        <f>VLOOKUP($Z512,'oddspedia-matches'!$A:$AD,AA$2,0)</f>
        <v>9 - 0</v>
      </c>
      <c r="AB512" t="str">
        <f>VLOOKUP($Z512,'oddspedia-matches'!$A:$AD,AB$2,0)</f>
        <v>Green</v>
      </c>
      <c r="AC512" t="str">
        <f>VLOOKUP($Z512,'oddspedia-matches'!$A:$AD,AC$2,0)</f>
        <v>Red</v>
      </c>
      <c r="AD512" t="str">
        <f>VLOOKUP($Z512,'oddspedia-matches'!$A:$AD,AD$2,0)</f>
        <v>Red</v>
      </c>
      <c r="AE512" t="str">
        <f>VLOOKUP($Z512,'oddspedia-matches'!$A:$AD,AE$2,0)</f>
        <v>Green</v>
      </c>
      <c r="AF512" t="str">
        <f>VLOOKUP($Z512,'oddspedia-matches'!$A:$AD,AF$2,0)</f>
        <v>Red</v>
      </c>
      <c r="AG512" t="str">
        <f>VLOOKUP($Z512,'oddspedia-matches'!$A:$AD,AG$2,0)</f>
        <v>Green</v>
      </c>
      <c r="AH512" t="str">
        <f>VLOOKUP($Z512,'oddspedia-matches'!$A:$AD,AH$2,0)</f>
        <v>Green</v>
      </c>
      <c r="AI512" t="str">
        <f>VLOOKUP($Z512,'oddspedia-matches'!$A:$AD,AI$2,0)</f>
        <v>Red</v>
      </c>
      <c r="AJ512" t="str">
        <f>VLOOKUP($Z512,'oddspedia-matches'!$A:$AD,AJ$2,0)</f>
        <v>Red</v>
      </c>
      <c r="AK512" t="str">
        <f>VLOOKUP($Z512,'oddspedia-matches'!$A:$AD,AK$2,0)</f>
        <v>Green</v>
      </c>
      <c r="AL512" t="str">
        <f>VLOOKUP($Z512,'oddspedia-matches'!$A:$AD,AL$2,0)</f>
        <v>Green</v>
      </c>
      <c r="AM512" t="str">
        <f>VLOOKUP($Z512,'oddspedia-matches'!$A:$AD,AM$2,0)</f>
        <v>Green</v>
      </c>
      <c r="AN512" t="str">
        <f>VLOOKUP($Z512,'oddspedia-matches'!$A:$AD,AN$2,0)</f>
        <v>Red</v>
      </c>
      <c r="AO512" t="str">
        <f>VLOOKUP($Z512,'oddspedia-matches'!$A:$AD,AO$2,0)</f>
        <v>Red</v>
      </c>
      <c r="AP512" t="str">
        <f>VLOOKUP($Z512,'oddspedia-matches'!$A:$AD,AP$2,0)</f>
        <v>Red</v>
      </c>
      <c r="AQ512" t="str">
        <f>VLOOKUP($Z512,'oddspedia-matches'!$A:$AD,AQ$2,0)</f>
        <v>Green</v>
      </c>
    </row>
    <row r="513" spans="2:43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Randers FC</v>
      </c>
      <c r="Y513" t="str">
        <f>VLOOKUP(F513,'Transform table'!A:B,2,0)</f>
        <v>Silkeborg IF</v>
      </c>
      <c r="Z513" t="str">
        <f t="shared" si="7"/>
        <v>27/07/2026Randers FCSilkeborg IF</v>
      </c>
      <c r="AA513" t="str">
        <f>VLOOKUP($Z513,'oddspedia-matches'!$A:$AD,AA$2,0)</f>
        <v>1 - 1</v>
      </c>
      <c r="AB513" t="str">
        <f>VLOOKUP($Z513,'oddspedia-matches'!$A:$AD,AB$2,0)</f>
        <v>Red</v>
      </c>
      <c r="AC513" t="str">
        <f>VLOOKUP($Z513,'oddspedia-matches'!$A:$AD,AC$2,0)</f>
        <v>Green</v>
      </c>
      <c r="AD513" t="str">
        <f>VLOOKUP($Z513,'oddspedia-matches'!$A:$AD,AD$2,0)</f>
        <v>Red</v>
      </c>
      <c r="AE513" t="str">
        <f>VLOOKUP($Z513,'oddspedia-matches'!$A:$AD,AE$2,0)</f>
        <v>Green</v>
      </c>
      <c r="AF513" t="str">
        <f>VLOOKUP($Z513,'oddspedia-matches'!$A:$AD,AF$2,0)</f>
        <v>Green</v>
      </c>
      <c r="AG513" t="str">
        <f>VLOOKUP($Z513,'oddspedia-matches'!$A:$AD,AG$2,0)</f>
        <v>Red</v>
      </c>
      <c r="AH513" t="str">
        <f>VLOOKUP($Z513,'oddspedia-matches'!$A:$AD,AH$2,0)</f>
        <v>Red</v>
      </c>
      <c r="AI513" t="str">
        <f>VLOOKUP($Z513,'oddspedia-matches'!$A:$AD,AI$2,0)</f>
        <v>Green</v>
      </c>
      <c r="AJ513" t="str">
        <f>VLOOKUP($Z513,'oddspedia-matches'!$A:$AD,AJ$2,0)</f>
        <v>Red</v>
      </c>
      <c r="AK513" t="str">
        <f>VLOOKUP($Z513,'oddspedia-matches'!$A:$AD,AK$2,0)</f>
        <v>Green</v>
      </c>
      <c r="AL513" t="str">
        <f>VLOOKUP($Z513,'oddspedia-matches'!$A:$AD,AL$2,0)</f>
        <v>Green</v>
      </c>
      <c r="AM513" t="str">
        <f>VLOOKUP($Z513,'oddspedia-matches'!$A:$AD,AM$2,0)</f>
        <v>Red</v>
      </c>
      <c r="AN513" t="str">
        <f>VLOOKUP($Z513,'oddspedia-matches'!$A:$AD,AN$2,0)</f>
        <v>Green</v>
      </c>
      <c r="AO513" t="str">
        <f>VLOOKUP($Z513,'oddspedia-matches'!$A:$AD,AO$2,0)</f>
        <v>Green</v>
      </c>
      <c r="AP513" t="str">
        <f>VLOOKUP($Z513,'oddspedia-matches'!$A:$AD,AP$2,0)</f>
        <v>Green</v>
      </c>
      <c r="AQ513" t="str">
        <f>VLOOKUP($Z513,'oddspedia-matches'!$A:$AD,AQ$2,0)</f>
        <v>Red</v>
      </c>
    </row>
    <row r="514" spans="2:43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Rosenborg</v>
      </c>
      <c r="Y514" t="str">
        <f>VLOOKUP(F514,'Transform table'!A:B,2,0)</f>
        <v>Fredrikstad</v>
      </c>
      <c r="Z514" t="str">
        <f t="shared" si="7"/>
        <v>27/07/2026RosenborgFredrikstad</v>
      </c>
      <c r="AA514" t="str">
        <f>VLOOKUP($Z514,'oddspedia-matches'!$A:$AD,AA$2,0)</f>
        <v>4 - 0</v>
      </c>
      <c r="AB514" t="str">
        <f>VLOOKUP($Z514,'oddspedia-matches'!$A:$AD,AB$2,0)</f>
        <v>Green</v>
      </c>
      <c r="AC514" t="str">
        <f>VLOOKUP($Z514,'oddspedia-matches'!$A:$AD,AC$2,0)</f>
        <v>Red</v>
      </c>
      <c r="AD514" t="str">
        <f>VLOOKUP($Z514,'oddspedia-matches'!$A:$AD,AD$2,0)</f>
        <v>Red</v>
      </c>
      <c r="AE514" t="str">
        <f>VLOOKUP($Z514,'oddspedia-matches'!$A:$AD,AE$2,0)</f>
        <v>Green</v>
      </c>
      <c r="AF514" t="str">
        <f>VLOOKUP($Z514,'oddspedia-matches'!$A:$AD,AF$2,0)</f>
        <v>Red</v>
      </c>
      <c r="AG514" t="str">
        <f>VLOOKUP($Z514,'oddspedia-matches'!$A:$AD,AG$2,0)</f>
        <v>Green</v>
      </c>
      <c r="AH514" t="str">
        <f>VLOOKUP($Z514,'oddspedia-matches'!$A:$AD,AH$2,0)</f>
        <v>Green</v>
      </c>
      <c r="AI514" t="str">
        <f>VLOOKUP($Z514,'oddspedia-matches'!$A:$AD,AI$2,0)</f>
        <v>Red</v>
      </c>
      <c r="AJ514" t="str">
        <f>VLOOKUP($Z514,'oddspedia-matches'!$A:$AD,AJ$2,0)</f>
        <v>Red</v>
      </c>
      <c r="AK514" t="str">
        <f>VLOOKUP($Z514,'oddspedia-matches'!$A:$AD,AK$2,0)</f>
        <v>Green</v>
      </c>
      <c r="AL514" t="str">
        <f>VLOOKUP($Z514,'oddspedia-matches'!$A:$AD,AL$2,0)</f>
        <v>Green</v>
      </c>
      <c r="AM514" t="str">
        <f>VLOOKUP($Z514,'oddspedia-matches'!$A:$AD,AM$2,0)</f>
        <v>Green</v>
      </c>
      <c r="AN514" t="str">
        <f>VLOOKUP($Z514,'oddspedia-matches'!$A:$AD,AN$2,0)</f>
        <v>Red</v>
      </c>
      <c r="AO514" t="str">
        <f>VLOOKUP($Z514,'oddspedia-matches'!$A:$AD,AO$2,0)</f>
        <v>Red</v>
      </c>
      <c r="AP514" t="str">
        <f>VLOOKUP($Z514,'oddspedia-matches'!$A:$AD,AP$2,0)</f>
        <v>Red</v>
      </c>
      <c r="AQ514" t="str">
        <f>VLOOKUP($Z514,'oddspedia-matches'!$A:$AD,AQ$2,0)</f>
        <v>Green</v>
      </c>
    </row>
    <row r="515" spans="2:43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Stabaek</v>
      </c>
      <c r="Y515" t="str">
        <f>VLOOKUP(F515,'Transform table'!A:B,2,0)</f>
        <v>Hodd</v>
      </c>
      <c r="Z515" t="str">
        <f t="shared" si="7"/>
        <v>27/07/2026StabaekHodd</v>
      </c>
      <c r="AA515" t="str">
        <f>VLOOKUP($Z515,'oddspedia-matches'!$A:$AD,AA$2,0)</f>
        <v>6 - 0</v>
      </c>
      <c r="AB515" t="str">
        <f>VLOOKUP($Z515,'oddspedia-matches'!$A:$AD,AB$2,0)</f>
        <v>Green</v>
      </c>
      <c r="AC515" t="str">
        <f>VLOOKUP($Z515,'oddspedia-matches'!$A:$AD,AC$2,0)</f>
        <v>Red</v>
      </c>
      <c r="AD515" t="str">
        <f>VLOOKUP($Z515,'oddspedia-matches'!$A:$AD,AD$2,0)</f>
        <v>Red</v>
      </c>
      <c r="AE515" t="str">
        <f>VLOOKUP($Z515,'oddspedia-matches'!$A:$AD,AE$2,0)</f>
        <v>Green</v>
      </c>
      <c r="AF515" t="str">
        <f>VLOOKUP($Z515,'oddspedia-matches'!$A:$AD,AF$2,0)</f>
        <v>Red</v>
      </c>
      <c r="AG515" t="str">
        <f>VLOOKUP($Z515,'oddspedia-matches'!$A:$AD,AG$2,0)</f>
        <v>Green</v>
      </c>
      <c r="AH515" t="str">
        <f>VLOOKUP($Z515,'oddspedia-matches'!$A:$AD,AH$2,0)</f>
        <v>Green</v>
      </c>
      <c r="AI515" t="str">
        <f>VLOOKUP($Z515,'oddspedia-matches'!$A:$AD,AI$2,0)</f>
        <v>Red</v>
      </c>
      <c r="AJ515" t="str">
        <f>VLOOKUP($Z515,'oddspedia-matches'!$A:$AD,AJ$2,0)</f>
        <v>Red</v>
      </c>
      <c r="AK515" t="str">
        <f>VLOOKUP($Z515,'oddspedia-matches'!$A:$AD,AK$2,0)</f>
        <v>Green</v>
      </c>
      <c r="AL515" t="str">
        <f>VLOOKUP($Z515,'oddspedia-matches'!$A:$AD,AL$2,0)</f>
        <v>Green</v>
      </c>
      <c r="AM515" t="str">
        <f>VLOOKUP($Z515,'oddspedia-matches'!$A:$AD,AM$2,0)</f>
        <v>Green</v>
      </c>
      <c r="AN515" t="str">
        <f>VLOOKUP($Z515,'oddspedia-matches'!$A:$AD,AN$2,0)</f>
        <v>Red</v>
      </c>
      <c r="AO515" t="str">
        <f>VLOOKUP($Z515,'oddspedia-matches'!$A:$AD,AO$2,0)</f>
        <v>Red</v>
      </c>
      <c r="AP515" t="str">
        <f>VLOOKUP($Z515,'oddspedia-matches'!$A:$AD,AP$2,0)</f>
        <v>Red</v>
      </c>
      <c r="AQ515" t="str">
        <f>VLOOKUP($Z515,'oddspedia-matches'!$A:$AD,AQ$2,0)</f>
        <v>Green</v>
      </c>
    </row>
    <row r="516" spans="2:43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Zaglebie Lubin</v>
      </c>
      <c r="Y516" t="str">
        <f>VLOOKUP(F516,'Transform table'!A:B,2,0)</f>
        <v>Piast Gliwice</v>
      </c>
      <c r="Z516" t="str">
        <f t="shared" ref="Z516:Z559" si="8">C516&amp;X516&amp;Y516</f>
        <v>27/07/2026Zaglebie LubinPiast Gliwice</v>
      </c>
      <c r="AA516" t="str">
        <f>VLOOKUP($Z516,'oddspedia-matches'!$A:$AD,AA$2,0)</f>
        <v>2 - 0</v>
      </c>
      <c r="AB516" t="str">
        <f>VLOOKUP($Z516,'oddspedia-matches'!$A:$AD,AB$2,0)</f>
        <v>Green</v>
      </c>
      <c r="AC516" t="str">
        <f>VLOOKUP($Z516,'oddspedia-matches'!$A:$AD,AC$2,0)</f>
        <v>Red</v>
      </c>
      <c r="AD516" t="str">
        <f>VLOOKUP($Z516,'oddspedia-matches'!$A:$AD,AD$2,0)</f>
        <v>Red</v>
      </c>
      <c r="AE516" t="str">
        <f>VLOOKUP($Z516,'oddspedia-matches'!$A:$AD,AE$2,0)</f>
        <v>Green</v>
      </c>
      <c r="AF516" t="str">
        <f>VLOOKUP($Z516,'oddspedia-matches'!$A:$AD,AF$2,0)</f>
        <v>Red</v>
      </c>
      <c r="AG516" t="str">
        <f>VLOOKUP($Z516,'oddspedia-matches'!$A:$AD,AG$2,0)</f>
        <v>Green</v>
      </c>
      <c r="AH516" t="str">
        <f>VLOOKUP($Z516,'oddspedia-matches'!$A:$AD,AH$2,0)</f>
        <v>Red</v>
      </c>
      <c r="AI516" t="str">
        <f>VLOOKUP($Z516,'oddspedia-matches'!$A:$AD,AI$2,0)</f>
        <v>Green</v>
      </c>
      <c r="AJ516" t="str">
        <f>VLOOKUP($Z516,'oddspedia-matches'!$A:$AD,AJ$2,0)</f>
        <v>Red</v>
      </c>
      <c r="AK516" t="str">
        <f>VLOOKUP($Z516,'oddspedia-matches'!$A:$AD,AK$2,0)</f>
        <v>Red</v>
      </c>
      <c r="AL516" t="str">
        <f>VLOOKUP($Z516,'oddspedia-matches'!$A:$AD,AL$2,0)</f>
        <v>Green</v>
      </c>
      <c r="AM516" t="str">
        <f>VLOOKUP($Z516,'oddspedia-matches'!$A:$AD,AM$2,0)</f>
        <v>Red</v>
      </c>
      <c r="AN516" t="str">
        <f>VLOOKUP($Z516,'oddspedia-matches'!$A:$AD,AN$2,0)</f>
        <v>Green</v>
      </c>
      <c r="AO516" t="str">
        <f>VLOOKUP($Z516,'oddspedia-matches'!$A:$AD,AO$2,0)</f>
        <v>Green</v>
      </c>
      <c r="AP516" t="str">
        <f>VLOOKUP($Z516,'oddspedia-matches'!$A:$AD,AP$2,0)</f>
        <v>Red</v>
      </c>
      <c r="AQ516" t="str">
        <f>VLOOKUP($Z516,'oddspedia-matches'!$A:$AD,AQ$2,0)</f>
        <v>Green</v>
      </c>
    </row>
    <row r="517" spans="2:43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tr">
        <f>VLOOKUP(E517,'Transform table'!A:B,2,0)</f>
        <v>Miedz Legnica</v>
      </c>
      <c r="Y517" t="str">
        <f>VLOOKUP(F517,'Transform table'!A:B,2,0)</f>
        <v>Podbeskidzie Bielsko Biala</v>
      </c>
      <c r="Z517" t="str">
        <f t="shared" si="8"/>
        <v>27/07/2026Miedz LegnicaPodbeskidzie Bielsko Biala</v>
      </c>
      <c r="AA517" t="str">
        <f>VLOOKUP($Z517,'oddspedia-matches'!$A:$AD,AA$2,0)</f>
        <v>1 - 1</v>
      </c>
      <c r="AB517" t="str">
        <f>VLOOKUP($Z517,'oddspedia-matches'!$A:$AD,AB$2,0)</f>
        <v>Red</v>
      </c>
      <c r="AC517" t="str">
        <f>VLOOKUP($Z517,'oddspedia-matches'!$A:$AD,AC$2,0)</f>
        <v>Green</v>
      </c>
      <c r="AD517" t="str">
        <f>VLOOKUP($Z517,'oddspedia-matches'!$A:$AD,AD$2,0)</f>
        <v>Red</v>
      </c>
      <c r="AE517" t="str">
        <f>VLOOKUP($Z517,'oddspedia-matches'!$A:$AD,AE$2,0)</f>
        <v>Green</v>
      </c>
      <c r="AF517" t="str">
        <f>VLOOKUP($Z517,'oddspedia-matches'!$A:$AD,AF$2,0)</f>
        <v>Green</v>
      </c>
      <c r="AG517" t="str">
        <f>VLOOKUP($Z517,'oddspedia-matches'!$A:$AD,AG$2,0)</f>
        <v>Red</v>
      </c>
      <c r="AH517" t="str">
        <f>VLOOKUP($Z517,'oddspedia-matches'!$A:$AD,AH$2,0)</f>
        <v>Red</v>
      </c>
      <c r="AI517" t="str">
        <f>VLOOKUP($Z517,'oddspedia-matches'!$A:$AD,AI$2,0)</f>
        <v>Red</v>
      </c>
      <c r="AJ517" t="str">
        <f>VLOOKUP($Z517,'oddspedia-matches'!$A:$AD,AJ$2,0)</f>
        <v>Green</v>
      </c>
      <c r="AK517" t="str">
        <f>VLOOKUP($Z517,'oddspedia-matches'!$A:$AD,AK$2,0)</f>
        <v>Green</v>
      </c>
      <c r="AL517" t="str">
        <f>VLOOKUP($Z517,'oddspedia-matches'!$A:$AD,AL$2,0)</f>
        <v>Green</v>
      </c>
      <c r="AM517" t="str">
        <f>VLOOKUP($Z517,'oddspedia-matches'!$A:$AD,AM$2,0)</f>
        <v>Red</v>
      </c>
      <c r="AN517" t="str">
        <f>VLOOKUP($Z517,'oddspedia-matches'!$A:$AD,AN$2,0)</f>
        <v>Green</v>
      </c>
      <c r="AO517" t="str">
        <f>VLOOKUP($Z517,'oddspedia-matches'!$A:$AD,AO$2,0)</f>
        <v>Green</v>
      </c>
      <c r="AP517" t="str">
        <f>VLOOKUP($Z517,'oddspedia-matches'!$A:$AD,AP$2,0)</f>
        <v>Green</v>
      </c>
      <c r="AQ517" t="str">
        <f>VLOOKUP($Z517,'oddspedia-matches'!$A:$AD,AQ$2,0)</f>
        <v>Red</v>
      </c>
    </row>
    <row r="518" spans="2:43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Kamaz Naberezhnye Chelny</v>
      </c>
      <c r="Y518" t="str">
        <f>VLOOKUP(F518,'Transform table'!A:B,2,0)</f>
        <v>Rotor Volgograd</v>
      </c>
      <c r="Z518" t="str">
        <f t="shared" si="8"/>
        <v>27/07/2026Kamaz Naberezhnye ChelnyRotor Volgograd</v>
      </c>
      <c r="AA518" t="str">
        <f>VLOOKUP($Z518,'oddspedia-matches'!$A:$AD,AA$2,0)</f>
        <v>0 - 2</v>
      </c>
      <c r="AB518" t="str">
        <f>VLOOKUP($Z518,'oddspedia-matches'!$A:$AD,AB$2,0)</f>
        <v>Red</v>
      </c>
      <c r="AC518" t="str">
        <f>VLOOKUP($Z518,'oddspedia-matches'!$A:$AD,AC$2,0)</f>
        <v>Red</v>
      </c>
      <c r="AD518" t="str">
        <f>VLOOKUP($Z518,'oddspedia-matches'!$A:$AD,AD$2,0)</f>
        <v>Green</v>
      </c>
      <c r="AE518" t="str">
        <f>VLOOKUP($Z518,'oddspedia-matches'!$A:$AD,AE$2,0)</f>
        <v>Red</v>
      </c>
      <c r="AF518" t="str">
        <f>VLOOKUP($Z518,'oddspedia-matches'!$A:$AD,AF$2,0)</f>
        <v>Green</v>
      </c>
      <c r="AG518" t="str">
        <f>VLOOKUP($Z518,'oddspedia-matches'!$A:$AD,AG$2,0)</f>
        <v>Green</v>
      </c>
      <c r="AH518" t="str">
        <f>VLOOKUP($Z518,'oddspedia-matches'!$A:$AD,AH$2,0)</f>
        <v>Red</v>
      </c>
      <c r="AI518" t="str">
        <f>VLOOKUP($Z518,'oddspedia-matches'!$A:$AD,AI$2,0)</f>
        <v>Red</v>
      </c>
      <c r="AJ518" t="str">
        <f>VLOOKUP($Z518,'oddspedia-matches'!$A:$AD,AJ$2,0)</f>
        <v>Green</v>
      </c>
      <c r="AK518" t="str">
        <f>VLOOKUP($Z518,'oddspedia-matches'!$A:$AD,AK$2,0)</f>
        <v>Green</v>
      </c>
      <c r="AL518" t="str">
        <f>VLOOKUP($Z518,'oddspedia-matches'!$A:$AD,AL$2,0)</f>
        <v>Green</v>
      </c>
      <c r="AM518" t="str">
        <f>VLOOKUP($Z518,'oddspedia-matches'!$A:$AD,AM$2,0)</f>
        <v>Red</v>
      </c>
      <c r="AN518" t="str">
        <f>VLOOKUP($Z518,'oddspedia-matches'!$A:$AD,AN$2,0)</f>
        <v>Green</v>
      </c>
      <c r="AO518" t="str">
        <f>VLOOKUP($Z518,'oddspedia-matches'!$A:$AD,AO$2,0)</f>
        <v>Green</v>
      </c>
      <c r="AP518" t="str">
        <f>VLOOKUP($Z518,'oddspedia-matches'!$A:$AD,AP$2,0)</f>
        <v>Red</v>
      </c>
      <c r="AQ518" t="str">
        <f>VLOOKUP($Z518,'oddspedia-matches'!$A:$AD,AQ$2,0)</f>
        <v>Green</v>
      </c>
    </row>
    <row r="519" spans="2:43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Hacken</v>
      </c>
      <c r="Y519" t="str">
        <f>VLOOKUP(F519,'Transform table'!A:B,2,0)</f>
        <v>AIK</v>
      </c>
      <c r="Z519" t="str">
        <f t="shared" si="8"/>
        <v>27/07/2026HackenAIK</v>
      </c>
      <c r="AA519" t="str">
        <f>VLOOKUP($Z519,'oddspedia-matches'!$A:$AD,AA$2,0)</f>
        <v>0 - 0</v>
      </c>
      <c r="AB519" t="str">
        <f>VLOOKUP($Z519,'oddspedia-matches'!$A:$AD,AB$2,0)</f>
        <v>Red</v>
      </c>
      <c r="AC519" t="str">
        <f>VLOOKUP($Z519,'oddspedia-matches'!$A:$AD,AC$2,0)</f>
        <v>Green</v>
      </c>
      <c r="AD519" t="str">
        <f>VLOOKUP($Z519,'oddspedia-matches'!$A:$AD,AD$2,0)</f>
        <v>Red</v>
      </c>
      <c r="AE519" t="str">
        <f>VLOOKUP($Z519,'oddspedia-matches'!$A:$AD,AE$2,0)</f>
        <v>Green</v>
      </c>
      <c r="AF519" t="str">
        <f>VLOOKUP($Z519,'oddspedia-matches'!$A:$AD,AF$2,0)</f>
        <v>Green</v>
      </c>
      <c r="AG519" t="str">
        <f>VLOOKUP($Z519,'oddspedia-matches'!$A:$AD,AG$2,0)</f>
        <v>Red</v>
      </c>
      <c r="AH519" t="str">
        <f>VLOOKUP($Z519,'oddspedia-matches'!$A:$AD,AH$2,0)</f>
        <v>Red</v>
      </c>
      <c r="AI519" t="str">
        <f>VLOOKUP($Z519,'oddspedia-matches'!$A:$AD,AI$2,0)</f>
        <v>Green</v>
      </c>
      <c r="AJ519" t="str">
        <f>VLOOKUP($Z519,'oddspedia-matches'!$A:$AD,AJ$2,0)</f>
        <v>Red</v>
      </c>
      <c r="AK519" t="str">
        <f>VLOOKUP($Z519,'oddspedia-matches'!$A:$AD,AK$2,0)</f>
        <v>Red</v>
      </c>
      <c r="AL519" t="str">
        <f>VLOOKUP($Z519,'oddspedia-matches'!$A:$AD,AL$2,0)</f>
        <v>Red</v>
      </c>
      <c r="AM519" t="str">
        <f>VLOOKUP($Z519,'oddspedia-matches'!$A:$AD,AM$2,0)</f>
        <v>Red</v>
      </c>
      <c r="AN519" t="str">
        <f>VLOOKUP($Z519,'oddspedia-matches'!$A:$AD,AN$2,0)</f>
        <v>Green</v>
      </c>
      <c r="AO519" t="str">
        <f>VLOOKUP($Z519,'oddspedia-matches'!$A:$AD,AO$2,0)</f>
        <v>Green</v>
      </c>
      <c r="AP519" t="str">
        <f>VLOOKUP($Z519,'oddspedia-matches'!$A:$AD,AP$2,0)</f>
        <v>Red</v>
      </c>
      <c r="AQ519" t="str">
        <f>VLOOKUP($Z519,'oddspedia-matches'!$A:$AD,AQ$2,0)</f>
        <v>Green</v>
      </c>
    </row>
    <row r="520" spans="2:43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Orebro</v>
      </c>
      <c r="Y520" t="str">
        <f>VLOOKUP(F520,'Transform table'!A:B,2,0)</f>
        <v>Oddevold</v>
      </c>
      <c r="Z520" t="str">
        <f t="shared" si="8"/>
        <v>27/07/2026OrebroOddevold</v>
      </c>
      <c r="AA520" t="str">
        <f>VLOOKUP($Z520,'oddspedia-matches'!$A:$AD,AA$2,0)</f>
        <v>0 - 0</v>
      </c>
      <c r="AB520" t="str">
        <f>VLOOKUP($Z520,'oddspedia-matches'!$A:$AD,AB$2,0)</f>
        <v>Red</v>
      </c>
      <c r="AC520" t="str">
        <f>VLOOKUP($Z520,'oddspedia-matches'!$A:$AD,AC$2,0)</f>
        <v>Green</v>
      </c>
      <c r="AD520" t="str">
        <f>VLOOKUP($Z520,'oddspedia-matches'!$A:$AD,AD$2,0)</f>
        <v>Red</v>
      </c>
      <c r="AE520" t="str">
        <f>VLOOKUP($Z520,'oddspedia-matches'!$A:$AD,AE$2,0)</f>
        <v>Green</v>
      </c>
      <c r="AF520" t="str">
        <f>VLOOKUP($Z520,'oddspedia-matches'!$A:$AD,AF$2,0)</f>
        <v>Green</v>
      </c>
      <c r="AG520" t="str">
        <f>VLOOKUP($Z520,'oddspedia-matches'!$A:$AD,AG$2,0)</f>
        <v>Red</v>
      </c>
      <c r="AH520" t="str">
        <f>VLOOKUP($Z520,'oddspedia-matches'!$A:$AD,AH$2,0)</f>
        <v>Red</v>
      </c>
      <c r="AI520" t="str">
        <f>VLOOKUP($Z520,'oddspedia-matches'!$A:$AD,AI$2,0)</f>
        <v>Green</v>
      </c>
      <c r="AJ520" t="str">
        <f>VLOOKUP($Z520,'oddspedia-matches'!$A:$AD,AJ$2,0)</f>
        <v>Red</v>
      </c>
      <c r="AK520" t="str">
        <f>VLOOKUP($Z520,'oddspedia-matches'!$A:$AD,AK$2,0)</f>
        <v>Red</v>
      </c>
      <c r="AL520" t="str">
        <f>VLOOKUP($Z520,'oddspedia-matches'!$A:$AD,AL$2,0)</f>
        <v>Red</v>
      </c>
      <c r="AM520" t="str">
        <f>VLOOKUP($Z520,'oddspedia-matches'!$A:$AD,AM$2,0)</f>
        <v>Red</v>
      </c>
      <c r="AN520" t="str">
        <f>VLOOKUP($Z520,'oddspedia-matches'!$A:$AD,AN$2,0)</f>
        <v>Green</v>
      </c>
      <c r="AO520" t="str">
        <f>VLOOKUP($Z520,'oddspedia-matches'!$A:$AD,AO$2,0)</f>
        <v>Green</v>
      </c>
      <c r="AP520" t="str">
        <f>VLOOKUP($Z520,'oddspedia-matches'!$A:$AD,AP$2,0)</f>
        <v>Red</v>
      </c>
      <c r="AQ520" t="str">
        <f>VLOOKUP($Z520,'oddspedia-matches'!$A:$AD,AQ$2,0)</f>
        <v>Green</v>
      </c>
    </row>
    <row r="521" spans="2:43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Osters IF</v>
      </c>
      <c r="Y521" t="str">
        <f>VLOOKUP(F521,'Transform table'!A:B,2,0)</f>
        <v>Varbergs BoIS</v>
      </c>
      <c r="Z521" t="str">
        <f t="shared" si="8"/>
        <v>27/07/2026Osters IFVarbergs BoIS</v>
      </c>
      <c r="AA521" t="str">
        <f>VLOOKUP($Z521,'oddspedia-matches'!$A:$AD,AA$2,0)</f>
        <v>3 - 0</v>
      </c>
      <c r="AB521" t="str">
        <f>VLOOKUP($Z521,'oddspedia-matches'!$A:$AD,AB$2,0)</f>
        <v>Green</v>
      </c>
      <c r="AC521" t="str">
        <f>VLOOKUP($Z521,'oddspedia-matches'!$A:$AD,AC$2,0)</f>
        <v>Red</v>
      </c>
      <c r="AD521" t="str">
        <f>VLOOKUP($Z521,'oddspedia-matches'!$A:$AD,AD$2,0)</f>
        <v>Red</v>
      </c>
      <c r="AE521" t="str">
        <f>VLOOKUP($Z521,'oddspedia-matches'!$A:$AD,AE$2,0)</f>
        <v>Green</v>
      </c>
      <c r="AF521" t="str">
        <f>VLOOKUP($Z521,'oddspedia-matches'!$A:$AD,AF$2,0)</f>
        <v>Red</v>
      </c>
      <c r="AG521" t="str">
        <f>VLOOKUP($Z521,'oddspedia-matches'!$A:$AD,AG$2,0)</f>
        <v>Green</v>
      </c>
      <c r="AH521" t="str">
        <f>VLOOKUP($Z521,'oddspedia-matches'!$A:$AD,AH$2,0)</f>
        <v>Red</v>
      </c>
      <c r="AI521" t="str">
        <f>VLOOKUP($Z521,'oddspedia-matches'!$A:$AD,AI$2,0)</f>
        <v>Green</v>
      </c>
      <c r="AJ521" t="str">
        <f>VLOOKUP($Z521,'oddspedia-matches'!$A:$AD,AJ$2,0)</f>
        <v>Red</v>
      </c>
      <c r="AK521" t="str">
        <f>VLOOKUP($Z521,'oddspedia-matches'!$A:$AD,AK$2,0)</f>
        <v>Red</v>
      </c>
      <c r="AL521" t="str">
        <f>VLOOKUP($Z521,'oddspedia-matches'!$A:$AD,AL$2,0)</f>
        <v>Green</v>
      </c>
      <c r="AM521" t="str">
        <f>VLOOKUP($Z521,'oddspedia-matches'!$A:$AD,AM$2,0)</f>
        <v>Green</v>
      </c>
      <c r="AN521" t="str">
        <f>VLOOKUP($Z521,'oddspedia-matches'!$A:$AD,AN$2,0)</f>
        <v>Red</v>
      </c>
      <c r="AO521" t="str">
        <f>VLOOKUP($Z521,'oddspedia-matches'!$A:$AD,AO$2,0)</f>
        <v>Green</v>
      </c>
      <c r="AP521" t="str">
        <f>VLOOKUP($Z521,'oddspedia-matches'!$A:$AD,AP$2,0)</f>
        <v>Red</v>
      </c>
      <c r="AQ521" t="str">
        <f>VLOOKUP($Z521,'oddspedia-matches'!$A:$AD,AQ$2,0)</f>
        <v>Green</v>
      </c>
    </row>
    <row r="522" spans="2:43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f>VLOOKUP(E522,'Transform table'!A:B,2,0)</f>
        <v>#N/A</v>
      </c>
      <c r="Y522" t="e">
        <f>VLOOKUP(F522,'Transform table'!A:B,2,0)</f>
        <v>#N/A</v>
      </c>
      <c r="Z522" t="e">
        <f t="shared" si="8"/>
        <v>#N/A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tr">
        <f>VLOOKUP(E523,'Transform table'!A:B,2,0)</f>
        <v>Centro AtlÃ©tico FÃ©nix</v>
      </c>
      <c r="Y523" t="e">
        <f>VLOOKUP(F523,'Transform table'!A:B,2,0)</f>
        <v>#N/A</v>
      </c>
      <c r="Z523" t="e">
        <f t="shared" si="8"/>
        <v>#N/A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f>VLOOKUP(E524,'Transform table'!A:B,2,0)</f>
        <v>#N/A</v>
      </c>
      <c r="Y524" t="e">
        <f>VLOOKUP(F524,'Transform table'!A:B,2,0)</f>
        <v>#N/A</v>
      </c>
      <c r="Z524" t="e">
        <f t="shared" si="8"/>
        <v>#N/A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str">
        <f>VLOOKUP(F525,'Transform table'!A:B,2,0)</f>
        <v>IBV Vestmannaeyjar</v>
      </c>
      <c r="Z525" t="str">
        <f t="shared" si="8"/>
        <v>27/07/2026BreidablikIBV Vestmannaeyjar</v>
      </c>
      <c r="AA525" t="str">
        <f>VLOOKUP($Z525,'oddspedia-matches'!$A:$AD,AA$2,0)</f>
        <v>1 - 0</v>
      </c>
      <c r="AB525" t="str">
        <f>VLOOKUP($Z525,'oddspedia-matches'!$A:$AD,AB$2,0)</f>
        <v>Green</v>
      </c>
      <c r="AC525" t="str">
        <f>VLOOKUP($Z525,'oddspedia-matches'!$A:$AD,AC$2,0)</f>
        <v>Red</v>
      </c>
      <c r="AD525" t="str">
        <f>VLOOKUP($Z525,'oddspedia-matches'!$A:$AD,AD$2,0)</f>
        <v>Red</v>
      </c>
      <c r="AE525" t="str">
        <f>VLOOKUP($Z525,'oddspedia-matches'!$A:$AD,AE$2,0)</f>
        <v>Green</v>
      </c>
      <c r="AF525" t="str">
        <f>VLOOKUP($Z525,'oddspedia-matches'!$A:$AD,AF$2,0)</f>
        <v>Red</v>
      </c>
      <c r="AG525" t="str">
        <f>VLOOKUP($Z525,'oddspedia-matches'!$A:$AD,AG$2,0)</f>
        <v>Green</v>
      </c>
      <c r="AH525" t="str">
        <f>VLOOKUP($Z525,'oddspedia-matches'!$A:$AD,AH$2,0)</f>
        <v>Red</v>
      </c>
      <c r="AI525" t="str">
        <f>VLOOKUP($Z525,'oddspedia-matches'!$A:$AD,AI$2,0)</f>
        <v>Green</v>
      </c>
      <c r="AJ525" t="str">
        <f>VLOOKUP($Z525,'oddspedia-matches'!$A:$AD,AJ$2,0)</f>
        <v>Red</v>
      </c>
      <c r="AK525" t="str">
        <f>VLOOKUP($Z525,'oddspedia-matches'!$A:$AD,AK$2,0)</f>
        <v>Red</v>
      </c>
      <c r="AL525" t="str">
        <f>VLOOKUP($Z525,'oddspedia-matches'!$A:$AD,AL$2,0)</f>
        <v>Red</v>
      </c>
      <c r="AM525" t="str">
        <f>VLOOKUP($Z525,'oddspedia-matches'!$A:$AD,AM$2,0)</f>
        <v>Red</v>
      </c>
      <c r="AN525" t="str">
        <f>VLOOKUP($Z525,'oddspedia-matches'!$A:$AD,AN$2,0)</f>
        <v>Green</v>
      </c>
      <c r="AO525" t="str">
        <f>VLOOKUP($Z525,'oddspedia-matches'!$A:$AD,AO$2,0)</f>
        <v>Green</v>
      </c>
      <c r="AP525" t="str">
        <f>VLOOKUP($Z525,'oddspedia-matches'!$A:$AD,AP$2,0)</f>
        <v>Red</v>
      </c>
      <c r="AQ525" t="str">
        <f>VLOOKUP($Z525,'oddspedia-matches'!$A:$AD,AQ$2,0)</f>
        <v>Green</v>
      </c>
    </row>
    <row r="526" spans="2:43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str">
        <f>VLOOKUP(F526,'Transform table'!A:B,2,0)</f>
        <v>Botev Plovdiv</v>
      </c>
      <c r="Z526" t="str">
        <f t="shared" si="8"/>
        <v>27/07/2026CSKABotev Plovdiv</v>
      </c>
      <c r="AA526" t="str">
        <f>VLOOKUP($Z526,'oddspedia-matches'!$A:$AD,AA$2,0)</f>
        <v>3 - 2</v>
      </c>
      <c r="AB526" t="str">
        <f>VLOOKUP($Z526,'oddspedia-matches'!$A:$AD,AB$2,0)</f>
        <v>Green</v>
      </c>
      <c r="AC526" t="str">
        <f>VLOOKUP($Z526,'oddspedia-matches'!$A:$AD,AC$2,0)</f>
        <v>Red</v>
      </c>
      <c r="AD526" t="str">
        <f>VLOOKUP($Z526,'oddspedia-matches'!$A:$AD,AD$2,0)</f>
        <v>Red</v>
      </c>
      <c r="AE526" t="str">
        <f>VLOOKUP($Z526,'oddspedia-matches'!$A:$AD,AE$2,0)</f>
        <v>Green</v>
      </c>
      <c r="AF526" t="str">
        <f>VLOOKUP($Z526,'oddspedia-matches'!$A:$AD,AF$2,0)</f>
        <v>Red</v>
      </c>
      <c r="AG526" t="str">
        <f>VLOOKUP($Z526,'oddspedia-matches'!$A:$AD,AG$2,0)</f>
        <v>Green</v>
      </c>
      <c r="AH526" t="str">
        <f>VLOOKUP($Z526,'oddspedia-matches'!$A:$AD,AH$2,0)</f>
        <v>Red</v>
      </c>
      <c r="AI526" t="str">
        <f>VLOOKUP($Z526,'oddspedia-matches'!$A:$AD,AI$2,0)</f>
        <v>Green</v>
      </c>
      <c r="AJ526" t="str">
        <f>VLOOKUP($Z526,'oddspedia-matches'!$A:$AD,AJ$2,0)</f>
        <v>Red</v>
      </c>
      <c r="AK526" t="str">
        <f>VLOOKUP($Z526,'oddspedia-matches'!$A:$AD,AK$2,0)</f>
        <v>Green</v>
      </c>
      <c r="AL526" t="str">
        <f>VLOOKUP($Z526,'oddspedia-matches'!$A:$AD,AL$2,0)</f>
        <v>Green</v>
      </c>
      <c r="AM526" t="str">
        <f>VLOOKUP($Z526,'oddspedia-matches'!$A:$AD,AM$2,0)</f>
        <v>Green</v>
      </c>
      <c r="AN526" t="str">
        <f>VLOOKUP($Z526,'oddspedia-matches'!$A:$AD,AN$2,0)</f>
        <v>Red</v>
      </c>
      <c r="AO526" t="str">
        <f>VLOOKUP($Z526,'oddspedia-matches'!$A:$AD,AO$2,0)</f>
        <v>Red</v>
      </c>
      <c r="AP526" t="str">
        <f>VLOOKUP($Z526,'oddspedia-matches'!$A:$AD,AP$2,0)</f>
        <v>Green</v>
      </c>
      <c r="AQ526" t="str">
        <f>VLOOKUP($Z526,'oddspedia-matches'!$A:$AD,AQ$2,0)</f>
        <v>Red</v>
      </c>
    </row>
    <row r="527" spans="2:43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Botosani</v>
      </c>
      <c r="Y527" t="str">
        <f>VLOOKUP(F527,'Transform table'!A:B,2,0)</f>
        <v>Rapid Bucuresti</v>
      </c>
      <c r="Z527" t="str">
        <f t="shared" si="8"/>
        <v>27/07/2026BotosaniRapid Bucuresti</v>
      </c>
      <c r="AA527" t="str">
        <f>VLOOKUP($Z527,'oddspedia-matches'!$A:$AD,AA$2,0)</f>
        <v>1 - 1</v>
      </c>
      <c r="AB527" t="str">
        <f>VLOOKUP($Z527,'oddspedia-matches'!$A:$AD,AB$2,0)</f>
        <v>Red</v>
      </c>
      <c r="AC527" t="str">
        <f>VLOOKUP($Z527,'oddspedia-matches'!$A:$AD,AC$2,0)</f>
        <v>Green</v>
      </c>
      <c r="AD527" t="str">
        <f>VLOOKUP($Z527,'oddspedia-matches'!$A:$AD,AD$2,0)</f>
        <v>Red</v>
      </c>
      <c r="AE527" t="str">
        <f>VLOOKUP($Z527,'oddspedia-matches'!$A:$AD,AE$2,0)</f>
        <v>Green</v>
      </c>
      <c r="AF527" t="str">
        <f>VLOOKUP($Z527,'oddspedia-matches'!$A:$AD,AF$2,0)</f>
        <v>Green</v>
      </c>
      <c r="AG527" t="str">
        <f>VLOOKUP($Z527,'oddspedia-matches'!$A:$AD,AG$2,0)</f>
        <v>Red</v>
      </c>
      <c r="AH527" t="str">
        <f>VLOOKUP($Z527,'oddspedia-matches'!$A:$AD,AH$2,0)</f>
        <v>Red</v>
      </c>
      <c r="AI527" t="str">
        <f>VLOOKUP($Z527,'oddspedia-matches'!$A:$AD,AI$2,0)</f>
        <v>Red</v>
      </c>
      <c r="AJ527" t="str">
        <f>VLOOKUP($Z527,'oddspedia-matches'!$A:$AD,AJ$2,0)</f>
        <v>Green</v>
      </c>
      <c r="AK527" t="str">
        <f>VLOOKUP($Z527,'oddspedia-matches'!$A:$AD,AK$2,0)</f>
        <v>Green</v>
      </c>
      <c r="AL527" t="str">
        <f>VLOOKUP($Z527,'oddspedia-matches'!$A:$AD,AL$2,0)</f>
        <v>Green</v>
      </c>
      <c r="AM527" t="str">
        <f>VLOOKUP($Z527,'oddspedia-matches'!$A:$AD,AM$2,0)</f>
        <v>Red</v>
      </c>
      <c r="AN527" t="str">
        <f>VLOOKUP($Z527,'oddspedia-matches'!$A:$AD,AN$2,0)</f>
        <v>Green</v>
      </c>
      <c r="AO527" t="str">
        <f>VLOOKUP($Z527,'oddspedia-matches'!$A:$AD,AO$2,0)</f>
        <v>Green</v>
      </c>
      <c r="AP527" t="str">
        <f>VLOOKUP($Z527,'oddspedia-matches'!$A:$AD,AP$2,0)</f>
        <v>Green</v>
      </c>
      <c r="AQ527" t="str">
        <f>VLOOKUP($Z527,'oddspedia-matches'!$A:$AD,AQ$2,0)</f>
        <v>Red</v>
      </c>
    </row>
    <row r="528" spans="2:43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Club Deportivo San Jose</v>
      </c>
      <c r="Y528" t="str">
        <f>VLOOKUP(F528,'Transform table'!A:B,2,0)</f>
        <v>Universidad De Vinto</v>
      </c>
      <c r="Z528" t="str">
        <f t="shared" si="8"/>
        <v>27/07/2026Club Deportivo San JoseUniversidad De Vinto</v>
      </c>
      <c r="AA528" t="str">
        <f>VLOOKUP($Z528,'oddspedia-matches'!$A:$AD,AA$2,0)</f>
        <v>2 - 1</v>
      </c>
      <c r="AB528" t="str">
        <f>VLOOKUP($Z528,'oddspedia-matches'!$A:$AD,AB$2,0)</f>
        <v>Green</v>
      </c>
      <c r="AC528" t="str">
        <f>VLOOKUP($Z528,'oddspedia-matches'!$A:$AD,AC$2,0)</f>
        <v>Red</v>
      </c>
      <c r="AD528" t="str">
        <f>VLOOKUP($Z528,'oddspedia-matches'!$A:$AD,AD$2,0)</f>
        <v>Red</v>
      </c>
      <c r="AE528" t="str">
        <f>VLOOKUP($Z528,'oddspedia-matches'!$A:$AD,AE$2,0)</f>
        <v>Green</v>
      </c>
      <c r="AF528" t="str">
        <f>VLOOKUP($Z528,'oddspedia-matches'!$A:$AD,AF$2,0)</f>
        <v>Red</v>
      </c>
      <c r="AG528" t="str">
        <f>VLOOKUP($Z528,'oddspedia-matches'!$A:$AD,AG$2,0)</f>
        <v>Green</v>
      </c>
      <c r="AH528" t="str">
        <f>VLOOKUP($Z528,'oddspedia-matches'!$A:$AD,AH$2,0)</f>
        <v>Red</v>
      </c>
      <c r="AI528" t="str">
        <f>VLOOKUP($Z528,'oddspedia-matches'!$A:$AD,AI$2,0)</f>
        <v>Red</v>
      </c>
      <c r="AJ528" t="str">
        <f>VLOOKUP($Z528,'oddspedia-matches'!$A:$AD,AJ$2,0)</f>
        <v>Green</v>
      </c>
      <c r="AK528" t="str">
        <f>VLOOKUP($Z528,'oddspedia-matches'!$A:$AD,AK$2,0)</f>
        <v>Green</v>
      </c>
      <c r="AL528" t="str">
        <f>VLOOKUP($Z528,'oddspedia-matches'!$A:$AD,AL$2,0)</f>
        <v>Green</v>
      </c>
      <c r="AM528" t="str">
        <f>VLOOKUP($Z528,'oddspedia-matches'!$A:$AD,AM$2,0)</f>
        <v>Green</v>
      </c>
      <c r="AN528" t="str">
        <f>VLOOKUP($Z528,'oddspedia-matches'!$A:$AD,AN$2,0)</f>
        <v>Red</v>
      </c>
      <c r="AO528" t="str">
        <f>VLOOKUP($Z528,'oddspedia-matches'!$A:$AD,AO$2,0)</f>
        <v>Green</v>
      </c>
      <c r="AP528" t="str">
        <f>VLOOKUP($Z528,'oddspedia-matches'!$A:$AD,AP$2,0)</f>
        <v>Green</v>
      </c>
      <c r="AQ528" t="str">
        <f>VLOOKUP($Z528,'oddspedia-matches'!$A:$AD,AQ$2,0)</f>
        <v>Red</v>
      </c>
    </row>
    <row r="529" spans="2:43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str">
        <f>VLOOKUP($Z529,'oddspedia-matches'!$A:$AD,AA$2,0)</f>
        <v>0 - 2</v>
      </c>
      <c r="AB529" t="str">
        <f>VLOOKUP($Z529,'oddspedia-matches'!$A:$AD,AB$2,0)</f>
        <v>Red</v>
      </c>
      <c r="AC529" t="str">
        <f>VLOOKUP($Z529,'oddspedia-matches'!$A:$AD,AC$2,0)</f>
        <v>Red</v>
      </c>
      <c r="AD529" t="str">
        <f>VLOOKUP($Z529,'oddspedia-matches'!$A:$AD,AD$2,0)</f>
        <v>Green</v>
      </c>
      <c r="AE529" t="str">
        <f>VLOOKUP($Z529,'oddspedia-matches'!$A:$AD,AE$2,0)</f>
        <v>Red</v>
      </c>
      <c r="AF529" t="str">
        <f>VLOOKUP($Z529,'oddspedia-matches'!$A:$AD,AF$2,0)</f>
        <v>Green</v>
      </c>
      <c r="AG529" t="str">
        <f>VLOOKUP($Z529,'oddspedia-matches'!$A:$AD,AG$2,0)</f>
        <v>Green</v>
      </c>
      <c r="AH529" t="str">
        <f>VLOOKUP($Z529,'oddspedia-matches'!$A:$AD,AH$2,0)</f>
        <v>Red</v>
      </c>
      <c r="AI529" t="str">
        <f>VLOOKUP($Z529,'oddspedia-matches'!$A:$AD,AI$2,0)</f>
        <v>Green</v>
      </c>
      <c r="AJ529" t="str">
        <f>VLOOKUP($Z529,'oddspedia-matches'!$A:$AD,AJ$2,0)</f>
        <v>Red</v>
      </c>
      <c r="AK529" t="str">
        <f>VLOOKUP($Z529,'oddspedia-matches'!$A:$AD,AK$2,0)</f>
        <v>Red</v>
      </c>
      <c r="AL529" t="str">
        <f>VLOOKUP($Z529,'oddspedia-matches'!$A:$AD,AL$2,0)</f>
        <v>Green</v>
      </c>
      <c r="AM529" t="str">
        <f>VLOOKUP($Z529,'oddspedia-matches'!$A:$AD,AM$2,0)</f>
        <v>Red</v>
      </c>
      <c r="AN529" t="str">
        <f>VLOOKUP($Z529,'oddspedia-matches'!$A:$AD,AN$2,0)</f>
        <v>Green</v>
      </c>
      <c r="AO529" t="str">
        <f>VLOOKUP($Z529,'oddspedia-matches'!$A:$AD,AO$2,0)</f>
        <v>Green</v>
      </c>
      <c r="AP529" t="str">
        <f>VLOOKUP($Z529,'oddspedia-matches'!$A:$AD,AP$2,0)</f>
        <v>Red</v>
      </c>
      <c r="AQ529" t="str">
        <f>VLOOKUP($Z529,'oddspedia-matches'!$A:$AD,AQ$2,0)</f>
        <v>Green</v>
      </c>
    </row>
    <row r="530" spans="2:43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Akureyri</v>
      </c>
      <c r="Y530" t="str">
        <f>VLOOKUP(F530,'Transform table'!A:B,2,0)</f>
        <v>Thor Akureyri</v>
      </c>
      <c r="Z530" t="str">
        <f t="shared" si="8"/>
        <v>27/07/2026KA AkureyriThor Akureyri</v>
      </c>
      <c r="AA530" t="str">
        <f>VLOOKUP($Z530,'oddspedia-matches'!$A:$AD,AA$2,0)</f>
        <v>0 - 0</v>
      </c>
      <c r="AB530" t="str">
        <f>VLOOKUP($Z530,'oddspedia-matches'!$A:$AD,AB$2,0)</f>
        <v>Red</v>
      </c>
      <c r="AC530" t="str">
        <f>VLOOKUP($Z530,'oddspedia-matches'!$A:$AD,AC$2,0)</f>
        <v>Green</v>
      </c>
      <c r="AD530" t="str">
        <f>VLOOKUP($Z530,'oddspedia-matches'!$A:$AD,AD$2,0)</f>
        <v>Red</v>
      </c>
      <c r="AE530" t="str">
        <f>VLOOKUP($Z530,'oddspedia-matches'!$A:$AD,AE$2,0)</f>
        <v>Green</v>
      </c>
      <c r="AF530" t="str">
        <f>VLOOKUP($Z530,'oddspedia-matches'!$A:$AD,AF$2,0)</f>
        <v>Green</v>
      </c>
      <c r="AG530" t="str">
        <f>VLOOKUP($Z530,'oddspedia-matches'!$A:$AD,AG$2,0)</f>
        <v>Red</v>
      </c>
      <c r="AH530" t="str">
        <f>VLOOKUP($Z530,'oddspedia-matches'!$A:$AD,AH$2,0)</f>
        <v>Red</v>
      </c>
      <c r="AI530" t="str">
        <f>VLOOKUP($Z530,'oddspedia-matches'!$A:$AD,AI$2,0)</f>
        <v>Green</v>
      </c>
      <c r="AJ530" t="str">
        <f>VLOOKUP($Z530,'oddspedia-matches'!$A:$AD,AJ$2,0)</f>
        <v>Red</v>
      </c>
      <c r="AK530" t="str">
        <f>VLOOKUP($Z530,'oddspedia-matches'!$A:$AD,AK$2,0)</f>
        <v>Red</v>
      </c>
      <c r="AL530" t="str">
        <f>VLOOKUP($Z530,'oddspedia-matches'!$A:$AD,AL$2,0)</f>
        <v>Red</v>
      </c>
      <c r="AM530" t="str">
        <f>VLOOKUP($Z530,'oddspedia-matches'!$A:$AD,AM$2,0)</f>
        <v>Red</v>
      </c>
      <c r="AN530" t="str">
        <f>VLOOKUP($Z530,'oddspedia-matches'!$A:$AD,AN$2,0)</f>
        <v>Green</v>
      </c>
      <c r="AO530" t="str">
        <f>VLOOKUP($Z530,'oddspedia-matches'!$A:$AD,AO$2,0)</f>
        <v>Green</v>
      </c>
      <c r="AP530" t="str">
        <f>VLOOKUP($Z530,'oddspedia-matches'!$A:$AD,AP$2,0)</f>
        <v>Red</v>
      </c>
      <c r="AQ530" t="str">
        <f>VLOOKUP($Z530,'oddspedia-matches'!$A:$AD,AQ$2,0)</f>
        <v>Green</v>
      </c>
    </row>
    <row r="531" spans="2:43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str">
        <f>VLOOKUP(F531,'Transform table'!A:B,2,0)</f>
        <v>Real Soacha</v>
      </c>
      <c r="Z531" t="str">
        <f t="shared" si="8"/>
        <v>27/07/2026EnvigadoReal Soacha</v>
      </c>
      <c r="AA531" t="str">
        <f>VLOOKUP($Z531,'oddspedia-matches'!$A:$AD,AA$2,0)</f>
        <v>1 - 0</v>
      </c>
      <c r="AB531" t="str">
        <f>VLOOKUP($Z531,'oddspedia-matches'!$A:$AD,AB$2,0)</f>
        <v>Green</v>
      </c>
      <c r="AC531" t="str">
        <f>VLOOKUP($Z531,'oddspedia-matches'!$A:$AD,AC$2,0)</f>
        <v>Red</v>
      </c>
      <c r="AD531" t="str">
        <f>VLOOKUP($Z531,'oddspedia-matches'!$A:$AD,AD$2,0)</f>
        <v>Red</v>
      </c>
      <c r="AE531" t="str">
        <f>VLOOKUP($Z531,'oddspedia-matches'!$A:$AD,AE$2,0)</f>
        <v>Green</v>
      </c>
      <c r="AF531" t="str">
        <f>VLOOKUP($Z531,'oddspedia-matches'!$A:$AD,AF$2,0)</f>
        <v>Red</v>
      </c>
      <c r="AG531" t="str">
        <f>VLOOKUP($Z531,'oddspedia-matches'!$A:$AD,AG$2,0)</f>
        <v>Green</v>
      </c>
      <c r="AH531" t="str">
        <f>VLOOKUP($Z531,'oddspedia-matches'!$A:$AD,AH$2,0)</f>
        <v>Red</v>
      </c>
      <c r="AI531" t="str">
        <f>VLOOKUP($Z531,'oddspedia-matches'!$A:$AD,AI$2,0)</f>
        <v>Green</v>
      </c>
      <c r="AJ531" t="str">
        <f>VLOOKUP($Z531,'oddspedia-matches'!$A:$AD,AJ$2,0)</f>
        <v>Red</v>
      </c>
      <c r="AK531" t="str">
        <f>VLOOKUP($Z531,'oddspedia-matches'!$A:$AD,AK$2,0)</f>
        <v>Red</v>
      </c>
      <c r="AL531" t="str">
        <f>VLOOKUP($Z531,'oddspedia-matches'!$A:$AD,AL$2,0)</f>
        <v>Red</v>
      </c>
      <c r="AM531" t="str">
        <f>VLOOKUP($Z531,'oddspedia-matches'!$A:$AD,AM$2,0)</f>
        <v>Red</v>
      </c>
      <c r="AN531" t="str">
        <f>VLOOKUP($Z531,'oddspedia-matches'!$A:$AD,AN$2,0)</f>
        <v>Green</v>
      </c>
      <c r="AO531" t="str">
        <f>VLOOKUP($Z531,'oddspedia-matches'!$A:$AD,AO$2,0)</f>
        <v>Green</v>
      </c>
      <c r="AP531" t="str">
        <f>VLOOKUP($Z531,'oddspedia-matches'!$A:$AD,AP$2,0)</f>
        <v>Red</v>
      </c>
      <c r="AQ531" t="str">
        <f>VLOOKUP($Z531,'oddspedia-matches'!$A:$AD,AQ$2,0)</f>
        <v>Green</v>
      </c>
    </row>
    <row r="532" spans="2:43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str">
        <f>VLOOKUP($Z532,'oddspedia-matches'!$A:$AD,AA$2,0)</f>
        <v>0 - 0</v>
      </c>
      <c r="AB532" t="str">
        <f>VLOOKUP($Z532,'oddspedia-matches'!$A:$AD,AB$2,0)</f>
        <v>Red</v>
      </c>
      <c r="AC532" t="str">
        <f>VLOOKUP($Z532,'oddspedia-matches'!$A:$AD,AC$2,0)</f>
        <v>Green</v>
      </c>
      <c r="AD532" t="str">
        <f>VLOOKUP($Z532,'oddspedia-matches'!$A:$AD,AD$2,0)</f>
        <v>Red</v>
      </c>
      <c r="AE532" t="str">
        <f>VLOOKUP($Z532,'oddspedia-matches'!$A:$AD,AE$2,0)</f>
        <v>Green</v>
      </c>
      <c r="AF532" t="str">
        <f>VLOOKUP($Z532,'oddspedia-matches'!$A:$AD,AF$2,0)</f>
        <v>Green</v>
      </c>
      <c r="AG532" t="str">
        <f>VLOOKUP($Z532,'oddspedia-matches'!$A:$AD,AG$2,0)</f>
        <v>Red</v>
      </c>
      <c r="AH532" t="str">
        <f>VLOOKUP($Z532,'oddspedia-matches'!$A:$AD,AH$2,0)</f>
        <v>Red</v>
      </c>
      <c r="AI532" t="str">
        <f>VLOOKUP($Z532,'oddspedia-matches'!$A:$AD,AI$2,0)</f>
        <v>Green</v>
      </c>
      <c r="AJ532" t="str">
        <f>VLOOKUP($Z532,'oddspedia-matches'!$A:$AD,AJ$2,0)</f>
        <v>Red</v>
      </c>
      <c r="AK532" t="str">
        <f>VLOOKUP($Z532,'oddspedia-matches'!$A:$AD,AK$2,0)</f>
        <v>Red</v>
      </c>
      <c r="AL532" t="str">
        <f>VLOOKUP($Z532,'oddspedia-matches'!$A:$AD,AL$2,0)</f>
        <v>Red</v>
      </c>
      <c r="AM532" t="str">
        <f>VLOOKUP($Z532,'oddspedia-matches'!$A:$AD,AM$2,0)</f>
        <v>Red</v>
      </c>
      <c r="AN532" t="str">
        <f>VLOOKUP($Z532,'oddspedia-matches'!$A:$AD,AN$2,0)</f>
        <v>Green</v>
      </c>
      <c r="AO532" t="str">
        <f>VLOOKUP($Z532,'oddspedia-matches'!$A:$AD,AO$2,0)</f>
        <v>Green</v>
      </c>
      <c r="AP532" t="str">
        <f>VLOOKUP($Z532,'oddspedia-matches'!$A:$AD,AP$2,0)</f>
        <v>Red</v>
      </c>
      <c r="AQ532" t="str">
        <f>VLOOKUP($Z532,'oddspedia-matches'!$A:$AD,AQ$2,0)</f>
        <v>Green</v>
      </c>
    </row>
    <row r="533" spans="2:43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Paysandu FC</v>
      </c>
      <c r="Y533" t="str">
        <f>VLOOKUP(F533,'Transform table'!A:B,2,0)</f>
        <v>Club Oriental De Football</v>
      </c>
      <c r="Z533" t="str">
        <f t="shared" si="8"/>
        <v>27/07/2026Paysandu FCClub Oriental De Football</v>
      </c>
      <c r="AA533" t="str">
        <f>VLOOKUP($Z533,'oddspedia-matches'!$A:$AD,AA$2,0)</f>
        <v xml:space="preserve"> - </v>
      </c>
      <c r="AB533" t="str">
        <f>VLOOKUP($Z533,'oddspedia-matches'!$A:$AD,AB$2,0)</f>
        <v>Red</v>
      </c>
      <c r="AC533" t="str">
        <f>VLOOKUP($Z533,'oddspedia-matches'!$A:$AD,AC$2,0)</f>
        <v>Green</v>
      </c>
      <c r="AD533" t="str">
        <f>VLOOKUP($Z533,'oddspedia-matches'!$A:$AD,AD$2,0)</f>
        <v>Red</v>
      </c>
      <c r="AE533" t="str">
        <f>VLOOKUP($Z533,'oddspedia-matches'!$A:$AD,AE$2,0)</f>
        <v>Green</v>
      </c>
      <c r="AF533" t="str">
        <f>VLOOKUP($Z533,'oddspedia-matches'!$A:$AD,AF$2,0)</f>
        <v>Green</v>
      </c>
      <c r="AG533" t="str">
        <f>VLOOKUP($Z533,'oddspedia-matches'!$A:$AD,AG$2,0)</f>
        <v>Red</v>
      </c>
      <c r="AH533" t="str">
        <f>VLOOKUP($Z533,'oddspedia-matches'!$A:$AD,AH$2,0)</f>
        <v>Red</v>
      </c>
      <c r="AI533" t="str">
        <f>VLOOKUP($Z533,'oddspedia-matches'!$A:$AD,AI$2,0)</f>
        <v>Green</v>
      </c>
      <c r="AJ533" t="str">
        <f>VLOOKUP($Z533,'oddspedia-matches'!$A:$AD,AJ$2,0)</f>
        <v>Red</v>
      </c>
      <c r="AK533" t="str">
        <f>VLOOKUP($Z533,'oddspedia-matches'!$A:$AD,AK$2,0)</f>
        <v>Red</v>
      </c>
      <c r="AL533" t="str">
        <f>VLOOKUP($Z533,'oddspedia-matches'!$A:$AD,AL$2,0)</f>
        <v>Red</v>
      </c>
      <c r="AM533" t="str">
        <f>VLOOKUP($Z533,'oddspedia-matches'!$A:$AD,AM$2,0)</f>
        <v>Red</v>
      </c>
      <c r="AN533" t="str">
        <f>VLOOKUP($Z533,'oddspedia-matches'!$A:$AD,AN$2,0)</f>
        <v>Green</v>
      </c>
      <c r="AO533" t="str">
        <f>VLOOKUP($Z533,'oddspedia-matches'!$A:$AD,AO$2,0)</f>
        <v>Green</v>
      </c>
      <c r="AP533" t="str">
        <f>VLOOKUP($Z533,'oddspedia-matches'!$A:$AD,AP$2,0)</f>
        <v>Red</v>
      </c>
      <c r="AQ533" t="str">
        <f>VLOOKUP($Z533,'oddspedia-matches'!$A:$AD,AQ$2,0)</f>
        <v>Green</v>
      </c>
    </row>
    <row r="534" spans="2:43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str">
        <f>VLOOKUP($Z534,'oddspedia-matches'!$A:$AD,AA$2,0)</f>
        <v>3 - 1</v>
      </c>
      <c r="AB534" t="str">
        <f>VLOOKUP($Z534,'oddspedia-matches'!$A:$AD,AB$2,0)</f>
        <v>Green</v>
      </c>
      <c r="AC534" t="str">
        <f>VLOOKUP($Z534,'oddspedia-matches'!$A:$AD,AC$2,0)</f>
        <v>Red</v>
      </c>
      <c r="AD534" t="str">
        <f>VLOOKUP($Z534,'oddspedia-matches'!$A:$AD,AD$2,0)</f>
        <v>Red</v>
      </c>
      <c r="AE534" t="str">
        <f>VLOOKUP($Z534,'oddspedia-matches'!$A:$AD,AE$2,0)</f>
        <v>Green</v>
      </c>
      <c r="AF534" t="str">
        <f>VLOOKUP($Z534,'oddspedia-matches'!$A:$AD,AF$2,0)</f>
        <v>Red</v>
      </c>
      <c r="AG534" t="str">
        <f>VLOOKUP($Z534,'oddspedia-matches'!$A:$AD,AG$2,0)</f>
        <v>Green</v>
      </c>
      <c r="AH534" t="str">
        <f>VLOOKUP($Z534,'oddspedia-matches'!$A:$AD,AH$2,0)</f>
        <v>Green</v>
      </c>
      <c r="AI534" t="str">
        <f>VLOOKUP($Z534,'oddspedia-matches'!$A:$AD,AI$2,0)</f>
        <v>Red</v>
      </c>
      <c r="AJ534" t="str">
        <f>VLOOKUP($Z534,'oddspedia-matches'!$A:$AD,AJ$2,0)</f>
        <v>Red</v>
      </c>
      <c r="AK534" t="str">
        <f>VLOOKUP($Z534,'oddspedia-matches'!$A:$AD,AK$2,0)</f>
        <v>Green</v>
      </c>
      <c r="AL534" t="str">
        <f>VLOOKUP($Z534,'oddspedia-matches'!$A:$AD,AL$2,0)</f>
        <v>Green</v>
      </c>
      <c r="AM534" t="str">
        <f>VLOOKUP($Z534,'oddspedia-matches'!$A:$AD,AM$2,0)</f>
        <v>Green</v>
      </c>
      <c r="AN534" t="str">
        <f>VLOOKUP($Z534,'oddspedia-matches'!$A:$AD,AN$2,0)</f>
        <v>Red</v>
      </c>
      <c r="AO534" t="str">
        <f>VLOOKUP($Z534,'oddspedia-matches'!$A:$AD,AO$2,0)</f>
        <v>Red</v>
      </c>
      <c r="AP534" t="str">
        <f>VLOOKUP($Z534,'oddspedia-matches'!$A:$AD,AP$2,0)</f>
        <v>Green</v>
      </c>
      <c r="AQ534" t="str">
        <f>VLOOKUP($Z534,'oddspedia-matches'!$A:$AD,AQ$2,0)</f>
        <v>Red</v>
      </c>
    </row>
    <row r="535" spans="2:43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str">
        <f>VLOOKUP($Z535,'oddspedia-matches'!$A:$AD,AA$2,0)</f>
        <v>2 - 0</v>
      </c>
      <c r="AB535" t="str">
        <f>VLOOKUP($Z535,'oddspedia-matches'!$A:$AD,AB$2,0)</f>
        <v>Green</v>
      </c>
      <c r="AC535" t="str">
        <f>VLOOKUP($Z535,'oddspedia-matches'!$A:$AD,AC$2,0)</f>
        <v>Red</v>
      </c>
      <c r="AD535" t="str">
        <f>VLOOKUP($Z535,'oddspedia-matches'!$A:$AD,AD$2,0)</f>
        <v>Red</v>
      </c>
      <c r="AE535" t="str">
        <f>VLOOKUP($Z535,'oddspedia-matches'!$A:$AD,AE$2,0)</f>
        <v>Green</v>
      </c>
      <c r="AF535" t="str">
        <f>VLOOKUP($Z535,'oddspedia-matches'!$A:$AD,AF$2,0)</f>
        <v>Red</v>
      </c>
      <c r="AG535" t="str">
        <f>VLOOKUP($Z535,'oddspedia-matches'!$A:$AD,AG$2,0)</f>
        <v>Green</v>
      </c>
      <c r="AH535" t="str">
        <f>VLOOKUP($Z535,'oddspedia-matches'!$A:$AD,AH$2,0)</f>
        <v>Green</v>
      </c>
      <c r="AI535" t="str">
        <f>VLOOKUP($Z535,'oddspedia-matches'!$A:$AD,AI$2,0)</f>
        <v>Red</v>
      </c>
      <c r="AJ535" t="str">
        <f>VLOOKUP($Z535,'oddspedia-matches'!$A:$AD,AJ$2,0)</f>
        <v>Red</v>
      </c>
      <c r="AK535" t="str">
        <f>VLOOKUP($Z535,'oddspedia-matches'!$A:$AD,AK$2,0)</f>
        <v>Green</v>
      </c>
      <c r="AL535" t="str">
        <f>VLOOKUP($Z535,'oddspedia-matches'!$A:$AD,AL$2,0)</f>
        <v>Green</v>
      </c>
      <c r="AM535" t="str">
        <f>VLOOKUP($Z535,'oddspedia-matches'!$A:$AD,AM$2,0)</f>
        <v>Red</v>
      </c>
      <c r="AN535" t="str">
        <f>VLOOKUP($Z535,'oddspedia-matches'!$A:$AD,AN$2,0)</f>
        <v>Green</v>
      </c>
      <c r="AO535" t="str">
        <f>VLOOKUP($Z535,'oddspedia-matches'!$A:$AD,AO$2,0)</f>
        <v>Green</v>
      </c>
      <c r="AP535" t="str">
        <f>VLOOKUP($Z535,'oddspedia-matches'!$A:$AD,AP$2,0)</f>
        <v>Red</v>
      </c>
      <c r="AQ535" t="str">
        <f>VLOOKUP($Z535,'oddspedia-matches'!$A:$AD,AQ$2,0)</f>
        <v>Green</v>
      </c>
    </row>
    <row r="536" spans="2:43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str">
        <f>VLOOKUP($Z536,'oddspedia-matches'!$A:$AD,AA$2,0)</f>
        <v>1 - 1</v>
      </c>
      <c r="AB536" t="str">
        <f>VLOOKUP($Z536,'oddspedia-matches'!$A:$AD,AB$2,0)</f>
        <v>Red</v>
      </c>
      <c r="AC536" t="str">
        <f>VLOOKUP($Z536,'oddspedia-matches'!$A:$AD,AC$2,0)</f>
        <v>Green</v>
      </c>
      <c r="AD536" t="str">
        <f>VLOOKUP($Z536,'oddspedia-matches'!$A:$AD,AD$2,0)</f>
        <v>Red</v>
      </c>
      <c r="AE536" t="str">
        <f>VLOOKUP($Z536,'oddspedia-matches'!$A:$AD,AE$2,0)</f>
        <v>Green</v>
      </c>
      <c r="AF536" t="str">
        <f>VLOOKUP($Z536,'oddspedia-matches'!$A:$AD,AF$2,0)</f>
        <v>Green</v>
      </c>
      <c r="AG536" t="str">
        <f>VLOOKUP($Z536,'oddspedia-matches'!$A:$AD,AG$2,0)</f>
        <v>Red</v>
      </c>
      <c r="AH536" t="str">
        <f>VLOOKUP($Z536,'oddspedia-matches'!$A:$AD,AH$2,0)</f>
        <v>Red</v>
      </c>
      <c r="AI536" t="str">
        <f>VLOOKUP($Z536,'oddspedia-matches'!$A:$AD,AI$2,0)</f>
        <v>Green</v>
      </c>
      <c r="AJ536" t="str">
        <f>VLOOKUP($Z536,'oddspedia-matches'!$A:$AD,AJ$2,0)</f>
        <v>Red</v>
      </c>
      <c r="AK536" t="str">
        <f>VLOOKUP($Z536,'oddspedia-matches'!$A:$AD,AK$2,0)</f>
        <v>Red</v>
      </c>
      <c r="AL536" t="str">
        <f>VLOOKUP($Z536,'oddspedia-matches'!$A:$AD,AL$2,0)</f>
        <v>Green</v>
      </c>
      <c r="AM536" t="str">
        <f>VLOOKUP($Z536,'oddspedia-matches'!$A:$AD,AM$2,0)</f>
        <v>Red</v>
      </c>
      <c r="AN536" t="str">
        <f>VLOOKUP($Z536,'oddspedia-matches'!$A:$AD,AN$2,0)</f>
        <v>Green</v>
      </c>
      <c r="AO536" t="str">
        <f>VLOOKUP($Z536,'oddspedia-matches'!$A:$AD,AO$2,0)</f>
        <v>Green</v>
      </c>
      <c r="AP536" t="str">
        <f>VLOOKUP($Z536,'oddspedia-matches'!$A:$AD,AP$2,0)</f>
        <v>Green</v>
      </c>
      <c r="AQ536" t="str">
        <f>VLOOKUP($Z536,'oddspedia-matches'!$A:$AD,AQ$2,0)</f>
        <v>Red</v>
      </c>
    </row>
    <row r="537" spans="2:43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Torque</v>
      </c>
      <c r="Y537" t="str">
        <f>VLOOKUP(F537,'Transform table'!A:B,2,0)</f>
        <v>Montevideo Wanderers</v>
      </c>
      <c r="Z537" t="str">
        <f t="shared" si="8"/>
        <v>27/07/2026TorqueMontevideo Wanderers</v>
      </c>
      <c r="AA537" t="str">
        <f>VLOOKUP($Z537,'oddspedia-matches'!$A:$AD,AA$2,0)</f>
        <v xml:space="preserve"> - </v>
      </c>
      <c r="AB537" t="str">
        <f>VLOOKUP($Z537,'oddspedia-matches'!$A:$AD,AB$2,0)</f>
        <v>Red</v>
      </c>
      <c r="AC537" t="str">
        <f>VLOOKUP($Z537,'oddspedia-matches'!$A:$AD,AC$2,0)</f>
        <v>Green</v>
      </c>
      <c r="AD537" t="str">
        <f>VLOOKUP($Z537,'oddspedia-matches'!$A:$AD,AD$2,0)</f>
        <v>Red</v>
      </c>
      <c r="AE537" t="str">
        <f>VLOOKUP($Z537,'oddspedia-matches'!$A:$AD,AE$2,0)</f>
        <v>Green</v>
      </c>
      <c r="AF537" t="str">
        <f>VLOOKUP($Z537,'oddspedia-matches'!$A:$AD,AF$2,0)</f>
        <v>Green</v>
      </c>
      <c r="AG537" t="str">
        <f>VLOOKUP($Z537,'oddspedia-matches'!$A:$AD,AG$2,0)</f>
        <v>Red</v>
      </c>
      <c r="AH537" t="str">
        <f>VLOOKUP($Z537,'oddspedia-matches'!$A:$AD,AH$2,0)</f>
        <v>Red</v>
      </c>
      <c r="AI537" t="str">
        <f>VLOOKUP($Z537,'oddspedia-matches'!$A:$AD,AI$2,0)</f>
        <v>Green</v>
      </c>
      <c r="AJ537" t="str">
        <f>VLOOKUP($Z537,'oddspedia-matches'!$A:$AD,AJ$2,0)</f>
        <v>Red</v>
      </c>
      <c r="AK537" t="str">
        <f>VLOOKUP($Z537,'oddspedia-matches'!$A:$AD,AK$2,0)</f>
        <v>Red</v>
      </c>
      <c r="AL537" t="str">
        <f>VLOOKUP($Z537,'oddspedia-matches'!$A:$AD,AL$2,0)</f>
        <v>Red</v>
      </c>
      <c r="AM537" t="str">
        <f>VLOOKUP($Z537,'oddspedia-matches'!$A:$AD,AM$2,0)</f>
        <v>Red</v>
      </c>
      <c r="AN537" t="str">
        <f>VLOOKUP($Z537,'oddspedia-matches'!$A:$AD,AN$2,0)</f>
        <v>Green</v>
      </c>
      <c r="AO537" t="str">
        <f>VLOOKUP($Z537,'oddspedia-matches'!$A:$AD,AO$2,0)</f>
        <v>Green</v>
      </c>
      <c r="AP537" t="str">
        <f>VLOOKUP($Z537,'oddspedia-matches'!$A:$AD,AP$2,0)</f>
        <v>Red</v>
      </c>
      <c r="AQ537" t="str">
        <f>VLOOKUP($Z537,'oddspedia-matches'!$A:$AD,AQ$2,0)</f>
        <v>Green</v>
      </c>
    </row>
    <row r="538" spans="2:43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str">
        <f>VLOOKUP($Z538,'oddspedia-matches'!$A:$AD,AA$2,0)</f>
        <v>1 - 3</v>
      </c>
      <c r="AB538" t="str">
        <f>VLOOKUP($Z538,'oddspedia-matches'!$A:$AD,AB$2,0)</f>
        <v>Red</v>
      </c>
      <c r="AC538" t="str">
        <f>VLOOKUP($Z538,'oddspedia-matches'!$A:$AD,AC$2,0)</f>
        <v>Red</v>
      </c>
      <c r="AD538" t="str">
        <f>VLOOKUP($Z538,'oddspedia-matches'!$A:$AD,AD$2,0)</f>
        <v>Green</v>
      </c>
      <c r="AE538" t="str">
        <f>VLOOKUP($Z538,'oddspedia-matches'!$A:$AD,AE$2,0)</f>
        <v>Red</v>
      </c>
      <c r="AF538" t="str">
        <f>VLOOKUP($Z538,'oddspedia-matches'!$A:$AD,AF$2,0)</f>
        <v>Green</v>
      </c>
      <c r="AG538" t="str">
        <f>VLOOKUP($Z538,'oddspedia-matches'!$A:$AD,AG$2,0)</f>
        <v>Green</v>
      </c>
      <c r="AH538" t="str">
        <f>VLOOKUP($Z538,'oddspedia-matches'!$A:$AD,AH$2,0)</f>
        <v>Red</v>
      </c>
      <c r="AI538" t="str">
        <f>VLOOKUP($Z538,'oddspedia-matches'!$A:$AD,AI$2,0)</f>
        <v>Red</v>
      </c>
      <c r="AJ538" t="str">
        <f>VLOOKUP($Z538,'oddspedia-matches'!$A:$AD,AJ$2,0)</f>
        <v>Green</v>
      </c>
      <c r="AK538" t="str">
        <f>VLOOKUP($Z538,'oddspedia-matches'!$A:$AD,AK$2,0)</f>
        <v>Green</v>
      </c>
      <c r="AL538" t="str">
        <f>VLOOKUP($Z538,'oddspedia-matches'!$A:$AD,AL$2,0)</f>
        <v>Green</v>
      </c>
      <c r="AM538" t="str">
        <f>VLOOKUP($Z538,'oddspedia-matches'!$A:$AD,AM$2,0)</f>
        <v>Green</v>
      </c>
      <c r="AN538" t="str">
        <f>VLOOKUP($Z538,'oddspedia-matches'!$A:$AD,AN$2,0)</f>
        <v>Red</v>
      </c>
      <c r="AO538" t="str">
        <f>VLOOKUP($Z538,'oddspedia-matches'!$A:$AD,AO$2,0)</f>
        <v>Red</v>
      </c>
      <c r="AP538" t="str">
        <f>VLOOKUP($Z538,'oddspedia-matches'!$A:$AD,AP$2,0)</f>
        <v>Green</v>
      </c>
      <c r="AQ538" t="str">
        <f>VLOOKUP($Z538,'oddspedia-matches'!$A:$AD,AQ$2,0)</f>
        <v>Red</v>
      </c>
    </row>
    <row r="539" spans="2:43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Floresta EC</v>
      </c>
      <c r="Y539" t="str">
        <f>VLOOKUP(F539,'Transform table'!A:B,2,0)</f>
        <v>Maringa PR</v>
      </c>
      <c r="Z539" t="str">
        <f t="shared" si="8"/>
        <v>27/07/2026Floresta ECMaringa PR</v>
      </c>
      <c r="AA539" t="str">
        <f>VLOOKUP($Z539,'oddspedia-matches'!$A:$AD,AA$2,0)</f>
        <v>1 - 1</v>
      </c>
      <c r="AB539" t="str">
        <f>VLOOKUP($Z539,'oddspedia-matches'!$A:$AD,AB$2,0)</f>
        <v>Red</v>
      </c>
      <c r="AC539" t="str">
        <f>VLOOKUP($Z539,'oddspedia-matches'!$A:$AD,AC$2,0)</f>
        <v>Green</v>
      </c>
      <c r="AD539" t="str">
        <f>VLOOKUP($Z539,'oddspedia-matches'!$A:$AD,AD$2,0)</f>
        <v>Red</v>
      </c>
      <c r="AE539" t="str">
        <f>VLOOKUP($Z539,'oddspedia-matches'!$A:$AD,AE$2,0)</f>
        <v>Green</v>
      </c>
      <c r="AF539" t="str">
        <f>VLOOKUP($Z539,'oddspedia-matches'!$A:$AD,AF$2,0)</f>
        <v>Green</v>
      </c>
      <c r="AG539" t="str">
        <f>VLOOKUP($Z539,'oddspedia-matches'!$A:$AD,AG$2,0)</f>
        <v>Red</v>
      </c>
      <c r="AH539" t="str">
        <f>VLOOKUP($Z539,'oddspedia-matches'!$A:$AD,AH$2,0)</f>
        <v>Red</v>
      </c>
      <c r="AI539" t="str">
        <f>VLOOKUP($Z539,'oddspedia-matches'!$A:$AD,AI$2,0)</f>
        <v>Green</v>
      </c>
      <c r="AJ539" t="str">
        <f>VLOOKUP($Z539,'oddspedia-matches'!$A:$AD,AJ$2,0)</f>
        <v>Red</v>
      </c>
      <c r="AK539" t="str">
        <f>VLOOKUP($Z539,'oddspedia-matches'!$A:$AD,AK$2,0)</f>
        <v>Red</v>
      </c>
      <c r="AL539" t="str">
        <f>VLOOKUP($Z539,'oddspedia-matches'!$A:$AD,AL$2,0)</f>
        <v>Green</v>
      </c>
      <c r="AM539" t="str">
        <f>VLOOKUP($Z539,'oddspedia-matches'!$A:$AD,AM$2,0)</f>
        <v>Red</v>
      </c>
      <c r="AN539" t="str">
        <f>VLOOKUP($Z539,'oddspedia-matches'!$A:$AD,AN$2,0)</f>
        <v>Green</v>
      </c>
      <c r="AO539" t="str">
        <f>VLOOKUP($Z539,'oddspedia-matches'!$A:$AD,AO$2,0)</f>
        <v>Green</v>
      </c>
      <c r="AP539" t="str">
        <f>VLOOKUP($Z539,'oddspedia-matches'!$A:$AD,AP$2,0)</f>
        <v>Green</v>
      </c>
      <c r="AQ539" t="str">
        <f>VLOOKUP($Z539,'oddspedia-matches'!$A:$AD,AQ$2,0)</f>
        <v>Red</v>
      </c>
    </row>
    <row r="540" spans="2:43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SP</v>
      </c>
      <c r="Y540" t="str">
        <f>VLOOKUP(F540,'Transform table'!A:B,2,0)</f>
        <v>Inter de Limeira</v>
      </c>
      <c r="Z540" t="str">
        <f t="shared" si="8"/>
        <v>27/07/2026Guarani SPInter de Limeira</v>
      </c>
      <c r="AA540" t="str">
        <f>VLOOKUP($Z540,'oddspedia-matches'!$A:$AD,AA$2,0)</f>
        <v>3 - 1</v>
      </c>
      <c r="AB540" t="str">
        <f>VLOOKUP($Z540,'oddspedia-matches'!$A:$AD,AB$2,0)</f>
        <v>Green</v>
      </c>
      <c r="AC540" t="str">
        <f>VLOOKUP($Z540,'oddspedia-matches'!$A:$AD,AC$2,0)</f>
        <v>Red</v>
      </c>
      <c r="AD540" t="str">
        <f>VLOOKUP($Z540,'oddspedia-matches'!$A:$AD,AD$2,0)</f>
        <v>Red</v>
      </c>
      <c r="AE540" t="str">
        <f>VLOOKUP($Z540,'oddspedia-matches'!$A:$AD,AE$2,0)</f>
        <v>Green</v>
      </c>
      <c r="AF540" t="str">
        <f>VLOOKUP($Z540,'oddspedia-matches'!$A:$AD,AF$2,0)</f>
        <v>Red</v>
      </c>
      <c r="AG540" t="str">
        <f>VLOOKUP($Z540,'oddspedia-matches'!$A:$AD,AG$2,0)</f>
        <v>Green</v>
      </c>
      <c r="AH540" t="str">
        <f>VLOOKUP($Z540,'oddspedia-matches'!$A:$AD,AH$2,0)</f>
        <v>Red</v>
      </c>
      <c r="AI540" t="str">
        <f>VLOOKUP($Z540,'oddspedia-matches'!$A:$AD,AI$2,0)</f>
        <v>Green</v>
      </c>
      <c r="AJ540" t="str">
        <f>VLOOKUP($Z540,'oddspedia-matches'!$A:$AD,AJ$2,0)</f>
        <v>Red</v>
      </c>
      <c r="AK540" t="str">
        <f>VLOOKUP($Z540,'oddspedia-matches'!$A:$AD,AK$2,0)</f>
        <v>Green</v>
      </c>
      <c r="AL540" t="str">
        <f>VLOOKUP($Z540,'oddspedia-matches'!$A:$AD,AL$2,0)</f>
        <v>Green</v>
      </c>
      <c r="AM540" t="str">
        <f>VLOOKUP($Z540,'oddspedia-matches'!$A:$AD,AM$2,0)</f>
        <v>Green</v>
      </c>
      <c r="AN540" t="str">
        <f>VLOOKUP($Z540,'oddspedia-matches'!$A:$AD,AN$2,0)</f>
        <v>Red</v>
      </c>
      <c r="AO540" t="str">
        <f>VLOOKUP($Z540,'oddspedia-matches'!$A:$AD,AO$2,0)</f>
        <v>Red</v>
      </c>
      <c r="AP540" t="str">
        <f>VLOOKUP($Z540,'oddspedia-matches'!$A:$AD,AP$2,0)</f>
        <v>Green</v>
      </c>
      <c r="AQ540" t="str">
        <f>VLOOKUP($Z540,'oddspedia-matches'!$A:$AD,AQ$2,0)</f>
        <v>Red</v>
      </c>
    </row>
    <row r="541" spans="2:43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str">
        <f>VLOOKUP($Z541,'oddspedia-matches'!$A:$AD,AA$2,0)</f>
        <v>1 - 1</v>
      </c>
      <c r="AB541" t="str">
        <f>VLOOKUP($Z541,'oddspedia-matches'!$A:$AD,AB$2,0)</f>
        <v>Red</v>
      </c>
      <c r="AC541" t="str">
        <f>VLOOKUP($Z541,'oddspedia-matches'!$A:$AD,AC$2,0)</f>
        <v>Green</v>
      </c>
      <c r="AD541" t="str">
        <f>VLOOKUP($Z541,'oddspedia-matches'!$A:$AD,AD$2,0)</f>
        <v>Red</v>
      </c>
      <c r="AE541" t="str">
        <f>VLOOKUP($Z541,'oddspedia-matches'!$A:$AD,AE$2,0)</f>
        <v>Green</v>
      </c>
      <c r="AF541" t="str">
        <f>VLOOKUP($Z541,'oddspedia-matches'!$A:$AD,AF$2,0)</f>
        <v>Green</v>
      </c>
      <c r="AG541" t="str">
        <f>VLOOKUP($Z541,'oddspedia-matches'!$A:$AD,AG$2,0)</f>
        <v>Red</v>
      </c>
      <c r="AH541" t="str">
        <f>VLOOKUP($Z541,'oddspedia-matches'!$A:$AD,AH$2,0)</f>
        <v>Red</v>
      </c>
      <c r="AI541" t="str">
        <f>VLOOKUP($Z541,'oddspedia-matches'!$A:$AD,AI$2,0)</f>
        <v>Green</v>
      </c>
      <c r="AJ541" t="str">
        <f>VLOOKUP($Z541,'oddspedia-matches'!$A:$AD,AJ$2,0)</f>
        <v>Red</v>
      </c>
      <c r="AK541" t="str">
        <f>VLOOKUP($Z541,'oddspedia-matches'!$A:$AD,AK$2,0)</f>
        <v>Red</v>
      </c>
      <c r="AL541" t="str">
        <f>VLOOKUP($Z541,'oddspedia-matches'!$A:$AD,AL$2,0)</f>
        <v>Green</v>
      </c>
      <c r="AM541" t="str">
        <f>VLOOKUP($Z541,'oddspedia-matches'!$A:$AD,AM$2,0)</f>
        <v>Red</v>
      </c>
      <c r="AN541" t="str">
        <f>VLOOKUP($Z541,'oddspedia-matches'!$A:$AD,AN$2,0)</f>
        <v>Green</v>
      </c>
      <c r="AO541" t="str">
        <f>VLOOKUP($Z541,'oddspedia-matches'!$A:$AD,AO$2,0)</f>
        <v>Green</v>
      </c>
      <c r="AP541" t="str">
        <f>VLOOKUP($Z541,'oddspedia-matches'!$A:$AD,AP$2,0)</f>
        <v>Green</v>
      </c>
      <c r="AQ541" t="str">
        <f>VLOOKUP($Z541,'oddspedia-matches'!$A:$AD,AQ$2,0)</f>
        <v>Red</v>
      </c>
    </row>
    <row r="542" spans="2:43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Espanola</v>
      </c>
      <c r="Y542" t="str">
        <f>VLOOKUP(F542,'Transform table'!A:B,2,0)</f>
        <v>Deportes Recoleta</v>
      </c>
      <c r="Z542" t="str">
        <f t="shared" si="8"/>
        <v>27/07/2026Union EspanolaDeportes Recoleta</v>
      </c>
      <c r="AA542" t="str">
        <f>VLOOKUP($Z542,'oddspedia-matches'!$A:$AD,AA$2,0)</f>
        <v>2 - 1</v>
      </c>
      <c r="AB542" t="str">
        <f>VLOOKUP($Z542,'oddspedia-matches'!$A:$AD,AB$2,0)</f>
        <v>Green</v>
      </c>
      <c r="AC542" t="str">
        <f>VLOOKUP($Z542,'oddspedia-matches'!$A:$AD,AC$2,0)</f>
        <v>Red</v>
      </c>
      <c r="AD542" t="str">
        <f>VLOOKUP($Z542,'oddspedia-matches'!$A:$AD,AD$2,0)</f>
        <v>Red</v>
      </c>
      <c r="AE542" t="str">
        <f>VLOOKUP($Z542,'oddspedia-matches'!$A:$AD,AE$2,0)</f>
        <v>Green</v>
      </c>
      <c r="AF542" t="str">
        <f>VLOOKUP($Z542,'oddspedia-matches'!$A:$AD,AF$2,0)</f>
        <v>Red</v>
      </c>
      <c r="AG542" t="str">
        <f>VLOOKUP($Z542,'oddspedia-matches'!$A:$AD,AG$2,0)</f>
        <v>Green</v>
      </c>
      <c r="AH542" t="str">
        <f>VLOOKUP($Z542,'oddspedia-matches'!$A:$AD,AH$2,0)</f>
        <v>Red</v>
      </c>
      <c r="AI542" t="str">
        <f>VLOOKUP($Z542,'oddspedia-matches'!$A:$AD,AI$2,0)</f>
        <v>Green</v>
      </c>
      <c r="AJ542" t="str">
        <f>VLOOKUP($Z542,'oddspedia-matches'!$A:$AD,AJ$2,0)</f>
        <v>Red</v>
      </c>
      <c r="AK542" t="str">
        <f>VLOOKUP($Z542,'oddspedia-matches'!$A:$AD,AK$2,0)</f>
        <v>Red</v>
      </c>
      <c r="AL542" t="str">
        <f>VLOOKUP($Z542,'oddspedia-matches'!$A:$AD,AL$2,0)</f>
        <v>Green</v>
      </c>
      <c r="AM542" t="str">
        <f>VLOOKUP($Z542,'oddspedia-matches'!$A:$AD,AM$2,0)</f>
        <v>Green</v>
      </c>
      <c r="AN542" t="str">
        <f>VLOOKUP($Z542,'oddspedia-matches'!$A:$AD,AN$2,0)</f>
        <v>Red</v>
      </c>
      <c r="AO542" t="str">
        <f>VLOOKUP($Z542,'oddspedia-matches'!$A:$AD,AO$2,0)</f>
        <v>Green</v>
      </c>
      <c r="AP542" t="str">
        <f>VLOOKUP($Z542,'oddspedia-matches'!$A:$AD,AP$2,0)</f>
        <v>Green</v>
      </c>
      <c r="AQ542" t="str">
        <f>VLOOKUP($Z542,'oddspedia-matches'!$A:$AD,AQ$2,0)</f>
        <v>Red</v>
      </c>
    </row>
    <row r="543" spans="2:43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str">
        <f>VLOOKUP($Z543,'oddspedia-matches'!$A:$AD,AA$2,0)</f>
        <v>2 - 1</v>
      </c>
      <c r="AB543" t="str">
        <f>VLOOKUP($Z543,'oddspedia-matches'!$A:$AD,AB$2,0)</f>
        <v>Green</v>
      </c>
      <c r="AC543" t="str">
        <f>VLOOKUP($Z543,'oddspedia-matches'!$A:$AD,AC$2,0)</f>
        <v>Red</v>
      </c>
      <c r="AD543" t="str">
        <f>VLOOKUP($Z543,'oddspedia-matches'!$A:$AD,AD$2,0)</f>
        <v>Red</v>
      </c>
      <c r="AE543" t="str">
        <f>VLOOKUP($Z543,'oddspedia-matches'!$A:$AD,AE$2,0)</f>
        <v>Green</v>
      </c>
      <c r="AF543" t="str">
        <f>VLOOKUP($Z543,'oddspedia-matches'!$A:$AD,AF$2,0)</f>
        <v>Red</v>
      </c>
      <c r="AG543" t="str">
        <f>VLOOKUP($Z543,'oddspedia-matches'!$A:$AD,AG$2,0)</f>
        <v>Green</v>
      </c>
      <c r="AH543" t="str">
        <f>VLOOKUP($Z543,'oddspedia-matches'!$A:$AD,AH$2,0)</f>
        <v>Green</v>
      </c>
      <c r="AI543" t="str">
        <f>VLOOKUP($Z543,'oddspedia-matches'!$A:$AD,AI$2,0)</f>
        <v>Red</v>
      </c>
      <c r="AJ543" t="str">
        <f>VLOOKUP($Z543,'oddspedia-matches'!$A:$AD,AJ$2,0)</f>
        <v>Red</v>
      </c>
      <c r="AK543" t="str">
        <f>VLOOKUP($Z543,'oddspedia-matches'!$A:$AD,AK$2,0)</f>
        <v>Green</v>
      </c>
      <c r="AL543" t="str">
        <f>VLOOKUP($Z543,'oddspedia-matches'!$A:$AD,AL$2,0)</f>
        <v>Green</v>
      </c>
      <c r="AM543" t="str">
        <f>VLOOKUP($Z543,'oddspedia-matches'!$A:$AD,AM$2,0)</f>
        <v>Green</v>
      </c>
      <c r="AN543" t="str">
        <f>VLOOKUP($Z543,'oddspedia-matches'!$A:$AD,AN$2,0)</f>
        <v>Red</v>
      </c>
      <c r="AO543" t="str">
        <f>VLOOKUP($Z543,'oddspedia-matches'!$A:$AD,AO$2,0)</f>
        <v>Green</v>
      </c>
      <c r="AP543" t="str">
        <f>VLOOKUP($Z543,'oddspedia-matches'!$A:$AD,AP$2,0)</f>
        <v>Green</v>
      </c>
      <c r="AQ543" t="str">
        <f>VLOOKUP($Z543,'oddspedia-matches'!$A:$AD,AQ$2,0)</f>
        <v>Red</v>
      </c>
    </row>
    <row r="544" spans="2:43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Cali</v>
      </c>
      <c r="Y544" t="str">
        <f>VLOOKUP(F544,'Transform table'!A:B,2,0)</f>
        <v>Independiente Valle Del Cauca</v>
      </c>
      <c r="Z544" t="str">
        <f t="shared" si="8"/>
        <v>27/07/2026Atletico CaliIndependiente Valle Del Cauca</v>
      </c>
      <c r="AA544" t="str">
        <f>VLOOKUP($Z544,'oddspedia-matches'!$A:$AD,AA$2,0)</f>
        <v>0 - 2</v>
      </c>
      <c r="AB544" t="str">
        <f>VLOOKUP($Z544,'oddspedia-matches'!$A:$AD,AB$2,0)</f>
        <v>Red</v>
      </c>
      <c r="AC544" t="str">
        <f>VLOOKUP($Z544,'oddspedia-matches'!$A:$AD,AC$2,0)</f>
        <v>Red</v>
      </c>
      <c r="AD544" t="str">
        <f>VLOOKUP($Z544,'oddspedia-matches'!$A:$AD,AD$2,0)</f>
        <v>Green</v>
      </c>
      <c r="AE544" t="str">
        <f>VLOOKUP($Z544,'oddspedia-matches'!$A:$AD,AE$2,0)</f>
        <v>Red</v>
      </c>
      <c r="AF544" t="str">
        <f>VLOOKUP($Z544,'oddspedia-matches'!$A:$AD,AF$2,0)</f>
        <v>Green</v>
      </c>
      <c r="AG544" t="str">
        <f>VLOOKUP($Z544,'oddspedia-matches'!$A:$AD,AG$2,0)</f>
        <v>Green</v>
      </c>
      <c r="AH544" t="str">
        <f>VLOOKUP($Z544,'oddspedia-matches'!$A:$AD,AH$2,0)</f>
        <v>Red</v>
      </c>
      <c r="AI544" t="str">
        <f>VLOOKUP($Z544,'oddspedia-matches'!$A:$AD,AI$2,0)</f>
        <v>Red</v>
      </c>
      <c r="AJ544" t="str">
        <f>VLOOKUP($Z544,'oddspedia-matches'!$A:$AD,AJ$2,0)</f>
        <v>Green</v>
      </c>
      <c r="AK544" t="str">
        <f>VLOOKUP($Z544,'oddspedia-matches'!$A:$AD,AK$2,0)</f>
        <v>Green</v>
      </c>
      <c r="AL544" t="str">
        <f>VLOOKUP($Z544,'oddspedia-matches'!$A:$AD,AL$2,0)</f>
        <v>Green</v>
      </c>
      <c r="AM544" t="str">
        <f>VLOOKUP($Z544,'oddspedia-matches'!$A:$AD,AM$2,0)</f>
        <v>Red</v>
      </c>
      <c r="AN544" t="str">
        <f>VLOOKUP($Z544,'oddspedia-matches'!$A:$AD,AN$2,0)</f>
        <v>Green</v>
      </c>
      <c r="AO544" t="str">
        <f>VLOOKUP($Z544,'oddspedia-matches'!$A:$AD,AO$2,0)</f>
        <v>Green</v>
      </c>
      <c r="AP544" t="str">
        <f>VLOOKUP($Z544,'oddspedia-matches'!$A:$AD,AP$2,0)</f>
        <v>Red</v>
      </c>
      <c r="AQ544" t="str">
        <f>VLOOKUP($Z544,'oddspedia-matches'!$A:$AD,AQ$2,0)</f>
        <v>Green</v>
      </c>
    </row>
    <row r="545" spans="2:43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Tauro FC</v>
      </c>
      <c r="Y545" t="str">
        <f>VLOOKUP(F545,'Transform table'!A:B,2,0)</f>
        <v>Sporting San Miguelito</v>
      </c>
      <c r="Z545" t="str">
        <f t="shared" si="8"/>
        <v>27/07/2026Tauro FCSporting San Miguelito</v>
      </c>
      <c r="AA545" t="str">
        <f>VLOOKUP($Z545,'oddspedia-matches'!$A:$AD,AA$2,0)</f>
        <v>0 - 0</v>
      </c>
      <c r="AB545" t="str">
        <f>VLOOKUP($Z545,'oddspedia-matches'!$A:$AD,AB$2,0)</f>
        <v>Red</v>
      </c>
      <c r="AC545" t="str">
        <f>VLOOKUP($Z545,'oddspedia-matches'!$A:$AD,AC$2,0)</f>
        <v>Green</v>
      </c>
      <c r="AD545" t="str">
        <f>VLOOKUP($Z545,'oddspedia-matches'!$A:$AD,AD$2,0)</f>
        <v>Red</v>
      </c>
      <c r="AE545" t="str">
        <f>VLOOKUP($Z545,'oddspedia-matches'!$A:$AD,AE$2,0)</f>
        <v>Green</v>
      </c>
      <c r="AF545" t="str">
        <f>VLOOKUP($Z545,'oddspedia-matches'!$A:$AD,AF$2,0)</f>
        <v>Green</v>
      </c>
      <c r="AG545" t="str">
        <f>VLOOKUP($Z545,'oddspedia-matches'!$A:$AD,AG$2,0)</f>
        <v>Red</v>
      </c>
      <c r="AH545" t="str">
        <f>VLOOKUP($Z545,'oddspedia-matches'!$A:$AD,AH$2,0)</f>
        <v>Red</v>
      </c>
      <c r="AI545" t="str">
        <f>VLOOKUP($Z545,'oddspedia-matches'!$A:$AD,AI$2,0)</f>
        <v>Green</v>
      </c>
      <c r="AJ545" t="str">
        <f>VLOOKUP($Z545,'oddspedia-matches'!$A:$AD,AJ$2,0)</f>
        <v>Red</v>
      </c>
      <c r="AK545" t="str">
        <f>VLOOKUP($Z545,'oddspedia-matches'!$A:$AD,AK$2,0)</f>
        <v>Red</v>
      </c>
      <c r="AL545" t="str">
        <f>VLOOKUP($Z545,'oddspedia-matches'!$A:$AD,AL$2,0)</f>
        <v>Red</v>
      </c>
      <c r="AM545" t="str">
        <f>VLOOKUP($Z545,'oddspedia-matches'!$A:$AD,AM$2,0)</f>
        <v>Red</v>
      </c>
      <c r="AN545" t="str">
        <f>VLOOKUP($Z545,'oddspedia-matches'!$A:$AD,AN$2,0)</f>
        <v>Green</v>
      </c>
      <c r="AO545" t="str">
        <f>VLOOKUP($Z545,'oddspedia-matches'!$A:$AD,AO$2,0)</f>
        <v>Green</v>
      </c>
      <c r="AP545" t="str">
        <f>VLOOKUP($Z545,'oddspedia-matches'!$A:$AD,AP$2,0)</f>
        <v>Red</v>
      </c>
      <c r="AQ545" t="str">
        <f>VLOOKUP($Z545,'oddspedia-matches'!$A:$AD,AQ$2,0)</f>
        <v>Green</v>
      </c>
    </row>
    <row r="546" spans="2:43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tr">
        <f>VLOOKUP(E546,'Transform table'!A:B,2,0)</f>
        <v>Dainava Alytus</v>
      </c>
      <c r="Y546" t="str">
        <f>VLOOKUP(F546,'Transform table'!A:B,2,0)</f>
        <v>FK Transinvest II</v>
      </c>
      <c r="Z546" t="str">
        <f t="shared" si="8"/>
        <v>28/07/2026Dainava AlytusFK Transinvest II</v>
      </c>
      <c r="AA546" t="str">
        <f>VLOOKUP($Z546,'oddspedia-matches'!$A:$AD,AA$2,0)</f>
        <v>3 - 1</v>
      </c>
      <c r="AB546" t="str">
        <f>VLOOKUP($Z546,'oddspedia-matches'!$A:$AD,AB$2,0)</f>
        <v>Green</v>
      </c>
      <c r="AC546" t="str">
        <f>VLOOKUP($Z546,'oddspedia-matches'!$A:$AD,AC$2,0)</f>
        <v>Red</v>
      </c>
      <c r="AD546" t="str">
        <f>VLOOKUP($Z546,'oddspedia-matches'!$A:$AD,AD$2,0)</f>
        <v>Red</v>
      </c>
      <c r="AE546" t="str">
        <f>VLOOKUP($Z546,'oddspedia-matches'!$A:$AD,AE$2,0)</f>
        <v>Green</v>
      </c>
      <c r="AF546" t="str">
        <f>VLOOKUP($Z546,'oddspedia-matches'!$A:$AD,AF$2,0)</f>
        <v>Red</v>
      </c>
      <c r="AG546" t="str">
        <f>VLOOKUP($Z546,'oddspedia-matches'!$A:$AD,AG$2,0)</f>
        <v>Green</v>
      </c>
      <c r="AH546" t="str">
        <f>VLOOKUP($Z546,'oddspedia-matches'!$A:$AD,AH$2,0)</f>
        <v>Green</v>
      </c>
      <c r="AI546" t="str">
        <f>VLOOKUP($Z546,'oddspedia-matches'!$A:$AD,AI$2,0)</f>
        <v>Red</v>
      </c>
      <c r="AJ546" t="str">
        <f>VLOOKUP($Z546,'oddspedia-matches'!$A:$AD,AJ$2,0)</f>
        <v>Red</v>
      </c>
      <c r="AK546" t="str">
        <f>VLOOKUP($Z546,'oddspedia-matches'!$A:$AD,AK$2,0)</f>
        <v>Green</v>
      </c>
      <c r="AL546" t="str">
        <f>VLOOKUP($Z546,'oddspedia-matches'!$A:$AD,AL$2,0)</f>
        <v>Green</v>
      </c>
      <c r="AM546" t="str">
        <f>VLOOKUP($Z546,'oddspedia-matches'!$A:$AD,AM$2,0)</f>
        <v>Green</v>
      </c>
      <c r="AN546" t="str">
        <f>VLOOKUP($Z546,'oddspedia-matches'!$A:$AD,AN$2,0)</f>
        <v>Red</v>
      </c>
      <c r="AO546" t="str">
        <f>VLOOKUP($Z546,'oddspedia-matches'!$A:$AD,AO$2,0)</f>
        <v>Red</v>
      </c>
      <c r="AP546" t="str">
        <f>VLOOKUP($Z546,'oddspedia-matches'!$A:$AD,AP$2,0)</f>
        <v>Green</v>
      </c>
      <c r="AQ546" t="str">
        <f>VLOOKUP($Z546,'oddspedia-matches'!$A:$AD,AQ$2,0)</f>
        <v>Red</v>
      </c>
    </row>
    <row r="547" spans="2:43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str">
        <f>VLOOKUP(F547,'Transform table'!A:B,2,0)</f>
        <v>FK Minija Kretinga</v>
      </c>
      <c r="Z547" t="str">
        <f t="shared" si="8"/>
        <v>28/07/2026VMFD Zalgiris Vilnius IIFK Minija Kretinga</v>
      </c>
      <c r="AA547" t="str">
        <f>VLOOKUP($Z547,'oddspedia-matches'!$A:$AD,AA$2,0)</f>
        <v>1 - 0</v>
      </c>
      <c r="AB547" t="str">
        <f>VLOOKUP($Z547,'oddspedia-matches'!$A:$AD,AB$2,0)</f>
        <v>Green</v>
      </c>
      <c r="AC547" t="str">
        <f>VLOOKUP($Z547,'oddspedia-matches'!$A:$AD,AC$2,0)</f>
        <v>Red</v>
      </c>
      <c r="AD547" t="str">
        <f>VLOOKUP($Z547,'oddspedia-matches'!$A:$AD,AD$2,0)</f>
        <v>Red</v>
      </c>
      <c r="AE547" t="str">
        <f>VLOOKUP($Z547,'oddspedia-matches'!$A:$AD,AE$2,0)</f>
        <v>Green</v>
      </c>
      <c r="AF547" t="str">
        <f>VLOOKUP($Z547,'oddspedia-matches'!$A:$AD,AF$2,0)</f>
        <v>Red</v>
      </c>
      <c r="AG547" t="str">
        <f>VLOOKUP($Z547,'oddspedia-matches'!$A:$AD,AG$2,0)</f>
        <v>Green</v>
      </c>
      <c r="AH547" t="str">
        <f>VLOOKUP($Z547,'oddspedia-matches'!$A:$AD,AH$2,0)</f>
        <v>Green</v>
      </c>
      <c r="AI547" t="str">
        <f>VLOOKUP($Z547,'oddspedia-matches'!$A:$AD,AI$2,0)</f>
        <v>Red</v>
      </c>
      <c r="AJ547" t="str">
        <f>VLOOKUP($Z547,'oddspedia-matches'!$A:$AD,AJ$2,0)</f>
        <v>Red</v>
      </c>
      <c r="AK547" t="str">
        <f>VLOOKUP($Z547,'oddspedia-matches'!$A:$AD,AK$2,0)</f>
        <v>Green</v>
      </c>
      <c r="AL547" t="str">
        <f>VLOOKUP($Z547,'oddspedia-matches'!$A:$AD,AL$2,0)</f>
        <v>Red</v>
      </c>
      <c r="AM547" t="str">
        <f>VLOOKUP($Z547,'oddspedia-matches'!$A:$AD,AM$2,0)</f>
        <v>Red</v>
      </c>
      <c r="AN547" t="str">
        <f>VLOOKUP($Z547,'oddspedia-matches'!$A:$AD,AN$2,0)</f>
        <v>Green</v>
      </c>
      <c r="AO547" t="str">
        <f>VLOOKUP($Z547,'oddspedia-matches'!$A:$AD,AO$2,0)</f>
        <v>Green</v>
      </c>
      <c r="AP547" t="str">
        <f>VLOOKUP($Z547,'oddspedia-matches'!$A:$AD,AP$2,0)</f>
        <v>Red</v>
      </c>
      <c r="AQ547" t="str">
        <f>VLOOKUP($Z547,'oddspedia-matches'!$A:$AD,AQ$2,0)</f>
        <v>Green</v>
      </c>
    </row>
    <row r="548" spans="2:43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str">
        <f>VLOOKUP(F548,'Transform table'!A:B,2,0)</f>
        <v>Assyriska United IK</v>
      </c>
      <c r="Z548" t="str">
        <f t="shared" si="8"/>
        <v>28/07/2026HelsingborgAssyriska United IK</v>
      </c>
      <c r="AA548" t="str">
        <f>VLOOKUP($Z548,'oddspedia-matches'!$A:$AD,AA$2,0)</f>
        <v>1 - 1</v>
      </c>
      <c r="AB548" t="str">
        <f>VLOOKUP($Z548,'oddspedia-matches'!$A:$AD,AB$2,0)</f>
        <v>Red</v>
      </c>
      <c r="AC548" t="str">
        <f>VLOOKUP($Z548,'oddspedia-matches'!$A:$AD,AC$2,0)</f>
        <v>Green</v>
      </c>
      <c r="AD548" t="str">
        <f>VLOOKUP($Z548,'oddspedia-matches'!$A:$AD,AD$2,0)</f>
        <v>Red</v>
      </c>
      <c r="AE548" t="str">
        <f>VLOOKUP($Z548,'oddspedia-matches'!$A:$AD,AE$2,0)</f>
        <v>Green</v>
      </c>
      <c r="AF548" t="str">
        <f>VLOOKUP($Z548,'oddspedia-matches'!$A:$AD,AF$2,0)</f>
        <v>Green</v>
      </c>
      <c r="AG548" t="str">
        <f>VLOOKUP($Z548,'oddspedia-matches'!$A:$AD,AG$2,0)</f>
        <v>Red</v>
      </c>
      <c r="AH548" t="str">
        <f>VLOOKUP($Z548,'oddspedia-matches'!$A:$AD,AH$2,0)</f>
        <v>Red</v>
      </c>
      <c r="AI548" t="str">
        <f>VLOOKUP($Z548,'oddspedia-matches'!$A:$AD,AI$2,0)</f>
        <v>Green</v>
      </c>
      <c r="AJ548" t="str">
        <f>VLOOKUP($Z548,'oddspedia-matches'!$A:$AD,AJ$2,0)</f>
        <v>Red</v>
      </c>
      <c r="AK548" t="str">
        <f>VLOOKUP($Z548,'oddspedia-matches'!$A:$AD,AK$2,0)</f>
        <v>Red</v>
      </c>
      <c r="AL548" t="str">
        <f>VLOOKUP($Z548,'oddspedia-matches'!$A:$AD,AL$2,0)</f>
        <v>Green</v>
      </c>
      <c r="AM548" t="str">
        <f>VLOOKUP($Z548,'oddspedia-matches'!$A:$AD,AM$2,0)</f>
        <v>Red</v>
      </c>
      <c r="AN548" t="str">
        <f>VLOOKUP($Z548,'oddspedia-matches'!$A:$AD,AN$2,0)</f>
        <v>Green</v>
      </c>
      <c r="AO548" t="str">
        <f>VLOOKUP($Z548,'oddspedia-matches'!$A:$AD,AO$2,0)</f>
        <v>Green</v>
      </c>
      <c r="AP548" t="str">
        <f>VLOOKUP($Z548,'oddspedia-matches'!$A:$AD,AP$2,0)</f>
        <v>Green</v>
      </c>
      <c r="AQ548" t="str">
        <f>VLOOKUP($Z548,'oddspedia-matches'!$A:$AD,AQ$2,0)</f>
        <v>Red</v>
      </c>
    </row>
    <row r="549" spans="2:43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tr">
        <f>VLOOKUP(E549,'Transform table'!A:B,2,0)</f>
        <v>Landskrona</v>
      </c>
      <c r="Y549" t="str">
        <f>VLOOKUP(F549,'Transform table'!A:B,2,0)</f>
        <v>Norrkoping</v>
      </c>
      <c r="Z549" t="str">
        <f t="shared" si="8"/>
        <v>28/07/2026LandskronaNorrkoping</v>
      </c>
      <c r="AA549" t="str">
        <f>VLOOKUP($Z549,'oddspedia-matches'!$A:$AD,AA$2,0)</f>
        <v>0 - 1</v>
      </c>
      <c r="AB549" t="str">
        <f>VLOOKUP($Z549,'oddspedia-matches'!$A:$AD,AB$2,0)</f>
        <v>Red</v>
      </c>
      <c r="AC549" t="str">
        <f>VLOOKUP($Z549,'oddspedia-matches'!$A:$AD,AC$2,0)</f>
        <v>Red</v>
      </c>
      <c r="AD549" t="str">
        <f>VLOOKUP($Z549,'oddspedia-matches'!$A:$AD,AD$2,0)</f>
        <v>Green</v>
      </c>
      <c r="AE549" t="str">
        <f>VLOOKUP($Z549,'oddspedia-matches'!$A:$AD,AE$2,0)</f>
        <v>Red</v>
      </c>
      <c r="AF549" t="str">
        <f>VLOOKUP($Z549,'oddspedia-matches'!$A:$AD,AF$2,0)</f>
        <v>Green</v>
      </c>
      <c r="AG549" t="str">
        <f>VLOOKUP($Z549,'oddspedia-matches'!$A:$AD,AG$2,0)</f>
        <v>Green</v>
      </c>
      <c r="AH549" t="str">
        <f>VLOOKUP($Z549,'oddspedia-matches'!$A:$AD,AH$2,0)</f>
        <v>Red</v>
      </c>
      <c r="AI549" t="str">
        <f>VLOOKUP($Z549,'oddspedia-matches'!$A:$AD,AI$2,0)</f>
        <v>Red</v>
      </c>
      <c r="AJ549" t="str">
        <f>VLOOKUP($Z549,'oddspedia-matches'!$A:$AD,AJ$2,0)</f>
        <v>Green</v>
      </c>
      <c r="AK549" t="str">
        <f>VLOOKUP($Z549,'oddspedia-matches'!$A:$AD,AK$2,0)</f>
        <v>Green</v>
      </c>
      <c r="AL549" t="str">
        <f>VLOOKUP($Z549,'oddspedia-matches'!$A:$AD,AL$2,0)</f>
        <v>Red</v>
      </c>
      <c r="AM549" t="str">
        <f>VLOOKUP($Z549,'oddspedia-matches'!$A:$AD,AM$2,0)</f>
        <v>Red</v>
      </c>
      <c r="AN549" t="str">
        <f>VLOOKUP($Z549,'oddspedia-matches'!$A:$AD,AN$2,0)</f>
        <v>Green</v>
      </c>
      <c r="AO549" t="str">
        <f>VLOOKUP($Z549,'oddspedia-matches'!$A:$AD,AO$2,0)</f>
        <v>Green</v>
      </c>
      <c r="AP549" t="str">
        <f>VLOOKUP($Z549,'oddspedia-matches'!$A:$AD,AP$2,0)</f>
        <v>Red</v>
      </c>
      <c r="AQ549" t="str">
        <f>VLOOKUP($Z549,'oddspedia-matches'!$A:$AD,AQ$2,0)</f>
        <v>Green</v>
      </c>
    </row>
    <row r="550" spans="2:43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Club Sportivo Ameliano</v>
      </c>
      <c r="Z550" t="str">
        <f t="shared" si="8"/>
        <v>28/07/2026Rubio NuClub Sportivo Ameliano</v>
      </c>
      <c r="AA550" t="str">
        <f>VLOOKUP($Z550,'oddspedia-matches'!$A:$AD,AA$2,0)</f>
        <v>1 - 1</v>
      </c>
      <c r="AB550" t="str">
        <f>VLOOKUP($Z550,'oddspedia-matches'!$A:$AD,AB$2,0)</f>
        <v>Red</v>
      </c>
      <c r="AC550" t="str">
        <f>VLOOKUP($Z550,'oddspedia-matches'!$A:$AD,AC$2,0)</f>
        <v>Green</v>
      </c>
      <c r="AD550" t="str">
        <f>VLOOKUP($Z550,'oddspedia-matches'!$A:$AD,AD$2,0)</f>
        <v>Red</v>
      </c>
      <c r="AE550" t="str">
        <f>VLOOKUP($Z550,'oddspedia-matches'!$A:$AD,AE$2,0)</f>
        <v>Green</v>
      </c>
      <c r="AF550" t="str">
        <f>VLOOKUP($Z550,'oddspedia-matches'!$A:$AD,AF$2,0)</f>
        <v>Green</v>
      </c>
      <c r="AG550" t="str">
        <f>VLOOKUP($Z550,'oddspedia-matches'!$A:$AD,AG$2,0)</f>
        <v>Red</v>
      </c>
      <c r="AH550" t="str">
        <f>VLOOKUP($Z550,'oddspedia-matches'!$A:$AD,AH$2,0)</f>
        <v>Green</v>
      </c>
      <c r="AI550" t="str">
        <f>VLOOKUP($Z550,'oddspedia-matches'!$A:$AD,AI$2,0)</f>
        <v>Red</v>
      </c>
      <c r="AJ550" t="str">
        <f>VLOOKUP($Z550,'oddspedia-matches'!$A:$AD,AJ$2,0)</f>
        <v>Red</v>
      </c>
      <c r="AK550" t="str">
        <f>VLOOKUP($Z550,'oddspedia-matches'!$A:$AD,AK$2,0)</f>
        <v>Green</v>
      </c>
      <c r="AL550" t="str">
        <f>VLOOKUP($Z550,'oddspedia-matches'!$A:$AD,AL$2,0)</f>
        <v>Green</v>
      </c>
      <c r="AM550" t="str">
        <f>VLOOKUP($Z550,'oddspedia-matches'!$A:$AD,AM$2,0)</f>
        <v>Red</v>
      </c>
      <c r="AN550" t="str">
        <f>VLOOKUP($Z550,'oddspedia-matches'!$A:$AD,AN$2,0)</f>
        <v>Green</v>
      </c>
      <c r="AO550" t="str">
        <f>VLOOKUP($Z550,'oddspedia-matches'!$A:$AD,AO$2,0)</f>
        <v>Green</v>
      </c>
      <c r="AP550" t="str">
        <f>VLOOKUP($Z550,'oddspedia-matches'!$A:$AD,AP$2,0)</f>
        <v>Green</v>
      </c>
      <c r="AQ550" t="str">
        <f>VLOOKUP($Z550,'oddspedia-matches'!$A:$AD,AQ$2,0)</f>
        <v>Red</v>
      </c>
    </row>
    <row r="551" spans="2:43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tr">
        <f>VLOOKUP(E551,'Transform table'!A:B,2,0)</f>
        <v>Aegir Thorlakshofn</v>
      </c>
      <c r="Y551" t="str">
        <f>VLOOKUP(F551,'Transform table'!A:B,2,0)</f>
        <v>UMF Njardvik</v>
      </c>
      <c r="Z551" t="str">
        <f t="shared" si="8"/>
        <v>28/07/2026Aegir ThorlakshofnUMF Njardvik</v>
      </c>
      <c r="AA551" t="str">
        <f>VLOOKUP($Z551,'oddspedia-matches'!$A:$AD,AA$2,0)</f>
        <v>0 - 1</v>
      </c>
      <c r="AB551" t="str">
        <f>VLOOKUP($Z551,'oddspedia-matches'!$A:$AD,AB$2,0)</f>
        <v>Red</v>
      </c>
      <c r="AC551" t="str">
        <f>VLOOKUP($Z551,'oddspedia-matches'!$A:$AD,AC$2,0)</f>
        <v>Red</v>
      </c>
      <c r="AD551" t="str">
        <f>VLOOKUP($Z551,'oddspedia-matches'!$A:$AD,AD$2,0)</f>
        <v>Green</v>
      </c>
      <c r="AE551" t="str">
        <f>VLOOKUP($Z551,'oddspedia-matches'!$A:$AD,AE$2,0)</f>
        <v>Red</v>
      </c>
      <c r="AF551" t="str">
        <f>VLOOKUP($Z551,'oddspedia-matches'!$A:$AD,AF$2,0)</f>
        <v>Green</v>
      </c>
      <c r="AG551" t="str">
        <f>VLOOKUP($Z551,'oddspedia-matches'!$A:$AD,AG$2,0)</f>
        <v>Green</v>
      </c>
      <c r="AH551" t="str">
        <f>VLOOKUP($Z551,'oddspedia-matches'!$A:$AD,AH$2,0)</f>
        <v>Red</v>
      </c>
      <c r="AI551" t="str">
        <f>VLOOKUP($Z551,'oddspedia-matches'!$A:$AD,AI$2,0)</f>
        <v>Red</v>
      </c>
      <c r="AJ551" t="str">
        <f>VLOOKUP($Z551,'oddspedia-matches'!$A:$AD,AJ$2,0)</f>
        <v>Green</v>
      </c>
      <c r="AK551" t="str">
        <f>VLOOKUP($Z551,'oddspedia-matches'!$A:$AD,AK$2,0)</f>
        <v>Green</v>
      </c>
      <c r="AL551" t="str">
        <f>VLOOKUP($Z551,'oddspedia-matches'!$A:$AD,AL$2,0)</f>
        <v>Red</v>
      </c>
      <c r="AM551" t="str">
        <f>VLOOKUP($Z551,'oddspedia-matches'!$A:$AD,AM$2,0)</f>
        <v>Red</v>
      </c>
      <c r="AN551" t="str">
        <f>VLOOKUP($Z551,'oddspedia-matches'!$A:$AD,AN$2,0)</f>
        <v>Green</v>
      </c>
      <c r="AO551" t="str">
        <f>VLOOKUP($Z551,'oddspedia-matches'!$A:$AD,AO$2,0)</f>
        <v>Green</v>
      </c>
      <c r="AP551" t="str">
        <f>VLOOKUP($Z551,'oddspedia-matches'!$A:$AD,AP$2,0)</f>
        <v>Red</v>
      </c>
      <c r="AQ551" t="str">
        <f>VLOOKUP($Z551,'oddspedia-matches'!$A:$AD,AQ$2,0)</f>
        <v>Green</v>
      </c>
    </row>
    <row r="552" spans="2:43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str">
        <f>VLOOKUP($Z552,'oddspedia-matches'!$A:$AD,AA$2,0)</f>
        <v>2 - 1</v>
      </c>
      <c r="AB552" t="str">
        <f>VLOOKUP($Z552,'oddspedia-matches'!$A:$AD,AB$2,0)</f>
        <v>Green</v>
      </c>
      <c r="AC552" t="str">
        <f>VLOOKUP($Z552,'oddspedia-matches'!$A:$AD,AC$2,0)</f>
        <v>Red</v>
      </c>
      <c r="AD552" t="str">
        <f>VLOOKUP($Z552,'oddspedia-matches'!$A:$AD,AD$2,0)</f>
        <v>Red</v>
      </c>
      <c r="AE552" t="str">
        <f>VLOOKUP($Z552,'oddspedia-matches'!$A:$AD,AE$2,0)</f>
        <v>Green</v>
      </c>
      <c r="AF552" t="str">
        <f>VLOOKUP($Z552,'oddspedia-matches'!$A:$AD,AF$2,0)</f>
        <v>Red</v>
      </c>
      <c r="AG552" t="str">
        <f>VLOOKUP($Z552,'oddspedia-matches'!$A:$AD,AG$2,0)</f>
        <v>Green</v>
      </c>
      <c r="AH552" t="str">
        <f>VLOOKUP($Z552,'oddspedia-matches'!$A:$AD,AH$2,0)</f>
        <v>Green</v>
      </c>
      <c r="AI552" t="str">
        <f>VLOOKUP($Z552,'oddspedia-matches'!$A:$AD,AI$2,0)</f>
        <v>Red</v>
      </c>
      <c r="AJ552" t="str">
        <f>VLOOKUP($Z552,'oddspedia-matches'!$A:$AD,AJ$2,0)</f>
        <v>Red</v>
      </c>
      <c r="AK552" t="str">
        <f>VLOOKUP($Z552,'oddspedia-matches'!$A:$AD,AK$2,0)</f>
        <v>Green</v>
      </c>
      <c r="AL552" t="str">
        <f>VLOOKUP($Z552,'oddspedia-matches'!$A:$AD,AL$2,0)</f>
        <v>Green</v>
      </c>
      <c r="AM552" t="str">
        <f>VLOOKUP($Z552,'oddspedia-matches'!$A:$AD,AM$2,0)</f>
        <v>Green</v>
      </c>
      <c r="AN552" t="str">
        <f>VLOOKUP($Z552,'oddspedia-matches'!$A:$AD,AN$2,0)</f>
        <v>Red</v>
      </c>
      <c r="AO552" t="str">
        <f>VLOOKUP($Z552,'oddspedia-matches'!$A:$AD,AO$2,0)</f>
        <v>Green</v>
      </c>
      <c r="AP552" t="str">
        <f>VLOOKUP($Z552,'oddspedia-matches'!$A:$AD,AP$2,0)</f>
        <v>Green</v>
      </c>
      <c r="AQ552" t="str">
        <f>VLOOKUP($Z552,'oddspedia-matches'!$A:$AD,AQ$2,0)</f>
        <v>Red</v>
      </c>
    </row>
    <row r="553" spans="2:43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str">
        <f>VLOOKUP($Z553,'oddspedia-matches'!$A:$AD,AA$2,0)</f>
        <v>3 - 2</v>
      </c>
      <c r="AB553" t="str">
        <f>VLOOKUP($Z553,'oddspedia-matches'!$A:$AD,AB$2,0)</f>
        <v>Green</v>
      </c>
      <c r="AC553" t="str">
        <f>VLOOKUP($Z553,'oddspedia-matches'!$A:$AD,AC$2,0)</f>
        <v>Red</v>
      </c>
      <c r="AD553" t="str">
        <f>VLOOKUP($Z553,'oddspedia-matches'!$A:$AD,AD$2,0)</f>
        <v>Red</v>
      </c>
      <c r="AE553" t="str">
        <f>VLOOKUP($Z553,'oddspedia-matches'!$A:$AD,AE$2,0)</f>
        <v>Green</v>
      </c>
      <c r="AF553" t="str">
        <f>VLOOKUP($Z553,'oddspedia-matches'!$A:$AD,AF$2,0)</f>
        <v>Red</v>
      </c>
      <c r="AG553" t="str">
        <f>VLOOKUP($Z553,'oddspedia-matches'!$A:$AD,AG$2,0)</f>
        <v>Green</v>
      </c>
      <c r="AH553" t="str">
        <f>VLOOKUP($Z553,'oddspedia-matches'!$A:$AD,AH$2,0)</f>
        <v>Red</v>
      </c>
      <c r="AI553" t="str">
        <f>VLOOKUP($Z553,'oddspedia-matches'!$A:$AD,AI$2,0)</f>
        <v>Green</v>
      </c>
      <c r="AJ553" t="str">
        <f>VLOOKUP($Z553,'oddspedia-matches'!$A:$AD,AJ$2,0)</f>
        <v>Red</v>
      </c>
      <c r="AK553" t="str">
        <f>VLOOKUP($Z553,'oddspedia-matches'!$A:$AD,AK$2,0)</f>
        <v>Red</v>
      </c>
      <c r="AL553" t="str">
        <f>VLOOKUP($Z553,'oddspedia-matches'!$A:$AD,AL$2,0)</f>
        <v>Green</v>
      </c>
      <c r="AM553" t="str">
        <f>VLOOKUP($Z553,'oddspedia-matches'!$A:$AD,AM$2,0)</f>
        <v>Green</v>
      </c>
      <c r="AN553" t="str">
        <f>VLOOKUP($Z553,'oddspedia-matches'!$A:$AD,AN$2,0)</f>
        <v>Red</v>
      </c>
      <c r="AO553" t="str">
        <f>VLOOKUP($Z553,'oddspedia-matches'!$A:$AD,AO$2,0)</f>
        <v>Red</v>
      </c>
      <c r="AP553" t="str">
        <f>VLOOKUP($Z553,'oddspedia-matches'!$A:$AD,AP$2,0)</f>
        <v>Green</v>
      </c>
      <c r="AQ553" t="str">
        <f>VLOOKUP($Z553,'oddspedia-matches'!$A:$AD,AQ$2,0)</f>
        <v>Red</v>
      </c>
    </row>
    <row r="554" spans="2:43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str">
        <f>VLOOKUP($Z554,'oddspedia-matches'!$A:$AD,AA$2,0)</f>
        <v>1 - 0</v>
      </c>
      <c r="AB554" t="str">
        <f>VLOOKUP($Z554,'oddspedia-matches'!$A:$AD,AB$2,0)</f>
        <v>Green</v>
      </c>
      <c r="AC554" t="str">
        <f>VLOOKUP($Z554,'oddspedia-matches'!$A:$AD,AC$2,0)</f>
        <v>Red</v>
      </c>
      <c r="AD554" t="str">
        <f>VLOOKUP($Z554,'oddspedia-matches'!$A:$AD,AD$2,0)</f>
        <v>Red</v>
      </c>
      <c r="AE554" t="str">
        <f>VLOOKUP($Z554,'oddspedia-matches'!$A:$AD,AE$2,0)</f>
        <v>Green</v>
      </c>
      <c r="AF554" t="str">
        <f>VLOOKUP($Z554,'oddspedia-matches'!$A:$AD,AF$2,0)</f>
        <v>Red</v>
      </c>
      <c r="AG554" t="str">
        <f>VLOOKUP($Z554,'oddspedia-matches'!$A:$AD,AG$2,0)</f>
        <v>Green</v>
      </c>
      <c r="AH554" t="str">
        <f>VLOOKUP($Z554,'oddspedia-matches'!$A:$AD,AH$2,0)</f>
        <v>Red</v>
      </c>
      <c r="AI554" t="str">
        <f>VLOOKUP($Z554,'oddspedia-matches'!$A:$AD,AI$2,0)</f>
        <v>Green</v>
      </c>
      <c r="AJ554" t="str">
        <f>VLOOKUP($Z554,'oddspedia-matches'!$A:$AD,AJ$2,0)</f>
        <v>Red</v>
      </c>
      <c r="AK554" t="str">
        <f>VLOOKUP($Z554,'oddspedia-matches'!$A:$AD,AK$2,0)</f>
        <v>Red</v>
      </c>
      <c r="AL554" t="str">
        <f>VLOOKUP($Z554,'oddspedia-matches'!$A:$AD,AL$2,0)</f>
        <v>Red</v>
      </c>
      <c r="AM554" t="str">
        <f>VLOOKUP($Z554,'oddspedia-matches'!$A:$AD,AM$2,0)</f>
        <v>Red</v>
      </c>
      <c r="AN554" t="str">
        <f>VLOOKUP($Z554,'oddspedia-matches'!$A:$AD,AN$2,0)</f>
        <v>Green</v>
      </c>
      <c r="AO554" t="str">
        <f>VLOOKUP($Z554,'oddspedia-matches'!$A:$AD,AO$2,0)</f>
        <v>Green</v>
      </c>
      <c r="AP554" t="str">
        <f>VLOOKUP($Z554,'oddspedia-matches'!$A:$AD,AP$2,0)</f>
        <v>Red</v>
      </c>
      <c r="AQ554" t="str">
        <f>VLOOKUP($Z554,'oddspedia-matches'!$A:$AD,AQ$2,0)</f>
        <v>Green</v>
      </c>
    </row>
    <row r="555" spans="2:43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str">
        <f>VLOOKUP($Z555,'oddspedia-matches'!$A:$AD,AA$2,0)</f>
        <v>1 - 0</v>
      </c>
      <c r="AB555" t="str">
        <f>VLOOKUP($Z555,'oddspedia-matches'!$A:$AD,AB$2,0)</f>
        <v>Green</v>
      </c>
      <c r="AC555" t="str">
        <f>VLOOKUP($Z555,'oddspedia-matches'!$A:$AD,AC$2,0)</f>
        <v>Red</v>
      </c>
      <c r="AD555" t="str">
        <f>VLOOKUP($Z555,'oddspedia-matches'!$A:$AD,AD$2,0)</f>
        <v>Red</v>
      </c>
      <c r="AE555" t="str">
        <f>VLOOKUP($Z555,'oddspedia-matches'!$A:$AD,AE$2,0)</f>
        <v>Green</v>
      </c>
      <c r="AF555" t="str">
        <f>VLOOKUP($Z555,'oddspedia-matches'!$A:$AD,AF$2,0)</f>
        <v>Red</v>
      </c>
      <c r="AG555" t="str">
        <f>VLOOKUP($Z555,'oddspedia-matches'!$A:$AD,AG$2,0)</f>
        <v>Green</v>
      </c>
      <c r="AH555" t="str">
        <f>VLOOKUP($Z555,'oddspedia-matches'!$A:$AD,AH$2,0)</f>
        <v>Red</v>
      </c>
      <c r="AI555" t="str">
        <f>VLOOKUP($Z555,'oddspedia-matches'!$A:$AD,AI$2,0)</f>
        <v>Green</v>
      </c>
      <c r="AJ555" t="str">
        <f>VLOOKUP($Z555,'oddspedia-matches'!$A:$AD,AJ$2,0)</f>
        <v>Red</v>
      </c>
      <c r="AK555" t="str">
        <f>VLOOKUP($Z555,'oddspedia-matches'!$A:$AD,AK$2,0)</f>
        <v>Red</v>
      </c>
      <c r="AL555" t="str">
        <f>VLOOKUP($Z555,'oddspedia-matches'!$A:$AD,AL$2,0)</f>
        <v>Red</v>
      </c>
      <c r="AM555" t="str">
        <f>VLOOKUP($Z555,'oddspedia-matches'!$A:$AD,AM$2,0)</f>
        <v>Red</v>
      </c>
      <c r="AN555" t="str">
        <f>VLOOKUP($Z555,'oddspedia-matches'!$A:$AD,AN$2,0)</f>
        <v>Green</v>
      </c>
      <c r="AO555" t="str">
        <f>VLOOKUP($Z555,'oddspedia-matches'!$A:$AD,AO$2,0)</f>
        <v>Green</v>
      </c>
      <c r="AP555" t="str">
        <f>VLOOKUP($Z555,'oddspedia-matches'!$A:$AD,AP$2,0)</f>
        <v>Red</v>
      </c>
      <c r="AQ555" t="str">
        <f>VLOOKUP($Z555,'oddspedia-matches'!$A:$AD,AQ$2,0)</f>
        <v>Green</v>
      </c>
    </row>
    <row r="556" spans="2:43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str">
        <f>VLOOKUP($Z556,'oddspedia-matches'!$A:$AD,AA$2,0)</f>
        <v>1 - 1</v>
      </c>
      <c r="AB556" t="str">
        <f>VLOOKUP($Z556,'oddspedia-matches'!$A:$AD,AB$2,0)</f>
        <v>Red</v>
      </c>
      <c r="AC556" t="str">
        <f>VLOOKUP($Z556,'oddspedia-matches'!$A:$AD,AC$2,0)</f>
        <v>Green</v>
      </c>
      <c r="AD556" t="str">
        <f>VLOOKUP($Z556,'oddspedia-matches'!$A:$AD,AD$2,0)</f>
        <v>Red</v>
      </c>
      <c r="AE556" t="str">
        <f>VLOOKUP($Z556,'oddspedia-matches'!$A:$AD,AE$2,0)</f>
        <v>Green</v>
      </c>
      <c r="AF556" t="str">
        <f>VLOOKUP($Z556,'oddspedia-matches'!$A:$AD,AF$2,0)</f>
        <v>Green</v>
      </c>
      <c r="AG556" t="str">
        <f>VLOOKUP($Z556,'oddspedia-matches'!$A:$AD,AG$2,0)</f>
        <v>Red</v>
      </c>
      <c r="AH556" t="str">
        <f>VLOOKUP($Z556,'oddspedia-matches'!$A:$AD,AH$2,0)</f>
        <v>Green</v>
      </c>
      <c r="AI556" t="str">
        <f>VLOOKUP($Z556,'oddspedia-matches'!$A:$AD,AI$2,0)</f>
        <v>Red</v>
      </c>
      <c r="AJ556" t="str">
        <f>VLOOKUP($Z556,'oddspedia-matches'!$A:$AD,AJ$2,0)</f>
        <v>Red</v>
      </c>
      <c r="AK556" t="str">
        <f>VLOOKUP($Z556,'oddspedia-matches'!$A:$AD,AK$2,0)</f>
        <v>Green</v>
      </c>
      <c r="AL556" t="str">
        <f>VLOOKUP($Z556,'oddspedia-matches'!$A:$AD,AL$2,0)</f>
        <v>Green</v>
      </c>
      <c r="AM556" t="str">
        <f>VLOOKUP($Z556,'oddspedia-matches'!$A:$AD,AM$2,0)</f>
        <v>Red</v>
      </c>
      <c r="AN556" t="str">
        <f>VLOOKUP($Z556,'oddspedia-matches'!$A:$AD,AN$2,0)</f>
        <v>Green</v>
      </c>
      <c r="AO556" t="str">
        <f>VLOOKUP($Z556,'oddspedia-matches'!$A:$AD,AO$2,0)</f>
        <v>Green</v>
      </c>
      <c r="AP556" t="str">
        <f>VLOOKUP($Z556,'oddspedia-matches'!$A:$AD,AP$2,0)</f>
        <v>Green</v>
      </c>
      <c r="AQ556" t="str">
        <f>VLOOKUP($Z556,'oddspedia-matches'!$A:$AD,AQ$2,0)</f>
        <v>Red</v>
      </c>
    </row>
    <row r="557" spans="2:43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 t="str">
        <f>VLOOKUP(F557,'Transform table'!A:B,2,0)</f>
        <v>Estudiantes Rio Cuarto</v>
      </c>
      <c r="Z557" t="str">
        <f t="shared" si="8"/>
        <v>28/07/2026Argentinos JuniorsEstudiantes Rio Cuarto</v>
      </c>
      <c r="AA557" t="str">
        <f>VLOOKUP($Z557,'oddspedia-matches'!$A:$AD,AA$2,0)</f>
        <v>3 - 0</v>
      </c>
      <c r="AB557" t="str">
        <f>VLOOKUP($Z557,'oddspedia-matches'!$A:$AD,AB$2,0)</f>
        <v>Green</v>
      </c>
      <c r="AC557" t="str">
        <f>VLOOKUP($Z557,'oddspedia-matches'!$A:$AD,AC$2,0)</f>
        <v>Red</v>
      </c>
      <c r="AD557" t="str">
        <f>VLOOKUP($Z557,'oddspedia-matches'!$A:$AD,AD$2,0)</f>
        <v>Red</v>
      </c>
      <c r="AE557" t="str">
        <f>VLOOKUP($Z557,'oddspedia-matches'!$A:$AD,AE$2,0)</f>
        <v>Green</v>
      </c>
      <c r="AF557" t="str">
        <f>VLOOKUP($Z557,'oddspedia-matches'!$A:$AD,AF$2,0)</f>
        <v>Red</v>
      </c>
      <c r="AG557" t="str">
        <f>VLOOKUP($Z557,'oddspedia-matches'!$A:$AD,AG$2,0)</f>
        <v>Green</v>
      </c>
      <c r="AH557" t="str">
        <f>VLOOKUP($Z557,'oddspedia-matches'!$A:$AD,AH$2,0)</f>
        <v>Green</v>
      </c>
      <c r="AI557" t="str">
        <f>VLOOKUP($Z557,'oddspedia-matches'!$A:$AD,AI$2,0)</f>
        <v>Red</v>
      </c>
      <c r="AJ557" t="str">
        <f>VLOOKUP($Z557,'oddspedia-matches'!$A:$AD,AJ$2,0)</f>
        <v>Red</v>
      </c>
      <c r="AK557" t="str">
        <f>VLOOKUP($Z557,'oddspedia-matches'!$A:$AD,AK$2,0)</f>
        <v>Green</v>
      </c>
      <c r="AL557" t="str">
        <f>VLOOKUP($Z557,'oddspedia-matches'!$A:$AD,AL$2,0)</f>
        <v>Green</v>
      </c>
      <c r="AM557" t="str">
        <f>VLOOKUP($Z557,'oddspedia-matches'!$A:$AD,AM$2,0)</f>
        <v>Green</v>
      </c>
      <c r="AN557" t="str">
        <f>VLOOKUP($Z557,'oddspedia-matches'!$A:$AD,AN$2,0)</f>
        <v>Red</v>
      </c>
      <c r="AO557" t="str">
        <f>VLOOKUP($Z557,'oddspedia-matches'!$A:$AD,AO$2,0)</f>
        <v>Green</v>
      </c>
      <c r="AP557" t="str">
        <f>VLOOKUP($Z557,'oddspedia-matches'!$A:$AD,AP$2,0)</f>
        <v>Red</v>
      </c>
      <c r="AQ557" t="str">
        <f>VLOOKUP($Z557,'oddspedia-matches'!$A:$AD,AQ$2,0)</f>
        <v>Green</v>
      </c>
    </row>
    <row r="558" spans="2:43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str">
        <f>VLOOKUP($Z558,'oddspedia-matches'!$A:$AD,AA$2,0)</f>
        <v>0 - 0</v>
      </c>
      <c r="AB558" t="str">
        <f>VLOOKUP($Z558,'oddspedia-matches'!$A:$AD,AB$2,0)</f>
        <v>Red</v>
      </c>
      <c r="AC558" t="str">
        <f>VLOOKUP($Z558,'oddspedia-matches'!$A:$AD,AC$2,0)</f>
        <v>Green</v>
      </c>
      <c r="AD558" t="str">
        <f>VLOOKUP($Z558,'oddspedia-matches'!$A:$AD,AD$2,0)</f>
        <v>Red</v>
      </c>
      <c r="AE558" t="str">
        <f>VLOOKUP($Z558,'oddspedia-matches'!$A:$AD,AE$2,0)</f>
        <v>Green</v>
      </c>
      <c r="AF558" t="str">
        <f>VLOOKUP($Z558,'oddspedia-matches'!$A:$AD,AF$2,0)</f>
        <v>Green</v>
      </c>
      <c r="AG558" t="str">
        <f>VLOOKUP($Z558,'oddspedia-matches'!$A:$AD,AG$2,0)</f>
        <v>Red</v>
      </c>
      <c r="AH558" t="str">
        <f>VLOOKUP($Z558,'oddspedia-matches'!$A:$AD,AH$2,0)</f>
        <v>Red</v>
      </c>
      <c r="AI558" t="str">
        <f>VLOOKUP($Z558,'oddspedia-matches'!$A:$AD,AI$2,0)</f>
        <v>Green</v>
      </c>
      <c r="AJ558" t="str">
        <f>VLOOKUP($Z558,'oddspedia-matches'!$A:$AD,AJ$2,0)</f>
        <v>Red</v>
      </c>
      <c r="AK558" t="str">
        <f>VLOOKUP($Z558,'oddspedia-matches'!$A:$AD,AK$2,0)</f>
        <v>Red</v>
      </c>
      <c r="AL558" t="str">
        <f>VLOOKUP($Z558,'oddspedia-matches'!$A:$AD,AL$2,0)</f>
        <v>Red</v>
      </c>
      <c r="AM558" t="str">
        <f>VLOOKUP($Z558,'oddspedia-matches'!$A:$AD,AM$2,0)</f>
        <v>Red</v>
      </c>
      <c r="AN558" t="str">
        <f>VLOOKUP($Z558,'oddspedia-matches'!$A:$AD,AN$2,0)</f>
        <v>Green</v>
      </c>
      <c r="AO558" t="str">
        <f>VLOOKUP($Z558,'oddspedia-matches'!$A:$AD,AO$2,0)</f>
        <v>Green</v>
      </c>
      <c r="AP558" t="str">
        <f>VLOOKUP($Z558,'oddspedia-matches'!$A:$AD,AP$2,0)</f>
        <v>Red</v>
      </c>
      <c r="AQ558" t="str">
        <f>VLOOKUP($Z558,'oddspedia-matches'!$A:$AD,AQ$2,0)</f>
        <v>Green</v>
      </c>
    </row>
    <row r="559" spans="2:43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str">
        <f>VLOOKUP($Z559,'oddspedia-matches'!$A:$AD,AA$2,0)</f>
        <v>1 - 0</v>
      </c>
      <c r="AB559" t="str">
        <f>VLOOKUP($Z559,'oddspedia-matches'!$A:$AD,AB$2,0)</f>
        <v>Green</v>
      </c>
      <c r="AC559" t="str">
        <f>VLOOKUP($Z559,'oddspedia-matches'!$A:$AD,AC$2,0)</f>
        <v>Red</v>
      </c>
      <c r="AD559" t="str">
        <f>VLOOKUP($Z559,'oddspedia-matches'!$A:$AD,AD$2,0)</f>
        <v>Red</v>
      </c>
      <c r="AE559" t="str">
        <f>VLOOKUP($Z559,'oddspedia-matches'!$A:$AD,AE$2,0)</f>
        <v>Green</v>
      </c>
      <c r="AF559" t="str">
        <f>VLOOKUP($Z559,'oddspedia-matches'!$A:$AD,AF$2,0)</f>
        <v>Red</v>
      </c>
      <c r="AG559" t="str">
        <f>VLOOKUP($Z559,'oddspedia-matches'!$A:$AD,AG$2,0)</f>
        <v>Green</v>
      </c>
      <c r="AH559" t="str">
        <f>VLOOKUP($Z559,'oddspedia-matches'!$A:$AD,AH$2,0)</f>
        <v>Red</v>
      </c>
      <c r="AI559" t="str">
        <f>VLOOKUP($Z559,'oddspedia-matches'!$A:$AD,AI$2,0)</f>
        <v>Green</v>
      </c>
      <c r="AJ559" t="str">
        <f>VLOOKUP($Z559,'oddspedia-matches'!$A:$AD,AJ$2,0)</f>
        <v>Red</v>
      </c>
      <c r="AK559" t="str">
        <f>VLOOKUP($Z559,'oddspedia-matches'!$A:$AD,AK$2,0)</f>
        <v>Red</v>
      </c>
      <c r="AL559" t="str">
        <f>VLOOKUP($Z559,'oddspedia-matches'!$A:$AD,AL$2,0)</f>
        <v>Red</v>
      </c>
      <c r="AM559" t="str">
        <f>VLOOKUP($Z559,'oddspedia-matches'!$A:$AD,AM$2,0)</f>
        <v>Red</v>
      </c>
      <c r="AN559" t="str">
        <f>VLOOKUP($Z559,'oddspedia-matches'!$A:$AD,AN$2,0)</f>
        <v>Green</v>
      </c>
      <c r="AO559" t="str">
        <f>VLOOKUP($Z559,'oddspedia-matches'!$A:$AD,AO$2,0)</f>
        <v>Green</v>
      </c>
      <c r="AP559" t="str">
        <f>VLOOKUP($Z559,'oddspedia-matches'!$A:$AD,AP$2,0)</f>
        <v>Red</v>
      </c>
      <c r="AQ559" t="str">
        <f>VLOOKUP($Z559,'oddspedia-matches'!$A:$AD,AQ$2,0)</f>
        <v>Green</v>
      </c>
    </row>
    <row r="560" spans="2:43" hidden="1" x14ac:dyDescent="0.3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tr">
        <f>VLOOKUP(E560,'Transform table'!A:B,2,0)</f>
        <v>Brindabella Blues FC</v>
      </c>
      <c r="Y560" t="str">
        <f>VLOOKUP(F560,'Transform table'!A:B,2,0)</f>
        <v>Queanbeyan City FC</v>
      </c>
      <c r="Z560" t="str">
        <f t="shared" ref="Z560:Z623" si="9">C560&amp;X560&amp;Y560</f>
        <v>29/07/2026Brindabella Blues FCQueanbeyan City FC</v>
      </c>
      <c r="AA560" t="str">
        <f>VLOOKUP($Z560,'oddspedia-matches'!$A:$AD,AA$2,0)</f>
        <v>2 - 0</v>
      </c>
      <c r="AB560" t="str">
        <f>VLOOKUP($Z560,'oddspedia-matches'!$A:$AD,AB$2,0)</f>
        <v>Green</v>
      </c>
      <c r="AC560" t="str">
        <f>VLOOKUP($Z560,'oddspedia-matches'!$A:$AD,AC$2,0)</f>
        <v>Red</v>
      </c>
      <c r="AD560" t="str">
        <f>VLOOKUP($Z560,'oddspedia-matches'!$A:$AD,AD$2,0)</f>
        <v>Red</v>
      </c>
      <c r="AE560" t="str">
        <f>VLOOKUP($Z560,'oddspedia-matches'!$A:$AD,AE$2,0)</f>
        <v>Green</v>
      </c>
      <c r="AF560" t="str">
        <f>VLOOKUP($Z560,'oddspedia-matches'!$A:$AD,AF$2,0)</f>
        <v>Red</v>
      </c>
      <c r="AG560" t="str">
        <f>VLOOKUP($Z560,'oddspedia-matches'!$A:$AD,AG$2,0)</f>
        <v>Green</v>
      </c>
      <c r="AH560" t="str">
        <f>VLOOKUP($Z560,'oddspedia-matches'!$A:$AD,AH$2,0)</f>
        <v>Green</v>
      </c>
      <c r="AI560" t="str">
        <f>VLOOKUP($Z560,'oddspedia-matches'!$A:$AD,AI$2,0)</f>
        <v>Red</v>
      </c>
      <c r="AJ560" t="str">
        <f>VLOOKUP($Z560,'oddspedia-matches'!$A:$AD,AJ$2,0)</f>
        <v>Red</v>
      </c>
      <c r="AK560" t="str">
        <f>VLOOKUP($Z560,'oddspedia-matches'!$A:$AD,AK$2,0)</f>
        <v>Green</v>
      </c>
      <c r="AL560" t="str">
        <f>VLOOKUP($Z560,'oddspedia-matches'!$A:$AD,AL$2,0)</f>
        <v>Green</v>
      </c>
      <c r="AM560" t="str">
        <f>VLOOKUP($Z560,'oddspedia-matches'!$A:$AD,AM$2,0)</f>
        <v>Red</v>
      </c>
      <c r="AN560" t="str">
        <f>VLOOKUP($Z560,'oddspedia-matches'!$A:$AD,AN$2,0)</f>
        <v>Green</v>
      </c>
      <c r="AO560" t="str">
        <f>VLOOKUP($Z560,'oddspedia-matches'!$A:$AD,AO$2,0)</f>
        <v>Green</v>
      </c>
      <c r="AP560" t="str">
        <f>VLOOKUP($Z560,'oddspedia-matches'!$A:$AD,AP$2,0)</f>
        <v>Red</v>
      </c>
      <c r="AQ560" t="str">
        <f>VLOOKUP($Z560,'oddspedia-matches'!$A:$AD,AQ$2,0)</f>
        <v>Green</v>
      </c>
    </row>
    <row r="561" spans="2:43" hidden="1" x14ac:dyDescent="0.3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tr">
        <f>VLOOKUP(E561,'Transform table'!A:B,2,0)</f>
        <v>Mikkelin Palloilijat</v>
      </c>
      <c r="Y561" t="str">
        <f>VLOOKUP(F561,'Transform table'!A:B,2,0)</f>
        <v>Kapylan Pallo</v>
      </c>
      <c r="Z561" t="str">
        <f t="shared" si="9"/>
        <v>29/07/2026Mikkelin PalloilijatKapylan Pallo</v>
      </c>
      <c r="AA561" t="str">
        <f>VLOOKUP($Z561,'oddspedia-matches'!$A:$AD,AA$2,0)</f>
        <v>2 - 1</v>
      </c>
      <c r="AB561" t="str">
        <f>VLOOKUP($Z561,'oddspedia-matches'!$A:$AD,AB$2,0)</f>
        <v>Green</v>
      </c>
      <c r="AC561" t="str">
        <f>VLOOKUP($Z561,'oddspedia-matches'!$A:$AD,AC$2,0)</f>
        <v>Red</v>
      </c>
      <c r="AD561" t="str">
        <f>VLOOKUP($Z561,'oddspedia-matches'!$A:$AD,AD$2,0)</f>
        <v>Red</v>
      </c>
      <c r="AE561" t="str">
        <f>VLOOKUP($Z561,'oddspedia-matches'!$A:$AD,AE$2,0)</f>
        <v>Green</v>
      </c>
      <c r="AF561" t="str">
        <f>VLOOKUP($Z561,'oddspedia-matches'!$A:$AD,AF$2,0)</f>
        <v>Red</v>
      </c>
      <c r="AG561" t="str">
        <f>VLOOKUP($Z561,'oddspedia-matches'!$A:$AD,AG$2,0)</f>
        <v>Green</v>
      </c>
      <c r="AH561" t="str">
        <f>VLOOKUP($Z561,'oddspedia-matches'!$A:$AD,AH$2,0)</f>
        <v>Green</v>
      </c>
      <c r="AI561" t="str">
        <f>VLOOKUP($Z561,'oddspedia-matches'!$A:$AD,AI$2,0)</f>
        <v>Red</v>
      </c>
      <c r="AJ561" t="str">
        <f>VLOOKUP($Z561,'oddspedia-matches'!$A:$AD,AJ$2,0)</f>
        <v>Red</v>
      </c>
      <c r="AK561" t="str">
        <f>VLOOKUP($Z561,'oddspedia-matches'!$A:$AD,AK$2,0)</f>
        <v>Green</v>
      </c>
      <c r="AL561" t="str">
        <f>VLOOKUP($Z561,'oddspedia-matches'!$A:$AD,AL$2,0)</f>
        <v>Green</v>
      </c>
      <c r="AM561" t="str">
        <f>VLOOKUP($Z561,'oddspedia-matches'!$A:$AD,AM$2,0)</f>
        <v>Green</v>
      </c>
      <c r="AN561" t="str">
        <f>VLOOKUP($Z561,'oddspedia-matches'!$A:$AD,AN$2,0)</f>
        <v>Red</v>
      </c>
      <c r="AO561" t="str">
        <f>VLOOKUP($Z561,'oddspedia-matches'!$A:$AD,AO$2,0)</f>
        <v>Green</v>
      </c>
      <c r="AP561" t="str">
        <f>VLOOKUP($Z561,'oddspedia-matches'!$A:$AD,AP$2,0)</f>
        <v>Green</v>
      </c>
      <c r="AQ561" t="str">
        <f>VLOOKUP($Z561,'oddspedia-matches'!$A:$AD,AQ$2,0)</f>
        <v>Red</v>
      </c>
    </row>
    <row r="562" spans="2:43" hidden="1" x14ac:dyDescent="0.3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tr">
        <f>VLOOKUP(E562,'Transform table'!A:B,2,0)</f>
        <v>Barracas Central</v>
      </c>
      <c r="Y562" t="str">
        <f>VLOOKUP(F562,'Transform table'!A:B,2,0)</f>
        <v>Aldosivi</v>
      </c>
      <c r="Z562" t="str">
        <f t="shared" si="9"/>
        <v>29/07/2026Barracas CentralAldosivi</v>
      </c>
      <c r="AA562" t="str">
        <f>VLOOKUP($Z562,'oddspedia-matches'!$A:$AD,AA$2,0)</f>
        <v>1 - 0</v>
      </c>
      <c r="AB562" t="str">
        <f>VLOOKUP($Z562,'oddspedia-matches'!$A:$AD,AB$2,0)</f>
        <v>Green</v>
      </c>
      <c r="AC562" t="str">
        <f>VLOOKUP($Z562,'oddspedia-matches'!$A:$AD,AC$2,0)</f>
        <v>Red</v>
      </c>
      <c r="AD562" t="str">
        <f>VLOOKUP($Z562,'oddspedia-matches'!$A:$AD,AD$2,0)</f>
        <v>Red</v>
      </c>
      <c r="AE562" t="str">
        <f>VLOOKUP($Z562,'oddspedia-matches'!$A:$AD,AE$2,0)</f>
        <v>Green</v>
      </c>
      <c r="AF562" t="str">
        <f>VLOOKUP($Z562,'oddspedia-matches'!$A:$AD,AF$2,0)</f>
        <v>Red</v>
      </c>
      <c r="AG562" t="str">
        <f>VLOOKUP($Z562,'oddspedia-matches'!$A:$AD,AG$2,0)</f>
        <v>Green</v>
      </c>
      <c r="AH562" t="str">
        <f>VLOOKUP($Z562,'oddspedia-matches'!$A:$AD,AH$2,0)</f>
        <v>Green</v>
      </c>
      <c r="AI562" t="str">
        <f>VLOOKUP($Z562,'oddspedia-matches'!$A:$AD,AI$2,0)</f>
        <v>Red</v>
      </c>
      <c r="AJ562" t="str">
        <f>VLOOKUP($Z562,'oddspedia-matches'!$A:$AD,AJ$2,0)</f>
        <v>Red</v>
      </c>
      <c r="AK562" t="str">
        <f>VLOOKUP($Z562,'oddspedia-matches'!$A:$AD,AK$2,0)</f>
        <v>Green</v>
      </c>
      <c r="AL562" t="str">
        <f>VLOOKUP($Z562,'oddspedia-matches'!$A:$AD,AL$2,0)</f>
        <v>Red</v>
      </c>
      <c r="AM562" t="str">
        <f>VLOOKUP($Z562,'oddspedia-matches'!$A:$AD,AM$2,0)</f>
        <v>Red</v>
      </c>
      <c r="AN562" t="str">
        <f>VLOOKUP($Z562,'oddspedia-matches'!$A:$AD,AN$2,0)</f>
        <v>Green</v>
      </c>
      <c r="AO562" t="str">
        <f>VLOOKUP($Z562,'oddspedia-matches'!$A:$AD,AO$2,0)</f>
        <v>Green</v>
      </c>
      <c r="AP562" t="str">
        <f>VLOOKUP($Z562,'oddspedia-matches'!$A:$AD,AP$2,0)</f>
        <v>Red</v>
      </c>
      <c r="AQ562" t="str">
        <f>VLOOKUP($Z562,'oddspedia-matches'!$A:$AD,AQ$2,0)</f>
        <v>Green</v>
      </c>
    </row>
    <row r="563" spans="2:43" hidden="1" x14ac:dyDescent="0.3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tr">
        <f>VLOOKUP(E563,'Transform table'!A:B,2,0)</f>
        <v>Fylkir</v>
      </c>
      <c r="Y563" t="str">
        <f>VLOOKUP(F563,'Transform table'!A:B,2,0)</f>
        <v>Volsungur</v>
      </c>
      <c r="Z563" t="str">
        <f t="shared" si="9"/>
        <v>29/07/2026FylkirVolsungur</v>
      </c>
      <c r="AA563" t="str">
        <f>VLOOKUP($Z563,'oddspedia-matches'!$A:$AD,AA$2,0)</f>
        <v>3 - 1</v>
      </c>
      <c r="AB563" t="str">
        <f>VLOOKUP($Z563,'oddspedia-matches'!$A:$AD,AB$2,0)</f>
        <v>Green</v>
      </c>
      <c r="AC563" t="str">
        <f>VLOOKUP($Z563,'oddspedia-matches'!$A:$AD,AC$2,0)</f>
        <v>Red</v>
      </c>
      <c r="AD563" t="str">
        <f>VLOOKUP($Z563,'oddspedia-matches'!$A:$AD,AD$2,0)</f>
        <v>Red</v>
      </c>
      <c r="AE563" t="str">
        <f>VLOOKUP($Z563,'oddspedia-matches'!$A:$AD,AE$2,0)</f>
        <v>Green</v>
      </c>
      <c r="AF563" t="str">
        <f>VLOOKUP($Z563,'oddspedia-matches'!$A:$AD,AF$2,0)</f>
        <v>Red</v>
      </c>
      <c r="AG563" t="str">
        <f>VLOOKUP($Z563,'oddspedia-matches'!$A:$AD,AG$2,0)</f>
        <v>Green</v>
      </c>
      <c r="AH563" t="str">
        <f>VLOOKUP($Z563,'oddspedia-matches'!$A:$AD,AH$2,0)</f>
        <v>Red</v>
      </c>
      <c r="AI563" t="str">
        <f>VLOOKUP($Z563,'oddspedia-matches'!$A:$AD,AI$2,0)</f>
        <v>Green</v>
      </c>
      <c r="AJ563" t="str">
        <f>VLOOKUP($Z563,'oddspedia-matches'!$A:$AD,AJ$2,0)</f>
        <v>Red</v>
      </c>
      <c r="AK563" t="str">
        <f>VLOOKUP($Z563,'oddspedia-matches'!$A:$AD,AK$2,0)</f>
        <v>Red</v>
      </c>
      <c r="AL563" t="str">
        <f>VLOOKUP($Z563,'oddspedia-matches'!$A:$AD,AL$2,0)</f>
        <v>Green</v>
      </c>
      <c r="AM563" t="str">
        <f>VLOOKUP($Z563,'oddspedia-matches'!$A:$AD,AM$2,0)</f>
        <v>Green</v>
      </c>
      <c r="AN563" t="str">
        <f>VLOOKUP($Z563,'oddspedia-matches'!$A:$AD,AN$2,0)</f>
        <v>Red</v>
      </c>
      <c r="AO563" t="str">
        <f>VLOOKUP($Z563,'oddspedia-matches'!$A:$AD,AO$2,0)</f>
        <v>Red</v>
      </c>
      <c r="AP563" t="str">
        <f>VLOOKUP($Z563,'oddspedia-matches'!$A:$AD,AP$2,0)</f>
        <v>Green</v>
      </c>
      <c r="AQ563" t="str">
        <f>VLOOKUP($Z563,'oddspedia-matches'!$A:$AD,AQ$2,0)</f>
        <v>Red</v>
      </c>
    </row>
    <row r="564" spans="2:43" hidden="1" x14ac:dyDescent="0.3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tr">
        <f>VLOOKUP(E564,'Transform table'!A:B,2,0)</f>
        <v>Magni</v>
      </c>
      <c r="Y564" t="str">
        <f>VLOOKUP(F564,'Transform table'!A:B,2,0)</f>
        <v>KFA Austfjarda</v>
      </c>
      <c r="Z564" t="str">
        <f t="shared" si="9"/>
        <v>29/07/2026MagniKFA Austfjarda</v>
      </c>
      <c r="AA564" t="str">
        <f>VLOOKUP($Z564,'oddspedia-matches'!$A:$AD,AA$2,0)</f>
        <v>3 - 0</v>
      </c>
      <c r="AB564" t="str">
        <f>VLOOKUP($Z564,'oddspedia-matches'!$A:$AD,AB$2,0)</f>
        <v>Green</v>
      </c>
      <c r="AC564" t="str">
        <f>VLOOKUP($Z564,'oddspedia-matches'!$A:$AD,AC$2,0)</f>
        <v>Red</v>
      </c>
      <c r="AD564" t="str">
        <f>VLOOKUP($Z564,'oddspedia-matches'!$A:$AD,AD$2,0)</f>
        <v>Red</v>
      </c>
      <c r="AE564" t="str">
        <f>VLOOKUP($Z564,'oddspedia-matches'!$A:$AD,AE$2,0)</f>
        <v>Green</v>
      </c>
      <c r="AF564" t="str">
        <f>VLOOKUP($Z564,'oddspedia-matches'!$A:$AD,AF$2,0)</f>
        <v>Red</v>
      </c>
      <c r="AG564" t="str">
        <f>VLOOKUP($Z564,'oddspedia-matches'!$A:$AD,AG$2,0)</f>
        <v>Green</v>
      </c>
      <c r="AH564" t="str">
        <f>VLOOKUP($Z564,'oddspedia-matches'!$A:$AD,AH$2,0)</f>
        <v>Green</v>
      </c>
      <c r="AI564" t="str">
        <f>VLOOKUP($Z564,'oddspedia-matches'!$A:$AD,AI$2,0)</f>
        <v>Red</v>
      </c>
      <c r="AJ564" t="str">
        <f>VLOOKUP($Z564,'oddspedia-matches'!$A:$AD,AJ$2,0)</f>
        <v>Red</v>
      </c>
      <c r="AK564" t="str">
        <f>VLOOKUP($Z564,'oddspedia-matches'!$A:$AD,AK$2,0)</f>
        <v>Green</v>
      </c>
      <c r="AL564" t="str">
        <f>VLOOKUP($Z564,'oddspedia-matches'!$A:$AD,AL$2,0)</f>
        <v>Green</v>
      </c>
      <c r="AM564" t="str">
        <f>VLOOKUP($Z564,'oddspedia-matches'!$A:$AD,AM$2,0)</f>
        <v>Green</v>
      </c>
      <c r="AN564" t="str">
        <f>VLOOKUP($Z564,'oddspedia-matches'!$A:$AD,AN$2,0)</f>
        <v>Red</v>
      </c>
      <c r="AO564" t="str">
        <f>VLOOKUP($Z564,'oddspedia-matches'!$A:$AD,AO$2,0)</f>
        <v>Green</v>
      </c>
      <c r="AP564" t="str">
        <f>VLOOKUP($Z564,'oddspedia-matches'!$A:$AD,AP$2,0)</f>
        <v>Red</v>
      </c>
      <c r="AQ564" t="str">
        <f>VLOOKUP($Z564,'oddspedia-matches'!$A:$AD,AQ$2,0)</f>
        <v>Green</v>
      </c>
    </row>
    <row r="565" spans="2:43" hidden="1" x14ac:dyDescent="0.3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tr">
        <f>VLOOKUP(E565,'Transform table'!A:B,2,0)</f>
        <v>Selfoss</v>
      </c>
      <c r="Y565" t="str">
        <f>VLOOKUP(F565,'Transform table'!A:B,2,0)</f>
        <v>Dalvik/Reynir</v>
      </c>
      <c r="Z565" t="str">
        <f t="shared" si="9"/>
        <v>29/07/2026SelfossDalvik/Reynir</v>
      </c>
      <c r="AA565" t="str">
        <f>VLOOKUP($Z565,'oddspedia-matches'!$A:$AD,AA$2,0)</f>
        <v>2 - 1</v>
      </c>
      <c r="AB565" t="str">
        <f>VLOOKUP($Z565,'oddspedia-matches'!$A:$AD,AB$2,0)</f>
        <v>Green</v>
      </c>
      <c r="AC565" t="str">
        <f>VLOOKUP($Z565,'oddspedia-matches'!$A:$AD,AC$2,0)</f>
        <v>Red</v>
      </c>
      <c r="AD565" t="str">
        <f>VLOOKUP($Z565,'oddspedia-matches'!$A:$AD,AD$2,0)</f>
        <v>Red</v>
      </c>
      <c r="AE565" t="str">
        <f>VLOOKUP($Z565,'oddspedia-matches'!$A:$AD,AE$2,0)</f>
        <v>Green</v>
      </c>
      <c r="AF565" t="str">
        <f>VLOOKUP($Z565,'oddspedia-matches'!$A:$AD,AF$2,0)</f>
        <v>Red</v>
      </c>
      <c r="AG565" t="str">
        <f>VLOOKUP($Z565,'oddspedia-matches'!$A:$AD,AG$2,0)</f>
        <v>Green</v>
      </c>
      <c r="AH565" t="str">
        <f>VLOOKUP($Z565,'oddspedia-matches'!$A:$AD,AH$2,0)</f>
        <v>Green</v>
      </c>
      <c r="AI565" t="str">
        <f>VLOOKUP($Z565,'oddspedia-matches'!$A:$AD,AI$2,0)</f>
        <v>Red</v>
      </c>
      <c r="AJ565" t="str">
        <f>VLOOKUP($Z565,'oddspedia-matches'!$A:$AD,AJ$2,0)</f>
        <v>Red</v>
      </c>
      <c r="AK565" t="str">
        <f>VLOOKUP($Z565,'oddspedia-matches'!$A:$AD,AK$2,0)</f>
        <v>Green</v>
      </c>
      <c r="AL565" t="str">
        <f>VLOOKUP($Z565,'oddspedia-matches'!$A:$AD,AL$2,0)</f>
        <v>Green</v>
      </c>
      <c r="AM565" t="str">
        <f>VLOOKUP($Z565,'oddspedia-matches'!$A:$AD,AM$2,0)</f>
        <v>Green</v>
      </c>
      <c r="AN565" t="str">
        <f>VLOOKUP($Z565,'oddspedia-matches'!$A:$AD,AN$2,0)</f>
        <v>Red</v>
      </c>
      <c r="AO565" t="str">
        <f>VLOOKUP($Z565,'oddspedia-matches'!$A:$AD,AO$2,0)</f>
        <v>Green</v>
      </c>
      <c r="AP565" t="str">
        <f>VLOOKUP($Z565,'oddspedia-matches'!$A:$AD,AP$2,0)</f>
        <v>Green</v>
      </c>
      <c r="AQ565" t="str">
        <f>VLOOKUP($Z565,'oddspedia-matches'!$A:$AD,AQ$2,0)</f>
        <v>Red</v>
      </c>
    </row>
    <row r="566" spans="2:43" hidden="1" x14ac:dyDescent="0.3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tr">
        <f>VLOOKUP(E566,'Transform table'!A:B,2,0)</f>
        <v>Sportivo Luqueno</v>
      </c>
      <c r="Y566" t="str">
        <f>VLOOKUP(F566,'Transform table'!A:B,2,0)</f>
        <v>Sportivo Trinidense</v>
      </c>
      <c r="Z566" t="str">
        <f t="shared" si="9"/>
        <v>29/07/2026Sportivo LuquenoSportivo Trinidense</v>
      </c>
      <c r="AA566" t="str">
        <f>VLOOKUP($Z566,'oddspedia-matches'!$A:$AD,AA$2,0)</f>
        <v>1 - 4</v>
      </c>
      <c r="AB566" t="str">
        <f>VLOOKUP($Z566,'oddspedia-matches'!$A:$AD,AB$2,0)</f>
        <v>Red</v>
      </c>
      <c r="AC566" t="str">
        <f>VLOOKUP($Z566,'oddspedia-matches'!$A:$AD,AC$2,0)</f>
        <v>Red</v>
      </c>
      <c r="AD566" t="str">
        <f>VLOOKUP($Z566,'oddspedia-matches'!$A:$AD,AD$2,0)</f>
        <v>Green</v>
      </c>
      <c r="AE566" t="str">
        <f>VLOOKUP($Z566,'oddspedia-matches'!$A:$AD,AE$2,0)</f>
        <v>Red</v>
      </c>
      <c r="AF566" t="str">
        <f>VLOOKUP($Z566,'oddspedia-matches'!$A:$AD,AF$2,0)</f>
        <v>Green</v>
      </c>
      <c r="AG566" t="str">
        <f>VLOOKUP($Z566,'oddspedia-matches'!$A:$AD,AG$2,0)</f>
        <v>Green</v>
      </c>
      <c r="AH566" t="str">
        <f>VLOOKUP($Z566,'oddspedia-matches'!$A:$AD,AH$2,0)</f>
        <v>Red</v>
      </c>
      <c r="AI566" t="str">
        <f>VLOOKUP($Z566,'oddspedia-matches'!$A:$AD,AI$2,0)</f>
        <v>Green</v>
      </c>
      <c r="AJ566" t="str">
        <f>VLOOKUP($Z566,'oddspedia-matches'!$A:$AD,AJ$2,0)</f>
        <v>Red</v>
      </c>
      <c r="AK566" t="str">
        <f>VLOOKUP($Z566,'oddspedia-matches'!$A:$AD,AK$2,0)</f>
        <v>Red</v>
      </c>
      <c r="AL566" t="str">
        <f>VLOOKUP($Z566,'oddspedia-matches'!$A:$AD,AL$2,0)</f>
        <v>Green</v>
      </c>
      <c r="AM566" t="str">
        <f>VLOOKUP($Z566,'oddspedia-matches'!$A:$AD,AM$2,0)</f>
        <v>Green</v>
      </c>
      <c r="AN566" t="str">
        <f>VLOOKUP($Z566,'oddspedia-matches'!$A:$AD,AN$2,0)</f>
        <v>Red</v>
      </c>
      <c r="AO566" t="str">
        <f>VLOOKUP($Z566,'oddspedia-matches'!$A:$AD,AO$2,0)</f>
        <v>Red</v>
      </c>
      <c r="AP566" t="str">
        <f>VLOOKUP($Z566,'oddspedia-matches'!$A:$AD,AP$2,0)</f>
        <v>Green</v>
      </c>
      <c r="AQ566" t="str">
        <f>VLOOKUP($Z566,'oddspedia-matches'!$A:$AD,AQ$2,0)</f>
        <v>Red</v>
      </c>
    </row>
    <row r="567" spans="2:43" hidden="1" x14ac:dyDescent="0.3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tr">
        <f>VLOOKUP(E567,'Transform table'!A:B,2,0)</f>
        <v>Grindavik</v>
      </c>
      <c r="Y567" t="str">
        <f>VLOOKUP(F567,'Transform table'!A:B,2,0)</f>
        <v>Leiknir Reykjavik</v>
      </c>
      <c r="Z567" t="str">
        <f t="shared" si="9"/>
        <v>29/07/2026GrindavikLeiknir Reykjavik</v>
      </c>
      <c r="AA567" t="str">
        <f>VLOOKUP($Z567,'oddspedia-matches'!$A:$AD,AA$2,0)</f>
        <v>1 - 0</v>
      </c>
      <c r="AB567" t="str">
        <f>VLOOKUP($Z567,'oddspedia-matches'!$A:$AD,AB$2,0)</f>
        <v>Green</v>
      </c>
      <c r="AC567" t="str">
        <f>VLOOKUP($Z567,'oddspedia-matches'!$A:$AD,AC$2,0)</f>
        <v>Red</v>
      </c>
      <c r="AD567" t="str">
        <f>VLOOKUP($Z567,'oddspedia-matches'!$A:$AD,AD$2,0)</f>
        <v>Red</v>
      </c>
      <c r="AE567" t="str">
        <f>VLOOKUP($Z567,'oddspedia-matches'!$A:$AD,AE$2,0)</f>
        <v>Green</v>
      </c>
      <c r="AF567" t="str">
        <f>VLOOKUP($Z567,'oddspedia-matches'!$A:$AD,AF$2,0)</f>
        <v>Red</v>
      </c>
      <c r="AG567" t="str">
        <f>VLOOKUP($Z567,'oddspedia-matches'!$A:$AD,AG$2,0)</f>
        <v>Green</v>
      </c>
      <c r="AH567" t="str">
        <f>VLOOKUP($Z567,'oddspedia-matches'!$A:$AD,AH$2,0)</f>
        <v>Red</v>
      </c>
      <c r="AI567" t="str">
        <f>VLOOKUP($Z567,'oddspedia-matches'!$A:$AD,AI$2,0)</f>
        <v>Green</v>
      </c>
      <c r="AJ567" t="str">
        <f>VLOOKUP($Z567,'oddspedia-matches'!$A:$AD,AJ$2,0)</f>
        <v>Red</v>
      </c>
      <c r="AK567" t="str">
        <f>VLOOKUP($Z567,'oddspedia-matches'!$A:$AD,AK$2,0)</f>
        <v>Red</v>
      </c>
      <c r="AL567" t="str">
        <f>VLOOKUP($Z567,'oddspedia-matches'!$A:$AD,AL$2,0)</f>
        <v>Red</v>
      </c>
      <c r="AM567" t="str">
        <f>VLOOKUP($Z567,'oddspedia-matches'!$A:$AD,AM$2,0)</f>
        <v>Red</v>
      </c>
      <c r="AN567" t="str">
        <f>VLOOKUP($Z567,'oddspedia-matches'!$A:$AD,AN$2,0)</f>
        <v>Green</v>
      </c>
      <c r="AO567" t="str">
        <f>VLOOKUP($Z567,'oddspedia-matches'!$A:$AD,AO$2,0)</f>
        <v>Green</v>
      </c>
      <c r="AP567" t="str">
        <f>VLOOKUP($Z567,'oddspedia-matches'!$A:$AD,AP$2,0)</f>
        <v>Red</v>
      </c>
      <c r="AQ567" t="str">
        <f>VLOOKUP($Z567,'oddspedia-matches'!$A:$AD,AQ$2,0)</f>
        <v>Green</v>
      </c>
    </row>
    <row r="568" spans="2:43" hidden="1" x14ac:dyDescent="0.3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tr">
        <f>VLOOKUP(E568,'Transform table'!A:B,2,0)</f>
        <v xml:space="preserve">Throttur </v>
      </c>
      <c r="Y568" t="str">
        <f>VLOOKUP(F568,'Transform table'!A:B,2,0)</f>
        <v>Afturelding</v>
      </c>
      <c r="Z568" t="str">
        <f t="shared" si="9"/>
        <v>29/07/2026Throttur Afturelding</v>
      </c>
      <c r="AA568" t="str">
        <f>VLOOKUP($Z568,'oddspedia-matches'!$A:$AD,AA$2,0)</f>
        <v>4 - 1</v>
      </c>
      <c r="AB568" t="str">
        <f>VLOOKUP($Z568,'oddspedia-matches'!$A:$AD,AB$2,0)</f>
        <v>Green</v>
      </c>
      <c r="AC568" t="str">
        <f>VLOOKUP($Z568,'oddspedia-matches'!$A:$AD,AC$2,0)</f>
        <v>Red</v>
      </c>
      <c r="AD568" t="str">
        <f>VLOOKUP($Z568,'oddspedia-matches'!$A:$AD,AD$2,0)</f>
        <v>Red</v>
      </c>
      <c r="AE568" t="str">
        <f>VLOOKUP($Z568,'oddspedia-matches'!$A:$AD,AE$2,0)</f>
        <v>Green</v>
      </c>
      <c r="AF568" t="str">
        <f>VLOOKUP($Z568,'oddspedia-matches'!$A:$AD,AF$2,0)</f>
        <v>Red</v>
      </c>
      <c r="AG568" t="str">
        <f>VLOOKUP($Z568,'oddspedia-matches'!$A:$AD,AG$2,0)</f>
        <v>Green</v>
      </c>
      <c r="AH568" t="str">
        <f>VLOOKUP($Z568,'oddspedia-matches'!$A:$AD,AH$2,0)</f>
        <v>Green</v>
      </c>
      <c r="AI568" t="str">
        <f>VLOOKUP($Z568,'oddspedia-matches'!$A:$AD,AI$2,0)</f>
        <v>Red</v>
      </c>
      <c r="AJ568" t="str">
        <f>VLOOKUP($Z568,'oddspedia-matches'!$A:$AD,AJ$2,0)</f>
        <v>Red</v>
      </c>
      <c r="AK568" t="str">
        <f>VLOOKUP($Z568,'oddspedia-matches'!$A:$AD,AK$2,0)</f>
        <v>Green</v>
      </c>
      <c r="AL568" t="str">
        <f>VLOOKUP($Z568,'oddspedia-matches'!$A:$AD,AL$2,0)</f>
        <v>Green</v>
      </c>
      <c r="AM568" t="str">
        <f>VLOOKUP($Z568,'oddspedia-matches'!$A:$AD,AM$2,0)</f>
        <v>Green</v>
      </c>
      <c r="AN568" t="str">
        <f>VLOOKUP($Z568,'oddspedia-matches'!$A:$AD,AN$2,0)</f>
        <v>Red</v>
      </c>
      <c r="AO568" t="str">
        <f>VLOOKUP($Z568,'oddspedia-matches'!$A:$AD,AO$2,0)</f>
        <v>Red</v>
      </c>
      <c r="AP568" t="str">
        <f>VLOOKUP($Z568,'oddspedia-matches'!$A:$AD,AP$2,0)</f>
        <v>Green</v>
      </c>
      <c r="AQ568" t="str">
        <f>VLOOKUP($Z568,'oddspedia-matches'!$A:$AD,AQ$2,0)</f>
        <v>Red</v>
      </c>
    </row>
    <row r="569" spans="2:43" hidden="1" x14ac:dyDescent="0.3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tr">
        <f>VLOOKUP(E569,'Transform table'!A:B,2,0)</f>
        <v>Haukar</v>
      </c>
      <c r="Y569" t="str">
        <f>VLOOKUP(F569,'Transform table'!A:B,2,0)</f>
        <v>KFG Gardabaer</v>
      </c>
      <c r="Z569" t="str">
        <f t="shared" si="9"/>
        <v>29/07/2026HaukarKFG Gardabaer</v>
      </c>
      <c r="AA569" t="str">
        <f>VLOOKUP($Z569,'oddspedia-matches'!$A:$AD,AA$2,0)</f>
        <v>2 - 1</v>
      </c>
      <c r="AB569" t="str">
        <f>VLOOKUP($Z569,'oddspedia-matches'!$A:$AD,AB$2,0)</f>
        <v>Green</v>
      </c>
      <c r="AC569" t="str">
        <f>VLOOKUP($Z569,'oddspedia-matches'!$A:$AD,AC$2,0)</f>
        <v>Red</v>
      </c>
      <c r="AD569" t="str">
        <f>VLOOKUP($Z569,'oddspedia-matches'!$A:$AD,AD$2,0)</f>
        <v>Red</v>
      </c>
      <c r="AE569" t="str">
        <f>VLOOKUP($Z569,'oddspedia-matches'!$A:$AD,AE$2,0)</f>
        <v>Green</v>
      </c>
      <c r="AF569" t="str">
        <f>VLOOKUP($Z569,'oddspedia-matches'!$A:$AD,AF$2,0)</f>
        <v>Red</v>
      </c>
      <c r="AG569" t="str">
        <f>VLOOKUP($Z569,'oddspedia-matches'!$A:$AD,AG$2,0)</f>
        <v>Green</v>
      </c>
      <c r="AH569" t="str">
        <f>VLOOKUP($Z569,'oddspedia-matches'!$A:$AD,AH$2,0)</f>
        <v>Green</v>
      </c>
      <c r="AI569" t="str">
        <f>VLOOKUP($Z569,'oddspedia-matches'!$A:$AD,AI$2,0)</f>
        <v>Red</v>
      </c>
      <c r="AJ569" t="str">
        <f>VLOOKUP($Z569,'oddspedia-matches'!$A:$AD,AJ$2,0)</f>
        <v>Red</v>
      </c>
      <c r="AK569" t="str">
        <f>VLOOKUP($Z569,'oddspedia-matches'!$A:$AD,AK$2,0)</f>
        <v>Green</v>
      </c>
      <c r="AL569" t="str">
        <f>VLOOKUP($Z569,'oddspedia-matches'!$A:$AD,AL$2,0)</f>
        <v>Green</v>
      </c>
      <c r="AM569" t="str">
        <f>VLOOKUP($Z569,'oddspedia-matches'!$A:$AD,AM$2,0)</f>
        <v>Green</v>
      </c>
      <c r="AN569" t="str">
        <f>VLOOKUP($Z569,'oddspedia-matches'!$A:$AD,AN$2,0)</f>
        <v>Red</v>
      </c>
      <c r="AO569" t="str">
        <f>VLOOKUP($Z569,'oddspedia-matches'!$A:$AD,AO$2,0)</f>
        <v>Green</v>
      </c>
      <c r="AP569" t="str">
        <f>VLOOKUP($Z569,'oddspedia-matches'!$A:$AD,AP$2,0)</f>
        <v>Green</v>
      </c>
      <c r="AQ569" t="str">
        <f>VLOOKUP($Z569,'oddspedia-matches'!$A:$AD,AQ$2,0)</f>
        <v>Red</v>
      </c>
    </row>
    <row r="570" spans="2:43" hidden="1" x14ac:dyDescent="0.3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tr">
        <f>VLOOKUP(E570,'Transform table'!A:B,2,0)</f>
        <v>Kari</v>
      </c>
      <c r="Y570" t="str">
        <f>VLOOKUP(F570,'Transform table'!A:B,2,0)</f>
        <v>Kormakur/Hvot</v>
      </c>
      <c r="Z570" t="str">
        <f t="shared" si="9"/>
        <v>29/07/2026KariKormakur/Hvot</v>
      </c>
      <c r="AA570" t="str">
        <f>VLOOKUP($Z570,'oddspedia-matches'!$A:$AD,AA$2,0)</f>
        <v>1 - 1</v>
      </c>
      <c r="AB570" t="str">
        <f>VLOOKUP($Z570,'oddspedia-matches'!$A:$AD,AB$2,0)</f>
        <v>Red</v>
      </c>
      <c r="AC570" t="str">
        <f>VLOOKUP($Z570,'oddspedia-matches'!$A:$AD,AC$2,0)</f>
        <v>Green</v>
      </c>
      <c r="AD570" t="str">
        <f>VLOOKUP($Z570,'oddspedia-matches'!$A:$AD,AD$2,0)</f>
        <v>Red</v>
      </c>
      <c r="AE570" t="str">
        <f>VLOOKUP($Z570,'oddspedia-matches'!$A:$AD,AE$2,0)</f>
        <v>Green</v>
      </c>
      <c r="AF570" t="str">
        <f>VLOOKUP($Z570,'oddspedia-matches'!$A:$AD,AF$2,0)</f>
        <v>Green</v>
      </c>
      <c r="AG570" t="str">
        <f>VLOOKUP($Z570,'oddspedia-matches'!$A:$AD,AG$2,0)</f>
        <v>Red</v>
      </c>
      <c r="AH570" t="str">
        <f>VLOOKUP($Z570,'oddspedia-matches'!$A:$AD,AH$2,0)</f>
        <v>Red</v>
      </c>
      <c r="AI570" t="str">
        <f>VLOOKUP($Z570,'oddspedia-matches'!$A:$AD,AI$2,0)</f>
        <v>Red</v>
      </c>
      <c r="AJ570" t="str">
        <f>VLOOKUP($Z570,'oddspedia-matches'!$A:$AD,AJ$2,0)</f>
        <v>Green</v>
      </c>
      <c r="AK570" t="str">
        <f>VLOOKUP($Z570,'oddspedia-matches'!$A:$AD,AK$2,0)</f>
        <v>Green</v>
      </c>
      <c r="AL570" t="str">
        <f>VLOOKUP($Z570,'oddspedia-matches'!$A:$AD,AL$2,0)</f>
        <v>Green</v>
      </c>
      <c r="AM570" t="str">
        <f>VLOOKUP($Z570,'oddspedia-matches'!$A:$AD,AM$2,0)</f>
        <v>Red</v>
      </c>
      <c r="AN570" t="str">
        <f>VLOOKUP($Z570,'oddspedia-matches'!$A:$AD,AN$2,0)</f>
        <v>Green</v>
      </c>
      <c r="AO570" t="str">
        <f>VLOOKUP($Z570,'oddspedia-matches'!$A:$AD,AO$2,0)</f>
        <v>Green</v>
      </c>
      <c r="AP570" t="str">
        <f>VLOOKUP($Z570,'oddspedia-matches'!$A:$AD,AP$2,0)</f>
        <v>Green</v>
      </c>
      <c r="AQ570" t="str">
        <f>VLOOKUP($Z570,'oddspedia-matches'!$A:$AD,AQ$2,0)</f>
        <v>Red</v>
      </c>
    </row>
    <row r="571" spans="2:43" hidden="1" x14ac:dyDescent="0.3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tr">
        <f>VLOOKUP(E571,'Transform table'!A:B,2,0)</f>
        <v>Throttur Vogar</v>
      </c>
      <c r="Y571" t="str">
        <f>VLOOKUP(F571,'Transform table'!A:B,2,0)</f>
        <v>Hviti Riddarinn</v>
      </c>
      <c r="Z571" t="str">
        <f t="shared" si="9"/>
        <v>29/07/2026Throttur VogarHviti Riddarinn</v>
      </c>
      <c r="AA571" t="str">
        <f>VLOOKUP($Z571,'oddspedia-matches'!$A:$AD,AA$2,0)</f>
        <v>3 - 1</v>
      </c>
      <c r="AB571" t="str">
        <f>VLOOKUP($Z571,'oddspedia-matches'!$A:$AD,AB$2,0)</f>
        <v>Green</v>
      </c>
      <c r="AC571" t="str">
        <f>VLOOKUP($Z571,'oddspedia-matches'!$A:$AD,AC$2,0)</f>
        <v>Red</v>
      </c>
      <c r="AD571" t="str">
        <f>VLOOKUP($Z571,'oddspedia-matches'!$A:$AD,AD$2,0)</f>
        <v>Red</v>
      </c>
      <c r="AE571" t="str">
        <f>VLOOKUP($Z571,'oddspedia-matches'!$A:$AD,AE$2,0)</f>
        <v>Green</v>
      </c>
      <c r="AF571" t="str">
        <f>VLOOKUP($Z571,'oddspedia-matches'!$A:$AD,AF$2,0)</f>
        <v>Red</v>
      </c>
      <c r="AG571" t="str">
        <f>VLOOKUP($Z571,'oddspedia-matches'!$A:$AD,AG$2,0)</f>
        <v>Green</v>
      </c>
      <c r="AH571" t="str">
        <f>VLOOKUP($Z571,'oddspedia-matches'!$A:$AD,AH$2,0)</f>
        <v>Red</v>
      </c>
      <c r="AI571" t="str">
        <f>VLOOKUP($Z571,'oddspedia-matches'!$A:$AD,AI$2,0)</f>
        <v>Green</v>
      </c>
      <c r="AJ571" t="str">
        <f>VLOOKUP($Z571,'oddspedia-matches'!$A:$AD,AJ$2,0)</f>
        <v>Red</v>
      </c>
      <c r="AK571" t="str">
        <f>VLOOKUP($Z571,'oddspedia-matches'!$A:$AD,AK$2,0)</f>
        <v>Green</v>
      </c>
      <c r="AL571" t="str">
        <f>VLOOKUP($Z571,'oddspedia-matches'!$A:$AD,AL$2,0)</f>
        <v>Green</v>
      </c>
      <c r="AM571" t="str">
        <f>VLOOKUP($Z571,'oddspedia-matches'!$A:$AD,AM$2,0)</f>
        <v>Green</v>
      </c>
      <c r="AN571" t="str">
        <f>VLOOKUP($Z571,'oddspedia-matches'!$A:$AD,AN$2,0)</f>
        <v>Red</v>
      </c>
      <c r="AO571" t="str">
        <f>VLOOKUP($Z571,'oddspedia-matches'!$A:$AD,AO$2,0)</f>
        <v>Red</v>
      </c>
      <c r="AP571" t="str">
        <f>VLOOKUP($Z571,'oddspedia-matches'!$A:$AD,AP$2,0)</f>
        <v>Green</v>
      </c>
      <c r="AQ571" t="str">
        <f>VLOOKUP($Z571,'oddspedia-matches'!$A:$AD,AQ$2,0)</f>
        <v>Red</v>
      </c>
    </row>
    <row r="572" spans="2:43" hidden="1" x14ac:dyDescent="0.3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tr">
        <f>VLOOKUP(E572,'Transform table'!A:B,2,0)</f>
        <v>Vikingur Olafsvik</v>
      </c>
      <c r="Y572" t="str">
        <f>VLOOKUP(F572,'Transform table'!A:B,2,0)</f>
        <v xml:space="preserve">Fjolnir </v>
      </c>
      <c r="Z572" t="str">
        <f t="shared" si="9"/>
        <v xml:space="preserve">29/07/2026Vikingur OlafsvikFjolnir </v>
      </c>
      <c r="AA572" t="str">
        <f>VLOOKUP($Z572,'oddspedia-matches'!$A:$AD,AA$2,0)</f>
        <v>2 - 2</v>
      </c>
      <c r="AB572" t="str">
        <f>VLOOKUP($Z572,'oddspedia-matches'!$A:$AD,AB$2,0)</f>
        <v>Red</v>
      </c>
      <c r="AC572" t="str">
        <f>VLOOKUP($Z572,'oddspedia-matches'!$A:$AD,AC$2,0)</f>
        <v>Green</v>
      </c>
      <c r="AD572" t="str">
        <f>VLOOKUP($Z572,'oddspedia-matches'!$A:$AD,AD$2,0)</f>
        <v>Red</v>
      </c>
      <c r="AE572" t="str">
        <f>VLOOKUP($Z572,'oddspedia-matches'!$A:$AD,AE$2,0)</f>
        <v>Green</v>
      </c>
      <c r="AF572" t="str">
        <f>VLOOKUP($Z572,'oddspedia-matches'!$A:$AD,AF$2,0)</f>
        <v>Green</v>
      </c>
      <c r="AG572" t="str">
        <f>VLOOKUP($Z572,'oddspedia-matches'!$A:$AD,AG$2,0)</f>
        <v>Red</v>
      </c>
      <c r="AH572" t="str">
        <f>VLOOKUP($Z572,'oddspedia-matches'!$A:$AD,AH$2,0)</f>
        <v>Red</v>
      </c>
      <c r="AI572" t="str">
        <f>VLOOKUP($Z572,'oddspedia-matches'!$A:$AD,AI$2,0)</f>
        <v>Red</v>
      </c>
      <c r="AJ572" t="str">
        <f>VLOOKUP($Z572,'oddspedia-matches'!$A:$AD,AJ$2,0)</f>
        <v>Green</v>
      </c>
      <c r="AK572" t="str">
        <f>VLOOKUP($Z572,'oddspedia-matches'!$A:$AD,AK$2,0)</f>
        <v>Green</v>
      </c>
      <c r="AL572" t="str">
        <f>VLOOKUP($Z572,'oddspedia-matches'!$A:$AD,AL$2,0)</f>
        <v>Green</v>
      </c>
      <c r="AM572" t="str">
        <f>VLOOKUP($Z572,'oddspedia-matches'!$A:$AD,AM$2,0)</f>
        <v>Green</v>
      </c>
      <c r="AN572" t="str">
        <f>VLOOKUP($Z572,'oddspedia-matches'!$A:$AD,AN$2,0)</f>
        <v>Red</v>
      </c>
      <c r="AO572" t="str">
        <f>VLOOKUP($Z572,'oddspedia-matches'!$A:$AD,AO$2,0)</f>
        <v>Red</v>
      </c>
      <c r="AP572" t="str">
        <f>VLOOKUP($Z572,'oddspedia-matches'!$A:$AD,AP$2,0)</f>
        <v>Green</v>
      </c>
      <c r="AQ572" t="str">
        <f>VLOOKUP($Z572,'oddspedia-matches'!$A:$AD,AQ$2,0)</f>
        <v>Red</v>
      </c>
    </row>
    <row r="573" spans="2:43" hidden="1" x14ac:dyDescent="0.3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tr">
        <f>VLOOKUP(E573,'Transform table'!A:B,2,0)</f>
        <v>Defensa Y Justicia</v>
      </c>
      <c r="Y573" t="str">
        <f>VLOOKUP(F573,'Transform table'!A:B,2,0)</f>
        <v>Deportivo Riestra</v>
      </c>
      <c r="Z573" t="str">
        <f t="shared" si="9"/>
        <v>29/07/2026Defensa Y JusticiaDeportivo Riestra</v>
      </c>
      <c r="AA573" t="str">
        <f>VLOOKUP($Z573,'oddspedia-matches'!$A:$AD,AA$2,0)</f>
        <v>2 - 1</v>
      </c>
      <c r="AB573" t="str">
        <f>VLOOKUP($Z573,'oddspedia-matches'!$A:$AD,AB$2,0)</f>
        <v>Green</v>
      </c>
      <c r="AC573" t="str">
        <f>VLOOKUP($Z573,'oddspedia-matches'!$A:$AD,AC$2,0)</f>
        <v>Red</v>
      </c>
      <c r="AD573" t="str">
        <f>VLOOKUP($Z573,'oddspedia-matches'!$A:$AD,AD$2,0)</f>
        <v>Red</v>
      </c>
      <c r="AE573" t="str">
        <f>VLOOKUP($Z573,'oddspedia-matches'!$A:$AD,AE$2,0)</f>
        <v>Green</v>
      </c>
      <c r="AF573" t="str">
        <f>VLOOKUP($Z573,'oddspedia-matches'!$A:$AD,AF$2,0)</f>
        <v>Red</v>
      </c>
      <c r="AG573" t="str">
        <f>VLOOKUP($Z573,'oddspedia-matches'!$A:$AD,AG$2,0)</f>
        <v>Green</v>
      </c>
      <c r="AH573" t="str">
        <f>VLOOKUP($Z573,'oddspedia-matches'!$A:$AD,AH$2,0)</f>
        <v>Green</v>
      </c>
      <c r="AI573" t="str">
        <f>VLOOKUP($Z573,'oddspedia-matches'!$A:$AD,AI$2,0)</f>
        <v>Red</v>
      </c>
      <c r="AJ573" t="str">
        <f>VLOOKUP($Z573,'oddspedia-matches'!$A:$AD,AJ$2,0)</f>
        <v>Red</v>
      </c>
      <c r="AK573" t="str">
        <f>VLOOKUP($Z573,'oddspedia-matches'!$A:$AD,AK$2,0)</f>
        <v>Green</v>
      </c>
      <c r="AL573" t="str">
        <f>VLOOKUP($Z573,'oddspedia-matches'!$A:$AD,AL$2,0)</f>
        <v>Green</v>
      </c>
      <c r="AM573" t="str">
        <f>VLOOKUP($Z573,'oddspedia-matches'!$A:$AD,AM$2,0)</f>
        <v>Green</v>
      </c>
      <c r="AN573" t="str">
        <f>VLOOKUP($Z573,'oddspedia-matches'!$A:$AD,AN$2,0)</f>
        <v>Red</v>
      </c>
      <c r="AO573" t="str">
        <f>VLOOKUP($Z573,'oddspedia-matches'!$A:$AD,AO$2,0)</f>
        <v>Green</v>
      </c>
      <c r="AP573" t="str">
        <f>VLOOKUP($Z573,'oddspedia-matches'!$A:$AD,AP$2,0)</f>
        <v>Green</v>
      </c>
      <c r="AQ573" t="str">
        <f>VLOOKUP($Z573,'oddspedia-matches'!$A:$AD,AQ$2,0)</f>
        <v>Red</v>
      </c>
    </row>
    <row r="574" spans="2:43" hidden="1" x14ac:dyDescent="0.3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tr">
        <f>VLOOKUP(E574,'Transform table'!A:B,2,0)</f>
        <v>Atletico Mineiro</v>
      </c>
      <c r="Y574" t="str">
        <f>VLOOKUP(F574,'Transform table'!A:B,2,0)</f>
        <v>Red Bull Bragantino</v>
      </c>
      <c r="Z574" t="str">
        <f t="shared" si="9"/>
        <v>29/07/2026Atletico MineiroRed Bull Bragantino</v>
      </c>
      <c r="AA574" t="e">
        <f>VLOOKUP($Z574,'oddspedia-matches'!$A:$AD,AA$2,0)</f>
        <v>#N/A</v>
      </c>
      <c r="AB574" t="e">
        <f>VLOOKUP($Z574,'oddspedia-matches'!$A:$AD,AB$2,0)</f>
        <v>#N/A</v>
      </c>
      <c r="AC574" t="e">
        <f>VLOOKUP($Z574,'oddspedia-matches'!$A:$AD,AC$2,0)</f>
        <v>#N/A</v>
      </c>
      <c r="AD574" t="e">
        <f>VLOOKUP($Z574,'oddspedia-matches'!$A:$AD,AD$2,0)</f>
        <v>#N/A</v>
      </c>
      <c r="AE574" t="e">
        <f>VLOOKUP($Z574,'oddspedia-matches'!$A:$AD,AE$2,0)</f>
        <v>#N/A</v>
      </c>
      <c r="AF574" t="e">
        <f>VLOOKUP($Z574,'oddspedia-matches'!$A:$AD,AF$2,0)</f>
        <v>#N/A</v>
      </c>
      <c r="AG574" t="e">
        <f>VLOOKUP($Z574,'oddspedia-matches'!$A:$AD,AG$2,0)</f>
        <v>#N/A</v>
      </c>
      <c r="AH574" t="e">
        <f>VLOOKUP($Z574,'oddspedia-matches'!$A:$AD,AH$2,0)</f>
        <v>#N/A</v>
      </c>
      <c r="AI574" t="e">
        <f>VLOOKUP($Z574,'oddspedia-matches'!$A:$AD,AI$2,0)</f>
        <v>#N/A</v>
      </c>
      <c r="AJ574" t="e">
        <f>VLOOKUP($Z574,'oddspedia-matches'!$A:$AD,AJ$2,0)</f>
        <v>#N/A</v>
      </c>
      <c r="AK574" t="e">
        <f>VLOOKUP($Z574,'oddspedia-matches'!$A:$AD,AK$2,0)</f>
        <v>#N/A</v>
      </c>
      <c r="AL574" t="e">
        <f>VLOOKUP($Z574,'oddspedia-matches'!$A:$AD,AL$2,0)</f>
        <v>#N/A</v>
      </c>
      <c r="AM574" t="e">
        <f>VLOOKUP($Z574,'oddspedia-matches'!$A:$AD,AM$2,0)</f>
        <v>#N/A</v>
      </c>
      <c r="AN574" t="e">
        <f>VLOOKUP($Z574,'oddspedia-matches'!$A:$AD,AN$2,0)</f>
        <v>#N/A</v>
      </c>
      <c r="AO574" t="e">
        <f>VLOOKUP($Z574,'oddspedia-matches'!$A:$AD,AO$2,0)</f>
        <v>#N/A</v>
      </c>
      <c r="AP574" t="e">
        <f>VLOOKUP($Z574,'oddspedia-matches'!$A:$AD,AP$2,0)</f>
        <v>#N/A</v>
      </c>
      <c r="AQ574" t="e">
        <f>VLOOKUP($Z574,'oddspedia-matches'!$A:$AD,AQ$2,0)</f>
        <v>#N/A</v>
      </c>
    </row>
    <row r="575" spans="2:43" hidden="1" x14ac:dyDescent="0.3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tr">
        <f>VLOOKUP(E575,'Transform table'!A:B,2,0)</f>
        <v>Botafogo RJ</v>
      </c>
      <c r="Y575" t="str">
        <f>VLOOKUP(F575,'Transform table'!A:B,2,0)</f>
        <v>Gremio RS</v>
      </c>
      <c r="Z575" t="str">
        <f t="shared" si="9"/>
        <v>29/07/2026Botafogo RJGremio RS</v>
      </c>
      <c r="AA575" t="e">
        <f>VLOOKUP($Z575,'oddspedia-matches'!$A:$AD,AA$2,0)</f>
        <v>#N/A</v>
      </c>
      <c r="AB575" t="e">
        <f>VLOOKUP($Z575,'oddspedia-matches'!$A:$AD,AB$2,0)</f>
        <v>#N/A</v>
      </c>
      <c r="AC575" t="e">
        <f>VLOOKUP($Z575,'oddspedia-matches'!$A:$AD,AC$2,0)</f>
        <v>#N/A</v>
      </c>
      <c r="AD575" t="e">
        <f>VLOOKUP($Z575,'oddspedia-matches'!$A:$AD,AD$2,0)</f>
        <v>#N/A</v>
      </c>
      <c r="AE575" t="e">
        <f>VLOOKUP($Z575,'oddspedia-matches'!$A:$AD,AE$2,0)</f>
        <v>#N/A</v>
      </c>
      <c r="AF575" t="e">
        <f>VLOOKUP($Z575,'oddspedia-matches'!$A:$AD,AF$2,0)</f>
        <v>#N/A</v>
      </c>
      <c r="AG575" t="e">
        <f>VLOOKUP($Z575,'oddspedia-matches'!$A:$AD,AG$2,0)</f>
        <v>#N/A</v>
      </c>
      <c r="AH575" t="e">
        <f>VLOOKUP($Z575,'oddspedia-matches'!$A:$AD,AH$2,0)</f>
        <v>#N/A</v>
      </c>
      <c r="AI575" t="e">
        <f>VLOOKUP($Z575,'oddspedia-matches'!$A:$AD,AI$2,0)</f>
        <v>#N/A</v>
      </c>
      <c r="AJ575" t="e">
        <f>VLOOKUP($Z575,'oddspedia-matches'!$A:$AD,AJ$2,0)</f>
        <v>#N/A</v>
      </c>
      <c r="AK575" t="e">
        <f>VLOOKUP($Z575,'oddspedia-matches'!$A:$AD,AK$2,0)</f>
        <v>#N/A</v>
      </c>
      <c r="AL575" t="e">
        <f>VLOOKUP($Z575,'oddspedia-matches'!$A:$AD,AL$2,0)</f>
        <v>#N/A</v>
      </c>
      <c r="AM575" t="e">
        <f>VLOOKUP($Z575,'oddspedia-matches'!$A:$AD,AM$2,0)</f>
        <v>#N/A</v>
      </c>
      <c r="AN575" t="e">
        <f>VLOOKUP($Z575,'oddspedia-matches'!$A:$AD,AN$2,0)</f>
        <v>#N/A</v>
      </c>
      <c r="AO575" t="e">
        <f>VLOOKUP($Z575,'oddspedia-matches'!$A:$AD,AO$2,0)</f>
        <v>#N/A</v>
      </c>
      <c r="AP575" t="e">
        <f>VLOOKUP($Z575,'oddspedia-matches'!$A:$AD,AP$2,0)</f>
        <v>#N/A</v>
      </c>
      <c r="AQ575" t="e">
        <f>VLOOKUP($Z575,'oddspedia-matches'!$A:$AD,AQ$2,0)</f>
        <v>#N/A</v>
      </c>
    </row>
    <row r="576" spans="2:43" hidden="1" x14ac:dyDescent="0.3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tr">
        <f>VLOOKUP(E576,'Transform table'!A:B,2,0)</f>
        <v>Chapecoense</v>
      </c>
      <c r="Y576" t="str">
        <f>VLOOKUP(F576,'Transform table'!A:B,2,0)</f>
        <v>Vasco Da Gama RJ</v>
      </c>
      <c r="Z576" t="str">
        <f t="shared" si="9"/>
        <v>29/07/2026ChapecoenseVasco Da Gama RJ</v>
      </c>
      <c r="AA576" t="e">
        <f>VLOOKUP($Z576,'oddspedia-matches'!$A:$AD,AA$2,0)</f>
        <v>#N/A</v>
      </c>
      <c r="AB576" t="e">
        <f>VLOOKUP($Z576,'oddspedia-matches'!$A:$AD,AB$2,0)</f>
        <v>#N/A</v>
      </c>
      <c r="AC576" t="e">
        <f>VLOOKUP($Z576,'oddspedia-matches'!$A:$AD,AC$2,0)</f>
        <v>#N/A</v>
      </c>
      <c r="AD576" t="e">
        <f>VLOOKUP($Z576,'oddspedia-matches'!$A:$AD,AD$2,0)</f>
        <v>#N/A</v>
      </c>
      <c r="AE576" t="e">
        <f>VLOOKUP($Z576,'oddspedia-matches'!$A:$AD,AE$2,0)</f>
        <v>#N/A</v>
      </c>
      <c r="AF576" t="e">
        <f>VLOOKUP($Z576,'oddspedia-matches'!$A:$AD,AF$2,0)</f>
        <v>#N/A</v>
      </c>
      <c r="AG576" t="e">
        <f>VLOOKUP($Z576,'oddspedia-matches'!$A:$AD,AG$2,0)</f>
        <v>#N/A</v>
      </c>
      <c r="AH576" t="e">
        <f>VLOOKUP($Z576,'oddspedia-matches'!$A:$AD,AH$2,0)</f>
        <v>#N/A</v>
      </c>
      <c r="AI576" t="e">
        <f>VLOOKUP($Z576,'oddspedia-matches'!$A:$AD,AI$2,0)</f>
        <v>#N/A</v>
      </c>
      <c r="AJ576" t="e">
        <f>VLOOKUP($Z576,'oddspedia-matches'!$A:$AD,AJ$2,0)</f>
        <v>#N/A</v>
      </c>
      <c r="AK576" t="e">
        <f>VLOOKUP($Z576,'oddspedia-matches'!$A:$AD,AK$2,0)</f>
        <v>#N/A</v>
      </c>
      <c r="AL576" t="e">
        <f>VLOOKUP($Z576,'oddspedia-matches'!$A:$AD,AL$2,0)</f>
        <v>#N/A</v>
      </c>
      <c r="AM576" t="e">
        <f>VLOOKUP($Z576,'oddspedia-matches'!$A:$AD,AM$2,0)</f>
        <v>#N/A</v>
      </c>
      <c r="AN576" t="e">
        <f>VLOOKUP($Z576,'oddspedia-matches'!$A:$AD,AN$2,0)</f>
        <v>#N/A</v>
      </c>
      <c r="AO576" t="e">
        <f>VLOOKUP($Z576,'oddspedia-matches'!$A:$AD,AO$2,0)</f>
        <v>#N/A</v>
      </c>
      <c r="AP576" t="e">
        <f>VLOOKUP($Z576,'oddspedia-matches'!$A:$AD,AP$2,0)</f>
        <v>#N/A</v>
      </c>
      <c r="AQ576" t="e">
        <f>VLOOKUP($Z576,'oddspedia-matches'!$A:$AD,AQ$2,0)</f>
        <v>#N/A</v>
      </c>
    </row>
    <row r="577" spans="2:43" hidden="1" x14ac:dyDescent="0.3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tr">
        <f>VLOOKUP(E577,'Transform table'!A:B,2,0)</f>
        <v>Sao Paulo</v>
      </c>
      <c r="Y577" t="str">
        <f>VLOOKUP(F577,'Transform table'!A:B,2,0)</f>
        <v>Santos</v>
      </c>
      <c r="Z577" t="str">
        <f t="shared" si="9"/>
        <v>29/07/2026Sao PauloSantos</v>
      </c>
      <c r="AA577" t="e">
        <f>VLOOKUP($Z577,'oddspedia-matches'!$A:$AD,AA$2,0)</f>
        <v>#N/A</v>
      </c>
      <c r="AB577" t="e">
        <f>VLOOKUP($Z577,'oddspedia-matches'!$A:$AD,AB$2,0)</f>
        <v>#N/A</v>
      </c>
      <c r="AC577" t="e">
        <f>VLOOKUP($Z577,'oddspedia-matches'!$A:$AD,AC$2,0)</f>
        <v>#N/A</v>
      </c>
      <c r="AD577" t="e">
        <f>VLOOKUP($Z577,'oddspedia-matches'!$A:$AD,AD$2,0)</f>
        <v>#N/A</v>
      </c>
      <c r="AE577" t="e">
        <f>VLOOKUP($Z577,'oddspedia-matches'!$A:$AD,AE$2,0)</f>
        <v>#N/A</v>
      </c>
      <c r="AF577" t="e">
        <f>VLOOKUP($Z577,'oddspedia-matches'!$A:$AD,AF$2,0)</f>
        <v>#N/A</v>
      </c>
      <c r="AG577" t="e">
        <f>VLOOKUP($Z577,'oddspedia-matches'!$A:$AD,AG$2,0)</f>
        <v>#N/A</v>
      </c>
      <c r="AH577" t="e">
        <f>VLOOKUP($Z577,'oddspedia-matches'!$A:$AD,AH$2,0)</f>
        <v>#N/A</v>
      </c>
      <c r="AI577" t="e">
        <f>VLOOKUP($Z577,'oddspedia-matches'!$A:$AD,AI$2,0)</f>
        <v>#N/A</v>
      </c>
      <c r="AJ577" t="e">
        <f>VLOOKUP($Z577,'oddspedia-matches'!$A:$AD,AJ$2,0)</f>
        <v>#N/A</v>
      </c>
      <c r="AK577" t="e">
        <f>VLOOKUP($Z577,'oddspedia-matches'!$A:$AD,AK$2,0)</f>
        <v>#N/A</v>
      </c>
      <c r="AL577" t="e">
        <f>VLOOKUP($Z577,'oddspedia-matches'!$A:$AD,AL$2,0)</f>
        <v>#N/A</v>
      </c>
      <c r="AM577" t="e">
        <f>VLOOKUP($Z577,'oddspedia-matches'!$A:$AD,AM$2,0)</f>
        <v>#N/A</v>
      </c>
      <c r="AN577" t="e">
        <f>VLOOKUP($Z577,'oddspedia-matches'!$A:$AD,AN$2,0)</f>
        <v>#N/A</v>
      </c>
      <c r="AO577" t="e">
        <f>VLOOKUP($Z577,'oddspedia-matches'!$A:$AD,AO$2,0)</f>
        <v>#N/A</v>
      </c>
      <c r="AP577" t="e">
        <f>VLOOKUP($Z577,'oddspedia-matches'!$A:$AD,AP$2,0)</f>
        <v>#N/A</v>
      </c>
      <c r="AQ577" t="e">
        <f>VLOOKUP($Z577,'oddspedia-matches'!$A:$AD,AQ$2,0)</f>
        <v>#N/A</v>
      </c>
    </row>
    <row r="578" spans="2:43" hidden="1" x14ac:dyDescent="0.3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tr">
        <f>VLOOKUP(E578,'Transform table'!A:B,2,0)</f>
        <v>Nacional De Football</v>
      </c>
      <c r="Y578" t="str">
        <f>VLOOKUP(F578,'Transform table'!A:B,2,0)</f>
        <v>Club Olimpia</v>
      </c>
      <c r="Z578" t="str">
        <f t="shared" si="9"/>
        <v>29/07/2026Nacional De FootballClub Olimpia</v>
      </c>
      <c r="AA578" t="e">
        <f>VLOOKUP($Z578,'oddspedia-matches'!$A:$AD,AA$2,0)</f>
        <v>#N/A</v>
      </c>
      <c r="AB578" t="e">
        <f>VLOOKUP($Z578,'oddspedia-matches'!$A:$AD,AB$2,0)</f>
        <v>#N/A</v>
      </c>
      <c r="AC578" t="e">
        <f>VLOOKUP($Z578,'oddspedia-matches'!$A:$AD,AC$2,0)</f>
        <v>#N/A</v>
      </c>
      <c r="AD578" t="e">
        <f>VLOOKUP($Z578,'oddspedia-matches'!$A:$AD,AD$2,0)</f>
        <v>#N/A</v>
      </c>
      <c r="AE578" t="e">
        <f>VLOOKUP($Z578,'oddspedia-matches'!$A:$AD,AE$2,0)</f>
        <v>#N/A</v>
      </c>
      <c r="AF578" t="e">
        <f>VLOOKUP($Z578,'oddspedia-matches'!$A:$AD,AF$2,0)</f>
        <v>#N/A</v>
      </c>
      <c r="AG578" t="e">
        <f>VLOOKUP($Z578,'oddspedia-matches'!$A:$AD,AG$2,0)</f>
        <v>#N/A</v>
      </c>
      <c r="AH578" t="e">
        <f>VLOOKUP($Z578,'oddspedia-matches'!$A:$AD,AH$2,0)</f>
        <v>#N/A</v>
      </c>
      <c r="AI578" t="e">
        <f>VLOOKUP($Z578,'oddspedia-matches'!$A:$AD,AI$2,0)</f>
        <v>#N/A</v>
      </c>
      <c r="AJ578" t="e">
        <f>VLOOKUP($Z578,'oddspedia-matches'!$A:$AD,AJ$2,0)</f>
        <v>#N/A</v>
      </c>
      <c r="AK578" t="e">
        <f>VLOOKUP($Z578,'oddspedia-matches'!$A:$AD,AK$2,0)</f>
        <v>#N/A</v>
      </c>
      <c r="AL578" t="e">
        <f>VLOOKUP($Z578,'oddspedia-matches'!$A:$AD,AL$2,0)</f>
        <v>#N/A</v>
      </c>
      <c r="AM578" t="e">
        <f>VLOOKUP($Z578,'oddspedia-matches'!$A:$AD,AM$2,0)</f>
        <v>#N/A</v>
      </c>
      <c r="AN578" t="e">
        <f>VLOOKUP($Z578,'oddspedia-matches'!$A:$AD,AN$2,0)</f>
        <v>#N/A</v>
      </c>
      <c r="AO578" t="e">
        <f>VLOOKUP($Z578,'oddspedia-matches'!$A:$AD,AO$2,0)</f>
        <v>#N/A</v>
      </c>
      <c r="AP578" t="e">
        <f>VLOOKUP($Z578,'oddspedia-matches'!$A:$AD,AP$2,0)</f>
        <v>#N/A</v>
      </c>
      <c r="AQ578" t="e">
        <f>VLOOKUP($Z578,'oddspedia-matches'!$A:$AD,AQ$2,0)</f>
        <v>#N/A</v>
      </c>
    </row>
    <row r="579" spans="2:43" hidden="1" x14ac:dyDescent="0.3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tr">
        <f>VLOOKUP(E579,'Transform table'!A:B,2,0)</f>
        <v>Gimnasia La Plata</v>
      </c>
      <c r="Y579" t="str">
        <f>VLOOKUP(F579,'Transform table'!A:B,2,0)</f>
        <v>River Plate</v>
      </c>
      <c r="Z579" t="str">
        <f t="shared" si="9"/>
        <v>29/07/2026Gimnasia La PlataRiver Plate</v>
      </c>
      <c r="AA579" t="str">
        <f>VLOOKUP($Z579,'oddspedia-matches'!$A:$AD,AA$2,0)</f>
        <v>1 - 0</v>
      </c>
      <c r="AB579" t="str">
        <f>VLOOKUP($Z579,'oddspedia-matches'!$A:$AD,AB$2,0)</f>
        <v>Green</v>
      </c>
      <c r="AC579" t="str">
        <f>VLOOKUP($Z579,'oddspedia-matches'!$A:$AD,AC$2,0)</f>
        <v>Red</v>
      </c>
      <c r="AD579" t="str">
        <f>VLOOKUP($Z579,'oddspedia-matches'!$A:$AD,AD$2,0)</f>
        <v>Red</v>
      </c>
      <c r="AE579" t="str">
        <f>VLOOKUP($Z579,'oddspedia-matches'!$A:$AD,AE$2,0)</f>
        <v>Green</v>
      </c>
      <c r="AF579" t="str">
        <f>VLOOKUP($Z579,'oddspedia-matches'!$A:$AD,AF$2,0)</f>
        <v>Red</v>
      </c>
      <c r="AG579" t="str">
        <f>VLOOKUP($Z579,'oddspedia-matches'!$A:$AD,AG$2,0)</f>
        <v>Green</v>
      </c>
      <c r="AH579" t="str">
        <f>VLOOKUP($Z579,'oddspedia-matches'!$A:$AD,AH$2,0)</f>
        <v>Red</v>
      </c>
      <c r="AI579" t="str">
        <f>VLOOKUP($Z579,'oddspedia-matches'!$A:$AD,AI$2,0)</f>
        <v>Green</v>
      </c>
      <c r="AJ579" t="str">
        <f>VLOOKUP($Z579,'oddspedia-matches'!$A:$AD,AJ$2,0)</f>
        <v>Red</v>
      </c>
      <c r="AK579" t="str">
        <f>VLOOKUP($Z579,'oddspedia-matches'!$A:$AD,AK$2,0)</f>
        <v>Red</v>
      </c>
      <c r="AL579" t="str">
        <f>VLOOKUP($Z579,'oddspedia-matches'!$A:$AD,AL$2,0)</f>
        <v>Red</v>
      </c>
      <c r="AM579" t="str">
        <f>VLOOKUP($Z579,'oddspedia-matches'!$A:$AD,AM$2,0)</f>
        <v>Red</v>
      </c>
      <c r="AN579" t="str">
        <f>VLOOKUP($Z579,'oddspedia-matches'!$A:$AD,AN$2,0)</f>
        <v>Green</v>
      </c>
      <c r="AO579" t="str">
        <f>VLOOKUP($Z579,'oddspedia-matches'!$A:$AD,AO$2,0)</f>
        <v>Green</v>
      </c>
      <c r="AP579" t="str">
        <f>VLOOKUP($Z579,'oddspedia-matches'!$A:$AD,AP$2,0)</f>
        <v>Red</v>
      </c>
      <c r="AQ579" t="str">
        <f>VLOOKUP($Z579,'oddspedia-matches'!$A:$AD,AQ$2,0)</f>
        <v>Green</v>
      </c>
    </row>
    <row r="580" spans="2:43" hidden="1" x14ac:dyDescent="0.3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tr">
        <f>VLOOKUP(E580,'Transform table'!A:B,2,0)</f>
        <v>Internacional</v>
      </c>
      <c r="Y580" t="str">
        <f>VLOOKUP(F580,'Transform table'!A:B,2,0)</f>
        <v>Flamengo RJ</v>
      </c>
      <c r="Z580" t="str">
        <f t="shared" si="9"/>
        <v>29/07/2026InternacionalFlamengo RJ</v>
      </c>
      <c r="AA580" t="str">
        <f>VLOOKUP($Z580,'oddspedia-matches'!$A:$AD,AA$2,0)</f>
        <v>1 - 1</v>
      </c>
      <c r="AB580" t="str">
        <f>VLOOKUP($Z580,'oddspedia-matches'!$A:$AD,AB$2,0)</f>
        <v>Red</v>
      </c>
      <c r="AC580" t="str">
        <f>VLOOKUP($Z580,'oddspedia-matches'!$A:$AD,AC$2,0)</f>
        <v>Green</v>
      </c>
      <c r="AD580" t="str">
        <f>VLOOKUP($Z580,'oddspedia-matches'!$A:$AD,AD$2,0)</f>
        <v>Red</v>
      </c>
      <c r="AE580" t="str">
        <f>VLOOKUP($Z580,'oddspedia-matches'!$A:$AD,AE$2,0)</f>
        <v>Green</v>
      </c>
      <c r="AF580" t="str">
        <f>VLOOKUP($Z580,'oddspedia-matches'!$A:$AD,AF$2,0)</f>
        <v>Green</v>
      </c>
      <c r="AG580" t="str">
        <f>VLOOKUP($Z580,'oddspedia-matches'!$A:$AD,AG$2,0)</f>
        <v>Red</v>
      </c>
      <c r="AH580" t="str">
        <f>VLOOKUP($Z580,'oddspedia-matches'!$A:$AD,AH$2,0)</f>
        <v>Green</v>
      </c>
      <c r="AI580" t="str">
        <f>VLOOKUP($Z580,'oddspedia-matches'!$A:$AD,AI$2,0)</f>
        <v>Red</v>
      </c>
      <c r="AJ580" t="str">
        <f>VLOOKUP($Z580,'oddspedia-matches'!$A:$AD,AJ$2,0)</f>
        <v>Red</v>
      </c>
      <c r="AK580" t="str">
        <f>VLOOKUP($Z580,'oddspedia-matches'!$A:$AD,AK$2,0)</f>
        <v>Green</v>
      </c>
      <c r="AL580" t="str">
        <f>VLOOKUP($Z580,'oddspedia-matches'!$A:$AD,AL$2,0)</f>
        <v>Green</v>
      </c>
      <c r="AM580" t="str">
        <f>VLOOKUP($Z580,'oddspedia-matches'!$A:$AD,AM$2,0)</f>
        <v>Red</v>
      </c>
      <c r="AN580" t="str">
        <f>VLOOKUP($Z580,'oddspedia-matches'!$A:$AD,AN$2,0)</f>
        <v>Green</v>
      </c>
      <c r="AO580" t="str">
        <f>VLOOKUP($Z580,'oddspedia-matches'!$A:$AD,AO$2,0)</f>
        <v>Green</v>
      </c>
      <c r="AP580" t="str">
        <f>VLOOKUP($Z580,'oddspedia-matches'!$A:$AD,AP$2,0)</f>
        <v>Green</v>
      </c>
      <c r="AQ580" t="str">
        <f>VLOOKUP($Z580,'oddspedia-matches'!$A:$AD,AQ$2,0)</f>
        <v>Red</v>
      </c>
    </row>
    <row r="581" spans="2:43" hidden="1" x14ac:dyDescent="0.3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tr">
        <f>VLOOKUP(E581,'Transform table'!A:B,2,0)</f>
        <v>Mirassol SP</v>
      </c>
      <c r="Y581" t="str">
        <f>VLOOKUP(F581,'Transform table'!A:B,2,0)</f>
        <v>Clube Do Remo</v>
      </c>
      <c r="Z581" t="str">
        <f t="shared" si="9"/>
        <v>29/07/2026Mirassol SPClube Do Remo</v>
      </c>
      <c r="AA581" t="str">
        <f>VLOOKUP($Z581,'oddspedia-matches'!$A:$AD,AA$2,0)</f>
        <v>2 - 1</v>
      </c>
      <c r="AB581" t="str">
        <f>VLOOKUP($Z581,'oddspedia-matches'!$A:$AD,AB$2,0)</f>
        <v>Green</v>
      </c>
      <c r="AC581" t="str">
        <f>VLOOKUP($Z581,'oddspedia-matches'!$A:$AD,AC$2,0)</f>
        <v>Red</v>
      </c>
      <c r="AD581" t="str">
        <f>VLOOKUP($Z581,'oddspedia-matches'!$A:$AD,AD$2,0)</f>
        <v>Red</v>
      </c>
      <c r="AE581" t="str">
        <f>VLOOKUP($Z581,'oddspedia-matches'!$A:$AD,AE$2,0)</f>
        <v>Green</v>
      </c>
      <c r="AF581" t="str">
        <f>VLOOKUP($Z581,'oddspedia-matches'!$A:$AD,AF$2,0)</f>
        <v>Red</v>
      </c>
      <c r="AG581" t="str">
        <f>VLOOKUP($Z581,'oddspedia-matches'!$A:$AD,AG$2,0)</f>
        <v>Green</v>
      </c>
      <c r="AH581" t="str">
        <f>VLOOKUP($Z581,'oddspedia-matches'!$A:$AD,AH$2,0)</f>
        <v>Red</v>
      </c>
      <c r="AI581" t="str">
        <f>VLOOKUP($Z581,'oddspedia-matches'!$A:$AD,AI$2,0)</f>
        <v>Green</v>
      </c>
      <c r="AJ581" t="str">
        <f>VLOOKUP($Z581,'oddspedia-matches'!$A:$AD,AJ$2,0)</f>
        <v>Red</v>
      </c>
      <c r="AK581" t="str">
        <f>VLOOKUP($Z581,'oddspedia-matches'!$A:$AD,AK$2,0)</f>
        <v>Green</v>
      </c>
      <c r="AL581" t="str">
        <f>VLOOKUP($Z581,'oddspedia-matches'!$A:$AD,AL$2,0)</f>
        <v>Green</v>
      </c>
      <c r="AM581" t="str">
        <f>VLOOKUP($Z581,'oddspedia-matches'!$A:$AD,AM$2,0)</f>
        <v>Green</v>
      </c>
      <c r="AN581" t="str">
        <f>VLOOKUP($Z581,'oddspedia-matches'!$A:$AD,AN$2,0)</f>
        <v>Red</v>
      </c>
      <c r="AO581" t="str">
        <f>VLOOKUP($Z581,'oddspedia-matches'!$A:$AD,AO$2,0)</f>
        <v>Green</v>
      </c>
      <c r="AP581" t="str">
        <f>VLOOKUP($Z581,'oddspedia-matches'!$A:$AD,AP$2,0)</f>
        <v>Green</v>
      </c>
      <c r="AQ581" t="str">
        <f>VLOOKUP($Z581,'oddspedia-matches'!$A:$AD,AQ$2,0)</f>
        <v>Red</v>
      </c>
    </row>
    <row r="582" spans="2:43" hidden="1" x14ac:dyDescent="0.3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tr">
        <f>VLOOKUP(E582,'Transform table'!A:B,2,0)</f>
        <v>Pittsburgh Riverhounds</v>
      </c>
      <c r="Y582" t="str">
        <f>VLOOKUP(F582,'Transform table'!A:B,2,0)</f>
        <v>Tulsa Roughnecks</v>
      </c>
      <c r="Z582" t="str">
        <f t="shared" si="9"/>
        <v>29/07/2026Pittsburgh RiverhoundsTulsa Roughnecks</v>
      </c>
      <c r="AA582" t="str">
        <f>VLOOKUP($Z582,'oddspedia-matches'!$A:$AD,AA$2,0)</f>
        <v>0 - 1</v>
      </c>
      <c r="AB582" t="str">
        <f>VLOOKUP($Z582,'oddspedia-matches'!$A:$AD,AB$2,0)</f>
        <v>Red</v>
      </c>
      <c r="AC582" t="str">
        <f>VLOOKUP($Z582,'oddspedia-matches'!$A:$AD,AC$2,0)</f>
        <v>Red</v>
      </c>
      <c r="AD582" t="str">
        <f>VLOOKUP($Z582,'oddspedia-matches'!$A:$AD,AD$2,0)</f>
        <v>Green</v>
      </c>
      <c r="AE582" t="str">
        <f>VLOOKUP($Z582,'oddspedia-matches'!$A:$AD,AE$2,0)</f>
        <v>Red</v>
      </c>
      <c r="AF582" t="str">
        <f>VLOOKUP($Z582,'oddspedia-matches'!$A:$AD,AF$2,0)</f>
        <v>Green</v>
      </c>
      <c r="AG582" t="str">
        <f>VLOOKUP($Z582,'oddspedia-matches'!$A:$AD,AG$2,0)</f>
        <v>Green</v>
      </c>
      <c r="AH582" t="str">
        <f>VLOOKUP($Z582,'oddspedia-matches'!$A:$AD,AH$2,0)</f>
        <v>Red</v>
      </c>
      <c r="AI582" t="str">
        <f>VLOOKUP($Z582,'oddspedia-matches'!$A:$AD,AI$2,0)</f>
        <v>Red</v>
      </c>
      <c r="AJ582" t="str">
        <f>VLOOKUP($Z582,'oddspedia-matches'!$A:$AD,AJ$2,0)</f>
        <v>Green</v>
      </c>
      <c r="AK582" t="str">
        <f>VLOOKUP($Z582,'oddspedia-matches'!$A:$AD,AK$2,0)</f>
        <v>Green</v>
      </c>
      <c r="AL582" t="str">
        <f>VLOOKUP($Z582,'oddspedia-matches'!$A:$AD,AL$2,0)</f>
        <v>Red</v>
      </c>
      <c r="AM582" t="str">
        <f>VLOOKUP($Z582,'oddspedia-matches'!$A:$AD,AM$2,0)</f>
        <v>Red</v>
      </c>
      <c r="AN582" t="str">
        <f>VLOOKUP($Z582,'oddspedia-matches'!$A:$AD,AN$2,0)</f>
        <v>Green</v>
      </c>
      <c r="AO582" t="str">
        <f>VLOOKUP($Z582,'oddspedia-matches'!$A:$AD,AO$2,0)</f>
        <v>Green</v>
      </c>
      <c r="AP582" t="str">
        <f>VLOOKUP($Z582,'oddspedia-matches'!$A:$AD,AP$2,0)</f>
        <v>Red</v>
      </c>
      <c r="AQ582" t="str">
        <f>VLOOKUP($Z582,'oddspedia-matches'!$A:$AD,AQ$2,0)</f>
        <v>Green</v>
      </c>
    </row>
    <row r="583" spans="2:43" hidden="1" x14ac:dyDescent="0.3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tr">
        <f>VLOOKUP(E583,'Transform table'!A:B,2,0)</f>
        <v>Louisville City FC</v>
      </c>
      <c r="Y583" t="str">
        <f>VLOOKUP(F583,'Transform table'!A:B,2,0)</f>
        <v>Birmingham Legion</v>
      </c>
      <c r="Z583" t="str">
        <f t="shared" si="9"/>
        <v>29/07/2026Louisville City FCBirmingham Legion</v>
      </c>
      <c r="AA583" t="str">
        <f>VLOOKUP($Z583,'oddspedia-matches'!$A:$AD,AA$2,0)</f>
        <v>2 - 1</v>
      </c>
      <c r="AB583" t="str">
        <f>VLOOKUP($Z583,'oddspedia-matches'!$A:$AD,AB$2,0)</f>
        <v>Green</v>
      </c>
      <c r="AC583" t="str">
        <f>VLOOKUP($Z583,'oddspedia-matches'!$A:$AD,AC$2,0)</f>
        <v>Red</v>
      </c>
      <c r="AD583" t="str">
        <f>VLOOKUP($Z583,'oddspedia-matches'!$A:$AD,AD$2,0)</f>
        <v>Red</v>
      </c>
      <c r="AE583" t="str">
        <f>VLOOKUP($Z583,'oddspedia-matches'!$A:$AD,AE$2,0)</f>
        <v>Green</v>
      </c>
      <c r="AF583" t="str">
        <f>VLOOKUP($Z583,'oddspedia-matches'!$A:$AD,AF$2,0)</f>
        <v>Red</v>
      </c>
      <c r="AG583" t="str">
        <f>VLOOKUP($Z583,'oddspedia-matches'!$A:$AD,AG$2,0)</f>
        <v>Green</v>
      </c>
      <c r="AH583" t="str">
        <f>VLOOKUP($Z583,'oddspedia-matches'!$A:$AD,AH$2,0)</f>
        <v>Red</v>
      </c>
      <c r="AI583" t="str">
        <f>VLOOKUP($Z583,'oddspedia-matches'!$A:$AD,AI$2,0)</f>
        <v>Green</v>
      </c>
      <c r="AJ583" t="str">
        <f>VLOOKUP($Z583,'oddspedia-matches'!$A:$AD,AJ$2,0)</f>
        <v>Red</v>
      </c>
      <c r="AK583" t="str">
        <f>VLOOKUP($Z583,'oddspedia-matches'!$A:$AD,AK$2,0)</f>
        <v>Green</v>
      </c>
      <c r="AL583" t="str">
        <f>VLOOKUP($Z583,'oddspedia-matches'!$A:$AD,AL$2,0)</f>
        <v>Green</v>
      </c>
      <c r="AM583" t="str">
        <f>VLOOKUP($Z583,'oddspedia-matches'!$A:$AD,AM$2,0)</f>
        <v>Green</v>
      </c>
      <c r="AN583" t="str">
        <f>VLOOKUP($Z583,'oddspedia-matches'!$A:$AD,AN$2,0)</f>
        <v>Red</v>
      </c>
      <c r="AO583" t="str">
        <f>VLOOKUP($Z583,'oddspedia-matches'!$A:$AD,AO$2,0)</f>
        <v>Green</v>
      </c>
      <c r="AP583" t="str">
        <f>VLOOKUP($Z583,'oddspedia-matches'!$A:$AD,AP$2,0)</f>
        <v>Green</v>
      </c>
      <c r="AQ583" t="str">
        <f>VLOOKUP($Z583,'oddspedia-matches'!$A:$AD,AQ$2,0)</f>
        <v>Red</v>
      </c>
    </row>
    <row r="584" spans="2:43" hidden="1" x14ac:dyDescent="0.3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tr">
        <f>VLOOKUP(E584,'Transform table'!A:B,2,0)</f>
        <v>Instituto de Cordoba</v>
      </c>
      <c r="Y584" t="str">
        <f>VLOOKUP(F584,'Transform table'!A:B,2,0)</f>
        <v>CA Platense</v>
      </c>
      <c r="Z584" t="str">
        <f t="shared" si="9"/>
        <v>29/07/2026Instituto de CordobaCA Platense</v>
      </c>
      <c r="AA584" t="str">
        <f>VLOOKUP($Z584,'oddspedia-matches'!$A:$AD,AA$2,0)</f>
        <v>2 - 1</v>
      </c>
      <c r="AB584" t="str">
        <f>VLOOKUP($Z584,'oddspedia-matches'!$A:$AD,AB$2,0)</f>
        <v>Green</v>
      </c>
      <c r="AC584" t="str">
        <f>VLOOKUP($Z584,'oddspedia-matches'!$A:$AD,AC$2,0)</f>
        <v>Red</v>
      </c>
      <c r="AD584" t="str">
        <f>VLOOKUP($Z584,'oddspedia-matches'!$A:$AD,AD$2,0)</f>
        <v>Red</v>
      </c>
      <c r="AE584" t="str">
        <f>VLOOKUP($Z584,'oddspedia-matches'!$A:$AD,AE$2,0)</f>
        <v>Green</v>
      </c>
      <c r="AF584" t="str">
        <f>VLOOKUP($Z584,'oddspedia-matches'!$A:$AD,AF$2,0)</f>
        <v>Red</v>
      </c>
      <c r="AG584" t="str">
        <f>VLOOKUP($Z584,'oddspedia-matches'!$A:$AD,AG$2,0)</f>
        <v>Green</v>
      </c>
      <c r="AH584" t="str">
        <f>VLOOKUP($Z584,'oddspedia-matches'!$A:$AD,AH$2,0)</f>
        <v>Green</v>
      </c>
      <c r="AI584" t="str">
        <f>VLOOKUP($Z584,'oddspedia-matches'!$A:$AD,AI$2,0)</f>
        <v>Red</v>
      </c>
      <c r="AJ584" t="str">
        <f>VLOOKUP($Z584,'oddspedia-matches'!$A:$AD,AJ$2,0)</f>
        <v>Red</v>
      </c>
      <c r="AK584" t="str">
        <f>VLOOKUP($Z584,'oddspedia-matches'!$A:$AD,AK$2,0)</f>
        <v>Green</v>
      </c>
      <c r="AL584" t="str">
        <f>VLOOKUP($Z584,'oddspedia-matches'!$A:$AD,AL$2,0)</f>
        <v>Green</v>
      </c>
      <c r="AM584" t="str">
        <f>VLOOKUP($Z584,'oddspedia-matches'!$A:$AD,AM$2,0)</f>
        <v>Green</v>
      </c>
      <c r="AN584" t="str">
        <f>VLOOKUP($Z584,'oddspedia-matches'!$A:$AD,AN$2,0)</f>
        <v>Red</v>
      </c>
      <c r="AO584" t="str">
        <f>VLOOKUP($Z584,'oddspedia-matches'!$A:$AD,AO$2,0)</f>
        <v>Green</v>
      </c>
      <c r="AP584" t="str">
        <f>VLOOKUP($Z584,'oddspedia-matches'!$A:$AD,AP$2,0)</f>
        <v>Green</v>
      </c>
      <c r="AQ584" t="str">
        <f>VLOOKUP($Z584,'oddspedia-matches'!$A:$AD,AQ$2,0)</f>
        <v>Red</v>
      </c>
    </row>
    <row r="585" spans="2:43" hidden="1" x14ac:dyDescent="0.3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tr">
        <f>VLOOKUP(E585,'Transform table'!A:B,2,0)</f>
        <v>Fluminense</v>
      </c>
      <c r="Y585" t="str">
        <f>VLOOKUP(F585,'Transform table'!A:B,2,0)</f>
        <v>Bahia</v>
      </c>
      <c r="Z585" t="str">
        <f t="shared" si="9"/>
        <v>29/07/2026FluminenseBahia</v>
      </c>
      <c r="AA585" t="str">
        <f>VLOOKUP($Z585,'oddspedia-matches'!$A:$AD,AA$2,0)</f>
        <v>0 - 0</v>
      </c>
      <c r="AB585" t="str">
        <f>VLOOKUP($Z585,'oddspedia-matches'!$A:$AD,AB$2,0)</f>
        <v>Red</v>
      </c>
      <c r="AC585" t="str">
        <f>VLOOKUP($Z585,'oddspedia-matches'!$A:$AD,AC$2,0)</f>
        <v>Green</v>
      </c>
      <c r="AD585" t="str">
        <f>VLOOKUP($Z585,'oddspedia-matches'!$A:$AD,AD$2,0)</f>
        <v>Red</v>
      </c>
      <c r="AE585" t="str">
        <f>VLOOKUP($Z585,'oddspedia-matches'!$A:$AD,AE$2,0)</f>
        <v>Green</v>
      </c>
      <c r="AF585" t="str">
        <f>VLOOKUP($Z585,'oddspedia-matches'!$A:$AD,AF$2,0)</f>
        <v>Green</v>
      </c>
      <c r="AG585" t="str">
        <f>VLOOKUP($Z585,'oddspedia-matches'!$A:$AD,AG$2,0)</f>
        <v>Red</v>
      </c>
      <c r="AH585" t="str">
        <f>VLOOKUP($Z585,'oddspedia-matches'!$A:$AD,AH$2,0)</f>
        <v>Red</v>
      </c>
      <c r="AI585" t="str">
        <f>VLOOKUP($Z585,'oddspedia-matches'!$A:$AD,AI$2,0)</f>
        <v>Green</v>
      </c>
      <c r="AJ585" t="str">
        <f>VLOOKUP($Z585,'oddspedia-matches'!$A:$AD,AJ$2,0)</f>
        <v>Red</v>
      </c>
      <c r="AK585" t="str">
        <f>VLOOKUP($Z585,'oddspedia-matches'!$A:$AD,AK$2,0)</f>
        <v>Red</v>
      </c>
      <c r="AL585" t="str">
        <f>VLOOKUP($Z585,'oddspedia-matches'!$A:$AD,AL$2,0)</f>
        <v>Red</v>
      </c>
      <c r="AM585" t="str">
        <f>VLOOKUP($Z585,'oddspedia-matches'!$A:$AD,AM$2,0)</f>
        <v>Red</v>
      </c>
      <c r="AN585" t="str">
        <f>VLOOKUP($Z585,'oddspedia-matches'!$A:$AD,AN$2,0)</f>
        <v>Green</v>
      </c>
      <c r="AO585" t="str">
        <f>VLOOKUP($Z585,'oddspedia-matches'!$A:$AD,AO$2,0)</f>
        <v>Green</v>
      </c>
      <c r="AP585" t="str">
        <f>VLOOKUP($Z585,'oddspedia-matches'!$A:$AD,AP$2,0)</f>
        <v>Red</v>
      </c>
      <c r="AQ585" t="str">
        <f>VLOOKUP($Z585,'oddspedia-matches'!$A:$AD,AQ$2,0)</f>
        <v>Green</v>
      </c>
    </row>
    <row r="586" spans="2:43" hidden="1" x14ac:dyDescent="0.3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tr">
        <f>VLOOKUP(E586,'Transform table'!A:B,2,0)</f>
        <v>Vitoria BA</v>
      </c>
      <c r="Y586" t="str">
        <f>VLOOKUP(F586,'Transform table'!A:B,2,0)</f>
        <v>Palmeiras</v>
      </c>
      <c r="Z586" t="str">
        <f t="shared" si="9"/>
        <v>29/07/2026Vitoria BAPalmeiras</v>
      </c>
      <c r="AA586" t="str">
        <f>VLOOKUP($Z586,'oddspedia-matches'!$A:$AD,AA$2,0)</f>
        <v>0 - 4</v>
      </c>
      <c r="AB586" t="str">
        <f>VLOOKUP($Z586,'oddspedia-matches'!$A:$AD,AB$2,0)</f>
        <v>Red</v>
      </c>
      <c r="AC586" t="str">
        <f>VLOOKUP($Z586,'oddspedia-matches'!$A:$AD,AC$2,0)</f>
        <v>Red</v>
      </c>
      <c r="AD586" t="str">
        <f>VLOOKUP($Z586,'oddspedia-matches'!$A:$AD,AD$2,0)</f>
        <v>Green</v>
      </c>
      <c r="AE586" t="str">
        <f>VLOOKUP($Z586,'oddspedia-matches'!$A:$AD,AE$2,0)</f>
        <v>Red</v>
      </c>
      <c r="AF586" t="str">
        <f>VLOOKUP($Z586,'oddspedia-matches'!$A:$AD,AF$2,0)</f>
        <v>Green</v>
      </c>
      <c r="AG586" t="str">
        <f>VLOOKUP($Z586,'oddspedia-matches'!$A:$AD,AG$2,0)</f>
        <v>Green</v>
      </c>
      <c r="AH586" t="str">
        <f>VLOOKUP($Z586,'oddspedia-matches'!$A:$AD,AH$2,0)</f>
        <v>Red</v>
      </c>
      <c r="AI586" t="str">
        <f>VLOOKUP($Z586,'oddspedia-matches'!$A:$AD,AI$2,0)</f>
        <v>Red</v>
      </c>
      <c r="AJ586" t="str">
        <f>VLOOKUP($Z586,'oddspedia-matches'!$A:$AD,AJ$2,0)</f>
        <v>Green</v>
      </c>
      <c r="AK586" t="str">
        <f>VLOOKUP($Z586,'oddspedia-matches'!$A:$AD,AK$2,0)</f>
        <v>Green</v>
      </c>
      <c r="AL586" t="str">
        <f>VLOOKUP($Z586,'oddspedia-matches'!$A:$AD,AL$2,0)</f>
        <v>Green</v>
      </c>
      <c r="AM586" t="str">
        <f>VLOOKUP($Z586,'oddspedia-matches'!$A:$AD,AM$2,0)</f>
        <v>Green</v>
      </c>
      <c r="AN586" t="str">
        <f>VLOOKUP($Z586,'oddspedia-matches'!$A:$AD,AN$2,0)</f>
        <v>Red</v>
      </c>
      <c r="AO586" t="str">
        <f>VLOOKUP($Z586,'oddspedia-matches'!$A:$AD,AO$2,0)</f>
        <v>Red</v>
      </c>
      <c r="AP586" t="str">
        <f>VLOOKUP($Z586,'oddspedia-matches'!$A:$AD,AP$2,0)</f>
        <v>Red</v>
      </c>
      <c r="AQ586" t="str">
        <f>VLOOKUP($Z586,'oddspedia-matches'!$A:$AD,AQ$2,0)</f>
        <v>Green</v>
      </c>
    </row>
    <row r="587" spans="2:43" hidden="1" x14ac:dyDescent="0.3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tr">
        <f>VLOOKUP(E587,'Transform table'!A:B,2,0)</f>
        <v>Jippo</v>
      </c>
      <c r="Y587" t="str">
        <f>VLOOKUP(F587,'Transform table'!A:B,2,0)</f>
        <v>JaPS</v>
      </c>
      <c r="Z587" t="str">
        <f t="shared" si="9"/>
        <v>30/07/2026JippoJaPS</v>
      </c>
      <c r="AA587" t="str">
        <f>VLOOKUP($Z587,'oddspedia-matches'!$A:$AD,AA$2,0)</f>
        <v>1 - 0</v>
      </c>
      <c r="AB587" t="str">
        <f>VLOOKUP($Z587,'oddspedia-matches'!$A:$AD,AB$2,0)</f>
        <v>Green</v>
      </c>
      <c r="AC587" t="str">
        <f>VLOOKUP($Z587,'oddspedia-matches'!$A:$AD,AC$2,0)</f>
        <v>Red</v>
      </c>
      <c r="AD587" t="str">
        <f>VLOOKUP($Z587,'oddspedia-matches'!$A:$AD,AD$2,0)</f>
        <v>Red</v>
      </c>
      <c r="AE587" t="str">
        <f>VLOOKUP($Z587,'oddspedia-matches'!$A:$AD,AE$2,0)</f>
        <v>Green</v>
      </c>
      <c r="AF587" t="str">
        <f>VLOOKUP($Z587,'oddspedia-matches'!$A:$AD,AF$2,0)</f>
        <v>Red</v>
      </c>
      <c r="AG587" t="str">
        <f>VLOOKUP($Z587,'oddspedia-matches'!$A:$AD,AG$2,0)</f>
        <v>Green</v>
      </c>
      <c r="AH587" t="str">
        <f>VLOOKUP($Z587,'oddspedia-matches'!$A:$AD,AH$2,0)</f>
        <v>Red</v>
      </c>
      <c r="AI587" t="str">
        <f>VLOOKUP($Z587,'oddspedia-matches'!$A:$AD,AI$2,0)</f>
        <v>Green</v>
      </c>
      <c r="AJ587" t="str">
        <f>VLOOKUP($Z587,'oddspedia-matches'!$A:$AD,AJ$2,0)</f>
        <v>Red</v>
      </c>
      <c r="AK587" t="str">
        <f>VLOOKUP($Z587,'oddspedia-matches'!$A:$AD,AK$2,0)</f>
        <v>Red</v>
      </c>
      <c r="AL587" t="str">
        <f>VLOOKUP($Z587,'oddspedia-matches'!$A:$AD,AL$2,0)</f>
        <v>Red</v>
      </c>
      <c r="AM587" t="str">
        <f>VLOOKUP($Z587,'oddspedia-matches'!$A:$AD,AM$2,0)</f>
        <v>Red</v>
      </c>
      <c r="AN587" t="str">
        <f>VLOOKUP($Z587,'oddspedia-matches'!$A:$AD,AN$2,0)</f>
        <v>Green</v>
      </c>
      <c r="AO587" t="str">
        <f>VLOOKUP($Z587,'oddspedia-matches'!$A:$AD,AO$2,0)</f>
        <v>Green</v>
      </c>
      <c r="AP587" t="str">
        <f>VLOOKUP($Z587,'oddspedia-matches'!$A:$AD,AP$2,0)</f>
        <v>Red</v>
      </c>
      <c r="AQ587" t="str">
        <f>VLOOKUP($Z587,'oddspedia-matches'!$A:$AD,AQ$2,0)</f>
        <v>Green</v>
      </c>
    </row>
    <row r="588" spans="2:43" hidden="1" x14ac:dyDescent="0.3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tr">
        <f>VLOOKUP(E588,'Transform table'!A:B,2,0)</f>
        <v>Sportivo San Lorenzo</v>
      </c>
      <c r="Y588" t="str">
        <f>VLOOKUP(F588,'Transform table'!A:B,2,0)</f>
        <v>Guarani Asuncion</v>
      </c>
      <c r="Z588" t="str">
        <f t="shared" si="9"/>
        <v>30/07/2026Sportivo San LorenzoGuarani Asuncion</v>
      </c>
      <c r="AA588" t="str">
        <f>VLOOKUP($Z588,'oddspedia-matches'!$A:$AD,AA$2,0)</f>
        <v>0 - 1</v>
      </c>
      <c r="AB588" t="str">
        <f>VLOOKUP($Z588,'oddspedia-matches'!$A:$AD,AB$2,0)</f>
        <v>Red</v>
      </c>
      <c r="AC588" t="str">
        <f>VLOOKUP($Z588,'oddspedia-matches'!$A:$AD,AC$2,0)</f>
        <v>Red</v>
      </c>
      <c r="AD588" t="str">
        <f>VLOOKUP($Z588,'oddspedia-matches'!$A:$AD,AD$2,0)</f>
        <v>Green</v>
      </c>
      <c r="AE588" t="str">
        <f>VLOOKUP($Z588,'oddspedia-matches'!$A:$AD,AE$2,0)</f>
        <v>Red</v>
      </c>
      <c r="AF588" t="str">
        <f>VLOOKUP($Z588,'oddspedia-matches'!$A:$AD,AF$2,0)</f>
        <v>Green</v>
      </c>
      <c r="AG588" t="str">
        <f>VLOOKUP($Z588,'oddspedia-matches'!$A:$AD,AG$2,0)</f>
        <v>Green</v>
      </c>
      <c r="AH588" t="str">
        <f>VLOOKUP($Z588,'oddspedia-matches'!$A:$AD,AH$2,0)</f>
        <v>Red</v>
      </c>
      <c r="AI588" t="str">
        <f>VLOOKUP($Z588,'oddspedia-matches'!$A:$AD,AI$2,0)</f>
        <v>Green</v>
      </c>
      <c r="AJ588" t="str">
        <f>VLOOKUP($Z588,'oddspedia-matches'!$A:$AD,AJ$2,0)</f>
        <v>Red</v>
      </c>
      <c r="AK588" t="str">
        <f>VLOOKUP($Z588,'oddspedia-matches'!$A:$AD,AK$2,0)</f>
        <v>Red</v>
      </c>
      <c r="AL588" t="str">
        <f>VLOOKUP($Z588,'oddspedia-matches'!$A:$AD,AL$2,0)</f>
        <v>Red</v>
      </c>
      <c r="AM588" t="str">
        <f>VLOOKUP($Z588,'oddspedia-matches'!$A:$AD,AM$2,0)</f>
        <v>Red</v>
      </c>
      <c r="AN588" t="str">
        <f>VLOOKUP($Z588,'oddspedia-matches'!$A:$AD,AN$2,0)</f>
        <v>Green</v>
      </c>
      <c r="AO588" t="str">
        <f>VLOOKUP($Z588,'oddspedia-matches'!$A:$AD,AO$2,0)</f>
        <v>Green</v>
      </c>
      <c r="AP588" t="str">
        <f>VLOOKUP($Z588,'oddspedia-matches'!$A:$AD,AP$2,0)</f>
        <v>Red</v>
      </c>
      <c r="AQ588" t="str">
        <f>VLOOKUP($Z588,'oddspedia-matches'!$A:$AD,AQ$2,0)</f>
        <v>Green</v>
      </c>
    </row>
    <row r="589" spans="2:43" hidden="1" x14ac:dyDescent="0.3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tr">
        <f>VLOOKUP(E589,'Transform table'!A:B,2,0)</f>
        <v>Club Libertad</v>
      </c>
      <c r="Y589" t="str">
        <f>VLOOKUP(F589,'Transform table'!A:B,2,0)</f>
        <v>CD Recoleta</v>
      </c>
      <c r="Z589" t="str">
        <f t="shared" si="9"/>
        <v>30/07/2026Club LibertadCD Recoleta</v>
      </c>
      <c r="AA589" t="str">
        <f>VLOOKUP($Z589,'oddspedia-matches'!$A:$AD,AA$2,0)</f>
        <v>4 - 1</v>
      </c>
      <c r="AB589" t="str">
        <f>VLOOKUP($Z589,'oddspedia-matches'!$A:$AD,AB$2,0)</f>
        <v>Green</v>
      </c>
      <c r="AC589" t="str">
        <f>VLOOKUP($Z589,'oddspedia-matches'!$A:$AD,AC$2,0)</f>
        <v>Red</v>
      </c>
      <c r="AD589" t="str">
        <f>VLOOKUP($Z589,'oddspedia-matches'!$A:$AD,AD$2,0)</f>
        <v>Red</v>
      </c>
      <c r="AE589" t="str">
        <f>VLOOKUP($Z589,'oddspedia-matches'!$A:$AD,AE$2,0)</f>
        <v>Green</v>
      </c>
      <c r="AF589" t="str">
        <f>VLOOKUP($Z589,'oddspedia-matches'!$A:$AD,AF$2,0)</f>
        <v>Red</v>
      </c>
      <c r="AG589" t="str">
        <f>VLOOKUP($Z589,'oddspedia-matches'!$A:$AD,AG$2,0)</f>
        <v>Green</v>
      </c>
      <c r="AH589" t="str">
        <f>VLOOKUP($Z589,'oddspedia-matches'!$A:$AD,AH$2,0)</f>
        <v>Red</v>
      </c>
      <c r="AI589" t="str">
        <f>VLOOKUP($Z589,'oddspedia-matches'!$A:$AD,AI$2,0)</f>
        <v>Green</v>
      </c>
      <c r="AJ589" t="str">
        <f>VLOOKUP($Z589,'oddspedia-matches'!$A:$AD,AJ$2,0)</f>
        <v>Red</v>
      </c>
      <c r="AK589" t="str">
        <f>VLOOKUP($Z589,'oddspedia-matches'!$A:$AD,AK$2,0)</f>
        <v>Green</v>
      </c>
      <c r="AL589" t="str">
        <f>VLOOKUP($Z589,'oddspedia-matches'!$A:$AD,AL$2,0)</f>
        <v>Green</v>
      </c>
      <c r="AM589" t="str">
        <f>VLOOKUP($Z589,'oddspedia-matches'!$A:$AD,AM$2,0)</f>
        <v>Green</v>
      </c>
      <c r="AN589" t="str">
        <f>VLOOKUP($Z589,'oddspedia-matches'!$A:$AD,AN$2,0)</f>
        <v>Red</v>
      </c>
      <c r="AO589" t="str">
        <f>VLOOKUP($Z589,'oddspedia-matches'!$A:$AD,AO$2,0)</f>
        <v>Red</v>
      </c>
      <c r="AP589" t="str">
        <f>VLOOKUP($Z589,'oddspedia-matches'!$A:$AD,AP$2,0)</f>
        <v>Green</v>
      </c>
      <c r="AQ589" t="str">
        <f>VLOOKUP($Z589,'oddspedia-matches'!$A:$AD,AQ$2,0)</f>
        <v>Red</v>
      </c>
    </row>
    <row r="590" spans="2:43" hidden="1" x14ac:dyDescent="0.3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tr">
        <f>VLOOKUP(E590,'Transform table'!A:B,2,0)</f>
        <v>Independiente Rivadavia</v>
      </c>
      <c r="Y590" t="str">
        <f>VLOOKUP(F590,'Transform table'!A:B,2,0)</f>
        <v>Atletico Huracan</v>
      </c>
      <c r="Z590" t="str">
        <f t="shared" si="9"/>
        <v>30/07/2026Independiente RivadaviaAtletico Huracan</v>
      </c>
      <c r="AA590" t="str">
        <f>VLOOKUP($Z590,'oddspedia-matches'!$A:$AD,AA$2,0)</f>
        <v>2 - 1</v>
      </c>
      <c r="AB590" t="str">
        <f>VLOOKUP($Z590,'oddspedia-matches'!$A:$AD,AB$2,0)</f>
        <v>Green</v>
      </c>
      <c r="AC590" t="str">
        <f>VLOOKUP($Z590,'oddspedia-matches'!$A:$AD,AC$2,0)</f>
        <v>Red</v>
      </c>
      <c r="AD590" t="str">
        <f>VLOOKUP($Z590,'oddspedia-matches'!$A:$AD,AD$2,0)</f>
        <v>Red</v>
      </c>
      <c r="AE590" t="str">
        <f>VLOOKUP($Z590,'oddspedia-matches'!$A:$AD,AE$2,0)</f>
        <v>Green</v>
      </c>
      <c r="AF590" t="str">
        <f>VLOOKUP($Z590,'oddspedia-matches'!$A:$AD,AF$2,0)</f>
        <v>Red</v>
      </c>
      <c r="AG590" t="str">
        <f>VLOOKUP($Z590,'oddspedia-matches'!$A:$AD,AG$2,0)</f>
        <v>Green</v>
      </c>
      <c r="AH590" t="str">
        <f>VLOOKUP($Z590,'oddspedia-matches'!$A:$AD,AH$2,0)</f>
        <v>Green</v>
      </c>
      <c r="AI590" t="str">
        <f>VLOOKUP($Z590,'oddspedia-matches'!$A:$AD,AI$2,0)</f>
        <v>Red</v>
      </c>
      <c r="AJ590" t="str">
        <f>VLOOKUP($Z590,'oddspedia-matches'!$A:$AD,AJ$2,0)</f>
        <v>Red</v>
      </c>
      <c r="AK590" t="str">
        <f>VLOOKUP($Z590,'oddspedia-matches'!$A:$AD,AK$2,0)</f>
        <v>Green</v>
      </c>
      <c r="AL590" t="str">
        <f>VLOOKUP($Z590,'oddspedia-matches'!$A:$AD,AL$2,0)</f>
        <v>Green</v>
      </c>
      <c r="AM590" t="str">
        <f>VLOOKUP($Z590,'oddspedia-matches'!$A:$AD,AM$2,0)</f>
        <v>Green</v>
      </c>
      <c r="AN590" t="str">
        <f>VLOOKUP($Z590,'oddspedia-matches'!$A:$AD,AN$2,0)</f>
        <v>Red</v>
      </c>
      <c r="AO590" t="str">
        <f>VLOOKUP($Z590,'oddspedia-matches'!$A:$AD,AO$2,0)</f>
        <v>Green</v>
      </c>
      <c r="AP590" t="str">
        <f>VLOOKUP($Z590,'oddspedia-matches'!$A:$AD,AP$2,0)</f>
        <v>Green</v>
      </c>
      <c r="AQ590" t="str">
        <f>VLOOKUP($Z590,'oddspedia-matches'!$A:$AD,AQ$2,0)</f>
        <v>Red</v>
      </c>
    </row>
    <row r="591" spans="2:43" hidden="1" x14ac:dyDescent="0.3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tr">
        <f>VLOOKUP(E591,'Transform table'!A:B,2,0)</f>
        <v>Talleres de Cordoba</v>
      </c>
      <c r="Y591" t="str">
        <f>VLOOKUP(F591,'Transform table'!A:B,2,0)</f>
        <v>Velez Sarsfield</v>
      </c>
      <c r="Z591" t="str">
        <f t="shared" si="9"/>
        <v>30/07/2026Talleres de CordobaVelez Sarsfield</v>
      </c>
      <c r="AA591" t="str">
        <f>VLOOKUP($Z591,'oddspedia-matches'!$A:$AD,AA$2,0)</f>
        <v>1 - 3</v>
      </c>
      <c r="AB591" t="str">
        <f>VLOOKUP($Z591,'oddspedia-matches'!$A:$AD,AB$2,0)</f>
        <v>Red</v>
      </c>
      <c r="AC591" t="str">
        <f>VLOOKUP($Z591,'oddspedia-matches'!$A:$AD,AC$2,0)</f>
        <v>Red</v>
      </c>
      <c r="AD591" t="str">
        <f>VLOOKUP($Z591,'oddspedia-matches'!$A:$AD,AD$2,0)</f>
        <v>Green</v>
      </c>
      <c r="AE591" t="str">
        <f>VLOOKUP($Z591,'oddspedia-matches'!$A:$AD,AE$2,0)</f>
        <v>Red</v>
      </c>
      <c r="AF591" t="str">
        <f>VLOOKUP($Z591,'oddspedia-matches'!$A:$AD,AF$2,0)</f>
        <v>Green</v>
      </c>
      <c r="AG591" t="str">
        <f>VLOOKUP($Z591,'oddspedia-matches'!$A:$AD,AG$2,0)</f>
        <v>Green</v>
      </c>
      <c r="AH591" t="str">
        <f>VLOOKUP($Z591,'oddspedia-matches'!$A:$AD,AH$2,0)</f>
        <v>Red</v>
      </c>
      <c r="AI591" t="str">
        <f>VLOOKUP($Z591,'oddspedia-matches'!$A:$AD,AI$2,0)</f>
        <v>Green</v>
      </c>
      <c r="AJ591" t="str">
        <f>VLOOKUP($Z591,'oddspedia-matches'!$A:$AD,AJ$2,0)</f>
        <v>Red</v>
      </c>
      <c r="AK591" t="str">
        <f>VLOOKUP($Z591,'oddspedia-matches'!$A:$AD,AK$2,0)</f>
        <v>Green</v>
      </c>
      <c r="AL591" t="str">
        <f>VLOOKUP($Z591,'oddspedia-matches'!$A:$AD,AL$2,0)</f>
        <v>Green</v>
      </c>
      <c r="AM591" t="str">
        <f>VLOOKUP($Z591,'oddspedia-matches'!$A:$AD,AM$2,0)</f>
        <v>Green</v>
      </c>
      <c r="AN591" t="str">
        <f>VLOOKUP($Z591,'oddspedia-matches'!$A:$AD,AN$2,0)</f>
        <v>Red</v>
      </c>
      <c r="AO591" t="str">
        <f>VLOOKUP($Z591,'oddspedia-matches'!$A:$AD,AO$2,0)</f>
        <v>Red</v>
      </c>
      <c r="AP591" t="str">
        <f>VLOOKUP($Z591,'oddspedia-matches'!$A:$AD,AP$2,0)</f>
        <v>Green</v>
      </c>
      <c r="AQ591" t="str">
        <f>VLOOKUP($Z591,'oddspedia-matches'!$A:$AD,AQ$2,0)</f>
        <v>Red</v>
      </c>
    </row>
    <row r="592" spans="2:43" hidden="1" x14ac:dyDescent="0.3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tr">
        <f>VLOOKUP(E592,'Transform table'!A:B,2,0)</f>
        <v>Corinthians</v>
      </c>
      <c r="Y592" t="str">
        <f>VLOOKUP(F592,'Transform table'!A:B,2,0)</f>
        <v>Athletico Paranaense</v>
      </c>
      <c r="Z592" t="str">
        <f t="shared" si="9"/>
        <v>30/07/2026CorinthiansAthletico Paranaense</v>
      </c>
      <c r="AA592" t="str">
        <f>VLOOKUP($Z592,'oddspedia-matches'!$A:$AD,AA$2,0)</f>
        <v>0 - 0</v>
      </c>
      <c r="AB592" t="str">
        <f>VLOOKUP($Z592,'oddspedia-matches'!$A:$AD,AB$2,0)</f>
        <v>Red</v>
      </c>
      <c r="AC592" t="str">
        <f>VLOOKUP($Z592,'oddspedia-matches'!$A:$AD,AC$2,0)</f>
        <v>Green</v>
      </c>
      <c r="AD592" t="str">
        <f>VLOOKUP($Z592,'oddspedia-matches'!$A:$AD,AD$2,0)</f>
        <v>Red</v>
      </c>
      <c r="AE592" t="str">
        <f>VLOOKUP($Z592,'oddspedia-matches'!$A:$AD,AE$2,0)</f>
        <v>Green</v>
      </c>
      <c r="AF592" t="str">
        <f>VLOOKUP($Z592,'oddspedia-matches'!$A:$AD,AF$2,0)</f>
        <v>Green</v>
      </c>
      <c r="AG592" t="str">
        <f>VLOOKUP($Z592,'oddspedia-matches'!$A:$AD,AG$2,0)</f>
        <v>Red</v>
      </c>
      <c r="AH592" t="str">
        <f>VLOOKUP($Z592,'oddspedia-matches'!$A:$AD,AH$2,0)</f>
        <v>Red</v>
      </c>
      <c r="AI592" t="str">
        <f>VLOOKUP($Z592,'oddspedia-matches'!$A:$AD,AI$2,0)</f>
        <v>Green</v>
      </c>
      <c r="AJ592" t="str">
        <f>VLOOKUP($Z592,'oddspedia-matches'!$A:$AD,AJ$2,0)</f>
        <v>Red</v>
      </c>
      <c r="AK592" t="str">
        <f>VLOOKUP($Z592,'oddspedia-matches'!$A:$AD,AK$2,0)</f>
        <v>Red</v>
      </c>
      <c r="AL592" t="str">
        <f>VLOOKUP($Z592,'oddspedia-matches'!$A:$AD,AL$2,0)</f>
        <v>Red</v>
      </c>
      <c r="AM592" t="str">
        <f>VLOOKUP($Z592,'oddspedia-matches'!$A:$AD,AM$2,0)</f>
        <v>Red</v>
      </c>
      <c r="AN592" t="str">
        <f>VLOOKUP($Z592,'oddspedia-matches'!$A:$AD,AN$2,0)</f>
        <v>Green</v>
      </c>
      <c r="AO592" t="str">
        <f>VLOOKUP($Z592,'oddspedia-matches'!$A:$AD,AO$2,0)</f>
        <v>Green</v>
      </c>
      <c r="AP592" t="str">
        <f>VLOOKUP($Z592,'oddspedia-matches'!$A:$AD,AP$2,0)</f>
        <v>Red</v>
      </c>
      <c r="AQ592" t="str">
        <f>VLOOKUP($Z592,'oddspedia-matches'!$A:$AD,AQ$2,0)</f>
        <v>Green</v>
      </c>
    </row>
    <row r="593" spans="2:43" hidden="1" x14ac:dyDescent="0.3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tr">
        <f>VLOOKUP(E593,'Transform table'!A:B,2,0)</f>
        <v>Central Cordoba SDE</v>
      </c>
      <c r="Y593" t="str">
        <f>VLOOKUP(F593,'Transform table'!A:B,2,0)</f>
        <v>Atletico Tucuman</v>
      </c>
      <c r="Z593" t="str">
        <f t="shared" si="9"/>
        <v>30/07/2026Central Cordoba SDEAtletico Tucuman</v>
      </c>
      <c r="AA593" t="str">
        <f>VLOOKUP($Z593,'oddspedia-matches'!$A:$AD,AA$2,0)</f>
        <v>0 - 2</v>
      </c>
      <c r="AB593" t="str">
        <f>VLOOKUP($Z593,'oddspedia-matches'!$A:$AD,AB$2,0)</f>
        <v>Red</v>
      </c>
      <c r="AC593" t="str">
        <f>VLOOKUP($Z593,'oddspedia-matches'!$A:$AD,AC$2,0)</f>
        <v>Red</v>
      </c>
      <c r="AD593" t="str">
        <f>VLOOKUP($Z593,'oddspedia-matches'!$A:$AD,AD$2,0)</f>
        <v>Green</v>
      </c>
      <c r="AE593" t="str">
        <f>VLOOKUP($Z593,'oddspedia-matches'!$A:$AD,AE$2,0)</f>
        <v>Red</v>
      </c>
      <c r="AF593" t="str">
        <f>VLOOKUP($Z593,'oddspedia-matches'!$A:$AD,AF$2,0)</f>
        <v>Green</v>
      </c>
      <c r="AG593" t="str">
        <f>VLOOKUP($Z593,'oddspedia-matches'!$A:$AD,AG$2,0)</f>
        <v>Green</v>
      </c>
      <c r="AH593" t="str">
        <f>VLOOKUP($Z593,'oddspedia-matches'!$A:$AD,AH$2,0)</f>
        <v>Red</v>
      </c>
      <c r="AI593" t="str">
        <f>VLOOKUP($Z593,'oddspedia-matches'!$A:$AD,AI$2,0)</f>
        <v>Green</v>
      </c>
      <c r="AJ593" t="str">
        <f>VLOOKUP($Z593,'oddspedia-matches'!$A:$AD,AJ$2,0)</f>
        <v>Red</v>
      </c>
      <c r="AK593" t="str">
        <f>VLOOKUP($Z593,'oddspedia-matches'!$A:$AD,AK$2,0)</f>
        <v>Red</v>
      </c>
      <c r="AL593" t="str">
        <f>VLOOKUP($Z593,'oddspedia-matches'!$A:$AD,AL$2,0)</f>
        <v>Green</v>
      </c>
      <c r="AM593" t="str">
        <f>VLOOKUP($Z593,'oddspedia-matches'!$A:$AD,AM$2,0)</f>
        <v>Red</v>
      </c>
      <c r="AN593" t="str">
        <f>VLOOKUP($Z593,'oddspedia-matches'!$A:$AD,AN$2,0)</f>
        <v>Green</v>
      </c>
      <c r="AO593" t="str">
        <f>VLOOKUP($Z593,'oddspedia-matches'!$A:$AD,AO$2,0)</f>
        <v>Green</v>
      </c>
      <c r="AP593" t="str">
        <f>VLOOKUP($Z593,'oddspedia-matches'!$A:$AD,AP$2,0)</f>
        <v>Red</v>
      </c>
      <c r="AQ593" t="str">
        <f>VLOOKUP($Z593,'oddspedia-matches'!$A:$AD,AQ$2,0)</f>
        <v>Green</v>
      </c>
    </row>
    <row r="594" spans="2:43" hidden="1" x14ac:dyDescent="0.3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tr">
        <f>VLOOKUP(E594,'Transform table'!A:B,2,0)</f>
        <v>Atletico Independiente</v>
      </c>
      <c r="Y594" t="str">
        <f>VLOOKUP(F594,'Transform table'!A:B,2,0)</f>
        <v>Newell's Old Boys</v>
      </c>
      <c r="Z594" t="str">
        <f t="shared" si="9"/>
        <v>30/07/2026Atletico IndependienteNewell's Old Boys</v>
      </c>
      <c r="AA594" t="str">
        <f>VLOOKUP($Z594,'oddspedia-matches'!$A:$AD,AA$2,0)</f>
        <v>1 - 0</v>
      </c>
      <c r="AB594" t="str">
        <f>VLOOKUP($Z594,'oddspedia-matches'!$A:$AD,AB$2,0)</f>
        <v>Green</v>
      </c>
      <c r="AC594" t="str">
        <f>VLOOKUP($Z594,'oddspedia-matches'!$A:$AD,AC$2,0)</f>
        <v>Red</v>
      </c>
      <c r="AD594" t="str">
        <f>VLOOKUP($Z594,'oddspedia-matches'!$A:$AD,AD$2,0)</f>
        <v>Red</v>
      </c>
      <c r="AE594" t="str">
        <f>VLOOKUP($Z594,'oddspedia-matches'!$A:$AD,AE$2,0)</f>
        <v>Green</v>
      </c>
      <c r="AF594" t="str">
        <f>VLOOKUP($Z594,'oddspedia-matches'!$A:$AD,AF$2,0)</f>
        <v>Red</v>
      </c>
      <c r="AG594" t="str">
        <f>VLOOKUP($Z594,'oddspedia-matches'!$A:$AD,AG$2,0)</f>
        <v>Green</v>
      </c>
      <c r="AH594" t="str">
        <f>VLOOKUP($Z594,'oddspedia-matches'!$A:$AD,AH$2,0)</f>
        <v>Green</v>
      </c>
      <c r="AI594" t="str">
        <f>VLOOKUP($Z594,'oddspedia-matches'!$A:$AD,AI$2,0)</f>
        <v>Red</v>
      </c>
      <c r="AJ594" t="str">
        <f>VLOOKUP($Z594,'oddspedia-matches'!$A:$AD,AJ$2,0)</f>
        <v>Red</v>
      </c>
      <c r="AK594" t="str">
        <f>VLOOKUP($Z594,'oddspedia-matches'!$A:$AD,AK$2,0)</f>
        <v>Green</v>
      </c>
      <c r="AL594" t="str">
        <f>VLOOKUP($Z594,'oddspedia-matches'!$A:$AD,AL$2,0)</f>
        <v>Red</v>
      </c>
      <c r="AM594" t="str">
        <f>VLOOKUP($Z594,'oddspedia-matches'!$A:$AD,AM$2,0)</f>
        <v>Red</v>
      </c>
      <c r="AN594" t="str">
        <f>VLOOKUP($Z594,'oddspedia-matches'!$A:$AD,AN$2,0)</f>
        <v>Green</v>
      </c>
      <c r="AO594" t="str">
        <f>VLOOKUP($Z594,'oddspedia-matches'!$A:$AD,AO$2,0)</f>
        <v>Green</v>
      </c>
      <c r="AP594" t="str">
        <f>VLOOKUP($Z594,'oddspedia-matches'!$A:$AD,AP$2,0)</f>
        <v>Red</v>
      </c>
      <c r="AQ594" t="str">
        <f>VLOOKUP($Z594,'oddspedia-matches'!$A:$AD,AQ$2,0)</f>
        <v>Green</v>
      </c>
    </row>
    <row r="595" spans="2:43" hidden="1" x14ac:dyDescent="0.3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tr">
        <f>VLOOKUP(E595,'Transform table'!A:B,2,0)</f>
        <v>Coritiba PR</v>
      </c>
      <c r="Y595" t="str">
        <f>VLOOKUP(F595,'Transform table'!A:B,2,0)</f>
        <v>Cruzeiro</v>
      </c>
      <c r="Z595" t="str">
        <f t="shared" si="9"/>
        <v>30/07/2026Coritiba PRCruzeiro</v>
      </c>
      <c r="AA595" t="str">
        <f>VLOOKUP($Z595,'oddspedia-matches'!$A:$AD,AA$2,0)</f>
        <v>0 - 1</v>
      </c>
      <c r="AB595" t="str">
        <f>VLOOKUP($Z595,'oddspedia-matches'!$A:$AD,AB$2,0)</f>
        <v>Red</v>
      </c>
      <c r="AC595" t="str">
        <f>VLOOKUP($Z595,'oddspedia-matches'!$A:$AD,AC$2,0)</f>
        <v>Red</v>
      </c>
      <c r="AD595" t="str">
        <f>VLOOKUP($Z595,'oddspedia-matches'!$A:$AD,AD$2,0)</f>
        <v>Green</v>
      </c>
      <c r="AE595" t="str">
        <f>VLOOKUP($Z595,'oddspedia-matches'!$A:$AD,AE$2,0)</f>
        <v>Red</v>
      </c>
      <c r="AF595" t="str">
        <f>VLOOKUP($Z595,'oddspedia-matches'!$A:$AD,AF$2,0)</f>
        <v>Green</v>
      </c>
      <c r="AG595" t="str">
        <f>VLOOKUP($Z595,'oddspedia-matches'!$A:$AD,AG$2,0)</f>
        <v>Green</v>
      </c>
      <c r="AH595" t="str">
        <f>VLOOKUP($Z595,'oddspedia-matches'!$A:$AD,AH$2,0)</f>
        <v>Red</v>
      </c>
      <c r="AI595" t="str">
        <f>VLOOKUP($Z595,'oddspedia-matches'!$A:$AD,AI$2,0)</f>
        <v>Green</v>
      </c>
      <c r="AJ595" t="str">
        <f>VLOOKUP($Z595,'oddspedia-matches'!$A:$AD,AJ$2,0)</f>
        <v>Red</v>
      </c>
      <c r="AK595" t="str">
        <f>VLOOKUP($Z595,'oddspedia-matches'!$A:$AD,AK$2,0)</f>
        <v>Red</v>
      </c>
      <c r="AL595" t="str">
        <f>VLOOKUP($Z595,'oddspedia-matches'!$A:$AD,AL$2,0)</f>
        <v>Red</v>
      </c>
      <c r="AM595" t="str">
        <f>VLOOKUP($Z595,'oddspedia-matches'!$A:$AD,AM$2,0)</f>
        <v>Red</v>
      </c>
      <c r="AN595" t="str">
        <f>VLOOKUP($Z595,'oddspedia-matches'!$A:$AD,AN$2,0)</f>
        <v>Green</v>
      </c>
      <c r="AO595" t="str">
        <f>VLOOKUP($Z595,'oddspedia-matches'!$A:$AD,AO$2,0)</f>
        <v>Green</v>
      </c>
      <c r="AP595" t="str">
        <f>VLOOKUP($Z595,'oddspedia-matches'!$A:$AD,AP$2,0)</f>
        <v>Red</v>
      </c>
      <c r="AQ595" t="str">
        <f>VLOOKUP($Z595,'oddspedia-matches'!$A:$AD,AQ$2,0)</f>
        <v>Green</v>
      </c>
    </row>
    <row r="596" spans="2:43" hidden="1" x14ac:dyDescent="0.3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tr">
        <f>VLOOKUP(E596,'Transform table'!A:B,2,0)</f>
        <v>Atletico Bucaramanga</v>
      </c>
      <c r="Y596" t="str">
        <f>VLOOKUP(F596,'Transform table'!A:B,2,0)</f>
        <v>Llaneros</v>
      </c>
      <c r="Z596" t="str">
        <f t="shared" si="9"/>
        <v>30/07/2026Atletico BucaramangaLlaneros</v>
      </c>
      <c r="AA596" t="str">
        <f>VLOOKUP($Z596,'oddspedia-matches'!$A:$AD,AA$2,0)</f>
        <v>1 - 1</v>
      </c>
      <c r="AB596" t="str">
        <f>VLOOKUP($Z596,'oddspedia-matches'!$A:$AD,AB$2,0)</f>
        <v>Red</v>
      </c>
      <c r="AC596" t="str">
        <f>VLOOKUP($Z596,'oddspedia-matches'!$A:$AD,AC$2,0)</f>
        <v>Green</v>
      </c>
      <c r="AD596" t="str">
        <f>VLOOKUP($Z596,'oddspedia-matches'!$A:$AD,AD$2,0)</f>
        <v>Red</v>
      </c>
      <c r="AE596" t="str">
        <f>VLOOKUP($Z596,'oddspedia-matches'!$A:$AD,AE$2,0)</f>
        <v>Green</v>
      </c>
      <c r="AF596" t="str">
        <f>VLOOKUP($Z596,'oddspedia-matches'!$A:$AD,AF$2,0)</f>
        <v>Green</v>
      </c>
      <c r="AG596" t="str">
        <f>VLOOKUP($Z596,'oddspedia-matches'!$A:$AD,AG$2,0)</f>
        <v>Red</v>
      </c>
      <c r="AH596" t="str">
        <f>VLOOKUP($Z596,'oddspedia-matches'!$A:$AD,AH$2,0)</f>
        <v>Red</v>
      </c>
      <c r="AI596" t="str">
        <f>VLOOKUP($Z596,'oddspedia-matches'!$A:$AD,AI$2,0)</f>
        <v>Green</v>
      </c>
      <c r="AJ596" t="str">
        <f>VLOOKUP($Z596,'oddspedia-matches'!$A:$AD,AJ$2,0)</f>
        <v>Red</v>
      </c>
      <c r="AK596" t="str">
        <f>VLOOKUP($Z596,'oddspedia-matches'!$A:$AD,AK$2,0)</f>
        <v>Red</v>
      </c>
      <c r="AL596" t="str">
        <f>VLOOKUP($Z596,'oddspedia-matches'!$A:$AD,AL$2,0)</f>
        <v>Green</v>
      </c>
      <c r="AM596" t="str">
        <f>VLOOKUP($Z596,'oddspedia-matches'!$A:$AD,AM$2,0)</f>
        <v>Red</v>
      </c>
      <c r="AN596" t="str">
        <f>VLOOKUP($Z596,'oddspedia-matches'!$A:$AD,AN$2,0)</f>
        <v>Green</v>
      </c>
      <c r="AO596" t="str">
        <f>VLOOKUP($Z596,'oddspedia-matches'!$A:$AD,AO$2,0)</f>
        <v>Green</v>
      </c>
      <c r="AP596" t="str">
        <f>VLOOKUP($Z596,'oddspedia-matches'!$A:$AD,AP$2,0)</f>
        <v>Green</v>
      </c>
      <c r="AQ596" t="str">
        <f>VLOOKUP($Z596,'oddspedia-matches'!$A:$AD,AQ$2,0)</f>
        <v>Red</v>
      </c>
    </row>
    <row r="597" spans="2:43" x14ac:dyDescent="0.3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tr">
        <f>VLOOKUP(E597,'Transform table'!A:B,2,0)</f>
        <v>Rochedale Rovers</v>
      </c>
      <c r="Y597" t="str">
        <f>VLOOKUP(F597,'Transform table'!A:B,2,0)</f>
        <v>Eastern Suburbs</v>
      </c>
      <c r="Z597" t="str">
        <f t="shared" si="9"/>
        <v>31/07/2026Rochedale RoversEastern Suburbs</v>
      </c>
      <c r="AA597" t="str">
        <f>VLOOKUP($Z597,'oddspedia-matches'!$A:$AD,AA$2,0)</f>
        <v>2 - 1</v>
      </c>
      <c r="AB597" t="str">
        <f>VLOOKUP($Z597,'oddspedia-matches'!$A:$AD,AB$2,0)</f>
        <v>Green</v>
      </c>
      <c r="AC597" t="str">
        <f>VLOOKUP($Z597,'oddspedia-matches'!$A:$AD,AC$2,0)</f>
        <v>Red</v>
      </c>
      <c r="AD597" t="str">
        <f>VLOOKUP($Z597,'oddspedia-matches'!$A:$AD,AD$2,0)</f>
        <v>Red</v>
      </c>
      <c r="AE597" t="str">
        <f>VLOOKUP($Z597,'oddspedia-matches'!$A:$AD,AE$2,0)</f>
        <v>Green</v>
      </c>
      <c r="AF597" t="str">
        <f>VLOOKUP($Z597,'oddspedia-matches'!$A:$AD,AF$2,0)</f>
        <v>Red</v>
      </c>
      <c r="AG597" t="str">
        <f>VLOOKUP($Z597,'oddspedia-matches'!$A:$AD,AG$2,0)</f>
        <v>Green</v>
      </c>
      <c r="AH597" t="str">
        <f>VLOOKUP($Z597,'oddspedia-matches'!$A:$AD,AH$2,0)</f>
        <v>Green</v>
      </c>
      <c r="AI597" t="str">
        <f>VLOOKUP($Z597,'oddspedia-matches'!$A:$AD,AI$2,0)</f>
        <v>Red</v>
      </c>
      <c r="AJ597" t="str">
        <f>VLOOKUP($Z597,'oddspedia-matches'!$A:$AD,AJ$2,0)</f>
        <v>Red</v>
      </c>
      <c r="AK597" t="str">
        <f>VLOOKUP($Z597,'oddspedia-matches'!$A:$AD,AK$2,0)</f>
        <v>Green</v>
      </c>
      <c r="AL597" t="str">
        <f>VLOOKUP($Z597,'oddspedia-matches'!$A:$AD,AL$2,0)</f>
        <v>Green</v>
      </c>
      <c r="AM597" t="str">
        <f>VLOOKUP($Z597,'oddspedia-matches'!$A:$AD,AM$2,0)</f>
        <v>Green</v>
      </c>
      <c r="AN597" t="str">
        <f>VLOOKUP($Z597,'oddspedia-matches'!$A:$AD,AN$2,0)</f>
        <v>Red</v>
      </c>
      <c r="AO597" t="str">
        <f>VLOOKUP($Z597,'oddspedia-matches'!$A:$AD,AO$2,0)</f>
        <v>Green</v>
      </c>
      <c r="AP597" t="str">
        <f>VLOOKUP($Z597,'oddspedia-matches'!$A:$AD,AP$2,0)</f>
        <v>Green</v>
      </c>
      <c r="AQ597" t="str">
        <f>VLOOKUP($Z597,'oddspedia-matches'!$A:$AD,AQ$2,0)</f>
        <v>Red</v>
      </c>
    </row>
    <row r="598" spans="2:43" x14ac:dyDescent="0.3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tr">
        <f>VLOOKUP(E598,'Transform table'!A:B,2,0)</f>
        <v>Brisbane Wolves</v>
      </c>
      <c r="Y598" t="str">
        <f>VLOOKUP(F598,'Transform table'!A:B,2,0)</f>
        <v>Brisbane City</v>
      </c>
      <c r="Z598" t="str">
        <f t="shared" si="9"/>
        <v>31/07/2026Brisbane WolvesBrisbane City</v>
      </c>
      <c r="AA598" t="str">
        <f>VLOOKUP($Z598,'oddspedia-matches'!$A:$AD,AA$2,0)</f>
        <v>5 - 2</v>
      </c>
      <c r="AB598" t="str">
        <f>VLOOKUP($Z598,'oddspedia-matches'!$A:$AD,AB$2,0)</f>
        <v>Green</v>
      </c>
      <c r="AC598" t="str">
        <f>VLOOKUP($Z598,'oddspedia-matches'!$A:$AD,AC$2,0)</f>
        <v>Red</v>
      </c>
      <c r="AD598" t="str">
        <f>VLOOKUP($Z598,'oddspedia-matches'!$A:$AD,AD$2,0)</f>
        <v>Red</v>
      </c>
      <c r="AE598" t="str">
        <f>VLOOKUP($Z598,'oddspedia-matches'!$A:$AD,AE$2,0)</f>
        <v>Green</v>
      </c>
      <c r="AF598" t="str">
        <f>VLOOKUP($Z598,'oddspedia-matches'!$A:$AD,AF$2,0)</f>
        <v>Red</v>
      </c>
      <c r="AG598" t="str">
        <f>VLOOKUP($Z598,'oddspedia-matches'!$A:$AD,AG$2,0)</f>
        <v>Green</v>
      </c>
      <c r="AH598" t="str">
        <f>VLOOKUP($Z598,'oddspedia-matches'!$A:$AD,AH$2,0)</f>
        <v>Red</v>
      </c>
      <c r="AI598" t="str">
        <f>VLOOKUP($Z598,'oddspedia-matches'!$A:$AD,AI$2,0)</f>
        <v>Green</v>
      </c>
      <c r="AJ598" t="str">
        <f>VLOOKUP($Z598,'oddspedia-matches'!$A:$AD,AJ$2,0)</f>
        <v>Red</v>
      </c>
      <c r="AK598" t="str">
        <f>VLOOKUP($Z598,'oddspedia-matches'!$A:$AD,AK$2,0)</f>
        <v>Green</v>
      </c>
      <c r="AL598" t="str">
        <f>VLOOKUP($Z598,'oddspedia-matches'!$A:$AD,AL$2,0)</f>
        <v>Green</v>
      </c>
      <c r="AM598" t="str">
        <f>VLOOKUP($Z598,'oddspedia-matches'!$A:$AD,AM$2,0)</f>
        <v>Green</v>
      </c>
      <c r="AN598" t="str">
        <f>VLOOKUP($Z598,'oddspedia-matches'!$A:$AD,AN$2,0)</f>
        <v>Red</v>
      </c>
      <c r="AO598" t="str">
        <f>VLOOKUP($Z598,'oddspedia-matches'!$A:$AD,AO$2,0)</f>
        <v>Red</v>
      </c>
      <c r="AP598" t="str">
        <f>VLOOKUP($Z598,'oddspedia-matches'!$A:$AD,AP$2,0)</f>
        <v>Green</v>
      </c>
      <c r="AQ598" t="str">
        <f>VLOOKUP($Z598,'oddspedia-matches'!$A:$AD,AQ$2,0)</f>
        <v>Red</v>
      </c>
    </row>
    <row r="599" spans="2:43" x14ac:dyDescent="0.3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tr">
        <f>VLOOKUP(E599,'Transform table'!A:B,2,0)</f>
        <v>Bentleigh Greens</v>
      </c>
      <c r="Y599" t="str">
        <f>VLOOKUP(F599,'Transform table'!A:B,2,0)</f>
        <v>Oakleigh Cannons</v>
      </c>
      <c r="Z599" t="str">
        <f t="shared" si="9"/>
        <v>31/07/2026Bentleigh GreensOakleigh Cannons</v>
      </c>
      <c r="AA599" t="str">
        <f>VLOOKUP($Z599,'oddspedia-matches'!$A:$AD,AA$2,0)</f>
        <v>0 - 0</v>
      </c>
      <c r="AB599" t="str">
        <f>VLOOKUP($Z599,'oddspedia-matches'!$A:$AD,AB$2,0)</f>
        <v>Red</v>
      </c>
      <c r="AC599" t="str">
        <f>VLOOKUP($Z599,'oddspedia-matches'!$A:$AD,AC$2,0)</f>
        <v>Green</v>
      </c>
      <c r="AD599" t="str">
        <f>VLOOKUP($Z599,'oddspedia-matches'!$A:$AD,AD$2,0)</f>
        <v>Red</v>
      </c>
      <c r="AE599" t="str">
        <f>VLOOKUP($Z599,'oddspedia-matches'!$A:$AD,AE$2,0)</f>
        <v>Green</v>
      </c>
      <c r="AF599" t="str">
        <f>VLOOKUP($Z599,'oddspedia-matches'!$A:$AD,AF$2,0)</f>
        <v>Green</v>
      </c>
      <c r="AG599" t="str">
        <f>VLOOKUP($Z599,'oddspedia-matches'!$A:$AD,AG$2,0)</f>
        <v>Red</v>
      </c>
      <c r="AH599" t="str">
        <f>VLOOKUP($Z599,'oddspedia-matches'!$A:$AD,AH$2,0)</f>
        <v>Red</v>
      </c>
      <c r="AI599" t="str">
        <f>VLOOKUP($Z599,'oddspedia-matches'!$A:$AD,AI$2,0)</f>
        <v>Green</v>
      </c>
      <c r="AJ599" t="str">
        <f>VLOOKUP($Z599,'oddspedia-matches'!$A:$AD,AJ$2,0)</f>
        <v>Red</v>
      </c>
      <c r="AK599" t="str">
        <f>VLOOKUP($Z599,'oddspedia-matches'!$A:$AD,AK$2,0)</f>
        <v>Red</v>
      </c>
      <c r="AL599" t="str">
        <f>VLOOKUP($Z599,'oddspedia-matches'!$A:$AD,AL$2,0)</f>
        <v>Red</v>
      </c>
      <c r="AM599" t="str">
        <f>VLOOKUP($Z599,'oddspedia-matches'!$A:$AD,AM$2,0)</f>
        <v>Red</v>
      </c>
      <c r="AN599" t="str">
        <f>VLOOKUP($Z599,'oddspedia-matches'!$A:$AD,AN$2,0)</f>
        <v>Green</v>
      </c>
      <c r="AO599" t="str">
        <f>VLOOKUP($Z599,'oddspedia-matches'!$A:$AD,AO$2,0)</f>
        <v>Green</v>
      </c>
      <c r="AP599" t="str">
        <f>VLOOKUP($Z599,'oddspedia-matches'!$A:$AD,AP$2,0)</f>
        <v>Red</v>
      </c>
      <c r="AQ599" t="str">
        <f>VLOOKUP($Z599,'oddspedia-matches'!$A:$AD,AQ$2,0)</f>
        <v>Green</v>
      </c>
    </row>
    <row r="600" spans="2:43" x14ac:dyDescent="0.3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tr">
        <f>VLOOKUP(E600,'Transform table'!A:B,2,0)</f>
        <v>Cooks Hill United</v>
      </c>
      <c r="Y600" t="str">
        <f>VLOOKUP(F600,'Transform table'!A:B,2,0)</f>
        <v>Broadmeadow Magic</v>
      </c>
      <c r="Z600" t="str">
        <f t="shared" si="9"/>
        <v>31/07/2026Cooks Hill UnitedBroadmeadow Magic</v>
      </c>
      <c r="AA600" t="str">
        <f>VLOOKUP($Z600,'oddspedia-matches'!$A:$AD,AA$2,0)</f>
        <v>0 - 1</v>
      </c>
      <c r="AB600" t="str">
        <f>VLOOKUP($Z600,'oddspedia-matches'!$A:$AD,AB$2,0)</f>
        <v>Red</v>
      </c>
      <c r="AC600" t="str">
        <f>VLOOKUP($Z600,'oddspedia-matches'!$A:$AD,AC$2,0)</f>
        <v>Red</v>
      </c>
      <c r="AD600" t="str">
        <f>VLOOKUP($Z600,'oddspedia-matches'!$A:$AD,AD$2,0)</f>
        <v>Green</v>
      </c>
      <c r="AE600" t="str">
        <f>VLOOKUP($Z600,'oddspedia-matches'!$A:$AD,AE$2,0)</f>
        <v>Red</v>
      </c>
      <c r="AF600" t="str">
        <f>VLOOKUP($Z600,'oddspedia-matches'!$A:$AD,AF$2,0)</f>
        <v>Green</v>
      </c>
      <c r="AG600" t="str">
        <f>VLOOKUP($Z600,'oddspedia-matches'!$A:$AD,AG$2,0)</f>
        <v>Green</v>
      </c>
      <c r="AH600" t="str">
        <f>VLOOKUP($Z600,'oddspedia-matches'!$A:$AD,AH$2,0)</f>
        <v>Red</v>
      </c>
      <c r="AI600" t="str">
        <f>VLOOKUP($Z600,'oddspedia-matches'!$A:$AD,AI$2,0)</f>
        <v>Green</v>
      </c>
      <c r="AJ600" t="str">
        <f>VLOOKUP($Z600,'oddspedia-matches'!$A:$AD,AJ$2,0)</f>
        <v>Red</v>
      </c>
      <c r="AK600" t="str">
        <f>VLOOKUP($Z600,'oddspedia-matches'!$A:$AD,AK$2,0)</f>
        <v>Red</v>
      </c>
      <c r="AL600" t="str">
        <f>VLOOKUP($Z600,'oddspedia-matches'!$A:$AD,AL$2,0)</f>
        <v>Red</v>
      </c>
      <c r="AM600" t="str">
        <f>VLOOKUP($Z600,'oddspedia-matches'!$A:$AD,AM$2,0)</f>
        <v>Red</v>
      </c>
      <c r="AN600" t="str">
        <f>VLOOKUP($Z600,'oddspedia-matches'!$A:$AD,AN$2,0)</f>
        <v>Green</v>
      </c>
      <c r="AO600" t="str">
        <f>VLOOKUP($Z600,'oddspedia-matches'!$A:$AD,AO$2,0)</f>
        <v>Green</v>
      </c>
      <c r="AP600" t="str">
        <f>VLOOKUP($Z600,'oddspedia-matches'!$A:$AD,AP$2,0)</f>
        <v>Red</v>
      </c>
      <c r="AQ600" t="str">
        <f>VLOOKUP($Z600,'oddspedia-matches'!$A:$AD,AQ$2,0)</f>
        <v>Green</v>
      </c>
    </row>
    <row r="601" spans="2:43" x14ac:dyDescent="0.3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tr">
        <f>VLOOKUP(E601,'Transform table'!A:B,2,0)</f>
        <v>Campbelltown City</v>
      </c>
      <c r="Y601" t="str">
        <f>VLOOKUP(F601,'Transform table'!A:B,2,0)</f>
        <v>Adelaide City</v>
      </c>
      <c r="Z601" t="str">
        <f t="shared" si="9"/>
        <v>31/07/2026Campbelltown CityAdelaide City</v>
      </c>
      <c r="AA601" t="str">
        <f>VLOOKUP($Z601,'oddspedia-matches'!$A:$AD,AA$2,0)</f>
        <v>0 - 4</v>
      </c>
      <c r="AB601" t="str">
        <f>VLOOKUP($Z601,'oddspedia-matches'!$A:$AD,AB$2,0)</f>
        <v>Red</v>
      </c>
      <c r="AC601" t="str">
        <f>VLOOKUP($Z601,'oddspedia-matches'!$A:$AD,AC$2,0)</f>
        <v>Red</v>
      </c>
      <c r="AD601" t="str">
        <f>VLOOKUP($Z601,'oddspedia-matches'!$A:$AD,AD$2,0)</f>
        <v>Green</v>
      </c>
      <c r="AE601" t="str">
        <f>VLOOKUP($Z601,'oddspedia-matches'!$A:$AD,AE$2,0)</f>
        <v>Red</v>
      </c>
      <c r="AF601" t="str">
        <f>VLOOKUP($Z601,'oddspedia-matches'!$A:$AD,AF$2,0)</f>
        <v>Green</v>
      </c>
      <c r="AG601" t="str">
        <f>VLOOKUP($Z601,'oddspedia-matches'!$A:$AD,AG$2,0)</f>
        <v>Green</v>
      </c>
      <c r="AH601" t="str">
        <f>VLOOKUP($Z601,'oddspedia-matches'!$A:$AD,AH$2,0)</f>
        <v>Red</v>
      </c>
      <c r="AI601" t="str">
        <f>VLOOKUP($Z601,'oddspedia-matches'!$A:$AD,AI$2,0)</f>
        <v>Red</v>
      </c>
      <c r="AJ601" t="str">
        <f>VLOOKUP($Z601,'oddspedia-matches'!$A:$AD,AJ$2,0)</f>
        <v>Green</v>
      </c>
      <c r="AK601" t="str">
        <f>VLOOKUP($Z601,'oddspedia-matches'!$A:$AD,AK$2,0)</f>
        <v>Green</v>
      </c>
      <c r="AL601" t="str">
        <f>VLOOKUP($Z601,'oddspedia-matches'!$A:$AD,AL$2,0)</f>
        <v>Green</v>
      </c>
      <c r="AM601" t="str">
        <f>VLOOKUP($Z601,'oddspedia-matches'!$A:$AD,AM$2,0)</f>
        <v>Green</v>
      </c>
      <c r="AN601" t="str">
        <f>VLOOKUP($Z601,'oddspedia-matches'!$A:$AD,AN$2,0)</f>
        <v>Red</v>
      </c>
      <c r="AO601" t="str">
        <f>VLOOKUP($Z601,'oddspedia-matches'!$A:$AD,AO$2,0)</f>
        <v>Red</v>
      </c>
      <c r="AP601" t="str">
        <f>VLOOKUP($Z601,'oddspedia-matches'!$A:$AD,AP$2,0)</f>
        <v>Red</v>
      </c>
      <c r="AQ601" t="str">
        <f>VLOOKUP($Z601,'oddspedia-matches'!$A:$AD,AQ$2,0)</f>
        <v>Green</v>
      </c>
    </row>
    <row r="602" spans="2:43" x14ac:dyDescent="0.3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tr">
        <f>VLOOKUP(E602,'Transform table'!A:B,2,0)</f>
        <v>Preston Lions</v>
      </c>
      <c r="Y602" t="str">
        <f>VLOOKUP(F602,'Transform table'!A:B,2,0)</f>
        <v>Green Gully SC</v>
      </c>
      <c r="Z602" t="str">
        <f t="shared" si="9"/>
        <v>31/07/2026Preston LionsGreen Gully SC</v>
      </c>
      <c r="AA602" t="str">
        <f>VLOOKUP($Z602,'oddspedia-matches'!$A:$AD,AA$2,0)</f>
        <v>2 - 2</v>
      </c>
      <c r="AB602" t="str">
        <f>VLOOKUP($Z602,'oddspedia-matches'!$A:$AD,AB$2,0)</f>
        <v>Red</v>
      </c>
      <c r="AC602" t="str">
        <f>VLOOKUP($Z602,'oddspedia-matches'!$A:$AD,AC$2,0)</f>
        <v>Green</v>
      </c>
      <c r="AD602" t="str">
        <f>VLOOKUP($Z602,'oddspedia-matches'!$A:$AD,AD$2,0)</f>
        <v>Red</v>
      </c>
      <c r="AE602" t="str">
        <f>VLOOKUP($Z602,'oddspedia-matches'!$A:$AD,AE$2,0)</f>
        <v>Green</v>
      </c>
      <c r="AF602" t="str">
        <f>VLOOKUP($Z602,'oddspedia-matches'!$A:$AD,AF$2,0)</f>
        <v>Green</v>
      </c>
      <c r="AG602" t="str">
        <f>VLOOKUP($Z602,'oddspedia-matches'!$A:$AD,AG$2,0)</f>
        <v>Red</v>
      </c>
      <c r="AH602" t="str">
        <f>VLOOKUP($Z602,'oddspedia-matches'!$A:$AD,AH$2,0)</f>
        <v>Red</v>
      </c>
      <c r="AI602" t="str">
        <f>VLOOKUP($Z602,'oddspedia-matches'!$A:$AD,AI$2,0)</f>
        <v>Red</v>
      </c>
      <c r="AJ602" t="str">
        <f>VLOOKUP($Z602,'oddspedia-matches'!$A:$AD,AJ$2,0)</f>
        <v>Green</v>
      </c>
      <c r="AK602" t="str">
        <f>VLOOKUP($Z602,'oddspedia-matches'!$A:$AD,AK$2,0)</f>
        <v>Green</v>
      </c>
      <c r="AL602" t="str">
        <f>VLOOKUP($Z602,'oddspedia-matches'!$A:$AD,AL$2,0)</f>
        <v>Green</v>
      </c>
      <c r="AM602" t="str">
        <f>VLOOKUP($Z602,'oddspedia-matches'!$A:$AD,AM$2,0)</f>
        <v>Green</v>
      </c>
      <c r="AN602" t="str">
        <f>VLOOKUP($Z602,'oddspedia-matches'!$A:$AD,AN$2,0)</f>
        <v>Red</v>
      </c>
      <c r="AO602" t="str">
        <f>VLOOKUP($Z602,'oddspedia-matches'!$A:$AD,AO$2,0)</f>
        <v>Red</v>
      </c>
      <c r="AP602" t="str">
        <f>VLOOKUP($Z602,'oddspedia-matches'!$A:$AD,AP$2,0)</f>
        <v>Green</v>
      </c>
      <c r="AQ602" t="str">
        <f>VLOOKUP($Z602,'oddspedia-matches'!$A:$AD,AQ$2,0)</f>
        <v>Red</v>
      </c>
    </row>
    <row r="603" spans="2:43" x14ac:dyDescent="0.3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tr">
        <f>VLOOKUP(E603,'Transform table'!A:B,2,0)</f>
        <v>Henan Jianye</v>
      </c>
      <c r="Y603" t="str">
        <f>VLOOKUP(F603,'Transform table'!A:B,2,0)</f>
        <v>Dalian Young Boy</v>
      </c>
      <c r="Z603" t="str">
        <f t="shared" si="9"/>
        <v>31/07/2026Henan JianyeDalian Young Boy</v>
      </c>
      <c r="AA603" t="str">
        <f>VLOOKUP($Z603,'oddspedia-matches'!$A:$AD,AA$2,0)</f>
        <v>1 - 1</v>
      </c>
      <c r="AB603" t="str">
        <f>VLOOKUP($Z603,'oddspedia-matches'!$A:$AD,AB$2,0)</f>
        <v>Red</v>
      </c>
      <c r="AC603" t="str">
        <f>VLOOKUP($Z603,'oddspedia-matches'!$A:$AD,AC$2,0)</f>
        <v>Green</v>
      </c>
      <c r="AD603" t="str">
        <f>VLOOKUP($Z603,'oddspedia-matches'!$A:$AD,AD$2,0)</f>
        <v>Red</v>
      </c>
      <c r="AE603" t="str">
        <f>VLOOKUP($Z603,'oddspedia-matches'!$A:$AD,AE$2,0)</f>
        <v>Green</v>
      </c>
      <c r="AF603" t="str">
        <f>VLOOKUP($Z603,'oddspedia-matches'!$A:$AD,AF$2,0)</f>
        <v>Green</v>
      </c>
      <c r="AG603" t="str">
        <f>VLOOKUP($Z603,'oddspedia-matches'!$A:$AD,AG$2,0)</f>
        <v>Red</v>
      </c>
      <c r="AH603" t="str">
        <f>VLOOKUP($Z603,'oddspedia-matches'!$A:$AD,AH$2,0)</f>
        <v>Green</v>
      </c>
      <c r="AI603" t="str">
        <f>VLOOKUP($Z603,'oddspedia-matches'!$A:$AD,AI$2,0)</f>
        <v>Red</v>
      </c>
      <c r="AJ603" t="str">
        <f>VLOOKUP($Z603,'oddspedia-matches'!$A:$AD,AJ$2,0)</f>
        <v>Red</v>
      </c>
      <c r="AK603" t="str">
        <f>VLOOKUP($Z603,'oddspedia-matches'!$A:$AD,AK$2,0)</f>
        <v>Green</v>
      </c>
      <c r="AL603" t="str">
        <f>VLOOKUP($Z603,'oddspedia-matches'!$A:$AD,AL$2,0)</f>
        <v>Green</v>
      </c>
      <c r="AM603" t="str">
        <f>VLOOKUP($Z603,'oddspedia-matches'!$A:$AD,AM$2,0)</f>
        <v>Red</v>
      </c>
      <c r="AN603" t="str">
        <f>VLOOKUP($Z603,'oddspedia-matches'!$A:$AD,AN$2,0)</f>
        <v>Green</v>
      </c>
      <c r="AO603" t="str">
        <f>VLOOKUP($Z603,'oddspedia-matches'!$A:$AD,AO$2,0)</f>
        <v>Green</v>
      </c>
      <c r="AP603" t="str">
        <f>VLOOKUP($Z603,'oddspedia-matches'!$A:$AD,AP$2,0)</f>
        <v>Green</v>
      </c>
      <c r="AQ603" t="str">
        <f>VLOOKUP($Z603,'oddspedia-matches'!$A:$AD,AQ$2,0)</f>
        <v>Red</v>
      </c>
    </row>
    <row r="604" spans="2:43" x14ac:dyDescent="0.3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tr">
        <f>VLOOKUP(E604,'Transform table'!A:B,2,0)</f>
        <v>Dnepr Mogilev</v>
      </c>
      <c r="Y604" t="str">
        <f>VLOOKUP(F604,'Transform table'!A:B,2,0)</f>
        <v>Naftan Novopolotsk</v>
      </c>
      <c r="Z604" t="str">
        <f t="shared" si="9"/>
        <v>31/07/2026Dnepr MogilevNaftan Novopolotsk</v>
      </c>
      <c r="AA604" t="str">
        <f>VLOOKUP($Z604,'oddspedia-matches'!$A:$AD,AA$2,0)</f>
        <v>3 - 3</v>
      </c>
      <c r="AB604" t="str">
        <f>VLOOKUP($Z604,'oddspedia-matches'!$A:$AD,AB$2,0)</f>
        <v>Red</v>
      </c>
      <c r="AC604" t="str">
        <f>VLOOKUP($Z604,'oddspedia-matches'!$A:$AD,AC$2,0)</f>
        <v>Green</v>
      </c>
      <c r="AD604" t="str">
        <f>VLOOKUP($Z604,'oddspedia-matches'!$A:$AD,AD$2,0)</f>
        <v>Red</v>
      </c>
      <c r="AE604" t="str">
        <f>VLOOKUP($Z604,'oddspedia-matches'!$A:$AD,AE$2,0)</f>
        <v>Green</v>
      </c>
      <c r="AF604" t="str">
        <f>VLOOKUP($Z604,'oddspedia-matches'!$A:$AD,AF$2,0)</f>
        <v>Green</v>
      </c>
      <c r="AG604" t="str">
        <f>VLOOKUP($Z604,'oddspedia-matches'!$A:$AD,AG$2,0)</f>
        <v>Red</v>
      </c>
      <c r="AH604" t="str">
        <f>VLOOKUP($Z604,'oddspedia-matches'!$A:$AD,AH$2,0)</f>
        <v>Red</v>
      </c>
      <c r="AI604" t="str">
        <f>VLOOKUP($Z604,'oddspedia-matches'!$A:$AD,AI$2,0)</f>
        <v>Green</v>
      </c>
      <c r="AJ604" t="str">
        <f>VLOOKUP($Z604,'oddspedia-matches'!$A:$AD,AJ$2,0)</f>
        <v>Red</v>
      </c>
      <c r="AK604" t="str">
        <f>VLOOKUP($Z604,'oddspedia-matches'!$A:$AD,AK$2,0)</f>
        <v>Green</v>
      </c>
      <c r="AL604" t="str">
        <f>VLOOKUP($Z604,'oddspedia-matches'!$A:$AD,AL$2,0)</f>
        <v>Green</v>
      </c>
      <c r="AM604" t="str">
        <f>VLOOKUP($Z604,'oddspedia-matches'!$A:$AD,AM$2,0)</f>
        <v>Green</v>
      </c>
      <c r="AN604" t="str">
        <f>VLOOKUP($Z604,'oddspedia-matches'!$A:$AD,AN$2,0)</f>
        <v>Red</v>
      </c>
      <c r="AO604" t="str">
        <f>VLOOKUP($Z604,'oddspedia-matches'!$A:$AD,AO$2,0)</f>
        <v>Red</v>
      </c>
      <c r="AP604" t="str">
        <f>VLOOKUP($Z604,'oddspedia-matches'!$A:$AD,AP$2,0)</f>
        <v>Green</v>
      </c>
      <c r="AQ604" t="str">
        <f>VLOOKUP($Z604,'oddspedia-matches'!$A:$AD,AQ$2,0)</f>
        <v>Red</v>
      </c>
    </row>
    <row r="605" spans="2:43" x14ac:dyDescent="0.3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tr">
        <f>VLOOKUP(E605,'Transform table'!A:B,2,0)</f>
        <v>EIF</v>
      </c>
      <c r="Y605" t="str">
        <f>VLOOKUP(F605,'Transform table'!A:B,2,0)</f>
        <v>Klubi 04</v>
      </c>
      <c r="Z605" t="str">
        <f t="shared" si="9"/>
        <v>31/07/2026EIFKlubi 04</v>
      </c>
      <c r="AA605" t="str">
        <f>VLOOKUP($Z605,'oddspedia-matches'!$A:$AD,AA$2,0)</f>
        <v>2 - 0</v>
      </c>
      <c r="AB605" t="str">
        <f>VLOOKUP($Z605,'oddspedia-matches'!$A:$AD,AB$2,0)</f>
        <v>Green</v>
      </c>
      <c r="AC605" t="str">
        <f>VLOOKUP($Z605,'oddspedia-matches'!$A:$AD,AC$2,0)</f>
        <v>Red</v>
      </c>
      <c r="AD605" t="str">
        <f>VLOOKUP($Z605,'oddspedia-matches'!$A:$AD,AD$2,0)</f>
        <v>Red</v>
      </c>
      <c r="AE605" t="str">
        <f>VLOOKUP($Z605,'oddspedia-matches'!$A:$AD,AE$2,0)</f>
        <v>Green</v>
      </c>
      <c r="AF605" t="str">
        <f>VLOOKUP($Z605,'oddspedia-matches'!$A:$AD,AF$2,0)</f>
        <v>Red</v>
      </c>
      <c r="AG605" t="str">
        <f>VLOOKUP($Z605,'oddspedia-matches'!$A:$AD,AG$2,0)</f>
        <v>Green</v>
      </c>
      <c r="AH605" t="str">
        <f>VLOOKUP($Z605,'oddspedia-matches'!$A:$AD,AH$2,0)</f>
        <v>Green</v>
      </c>
      <c r="AI605" t="str">
        <f>VLOOKUP($Z605,'oddspedia-matches'!$A:$AD,AI$2,0)</f>
        <v>Red</v>
      </c>
      <c r="AJ605" t="str">
        <f>VLOOKUP($Z605,'oddspedia-matches'!$A:$AD,AJ$2,0)</f>
        <v>Red</v>
      </c>
      <c r="AK605" t="str">
        <f>VLOOKUP($Z605,'oddspedia-matches'!$A:$AD,AK$2,0)</f>
        <v>Green</v>
      </c>
      <c r="AL605" t="str">
        <f>VLOOKUP($Z605,'oddspedia-matches'!$A:$AD,AL$2,0)</f>
        <v>Green</v>
      </c>
      <c r="AM605" t="str">
        <f>VLOOKUP($Z605,'oddspedia-matches'!$A:$AD,AM$2,0)</f>
        <v>Red</v>
      </c>
      <c r="AN605" t="str">
        <f>VLOOKUP($Z605,'oddspedia-matches'!$A:$AD,AN$2,0)</f>
        <v>Green</v>
      </c>
      <c r="AO605" t="str">
        <f>VLOOKUP($Z605,'oddspedia-matches'!$A:$AD,AO$2,0)</f>
        <v>Green</v>
      </c>
      <c r="AP605" t="str">
        <f>VLOOKUP($Z605,'oddspedia-matches'!$A:$AD,AP$2,0)</f>
        <v>Red</v>
      </c>
      <c r="AQ605" t="str">
        <f>VLOOKUP($Z605,'oddspedia-matches'!$A:$AD,AQ$2,0)</f>
        <v>Green</v>
      </c>
    </row>
    <row r="606" spans="2:43" x14ac:dyDescent="0.3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tr">
        <f>VLOOKUP(E606,'Transform table'!A:B,2,0)</f>
        <v>KTP</v>
      </c>
      <c r="Y606" t="str">
        <f>VLOOKUP(F606,'Transform table'!A:B,2,0)</f>
        <v>Seinajoen JK II</v>
      </c>
      <c r="Z606" t="str">
        <f t="shared" si="9"/>
        <v>31/07/2026KTPSeinajoen JK II</v>
      </c>
      <c r="AA606" t="str">
        <f>VLOOKUP($Z606,'oddspedia-matches'!$A:$AD,AA$2,0)</f>
        <v>2 - 1</v>
      </c>
      <c r="AB606" t="str">
        <f>VLOOKUP($Z606,'oddspedia-matches'!$A:$AD,AB$2,0)</f>
        <v>Green</v>
      </c>
      <c r="AC606" t="str">
        <f>VLOOKUP($Z606,'oddspedia-matches'!$A:$AD,AC$2,0)</f>
        <v>Red</v>
      </c>
      <c r="AD606" t="str">
        <f>VLOOKUP($Z606,'oddspedia-matches'!$A:$AD,AD$2,0)</f>
        <v>Red</v>
      </c>
      <c r="AE606" t="str">
        <f>VLOOKUP($Z606,'oddspedia-matches'!$A:$AD,AE$2,0)</f>
        <v>Green</v>
      </c>
      <c r="AF606" t="str">
        <f>VLOOKUP($Z606,'oddspedia-matches'!$A:$AD,AF$2,0)</f>
        <v>Red</v>
      </c>
      <c r="AG606" t="str">
        <f>VLOOKUP($Z606,'oddspedia-matches'!$A:$AD,AG$2,0)</f>
        <v>Green</v>
      </c>
      <c r="AH606" t="str">
        <f>VLOOKUP($Z606,'oddspedia-matches'!$A:$AD,AH$2,0)</f>
        <v>Red</v>
      </c>
      <c r="AI606" t="str">
        <f>VLOOKUP($Z606,'oddspedia-matches'!$A:$AD,AI$2,0)</f>
        <v>Green</v>
      </c>
      <c r="AJ606" t="str">
        <f>VLOOKUP($Z606,'oddspedia-matches'!$A:$AD,AJ$2,0)</f>
        <v>Red</v>
      </c>
      <c r="AK606" t="str">
        <f>VLOOKUP($Z606,'oddspedia-matches'!$A:$AD,AK$2,0)</f>
        <v>Green</v>
      </c>
      <c r="AL606" t="str">
        <f>VLOOKUP($Z606,'oddspedia-matches'!$A:$AD,AL$2,0)</f>
        <v>Green</v>
      </c>
      <c r="AM606" t="str">
        <f>VLOOKUP($Z606,'oddspedia-matches'!$A:$AD,AM$2,0)</f>
        <v>Green</v>
      </c>
      <c r="AN606" t="str">
        <f>VLOOKUP($Z606,'oddspedia-matches'!$A:$AD,AN$2,0)</f>
        <v>Red</v>
      </c>
      <c r="AO606" t="str">
        <f>VLOOKUP($Z606,'oddspedia-matches'!$A:$AD,AO$2,0)</f>
        <v>Green</v>
      </c>
      <c r="AP606" t="str">
        <f>VLOOKUP($Z606,'oddspedia-matches'!$A:$AD,AP$2,0)</f>
        <v>Green</v>
      </c>
      <c r="AQ606" t="str">
        <f>VLOOKUP($Z606,'oddspedia-matches'!$A:$AD,AQ$2,0)</f>
        <v>Red</v>
      </c>
    </row>
    <row r="607" spans="2:43" x14ac:dyDescent="0.3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tr">
        <f>VLOOKUP(E607,'Transform table'!A:B,2,0)</f>
        <v>NFA Kaunas</v>
      </c>
      <c r="Y607" t="str">
        <f>VLOOKUP(F607,'Transform table'!A:B,2,0)</f>
        <v>Lietava Jonava</v>
      </c>
      <c r="Z607" t="str">
        <f t="shared" si="9"/>
        <v>31/07/2026NFA KaunasLietava Jonava</v>
      </c>
      <c r="AA607" t="str">
        <f>VLOOKUP($Z607,'oddspedia-matches'!$A:$AD,AA$2,0)</f>
        <v>0 - 2</v>
      </c>
      <c r="AB607" t="str">
        <f>VLOOKUP($Z607,'oddspedia-matches'!$A:$AD,AB$2,0)</f>
        <v>Red</v>
      </c>
      <c r="AC607" t="str">
        <f>VLOOKUP($Z607,'oddspedia-matches'!$A:$AD,AC$2,0)</f>
        <v>Red</v>
      </c>
      <c r="AD607" t="str">
        <f>VLOOKUP($Z607,'oddspedia-matches'!$A:$AD,AD$2,0)</f>
        <v>Green</v>
      </c>
      <c r="AE607" t="str">
        <f>VLOOKUP($Z607,'oddspedia-matches'!$A:$AD,AE$2,0)</f>
        <v>Red</v>
      </c>
      <c r="AF607" t="str">
        <f>VLOOKUP($Z607,'oddspedia-matches'!$A:$AD,AF$2,0)</f>
        <v>Green</v>
      </c>
      <c r="AG607" t="str">
        <f>VLOOKUP($Z607,'oddspedia-matches'!$A:$AD,AG$2,0)</f>
        <v>Green</v>
      </c>
      <c r="AH607" t="str">
        <f>VLOOKUP($Z607,'oddspedia-matches'!$A:$AD,AH$2,0)</f>
        <v>Red</v>
      </c>
      <c r="AI607" t="str">
        <f>VLOOKUP($Z607,'oddspedia-matches'!$A:$AD,AI$2,0)</f>
        <v>Green</v>
      </c>
      <c r="AJ607" t="str">
        <f>VLOOKUP($Z607,'oddspedia-matches'!$A:$AD,AJ$2,0)</f>
        <v>Red</v>
      </c>
      <c r="AK607" t="str">
        <f>VLOOKUP($Z607,'oddspedia-matches'!$A:$AD,AK$2,0)</f>
        <v>Red</v>
      </c>
      <c r="AL607" t="str">
        <f>VLOOKUP($Z607,'oddspedia-matches'!$A:$AD,AL$2,0)</f>
        <v>Green</v>
      </c>
      <c r="AM607" t="str">
        <f>VLOOKUP($Z607,'oddspedia-matches'!$A:$AD,AM$2,0)</f>
        <v>Red</v>
      </c>
      <c r="AN607" t="str">
        <f>VLOOKUP($Z607,'oddspedia-matches'!$A:$AD,AN$2,0)</f>
        <v>Green</v>
      </c>
      <c r="AO607" t="str">
        <f>VLOOKUP($Z607,'oddspedia-matches'!$A:$AD,AO$2,0)</f>
        <v>Green</v>
      </c>
      <c r="AP607" t="str">
        <f>VLOOKUP($Z607,'oddspedia-matches'!$A:$AD,AP$2,0)</f>
        <v>Red</v>
      </c>
      <c r="AQ607" t="str">
        <f>VLOOKUP($Z607,'oddspedia-matches'!$A:$AD,AQ$2,0)</f>
        <v>Green</v>
      </c>
    </row>
    <row r="608" spans="2:43" x14ac:dyDescent="0.3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tr">
        <f>VLOOKUP(E608,'Transform table'!A:B,2,0)</f>
        <v>JK Nomme United</v>
      </c>
      <c r="Y608" t="str">
        <f>VLOOKUP(F608,'Transform table'!A:B,2,0)</f>
        <v>JK Trans Narva</v>
      </c>
      <c r="Z608" t="str">
        <f t="shared" si="9"/>
        <v>31/07/2026JK Nomme UnitedJK Trans Narva</v>
      </c>
      <c r="AA608" t="str">
        <f>VLOOKUP($Z608,'oddspedia-matches'!$A:$AD,AA$2,0)</f>
        <v>1 - 2</v>
      </c>
      <c r="AB608" t="str">
        <f>VLOOKUP($Z608,'oddspedia-matches'!$A:$AD,AB$2,0)</f>
        <v>Red</v>
      </c>
      <c r="AC608" t="str">
        <f>VLOOKUP($Z608,'oddspedia-matches'!$A:$AD,AC$2,0)</f>
        <v>Red</v>
      </c>
      <c r="AD608" t="str">
        <f>VLOOKUP($Z608,'oddspedia-matches'!$A:$AD,AD$2,0)</f>
        <v>Green</v>
      </c>
      <c r="AE608" t="str">
        <f>VLOOKUP($Z608,'oddspedia-matches'!$A:$AD,AE$2,0)</f>
        <v>Red</v>
      </c>
      <c r="AF608" t="str">
        <f>VLOOKUP($Z608,'oddspedia-matches'!$A:$AD,AF$2,0)</f>
        <v>Green</v>
      </c>
      <c r="AG608" t="str">
        <f>VLOOKUP($Z608,'oddspedia-matches'!$A:$AD,AG$2,0)</f>
        <v>Green</v>
      </c>
      <c r="AH608" t="str">
        <f>VLOOKUP($Z608,'oddspedia-matches'!$A:$AD,AH$2,0)</f>
        <v>Red</v>
      </c>
      <c r="AI608" t="str">
        <f>VLOOKUP($Z608,'oddspedia-matches'!$A:$AD,AI$2,0)</f>
        <v>Red</v>
      </c>
      <c r="AJ608" t="str">
        <f>VLOOKUP($Z608,'oddspedia-matches'!$A:$AD,AJ$2,0)</f>
        <v>Green</v>
      </c>
      <c r="AK608" t="str">
        <f>VLOOKUP($Z608,'oddspedia-matches'!$A:$AD,AK$2,0)</f>
        <v>Green</v>
      </c>
      <c r="AL608" t="str">
        <f>VLOOKUP($Z608,'oddspedia-matches'!$A:$AD,AL$2,0)</f>
        <v>Green</v>
      </c>
      <c r="AM608" t="str">
        <f>VLOOKUP($Z608,'oddspedia-matches'!$A:$AD,AM$2,0)</f>
        <v>Green</v>
      </c>
      <c r="AN608" t="str">
        <f>VLOOKUP($Z608,'oddspedia-matches'!$A:$AD,AN$2,0)</f>
        <v>Red</v>
      </c>
      <c r="AO608" t="str">
        <f>VLOOKUP($Z608,'oddspedia-matches'!$A:$AD,AO$2,0)</f>
        <v>Green</v>
      </c>
      <c r="AP608" t="str">
        <f>VLOOKUP($Z608,'oddspedia-matches'!$A:$AD,AP$2,0)</f>
        <v>Green</v>
      </c>
      <c r="AQ608" t="str">
        <f>VLOOKUP($Z608,'oddspedia-matches'!$A:$AD,AQ$2,0)</f>
        <v>Red</v>
      </c>
    </row>
    <row r="609" spans="2:43" x14ac:dyDescent="0.3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tr">
        <f>VLOOKUP(E609,'Transform table'!A:B,2,0)</f>
        <v>PK-35 VJS</v>
      </c>
      <c r="Y609" t="str">
        <f>VLOOKUP(F609,'Transform table'!A:B,2,0)</f>
        <v>Haka</v>
      </c>
      <c r="Z609" t="str">
        <f t="shared" si="9"/>
        <v>31/07/2026PK-35 VJSHaka</v>
      </c>
      <c r="AA609" t="str">
        <f>VLOOKUP($Z609,'oddspedia-matches'!$A:$AD,AA$2,0)</f>
        <v>1 - 4</v>
      </c>
      <c r="AB609" t="str">
        <f>VLOOKUP($Z609,'oddspedia-matches'!$A:$AD,AB$2,0)</f>
        <v>Red</v>
      </c>
      <c r="AC609" t="str">
        <f>VLOOKUP($Z609,'oddspedia-matches'!$A:$AD,AC$2,0)</f>
        <v>Red</v>
      </c>
      <c r="AD609" t="str">
        <f>VLOOKUP($Z609,'oddspedia-matches'!$A:$AD,AD$2,0)</f>
        <v>Green</v>
      </c>
      <c r="AE609" t="str">
        <f>VLOOKUP($Z609,'oddspedia-matches'!$A:$AD,AE$2,0)</f>
        <v>Red</v>
      </c>
      <c r="AF609" t="str">
        <f>VLOOKUP($Z609,'oddspedia-matches'!$A:$AD,AF$2,0)</f>
        <v>Green</v>
      </c>
      <c r="AG609" t="str">
        <f>VLOOKUP($Z609,'oddspedia-matches'!$A:$AD,AG$2,0)</f>
        <v>Green</v>
      </c>
      <c r="AH609" t="str">
        <f>VLOOKUP($Z609,'oddspedia-matches'!$A:$AD,AH$2,0)</f>
        <v>Red</v>
      </c>
      <c r="AI609" t="str">
        <f>VLOOKUP($Z609,'oddspedia-matches'!$A:$AD,AI$2,0)</f>
        <v>Red</v>
      </c>
      <c r="AJ609" t="str">
        <f>VLOOKUP($Z609,'oddspedia-matches'!$A:$AD,AJ$2,0)</f>
        <v>Green</v>
      </c>
      <c r="AK609" t="str">
        <f>VLOOKUP($Z609,'oddspedia-matches'!$A:$AD,AK$2,0)</f>
        <v>Green</v>
      </c>
      <c r="AL609" t="str">
        <f>VLOOKUP($Z609,'oddspedia-matches'!$A:$AD,AL$2,0)</f>
        <v>Green</v>
      </c>
      <c r="AM609" t="str">
        <f>VLOOKUP($Z609,'oddspedia-matches'!$A:$AD,AM$2,0)</f>
        <v>Green</v>
      </c>
      <c r="AN609" t="str">
        <f>VLOOKUP($Z609,'oddspedia-matches'!$A:$AD,AN$2,0)</f>
        <v>Red</v>
      </c>
      <c r="AO609" t="str">
        <f>VLOOKUP($Z609,'oddspedia-matches'!$A:$AD,AO$2,0)</f>
        <v>Red</v>
      </c>
      <c r="AP609" t="str">
        <f>VLOOKUP($Z609,'oddspedia-matches'!$A:$AD,AP$2,0)</f>
        <v>Green</v>
      </c>
      <c r="AQ609" t="str">
        <f>VLOOKUP($Z609,'oddspedia-matches'!$A:$AD,AQ$2,0)</f>
        <v>Red</v>
      </c>
    </row>
    <row r="610" spans="2:43" x14ac:dyDescent="0.3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tr">
        <f>VLOOKUP(E610,'Transform table'!A:B,2,0)</f>
        <v>SK Super Nova II</v>
      </c>
      <c r="Y610" t="str">
        <f>VLOOKUP(F610,'Transform table'!A:B,2,0)</f>
        <v>Beitar Riga Mariners</v>
      </c>
      <c r="Z610" t="str">
        <f t="shared" si="9"/>
        <v>31/07/2026SK Super Nova IIBeitar Riga Mariners</v>
      </c>
      <c r="AA610" t="str">
        <f>VLOOKUP($Z610,'oddspedia-matches'!$A:$AD,AA$2,0)</f>
        <v>0 - 3</v>
      </c>
      <c r="AB610" t="str">
        <f>VLOOKUP($Z610,'oddspedia-matches'!$A:$AD,AB$2,0)</f>
        <v>Red</v>
      </c>
      <c r="AC610" t="str">
        <f>VLOOKUP($Z610,'oddspedia-matches'!$A:$AD,AC$2,0)</f>
        <v>Red</v>
      </c>
      <c r="AD610" t="str">
        <f>VLOOKUP($Z610,'oddspedia-matches'!$A:$AD,AD$2,0)</f>
        <v>Green</v>
      </c>
      <c r="AE610" t="str">
        <f>VLOOKUP($Z610,'oddspedia-matches'!$A:$AD,AE$2,0)</f>
        <v>Red</v>
      </c>
      <c r="AF610" t="str">
        <f>VLOOKUP($Z610,'oddspedia-matches'!$A:$AD,AF$2,0)</f>
        <v>Green</v>
      </c>
      <c r="AG610" t="str">
        <f>VLOOKUP($Z610,'oddspedia-matches'!$A:$AD,AG$2,0)</f>
        <v>Green</v>
      </c>
      <c r="AH610" t="str">
        <f>VLOOKUP($Z610,'oddspedia-matches'!$A:$AD,AH$2,0)</f>
        <v>Red</v>
      </c>
      <c r="AI610" t="str">
        <f>VLOOKUP($Z610,'oddspedia-matches'!$A:$AD,AI$2,0)</f>
        <v>Red</v>
      </c>
      <c r="AJ610" t="str">
        <f>VLOOKUP($Z610,'oddspedia-matches'!$A:$AD,AJ$2,0)</f>
        <v>Green</v>
      </c>
      <c r="AK610" t="str">
        <f>VLOOKUP($Z610,'oddspedia-matches'!$A:$AD,AK$2,0)</f>
        <v>Green</v>
      </c>
      <c r="AL610" t="str">
        <f>VLOOKUP($Z610,'oddspedia-matches'!$A:$AD,AL$2,0)</f>
        <v>Green</v>
      </c>
      <c r="AM610" t="str">
        <f>VLOOKUP($Z610,'oddspedia-matches'!$A:$AD,AM$2,0)</f>
        <v>Green</v>
      </c>
      <c r="AN610" t="str">
        <f>VLOOKUP($Z610,'oddspedia-matches'!$A:$AD,AN$2,0)</f>
        <v>Red</v>
      </c>
      <c r="AO610" t="str">
        <f>VLOOKUP($Z610,'oddspedia-matches'!$A:$AD,AO$2,0)</f>
        <v>Green</v>
      </c>
      <c r="AP610" t="str">
        <f>VLOOKUP($Z610,'oddspedia-matches'!$A:$AD,AP$2,0)</f>
        <v>Red</v>
      </c>
      <c r="AQ610" t="str">
        <f>VLOOKUP($Z610,'oddspedia-matches'!$A:$AD,AQ$2,0)</f>
        <v>Green</v>
      </c>
    </row>
    <row r="611" spans="2:43" x14ac:dyDescent="0.3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tr">
        <f>VLOOKUP(E611,'Transform table'!A:B,2,0)</f>
        <v>Hegelmann Litauen II</v>
      </c>
      <c r="Y611" t="str">
        <f>VLOOKUP(F611,'Transform table'!A:B,2,0)</f>
        <v>FK Minija Kretinga</v>
      </c>
      <c r="Z611" t="str">
        <f t="shared" si="9"/>
        <v>31/07/2026Hegelmann Litauen IIFK Minija Kretinga</v>
      </c>
      <c r="AA611" t="str">
        <f>VLOOKUP($Z611,'oddspedia-matches'!$A:$AD,AA$2,0)</f>
        <v>0 - 4</v>
      </c>
      <c r="AB611" t="str">
        <f>VLOOKUP($Z611,'oddspedia-matches'!$A:$AD,AB$2,0)</f>
        <v>Red</v>
      </c>
      <c r="AC611" t="str">
        <f>VLOOKUP($Z611,'oddspedia-matches'!$A:$AD,AC$2,0)</f>
        <v>Red</v>
      </c>
      <c r="AD611" t="str">
        <f>VLOOKUP($Z611,'oddspedia-matches'!$A:$AD,AD$2,0)</f>
        <v>Green</v>
      </c>
      <c r="AE611" t="str">
        <f>VLOOKUP($Z611,'oddspedia-matches'!$A:$AD,AE$2,0)</f>
        <v>Red</v>
      </c>
      <c r="AF611" t="str">
        <f>VLOOKUP($Z611,'oddspedia-matches'!$A:$AD,AF$2,0)</f>
        <v>Green</v>
      </c>
      <c r="AG611" t="str">
        <f>VLOOKUP($Z611,'oddspedia-matches'!$A:$AD,AG$2,0)</f>
        <v>Green</v>
      </c>
      <c r="AH611" t="str">
        <f>VLOOKUP($Z611,'oddspedia-matches'!$A:$AD,AH$2,0)</f>
        <v>Red</v>
      </c>
      <c r="AI611" t="str">
        <f>VLOOKUP($Z611,'oddspedia-matches'!$A:$AD,AI$2,0)</f>
        <v>Red</v>
      </c>
      <c r="AJ611" t="str">
        <f>VLOOKUP($Z611,'oddspedia-matches'!$A:$AD,AJ$2,0)</f>
        <v>Green</v>
      </c>
      <c r="AK611" t="str">
        <f>VLOOKUP($Z611,'oddspedia-matches'!$A:$AD,AK$2,0)</f>
        <v>Green</v>
      </c>
      <c r="AL611" t="str">
        <f>VLOOKUP($Z611,'oddspedia-matches'!$A:$AD,AL$2,0)</f>
        <v>Green</v>
      </c>
      <c r="AM611" t="str">
        <f>VLOOKUP($Z611,'oddspedia-matches'!$A:$AD,AM$2,0)</f>
        <v>Green</v>
      </c>
      <c r="AN611" t="str">
        <f>VLOOKUP($Z611,'oddspedia-matches'!$A:$AD,AN$2,0)</f>
        <v>Red</v>
      </c>
      <c r="AO611" t="str">
        <f>VLOOKUP($Z611,'oddspedia-matches'!$A:$AD,AO$2,0)</f>
        <v>Red</v>
      </c>
      <c r="AP611" t="str">
        <f>VLOOKUP($Z611,'oddspedia-matches'!$A:$AD,AP$2,0)</f>
        <v>Red</v>
      </c>
      <c r="AQ611" t="str">
        <f>VLOOKUP($Z611,'oddspedia-matches'!$A:$AD,AQ$2,0)</f>
        <v>Green</v>
      </c>
    </row>
    <row r="612" spans="2:43" x14ac:dyDescent="0.3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tr">
        <f>VLOOKUP(E612,'Transform table'!A:B,2,0)</f>
        <v>Valerenga</v>
      </c>
      <c r="Y612" t="str">
        <f>VLOOKUP(F612,'Transform table'!A:B,2,0)</f>
        <v>HamKam</v>
      </c>
      <c r="Z612" t="str">
        <f t="shared" si="9"/>
        <v>31/07/2026ValerengaHamKam</v>
      </c>
      <c r="AA612" t="str">
        <f>VLOOKUP($Z612,'oddspedia-matches'!$A:$AD,AA$2,0)</f>
        <v>0 - 3</v>
      </c>
      <c r="AB612" t="str">
        <f>VLOOKUP($Z612,'oddspedia-matches'!$A:$AD,AB$2,0)</f>
        <v>Red</v>
      </c>
      <c r="AC612" t="str">
        <f>VLOOKUP($Z612,'oddspedia-matches'!$A:$AD,AC$2,0)</f>
        <v>Red</v>
      </c>
      <c r="AD612" t="str">
        <f>VLOOKUP($Z612,'oddspedia-matches'!$A:$AD,AD$2,0)</f>
        <v>Green</v>
      </c>
      <c r="AE612" t="str">
        <f>VLOOKUP($Z612,'oddspedia-matches'!$A:$AD,AE$2,0)</f>
        <v>Red</v>
      </c>
      <c r="AF612" t="str">
        <f>VLOOKUP($Z612,'oddspedia-matches'!$A:$AD,AF$2,0)</f>
        <v>Green</v>
      </c>
      <c r="AG612" t="str">
        <f>VLOOKUP($Z612,'oddspedia-matches'!$A:$AD,AG$2,0)</f>
        <v>Green</v>
      </c>
      <c r="AH612" t="str">
        <f>VLOOKUP($Z612,'oddspedia-matches'!$A:$AD,AH$2,0)</f>
        <v>Red</v>
      </c>
      <c r="AI612" t="str">
        <f>VLOOKUP($Z612,'oddspedia-matches'!$A:$AD,AI$2,0)</f>
        <v>Red</v>
      </c>
      <c r="AJ612" t="str">
        <f>VLOOKUP($Z612,'oddspedia-matches'!$A:$AD,AJ$2,0)</f>
        <v>Green</v>
      </c>
      <c r="AK612" t="str">
        <f>VLOOKUP($Z612,'oddspedia-matches'!$A:$AD,AK$2,0)</f>
        <v>Green</v>
      </c>
      <c r="AL612" t="str">
        <f>VLOOKUP($Z612,'oddspedia-matches'!$A:$AD,AL$2,0)</f>
        <v>Green</v>
      </c>
      <c r="AM612" t="str">
        <f>VLOOKUP($Z612,'oddspedia-matches'!$A:$AD,AM$2,0)</f>
        <v>Green</v>
      </c>
      <c r="AN612" t="str">
        <f>VLOOKUP($Z612,'oddspedia-matches'!$A:$AD,AN$2,0)</f>
        <v>Red</v>
      </c>
      <c r="AO612" t="str">
        <f>VLOOKUP($Z612,'oddspedia-matches'!$A:$AD,AO$2,0)</f>
        <v>Green</v>
      </c>
      <c r="AP612" t="str">
        <f>VLOOKUP($Z612,'oddspedia-matches'!$A:$AD,AP$2,0)</f>
        <v>Red</v>
      </c>
      <c r="AQ612" t="str">
        <f>VLOOKUP($Z612,'oddspedia-matches'!$A:$AD,AQ$2,0)</f>
        <v>Green</v>
      </c>
    </row>
    <row r="613" spans="2:43" x14ac:dyDescent="0.3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tr">
        <f>VLOOKUP(E613,'Transform table'!A:B,2,0)</f>
        <v>Oddevold</v>
      </c>
      <c r="Y613" t="str">
        <f>VLOOKUP(F613,'Transform table'!A:B,2,0)</f>
        <v>Norrby</v>
      </c>
      <c r="Z613" t="str">
        <f t="shared" si="9"/>
        <v>31/07/2026OddevoldNorrby</v>
      </c>
      <c r="AA613" t="str">
        <f>VLOOKUP($Z613,'oddspedia-matches'!$A:$AD,AA$2,0)</f>
        <v>0 - 0</v>
      </c>
      <c r="AB613" t="str">
        <f>VLOOKUP($Z613,'oddspedia-matches'!$A:$AD,AB$2,0)</f>
        <v>Red</v>
      </c>
      <c r="AC613" t="str">
        <f>VLOOKUP($Z613,'oddspedia-matches'!$A:$AD,AC$2,0)</f>
        <v>Green</v>
      </c>
      <c r="AD613" t="str">
        <f>VLOOKUP($Z613,'oddspedia-matches'!$A:$AD,AD$2,0)</f>
        <v>Red</v>
      </c>
      <c r="AE613" t="str">
        <f>VLOOKUP($Z613,'oddspedia-matches'!$A:$AD,AE$2,0)</f>
        <v>Green</v>
      </c>
      <c r="AF613" t="str">
        <f>VLOOKUP($Z613,'oddspedia-matches'!$A:$AD,AF$2,0)</f>
        <v>Green</v>
      </c>
      <c r="AG613" t="str">
        <f>VLOOKUP($Z613,'oddspedia-matches'!$A:$AD,AG$2,0)</f>
        <v>Red</v>
      </c>
      <c r="AH613" t="str">
        <f>VLOOKUP($Z613,'oddspedia-matches'!$A:$AD,AH$2,0)</f>
        <v>Red</v>
      </c>
      <c r="AI613" t="str">
        <f>VLOOKUP($Z613,'oddspedia-matches'!$A:$AD,AI$2,0)</f>
        <v>Green</v>
      </c>
      <c r="AJ613" t="str">
        <f>VLOOKUP($Z613,'oddspedia-matches'!$A:$AD,AJ$2,0)</f>
        <v>Red</v>
      </c>
      <c r="AK613" t="str">
        <f>VLOOKUP($Z613,'oddspedia-matches'!$A:$AD,AK$2,0)</f>
        <v>Red</v>
      </c>
      <c r="AL613" t="str">
        <f>VLOOKUP($Z613,'oddspedia-matches'!$A:$AD,AL$2,0)</f>
        <v>Red</v>
      </c>
      <c r="AM613" t="str">
        <f>VLOOKUP($Z613,'oddspedia-matches'!$A:$AD,AM$2,0)</f>
        <v>Red</v>
      </c>
      <c r="AN613" t="str">
        <f>VLOOKUP($Z613,'oddspedia-matches'!$A:$AD,AN$2,0)</f>
        <v>Green</v>
      </c>
      <c r="AO613" t="str">
        <f>VLOOKUP($Z613,'oddspedia-matches'!$A:$AD,AO$2,0)</f>
        <v>Green</v>
      </c>
      <c r="AP613" t="str">
        <f>VLOOKUP($Z613,'oddspedia-matches'!$A:$AD,AP$2,0)</f>
        <v>Red</v>
      </c>
      <c r="AQ613" t="str">
        <f>VLOOKUP($Z613,'oddspedia-matches'!$A:$AD,AQ$2,0)</f>
        <v>Green</v>
      </c>
    </row>
    <row r="614" spans="2:43" hidden="1" x14ac:dyDescent="0.3">
      <c r="B614" t="s">
        <v>650</v>
      </c>
      <c r="C614" t="s">
        <v>4230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tr">
        <f>VLOOKUP(E614,'Transform table'!A:B,2,0)</f>
        <v>Deportivo Muniz</v>
      </c>
      <c r="Y614" t="str">
        <f>VLOOKUP(F614,'Transform table'!A:B,2,0)</f>
        <v>CA Atlas</v>
      </c>
      <c r="Z614" t="str">
        <f t="shared" si="9"/>
        <v>30/07/2026Deportivo MunizCA Atlas</v>
      </c>
      <c r="AA614" t="str">
        <f>VLOOKUP($Z614,'oddspedia-matches'!$A:$AD,AA$2,0)</f>
        <v>1 - 1</v>
      </c>
      <c r="AB614" t="str">
        <f>VLOOKUP($Z614,'oddspedia-matches'!$A:$AD,AB$2,0)</f>
        <v>Red</v>
      </c>
      <c r="AC614" t="str">
        <f>VLOOKUP($Z614,'oddspedia-matches'!$A:$AD,AC$2,0)</f>
        <v>Green</v>
      </c>
      <c r="AD614" t="str">
        <f>VLOOKUP($Z614,'oddspedia-matches'!$A:$AD,AD$2,0)</f>
        <v>Red</v>
      </c>
      <c r="AE614" t="str">
        <f>VLOOKUP($Z614,'oddspedia-matches'!$A:$AD,AE$2,0)</f>
        <v>Green</v>
      </c>
      <c r="AF614" t="str">
        <f>VLOOKUP($Z614,'oddspedia-matches'!$A:$AD,AF$2,0)</f>
        <v>Green</v>
      </c>
      <c r="AG614" t="str">
        <f>VLOOKUP($Z614,'oddspedia-matches'!$A:$AD,AG$2,0)</f>
        <v>Red</v>
      </c>
      <c r="AH614" t="str">
        <f>VLOOKUP($Z614,'oddspedia-matches'!$A:$AD,AH$2,0)</f>
        <v>Red</v>
      </c>
      <c r="AI614" t="str">
        <f>VLOOKUP($Z614,'oddspedia-matches'!$A:$AD,AI$2,0)</f>
        <v>Green</v>
      </c>
      <c r="AJ614" t="str">
        <f>VLOOKUP($Z614,'oddspedia-matches'!$A:$AD,AJ$2,0)</f>
        <v>Red</v>
      </c>
      <c r="AK614" t="str">
        <f>VLOOKUP($Z614,'oddspedia-matches'!$A:$AD,AK$2,0)</f>
        <v>Green</v>
      </c>
      <c r="AL614" t="str">
        <f>VLOOKUP($Z614,'oddspedia-matches'!$A:$AD,AL$2,0)</f>
        <v>Green</v>
      </c>
      <c r="AM614" t="str">
        <f>VLOOKUP($Z614,'oddspedia-matches'!$A:$AD,AM$2,0)</f>
        <v>Red</v>
      </c>
      <c r="AN614" t="str">
        <f>VLOOKUP($Z614,'oddspedia-matches'!$A:$AD,AN$2,0)</f>
        <v>Green</v>
      </c>
      <c r="AO614" t="str">
        <f>VLOOKUP($Z614,'oddspedia-matches'!$A:$AD,AO$2,0)</f>
        <v>Green</v>
      </c>
      <c r="AP614" t="str">
        <f>VLOOKUP($Z614,'oddspedia-matches'!$A:$AD,AP$2,0)</f>
        <v>Green</v>
      </c>
      <c r="AQ614" t="str">
        <f>VLOOKUP($Z614,'oddspedia-matches'!$A:$AD,AQ$2,0)</f>
        <v>Red</v>
      </c>
    </row>
    <row r="615" spans="2:43" x14ac:dyDescent="0.3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tr">
        <f>VLOOKUP(E615,'Transform table'!A:B,2,0)</f>
        <v>Deportivo Paraguayo</v>
      </c>
      <c r="Y615" t="str">
        <f>VLOOKUP(F615,'Transform table'!A:B,2,0)</f>
        <v>Atletico Argentino</v>
      </c>
      <c r="Z615" t="str">
        <f t="shared" si="9"/>
        <v>31/07/2026Deportivo ParaguayoAtletico Argentino</v>
      </c>
      <c r="AA615" t="str">
        <f>VLOOKUP($Z615,'oddspedia-matches'!$A:$AD,AA$2,0)</f>
        <v>2 - 1</v>
      </c>
      <c r="AB615" t="str">
        <f>VLOOKUP($Z615,'oddspedia-matches'!$A:$AD,AB$2,0)</f>
        <v>Green</v>
      </c>
      <c r="AC615" t="str">
        <f>VLOOKUP($Z615,'oddspedia-matches'!$A:$AD,AC$2,0)</f>
        <v>Red</v>
      </c>
      <c r="AD615" t="str">
        <f>VLOOKUP($Z615,'oddspedia-matches'!$A:$AD,AD$2,0)</f>
        <v>Red</v>
      </c>
      <c r="AE615" t="str">
        <f>VLOOKUP($Z615,'oddspedia-matches'!$A:$AD,AE$2,0)</f>
        <v>Green</v>
      </c>
      <c r="AF615" t="str">
        <f>VLOOKUP($Z615,'oddspedia-matches'!$A:$AD,AF$2,0)</f>
        <v>Red</v>
      </c>
      <c r="AG615" t="str">
        <f>VLOOKUP($Z615,'oddspedia-matches'!$A:$AD,AG$2,0)</f>
        <v>Green</v>
      </c>
      <c r="AH615" t="str">
        <f>VLOOKUP($Z615,'oddspedia-matches'!$A:$AD,AH$2,0)</f>
        <v>Red</v>
      </c>
      <c r="AI615" t="str">
        <f>VLOOKUP($Z615,'oddspedia-matches'!$A:$AD,AI$2,0)</f>
        <v>Green</v>
      </c>
      <c r="AJ615" t="str">
        <f>VLOOKUP($Z615,'oddspedia-matches'!$A:$AD,AJ$2,0)</f>
        <v>Red</v>
      </c>
      <c r="AK615" t="str">
        <f>VLOOKUP($Z615,'oddspedia-matches'!$A:$AD,AK$2,0)</f>
        <v>Green</v>
      </c>
      <c r="AL615" t="str">
        <f>VLOOKUP($Z615,'oddspedia-matches'!$A:$AD,AL$2,0)</f>
        <v>Green</v>
      </c>
      <c r="AM615" t="str">
        <f>VLOOKUP($Z615,'oddspedia-matches'!$A:$AD,AM$2,0)</f>
        <v>Green</v>
      </c>
      <c r="AN615" t="str">
        <f>VLOOKUP($Z615,'oddspedia-matches'!$A:$AD,AN$2,0)</f>
        <v>Red</v>
      </c>
      <c r="AO615" t="str">
        <f>VLOOKUP($Z615,'oddspedia-matches'!$A:$AD,AO$2,0)</f>
        <v>Green</v>
      </c>
      <c r="AP615" t="str">
        <f>VLOOKUP($Z615,'oddspedia-matches'!$A:$AD,AP$2,0)</f>
        <v>Green</v>
      </c>
      <c r="AQ615" t="str">
        <f>VLOOKUP($Z615,'oddspedia-matches'!$A:$AD,AQ$2,0)</f>
        <v>Red</v>
      </c>
    </row>
    <row r="616" spans="2:43" x14ac:dyDescent="0.3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tr">
        <f>VLOOKUP(E616,'Transform table'!A:B,2,0)</f>
        <v>JJ Urquiza</v>
      </c>
      <c r="Y616" t="str">
        <f>VLOOKUP(F616,'Transform table'!A:B,2,0)</f>
        <v>Berazategui</v>
      </c>
      <c r="Z616" t="str">
        <f t="shared" si="9"/>
        <v>31/07/2026JJ UrquizaBerazategui</v>
      </c>
      <c r="AA616" t="str">
        <f>VLOOKUP($Z616,'oddspedia-matches'!$A:$AD,AA$2,0)</f>
        <v>0 - 0</v>
      </c>
      <c r="AB616" t="str">
        <f>VLOOKUP($Z616,'oddspedia-matches'!$A:$AD,AB$2,0)</f>
        <v>Red</v>
      </c>
      <c r="AC616" t="str">
        <f>VLOOKUP($Z616,'oddspedia-matches'!$A:$AD,AC$2,0)</f>
        <v>Green</v>
      </c>
      <c r="AD616" t="str">
        <f>VLOOKUP($Z616,'oddspedia-matches'!$A:$AD,AD$2,0)</f>
        <v>Red</v>
      </c>
      <c r="AE616" t="str">
        <f>VLOOKUP($Z616,'oddspedia-matches'!$A:$AD,AE$2,0)</f>
        <v>Green</v>
      </c>
      <c r="AF616" t="str">
        <f>VLOOKUP($Z616,'oddspedia-matches'!$A:$AD,AF$2,0)</f>
        <v>Green</v>
      </c>
      <c r="AG616" t="str">
        <f>VLOOKUP($Z616,'oddspedia-matches'!$A:$AD,AG$2,0)</f>
        <v>Red</v>
      </c>
      <c r="AH616" t="str">
        <f>VLOOKUP($Z616,'oddspedia-matches'!$A:$AD,AH$2,0)</f>
        <v>Red</v>
      </c>
      <c r="AI616" t="str">
        <f>VLOOKUP($Z616,'oddspedia-matches'!$A:$AD,AI$2,0)</f>
        <v>Green</v>
      </c>
      <c r="AJ616" t="str">
        <f>VLOOKUP($Z616,'oddspedia-matches'!$A:$AD,AJ$2,0)</f>
        <v>Red</v>
      </c>
      <c r="AK616" t="str">
        <f>VLOOKUP($Z616,'oddspedia-matches'!$A:$AD,AK$2,0)</f>
        <v>Red</v>
      </c>
      <c r="AL616" t="str">
        <f>VLOOKUP($Z616,'oddspedia-matches'!$A:$AD,AL$2,0)</f>
        <v>Red</v>
      </c>
      <c r="AM616" t="str">
        <f>VLOOKUP($Z616,'oddspedia-matches'!$A:$AD,AM$2,0)</f>
        <v>Red</v>
      </c>
      <c r="AN616" t="str">
        <f>VLOOKUP($Z616,'oddspedia-matches'!$A:$AD,AN$2,0)</f>
        <v>Green</v>
      </c>
      <c r="AO616" t="str">
        <f>VLOOKUP($Z616,'oddspedia-matches'!$A:$AD,AO$2,0)</f>
        <v>Green</v>
      </c>
      <c r="AP616" t="str">
        <f>VLOOKUP($Z616,'oddspedia-matches'!$A:$AD,AP$2,0)</f>
        <v>Red</v>
      </c>
      <c r="AQ616" t="str">
        <f>VLOOKUP($Z616,'oddspedia-matches'!$A:$AD,AQ$2,0)</f>
        <v>Green</v>
      </c>
    </row>
    <row r="617" spans="2:43" hidden="1" x14ac:dyDescent="0.3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tr">
        <f>VLOOKUP(E617,'Transform table'!A:B,2,0)</f>
        <v>Bohemian</v>
      </c>
      <c r="Y617" t="str">
        <f>VLOOKUP(F617,'Transform table'!A:B,2,0)</f>
        <v>Galway FC</v>
      </c>
      <c r="Z617" t="str">
        <f t="shared" si="9"/>
        <v>31/07/2026BohemianGalway FC</v>
      </c>
      <c r="AA617" t="e">
        <f>VLOOKUP($Z617,'oddspedia-matches'!$A:$AD,AA$2,0)</f>
        <v>#N/A</v>
      </c>
      <c r="AB617" t="e">
        <f>VLOOKUP($Z617,'oddspedia-matches'!$A:$AD,AB$2,0)</f>
        <v>#N/A</v>
      </c>
      <c r="AC617" t="e">
        <f>VLOOKUP($Z617,'oddspedia-matches'!$A:$AD,AC$2,0)</f>
        <v>#N/A</v>
      </c>
      <c r="AD617" t="e">
        <f>VLOOKUP($Z617,'oddspedia-matches'!$A:$AD,AD$2,0)</f>
        <v>#N/A</v>
      </c>
      <c r="AE617" t="e">
        <f>VLOOKUP($Z617,'oddspedia-matches'!$A:$AD,AE$2,0)</f>
        <v>#N/A</v>
      </c>
      <c r="AF617" t="e">
        <f>VLOOKUP($Z617,'oddspedia-matches'!$A:$AD,AF$2,0)</f>
        <v>#N/A</v>
      </c>
      <c r="AG617" t="e">
        <f>VLOOKUP($Z617,'oddspedia-matches'!$A:$AD,AG$2,0)</f>
        <v>#N/A</v>
      </c>
      <c r="AH617" t="e">
        <f>VLOOKUP($Z617,'oddspedia-matches'!$A:$AD,AH$2,0)</f>
        <v>#N/A</v>
      </c>
      <c r="AI617" t="e">
        <f>VLOOKUP($Z617,'oddspedia-matches'!$A:$AD,AI$2,0)</f>
        <v>#N/A</v>
      </c>
      <c r="AJ617" t="e">
        <f>VLOOKUP($Z617,'oddspedia-matches'!$A:$AD,AJ$2,0)</f>
        <v>#N/A</v>
      </c>
      <c r="AK617" t="e">
        <f>VLOOKUP($Z617,'oddspedia-matches'!$A:$AD,AK$2,0)</f>
        <v>#N/A</v>
      </c>
      <c r="AL617" t="e">
        <f>VLOOKUP($Z617,'oddspedia-matches'!$A:$AD,AL$2,0)</f>
        <v>#N/A</v>
      </c>
      <c r="AM617" t="e">
        <f>VLOOKUP($Z617,'oddspedia-matches'!$A:$AD,AM$2,0)</f>
        <v>#N/A</v>
      </c>
      <c r="AN617" t="e">
        <f>VLOOKUP($Z617,'oddspedia-matches'!$A:$AD,AN$2,0)</f>
        <v>#N/A</v>
      </c>
      <c r="AO617" t="e">
        <f>VLOOKUP($Z617,'oddspedia-matches'!$A:$AD,AO$2,0)</f>
        <v>#N/A</v>
      </c>
      <c r="AP617" t="e">
        <f>VLOOKUP($Z617,'oddspedia-matches'!$A:$AD,AP$2,0)</f>
        <v>#N/A</v>
      </c>
      <c r="AQ617" t="e">
        <f>VLOOKUP($Z617,'oddspedia-matches'!$A:$AD,AQ$2,0)</f>
        <v>#N/A</v>
      </c>
    </row>
    <row r="618" spans="2:43" x14ac:dyDescent="0.3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tr">
        <f>VLOOKUP(E618,'Transform table'!A:B,2,0)</f>
        <v>Drogheda United</v>
      </c>
      <c r="Y618" t="str">
        <f>VLOOKUP(F618,'Transform table'!A:B,2,0)</f>
        <v>Shamrock Rovers</v>
      </c>
      <c r="Z618" t="str">
        <f t="shared" si="9"/>
        <v>31/07/2026Drogheda UnitedShamrock Rovers</v>
      </c>
      <c r="AA618" t="str">
        <f>VLOOKUP($Z618,'oddspedia-matches'!$A:$AD,AA$2,0)</f>
        <v>0 - 0</v>
      </c>
      <c r="AB618" t="str">
        <f>VLOOKUP($Z618,'oddspedia-matches'!$A:$AD,AB$2,0)</f>
        <v>Red</v>
      </c>
      <c r="AC618" t="str">
        <f>VLOOKUP($Z618,'oddspedia-matches'!$A:$AD,AC$2,0)</f>
        <v>Green</v>
      </c>
      <c r="AD618" t="str">
        <f>VLOOKUP($Z618,'oddspedia-matches'!$A:$AD,AD$2,0)</f>
        <v>Red</v>
      </c>
      <c r="AE618" t="str">
        <f>VLOOKUP($Z618,'oddspedia-matches'!$A:$AD,AE$2,0)</f>
        <v>Green</v>
      </c>
      <c r="AF618" t="str">
        <f>VLOOKUP($Z618,'oddspedia-matches'!$A:$AD,AF$2,0)</f>
        <v>Green</v>
      </c>
      <c r="AG618" t="str">
        <f>VLOOKUP($Z618,'oddspedia-matches'!$A:$AD,AG$2,0)</f>
        <v>Red</v>
      </c>
      <c r="AH618" t="str">
        <f>VLOOKUP($Z618,'oddspedia-matches'!$A:$AD,AH$2,0)</f>
        <v>Red</v>
      </c>
      <c r="AI618" t="str">
        <f>VLOOKUP($Z618,'oddspedia-matches'!$A:$AD,AI$2,0)</f>
        <v>Green</v>
      </c>
      <c r="AJ618" t="str">
        <f>VLOOKUP($Z618,'oddspedia-matches'!$A:$AD,AJ$2,0)</f>
        <v>Red</v>
      </c>
      <c r="AK618" t="str">
        <f>VLOOKUP($Z618,'oddspedia-matches'!$A:$AD,AK$2,0)</f>
        <v>Red</v>
      </c>
      <c r="AL618" t="str">
        <f>VLOOKUP($Z618,'oddspedia-matches'!$A:$AD,AL$2,0)</f>
        <v>Red</v>
      </c>
      <c r="AM618" t="str">
        <f>VLOOKUP($Z618,'oddspedia-matches'!$A:$AD,AM$2,0)</f>
        <v>Red</v>
      </c>
      <c r="AN618" t="str">
        <f>VLOOKUP($Z618,'oddspedia-matches'!$A:$AD,AN$2,0)</f>
        <v>Green</v>
      </c>
      <c r="AO618" t="str">
        <f>VLOOKUP($Z618,'oddspedia-matches'!$A:$AD,AO$2,0)</f>
        <v>Green</v>
      </c>
      <c r="AP618" t="str">
        <f>VLOOKUP($Z618,'oddspedia-matches'!$A:$AD,AP$2,0)</f>
        <v>Red</v>
      </c>
      <c r="AQ618" t="str">
        <f>VLOOKUP($Z618,'oddspedia-matches'!$A:$AD,AQ$2,0)</f>
        <v>Green</v>
      </c>
    </row>
    <row r="619" spans="2:43" x14ac:dyDescent="0.3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tr">
        <f>VLOOKUP(E619,'Transform table'!A:B,2,0)</f>
        <v>Dundalk</v>
      </c>
      <c r="Y619" t="str">
        <f>VLOOKUP(F619,'Transform table'!A:B,2,0)</f>
        <v>Sligo FC</v>
      </c>
      <c r="Z619" t="str">
        <f t="shared" si="9"/>
        <v>31/07/2026DundalkSligo FC</v>
      </c>
      <c r="AA619" t="str">
        <f>VLOOKUP($Z619,'oddspedia-matches'!$A:$AD,AA$2,0)</f>
        <v>1 - 1</v>
      </c>
      <c r="AB619" t="str">
        <f>VLOOKUP($Z619,'oddspedia-matches'!$A:$AD,AB$2,0)</f>
        <v>Red</v>
      </c>
      <c r="AC619" t="str">
        <f>VLOOKUP($Z619,'oddspedia-matches'!$A:$AD,AC$2,0)</f>
        <v>Green</v>
      </c>
      <c r="AD619" t="str">
        <f>VLOOKUP($Z619,'oddspedia-matches'!$A:$AD,AD$2,0)</f>
        <v>Red</v>
      </c>
      <c r="AE619" t="str">
        <f>VLOOKUP($Z619,'oddspedia-matches'!$A:$AD,AE$2,0)</f>
        <v>Green</v>
      </c>
      <c r="AF619" t="str">
        <f>VLOOKUP($Z619,'oddspedia-matches'!$A:$AD,AF$2,0)</f>
        <v>Green</v>
      </c>
      <c r="AG619" t="str">
        <f>VLOOKUP($Z619,'oddspedia-matches'!$A:$AD,AG$2,0)</f>
        <v>Red</v>
      </c>
      <c r="AH619" t="str">
        <f>VLOOKUP($Z619,'oddspedia-matches'!$A:$AD,AH$2,0)</f>
        <v>Red</v>
      </c>
      <c r="AI619" t="str">
        <f>VLOOKUP($Z619,'oddspedia-matches'!$A:$AD,AI$2,0)</f>
        <v>Green</v>
      </c>
      <c r="AJ619" t="str">
        <f>VLOOKUP($Z619,'oddspedia-matches'!$A:$AD,AJ$2,0)</f>
        <v>Red</v>
      </c>
      <c r="AK619" t="str">
        <f>VLOOKUP($Z619,'oddspedia-matches'!$A:$AD,AK$2,0)</f>
        <v>Red</v>
      </c>
      <c r="AL619" t="str">
        <f>VLOOKUP($Z619,'oddspedia-matches'!$A:$AD,AL$2,0)</f>
        <v>Green</v>
      </c>
      <c r="AM619" t="str">
        <f>VLOOKUP($Z619,'oddspedia-matches'!$A:$AD,AM$2,0)</f>
        <v>Red</v>
      </c>
      <c r="AN619" t="str">
        <f>VLOOKUP($Z619,'oddspedia-matches'!$A:$AD,AN$2,0)</f>
        <v>Green</v>
      </c>
      <c r="AO619" t="str">
        <f>VLOOKUP($Z619,'oddspedia-matches'!$A:$AD,AO$2,0)</f>
        <v>Green</v>
      </c>
      <c r="AP619" t="str">
        <f>VLOOKUP($Z619,'oddspedia-matches'!$A:$AD,AP$2,0)</f>
        <v>Green</v>
      </c>
      <c r="AQ619" t="str">
        <f>VLOOKUP($Z619,'oddspedia-matches'!$A:$AD,AQ$2,0)</f>
        <v>Red</v>
      </c>
    </row>
    <row r="620" spans="2:43" hidden="1" x14ac:dyDescent="0.3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tr">
        <f>VLOOKUP(E620,'Transform table'!A:B,2,0)</f>
        <v>St Patrick's Athletic</v>
      </c>
      <c r="Y620" t="str">
        <f>VLOOKUP(F620,'Transform table'!A:B,2,0)</f>
        <v>Derry City</v>
      </c>
      <c r="Z620" t="str">
        <f t="shared" si="9"/>
        <v>31/07/2026St Patrick's AthleticDerry City</v>
      </c>
      <c r="AA620" t="e">
        <f>VLOOKUP($Z620,'oddspedia-matches'!$A:$AD,AA$2,0)</f>
        <v>#N/A</v>
      </c>
      <c r="AB620" t="e">
        <f>VLOOKUP($Z620,'oddspedia-matches'!$A:$AD,AB$2,0)</f>
        <v>#N/A</v>
      </c>
      <c r="AC620" t="e">
        <f>VLOOKUP($Z620,'oddspedia-matches'!$A:$AD,AC$2,0)</f>
        <v>#N/A</v>
      </c>
      <c r="AD620" t="e">
        <f>VLOOKUP($Z620,'oddspedia-matches'!$A:$AD,AD$2,0)</f>
        <v>#N/A</v>
      </c>
      <c r="AE620" t="e">
        <f>VLOOKUP($Z620,'oddspedia-matches'!$A:$AD,AE$2,0)</f>
        <v>#N/A</v>
      </c>
      <c r="AF620" t="e">
        <f>VLOOKUP($Z620,'oddspedia-matches'!$A:$AD,AF$2,0)</f>
        <v>#N/A</v>
      </c>
      <c r="AG620" t="e">
        <f>VLOOKUP($Z620,'oddspedia-matches'!$A:$AD,AG$2,0)</f>
        <v>#N/A</v>
      </c>
      <c r="AH620" t="e">
        <f>VLOOKUP($Z620,'oddspedia-matches'!$A:$AD,AH$2,0)</f>
        <v>#N/A</v>
      </c>
      <c r="AI620" t="e">
        <f>VLOOKUP($Z620,'oddspedia-matches'!$A:$AD,AI$2,0)</f>
        <v>#N/A</v>
      </c>
      <c r="AJ620" t="e">
        <f>VLOOKUP($Z620,'oddspedia-matches'!$A:$AD,AJ$2,0)</f>
        <v>#N/A</v>
      </c>
      <c r="AK620" t="e">
        <f>VLOOKUP($Z620,'oddspedia-matches'!$A:$AD,AK$2,0)</f>
        <v>#N/A</v>
      </c>
      <c r="AL620" t="e">
        <f>VLOOKUP($Z620,'oddspedia-matches'!$A:$AD,AL$2,0)</f>
        <v>#N/A</v>
      </c>
      <c r="AM620" t="e">
        <f>VLOOKUP($Z620,'oddspedia-matches'!$A:$AD,AM$2,0)</f>
        <v>#N/A</v>
      </c>
      <c r="AN620" t="e">
        <f>VLOOKUP($Z620,'oddspedia-matches'!$A:$AD,AN$2,0)</f>
        <v>#N/A</v>
      </c>
      <c r="AO620" t="e">
        <f>VLOOKUP($Z620,'oddspedia-matches'!$A:$AD,AO$2,0)</f>
        <v>#N/A</v>
      </c>
      <c r="AP620" t="e">
        <f>VLOOKUP($Z620,'oddspedia-matches'!$A:$AD,AP$2,0)</f>
        <v>#N/A</v>
      </c>
      <c r="AQ620" t="e">
        <f>VLOOKUP($Z620,'oddspedia-matches'!$A:$AD,AQ$2,0)</f>
        <v>#N/A</v>
      </c>
    </row>
    <row r="621" spans="2:43" hidden="1" x14ac:dyDescent="0.3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tr">
        <f>VLOOKUP(E621,'Transform table'!A:B,2,0)</f>
        <v>Waterford United</v>
      </c>
      <c r="Y621" t="str">
        <f>VLOOKUP(F621,'Transform table'!A:B,2,0)</f>
        <v>Shelbourne</v>
      </c>
      <c r="Z621" t="str">
        <f t="shared" si="9"/>
        <v>31/07/2026Waterford UnitedShelbourne</v>
      </c>
      <c r="AA621" t="e">
        <f>VLOOKUP($Z621,'oddspedia-matches'!$A:$AD,AA$2,0)</f>
        <v>#N/A</v>
      </c>
      <c r="AB621" t="e">
        <f>VLOOKUP($Z621,'oddspedia-matches'!$A:$AD,AB$2,0)</f>
        <v>#N/A</v>
      </c>
      <c r="AC621" t="e">
        <f>VLOOKUP($Z621,'oddspedia-matches'!$A:$AD,AC$2,0)</f>
        <v>#N/A</v>
      </c>
      <c r="AD621" t="e">
        <f>VLOOKUP($Z621,'oddspedia-matches'!$A:$AD,AD$2,0)</f>
        <v>#N/A</v>
      </c>
      <c r="AE621" t="e">
        <f>VLOOKUP($Z621,'oddspedia-matches'!$A:$AD,AE$2,0)</f>
        <v>#N/A</v>
      </c>
      <c r="AF621" t="e">
        <f>VLOOKUP($Z621,'oddspedia-matches'!$A:$AD,AF$2,0)</f>
        <v>#N/A</v>
      </c>
      <c r="AG621" t="e">
        <f>VLOOKUP($Z621,'oddspedia-matches'!$A:$AD,AG$2,0)</f>
        <v>#N/A</v>
      </c>
      <c r="AH621" t="e">
        <f>VLOOKUP($Z621,'oddspedia-matches'!$A:$AD,AH$2,0)</f>
        <v>#N/A</v>
      </c>
      <c r="AI621" t="e">
        <f>VLOOKUP($Z621,'oddspedia-matches'!$A:$AD,AI$2,0)</f>
        <v>#N/A</v>
      </c>
      <c r="AJ621" t="e">
        <f>VLOOKUP($Z621,'oddspedia-matches'!$A:$AD,AJ$2,0)</f>
        <v>#N/A</v>
      </c>
      <c r="AK621" t="e">
        <f>VLOOKUP($Z621,'oddspedia-matches'!$A:$AD,AK$2,0)</f>
        <v>#N/A</v>
      </c>
      <c r="AL621" t="e">
        <f>VLOOKUP($Z621,'oddspedia-matches'!$A:$AD,AL$2,0)</f>
        <v>#N/A</v>
      </c>
      <c r="AM621" t="e">
        <f>VLOOKUP($Z621,'oddspedia-matches'!$A:$AD,AM$2,0)</f>
        <v>#N/A</v>
      </c>
      <c r="AN621" t="e">
        <f>VLOOKUP($Z621,'oddspedia-matches'!$A:$AD,AN$2,0)</f>
        <v>#N/A</v>
      </c>
      <c r="AO621" t="e">
        <f>VLOOKUP($Z621,'oddspedia-matches'!$A:$AD,AO$2,0)</f>
        <v>#N/A</v>
      </c>
      <c r="AP621" t="e">
        <f>VLOOKUP($Z621,'oddspedia-matches'!$A:$AD,AP$2,0)</f>
        <v>#N/A</v>
      </c>
      <c r="AQ621" t="e">
        <f>VLOOKUP($Z621,'oddspedia-matches'!$A:$AD,AQ$2,0)</f>
        <v>#N/A</v>
      </c>
    </row>
    <row r="622" spans="2:43" x14ac:dyDescent="0.3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tr">
        <f>VLOOKUP(E622,'Transform table'!A:B,2,0)</f>
        <v>Athlone Town</v>
      </c>
      <c r="Y622" t="str">
        <f>VLOOKUP(F622,'Transform table'!A:B,2,0)</f>
        <v>UC Dublin</v>
      </c>
      <c r="Z622" t="str">
        <f t="shared" si="9"/>
        <v>31/07/2026Athlone TownUC Dublin</v>
      </c>
      <c r="AA622" t="str">
        <f>VLOOKUP($Z622,'oddspedia-matches'!$A:$AD,AA$2,0)</f>
        <v>0 - 0</v>
      </c>
      <c r="AB622" t="str">
        <f>VLOOKUP($Z622,'oddspedia-matches'!$A:$AD,AB$2,0)</f>
        <v>Red</v>
      </c>
      <c r="AC622" t="str">
        <f>VLOOKUP($Z622,'oddspedia-matches'!$A:$AD,AC$2,0)</f>
        <v>Green</v>
      </c>
      <c r="AD622" t="str">
        <f>VLOOKUP($Z622,'oddspedia-matches'!$A:$AD,AD$2,0)</f>
        <v>Red</v>
      </c>
      <c r="AE622" t="str">
        <f>VLOOKUP($Z622,'oddspedia-matches'!$A:$AD,AE$2,0)</f>
        <v>Green</v>
      </c>
      <c r="AF622" t="str">
        <f>VLOOKUP($Z622,'oddspedia-matches'!$A:$AD,AF$2,0)</f>
        <v>Green</v>
      </c>
      <c r="AG622" t="str">
        <f>VLOOKUP($Z622,'oddspedia-matches'!$A:$AD,AG$2,0)</f>
        <v>Red</v>
      </c>
      <c r="AH622" t="str">
        <f>VLOOKUP($Z622,'oddspedia-matches'!$A:$AD,AH$2,0)</f>
        <v>Red</v>
      </c>
      <c r="AI622" t="str">
        <f>VLOOKUP($Z622,'oddspedia-matches'!$A:$AD,AI$2,0)</f>
        <v>Green</v>
      </c>
      <c r="AJ622" t="str">
        <f>VLOOKUP($Z622,'oddspedia-matches'!$A:$AD,AJ$2,0)</f>
        <v>Red</v>
      </c>
      <c r="AK622" t="str">
        <f>VLOOKUP($Z622,'oddspedia-matches'!$A:$AD,AK$2,0)</f>
        <v>Red</v>
      </c>
      <c r="AL622" t="str">
        <f>VLOOKUP($Z622,'oddspedia-matches'!$A:$AD,AL$2,0)</f>
        <v>Red</v>
      </c>
      <c r="AM622" t="str">
        <f>VLOOKUP($Z622,'oddspedia-matches'!$A:$AD,AM$2,0)</f>
        <v>Red</v>
      </c>
      <c r="AN622" t="str">
        <f>VLOOKUP($Z622,'oddspedia-matches'!$A:$AD,AN$2,0)</f>
        <v>Green</v>
      </c>
      <c r="AO622" t="str">
        <f>VLOOKUP($Z622,'oddspedia-matches'!$A:$AD,AO$2,0)</f>
        <v>Green</v>
      </c>
      <c r="AP622" t="str">
        <f>VLOOKUP($Z622,'oddspedia-matches'!$A:$AD,AP$2,0)</f>
        <v>Red</v>
      </c>
      <c r="AQ622" t="str">
        <f>VLOOKUP($Z622,'oddspedia-matches'!$A:$AD,AQ$2,0)</f>
        <v>Green</v>
      </c>
    </row>
    <row r="623" spans="2:43" x14ac:dyDescent="0.3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tr">
        <f>VLOOKUP(E623,'Transform table'!A:B,2,0)</f>
        <v>Bray Wanderers</v>
      </c>
      <c r="Y623" t="str">
        <f>VLOOKUP(F623,'Transform table'!A:B,2,0)</f>
        <v>Kerry FC</v>
      </c>
      <c r="Z623" t="str">
        <f t="shared" si="9"/>
        <v>31/07/2026Bray WanderersKerry FC</v>
      </c>
      <c r="AA623" t="str">
        <f>VLOOKUP($Z623,'oddspedia-matches'!$A:$AD,AA$2,0)</f>
        <v>0 - 4</v>
      </c>
      <c r="AB623" t="str">
        <f>VLOOKUP($Z623,'oddspedia-matches'!$A:$AD,AB$2,0)</f>
        <v>Red</v>
      </c>
      <c r="AC623" t="str">
        <f>VLOOKUP($Z623,'oddspedia-matches'!$A:$AD,AC$2,0)</f>
        <v>Red</v>
      </c>
      <c r="AD623" t="str">
        <f>VLOOKUP($Z623,'oddspedia-matches'!$A:$AD,AD$2,0)</f>
        <v>Green</v>
      </c>
      <c r="AE623" t="str">
        <f>VLOOKUP($Z623,'oddspedia-matches'!$A:$AD,AE$2,0)</f>
        <v>Red</v>
      </c>
      <c r="AF623" t="str">
        <f>VLOOKUP($Z623,'oddspedia-matches'!$A:$AD,AF$2,0)</f>
        <v>Green</v>
      </c>
      <c r="AG623" t="str">
        <f>VLOOKUP($Z623,'oddspedia-matches'!$A:$AD,AG$2,0)</f>
        <v>Green</v>
      </c>
      <c r="AH623" t="str">
        <f>VLOOKUP($Z623,'oddspedia-matches'!$A:$AD,AH$2,0)</f>
        <v>Red</v>
      </c>
      <c r="AI623" t="str">
        <f>VLOOKUP($Z623,'oddspedia-matches'!$A:$AD,AI$2,0)</f>
        <v>Red</v>
      </c>
      <c r="AJ623" t="str">
        <f>VLOOKUP($Z623,'oddspedia-matches'!$A:$AD,AJ$2,0)</f>
        <v>Green</v>
      </c>
      <c r="AK623" t="str">
        <f>VLOOKUP($Z623,'oddspedia-matches'!$A:$AD,AK$2,0)</f>
        <v>Green</v>
      </c>
      <c r="AL623" t="str">
        <f>VLOOKUP($Z623,'oddspedia-matches'!$A:$AD,AL$2,0)</f>
        <v>Green</v>
      </c>
      <c r="AM623" t="str">
        <f>VLOOKUP($Z623,'oddspedia-matches'!$A:$AD,AM$2,0)</f>
        <v>Green</v>
      </c>
      <c r="AN623" t="str">
        <f>VLOOKUP($Z623,'oddspedia-matches'!$A:$AD,AN$2,0)</f>
        <v>Red</v>
      </c>
      <c r="AO623" t="str">
        <f>VLOOKUP($Z623,'oddspedia-matches'!$A:$AD,AO$2,0)</f>
        <v>Red</v>
      </c>
      <c r="AP623" t="str">
        <f>VLOOKUP($Z623,'oddspedia-matches'!$A:$AD,AP$2,0)</f>
        <v>Red</v>
      </c>
      <c r="AQ623" t="str">
        <f>VLOOKUP($Z623,'oddspedia-matches'!$A:$AD,AQ$2,0)</f>
        <v>Green</v>
      </c>
    </row>
    <row r="624" spans="2:43" x14ac:dyDescent="0.3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tr">
        <f>VLOOKUP(E624,'Transform table'!A:B,2,0)</f>
        <v>Cobh Ramblers</v>
      </c>
      <c r="Y624" t="str">
        <f>VLOOKUP(F624,'Transform table'!A:B,2,0)</f>
        <v>Wexford Youths</v>
      </c>
      <c r="Z624" t="str">
        <f t="shared" ref="Z624:Z649" si="10">C624&amp;X624&amp;Y624</f>
        <v>31/07/2026Cobh RamblersWexford Youths</v>
      </c>
      <c r="AA624" t="str">
        <f>VLOOKUP($Z624,'oddspedia-matches'!$A:$AD,AA$2,0)</f>
        <v>1 - 0</v>
      </c>
      <c r="AB624" t="str">
        <f>VLOOKUP($Z624,'oddspedia-matches'!$A:$AD,AB$2,0)</f>
        <v>Green</v>
      </c>
      <c r="AC624" t="str">
        <f>VLOOKUP($Z624,'oddspedia-matches'!$A:$AD,AC$2,0)</f>
        <v>Red</v>
      </c>
      <c r="AD624" t="str">
        <f>VLOOKUP($Z624,'oddspedia-matches'!$A:$AD,AD$2,0)</f>
        <v>Red</v>
      </c>
      <c r="AE624" t="str">
        <f>VLOOKUP($Z624,'oddspedia-matches'!$A:$AD,AE$2,0)</f>
        <v>Green</v>
      </c>
      <c r="AF624" t="str">
        <f>VLOOKUP($Z624,'oddspedia-matches'!$A:$AD,AF$2,0)</f>
        <v>Red</v>
      </c>
      <c r="AG624" t="str">
        <f>VLOOKUP($Z624,'oddspedia-matches'!$A:$AD,AG$2,0)</f>
        <v>Green</v>
      </c>
      <c r="AH624" t="str">
        <f>VLOOKUP($Z624,'oddspedia-matches'!$A:$AD,AH$2,0)</f>
        <v>Green</v>
      </c>
      <c r="AI624" t="str">
        <f>VLOOKUP($Z624,'oddspedia-matches'!$A:$AD,AI$2,0)</f>
        <v>Red</v>
      </c>
      <c r="AJ624" t="str">
        <f>VLOOKUP($Z624,'oddspedia-matches'!$A:$AD,AJ$2,0)</f>
        <v>Red</v>
      </c>
      <c r="AK624" t="str">
        <f>VLOOKUP($Z624,'oddspedia-matches'!$A:$AD,AK$2,0)</f>
        <v>Green</v>
      </c>
      <c r="AL624" t="str">
        <f>VLOOKUP($Z624,'oddspedia-matches'!$A:$AD,AL$2,0)</f>
        <v>Red</v>
      </c>
      <c r="AM624" t="str">
        <f>VLOOKUP($Z624,'oddspedia-matches'!$A:$AD,AM$2,0)</f>
        <v>Red</v>
      </c>
      <c r="AN624" t="str">
        <f>VLOOKUP($Z624,'oddspedia-matches'!$A:$AD,AN$2,0)</f>
        <v>Green</v>
      </c>
      <c r="AO624" t="str">
        <f>VLOOKUP($Z624,'oddspedia-matches'!$A:$AD,AO$2,0)</f>
        <v>Green</v>
      </c>
      <c r="AP624" t="str">
        <f>VLOOKUP($Z624,'oddspedia-matches'!$A:$AD,AP$2,0)</f>
        <v>Red</v>
      </c>
      <c r="AQ624" t="str">
        <f>VLOOKUP($Z624,'oddspedia-matches'!$A:$AD,AQ$2,0)</f>
        <v>Green</v>
      </c>
    </row>
    <row r="625" spans="2:43" x14ac:dyDescent="0.3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tr">
        <f>VLOOKUP(E625,'Transform table'!A:B,2,0)</f>
        <v>Finn Harps</v>
      </c>
      <c r="Y625" t="str">
        <f>VLOOKUP(F625,'Transform table'!A:B,2,0)</f>
        <v>Cork City</v>
      </c>
      <c r="Z625" t="str">
        <f t="shared" si="10"/>
        <v>31/07/2026Finn HarpsCork City</v>
      </c>
      <c r="AA625" t="str">
        <f>VLOOKUP($Z625,'oddspedia-matches'!$A:$AD,AA$2,0)</f>
        <v>0 - 3</v>
      </c>
      <c r="AB625" t="str">
        <f>VLOOKUP($Z625,'oddspedia-matches'!$A:$AD,AB$2,0)</f>
        <v>Red</v>
      </c>
      <c r="AC625" t="str">
        <f>VLOOKUP($Z625,'oddspedia-matches'!$A:$AD,AC$2,0)</f>
        <v>Red</v>
      </c>
      <c r="AD625" t="str">
        <f>VLOOKUP($Z625,'oddspedia-matches'!$A:$AD,AD$2,0)</f>
        <v>Green</v>
      </c>
      <c r="AE625" t="str">
        <f>VLOOKUP($Z625,'oddspedia-matches'!$A:$AD,AE$2,0)</f>
        <v>Red</v>
      </c>
      <c r="AF625" t="str">
        <f>VLOOKUP($Z625,'oddspedia-matches'!$A:$AD,AF$2,0)</f>
        <v>Green</v>
      </c>
      <c r="AG625" t="str">
        <f>VLOOKUP($Z625,'oddspedia-matches'!$A:$AD,AG$2,0)</f>
        <v>Green</v>
      </c>
      <c r="AH625" t="str">
        <f>VLOOKUP($Z625,'oddspedia-matches'!$A:$AD,AH$2,0)</f>
        <v>Red</v>
      </c>
      <c r="AI625" t="str">
        <f>VLOOKUP($Z625,'oddspedia-matches'!$A:$AD,AI$2,0)</f>
        <v>Green</v>
      </c>
      <c r="AJ625" t="str">
        <f>VLOOKUP($Z625,'oddspedia-matches'!$A:$AD,AJ$2,0)</f>
        <v>Red</v>
      </c>
      <c r="AK625" t="str">
        <f>VLOOKUP($Z625,'oddspedia-matches'!$A:$AD,AK$2,0)</f>
        <v>Red</v>
      </c>
      <c r="AL625" t="str">
        <f>VLOOKUP($Z625,'oddspedia-matches'!$A:$AD,AL$2,0)</f>
        <v>Green</v>
      </c>
      <c r="AM625" t="str">
        <f>VLOOKUP($Z625,'oddspedia-matches'!$A:$AD,AM$2,0)</f>
        <v>Green</v>
      </c>
      <c r="AN625" t="str">
        <f>VLOOKUP($Z625,'oddspedia-matches'!$A:$AD,AN$2,0)</f>
        <v>Red</v>
      </c>
      <c r="AO625" t="str">
        <f>VLOOKUP($Z625,'oddspedia-matches'!$A:$AD,AO$2,0)</f>
        <v>Green</v>
      </c>
      <c r="AP625" t="str">
        <f>VLOOKUP($Z625,'oddspedia-matches'!$A:$AD,AP$2,0)</f>
        <v>Red</v>
      </c>
      <c r="AQ625" t="str">
        <f>VLOOKUP($Z625,'oddspedia-matches'!$A:$AD,AQ$2,0)</f>
        <v>Green</v>
      </c>
    </row>
    <row r="626" spans="2:43" x14ac:dyDescent="0.3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tr">
        <f>VLOOKUP(E626,'Transform table'!A:B,2,0)</f>
        <v>Treaty United</v>
      </c>
      <c r="Y626" t="str">
        <f>VLOOKUP(F626,'Transform table'!A:B,2,0)</f>
        <v>Longford Town</v>
      </c>
      <c r="Z626" t="str">
        <f t="shared" si="10"/>
        <v>31/07/2026Treaty UnitedLongford Town</v>
      </c>
      <c r="AA626" t="str">
        <f>VLOOKUP($Z626,'oddspedia-matches'!$A:$AD,AA$2,0)</f>
        <v>0 - 1</v>
      </c>
      <c r="AB626" t="str">
        <f>VLOOKUP($Z626,'oddspedia-matches'!$A:$AD,AB$2,0)</f>
        <v>Red</v>
      </c>
      <c r="AC626" t="str">
        <f>VLOOKUP($Z626,'oddspedia-matches'!$A:$AD,AC$2,0)</f>
        <v>Red</v>
      </c>
      <c r="AD626" t="str">
        <f>VLOOKUP($Z626,'oddspedia-matches'!$A:$AD,AD$2,0)</f>
        <v>Green</v>
      </c>
      <c r="AE626" t="str">
        <f>VLOOKUP($Z626,'oddspedia-matches'!$A:$AD,AE$2,0)</f>
        <v>Red</v>
      </c>
      <c r="AF626" t="str">
        <f>VLOOKUP($Z626,'oddspedia-matches'!$A:$AD,AF$2,0)</f>
        <v>Green</v>
      </c>
      <c r="AG626" t="str">
        <f>VLOOKUP($Z626,'oddspedia-matches'!$A:$AD,AG$2,0)</f>
        <v>Green</v>
      </c>
      <c r="AH626" t="str">
        <f>VLOOKUP($Z626,'oddspedia-matches'!$A:$AD,AH$2,0)</f>
        <v>Red</v>
      </c>
      <c r="AI626" t="str">
        <f>VLOOKUP($Z626,'oddspedia-matches'!$A:$AD,AI$2,0)</f>
        <v>Red</v>
      </c>
      <c r="AJ626" t="str">
        <f>VLOOKUP($Z626,'oddspedia-matches'!$A:$AD,AJ$2,0)</f>
        <v>Green</v>
      </c>
      <c r="AK626" t="str">
        <f>VLOOKUP($Z626,'oddspedia-matches'!$A:$AD,AK$2,0)</f>
        <v>Green</v>
      </c>
      <c r="AL626" t="str">
        <f>VLOOKUP($Z626,'oddspedia-matches'!$A:$AD,AL$2,0)</f>
        <v>Red</v>
      </c>
      <c r="AM626" t="str">
        <f>VLOOKUP($Z626,'oddspedia-matches'!$A:$AD,AM$2,0)</f>
        <v>Red</v>
      </c>
      <c r="AN626" t="str">
        <f>VLOOKUP($Z626,'oddspedia-matches'!$A:$AD,AN$2,0)</f>
        <v>Green</v>
      </c>
      <c r="AO626" t="str">
        <f>VLOOKUP($Z626,'oddspedia-matches'!$A:$AD,AO$2,0)</f>
        <v>Green</v>
      </c>
      <c r="AP626" t="str">
        <f>VLOOKUP($Z626,'oddspedia-matches'!$A:$AD,AP$2,0)</f>
        <v>Red</v>
      </c>
      <c r="AQ626" t="str">
        <f>VLOOKUP($Z626,'oddspedia-matches'!$A:$AD,AQ$2,0)</f>
        <v>Green</v>
      </c>
    </row>
    <row r="627" spans="2:43" x14ac:dyDescent="0.3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tr">
        <f>VLOOKUP(E627,'Transform table'!A:B,2,0)</f>
        <v>Universidad De Vinto</v>
      </c>
      <c r="Y627" t="str">
        <f>VLOOKUP(F627,'Transform table'!A:B,2,0)</f>
        <v>Guabira</v>
      </c>
      <c r="Z627" t="str">
        <f t="shared" si="10"/>
        <v>31/07/2026Universidad De VintoGuabira</v>
      </c>
      <c r="AA627" t="str">
        <f>VLOOKUP($Z627,'oddspedia-matches'!$A:$AD,AA$2,0)</f>
        <v>1 - 1</v>
      </c>
      <c r="AB627" t="str">
        <f>VLOOKUP($Z627,'oddspedia-matches'!$A:$AD,AB$2,0)</f>
        <v>Red</v>
      </c>
      <c r="AC627" t="str">
        <f>VLOOKUP($Z627,'oddspedia-matches'!$A:$AD,AC$2,0)</f>
        <v>Green</v>
      </c>
      <c r="AD627" t="str">
        <f>VLOOKUP($Z627,'oddspedia-matches'!$A:$AD,AD$2,0)</f>
        <v>Red</v>
      </c>
      <c r="AE627" t="str">
        <f>VLOOKUP($Z627,'oddspedia-matches'!$A:$AD,AE$2,0)</f>
        <v>Green</v>
      </c>
      <c r="AF627" t="str">
        <f>VLOOKUP($Z627,'oddspedia-matches'!$A:$AD,AF$2,0)</f>
        <v>Green</v>
      </c>
      <c r="AG627" t="str">
        <f>VLOOKUP($Z627,'oddspedia-matches'!$A:$AD,AG$2,0)</f>
        <v>Red</v>
      </c>
      <c r="AH627" t="str">
        <f>VLOOKUP($Z627,'oddspedia-matches'!$A:$AD,AH$2,0)</f>
        <v>Red</v>
      </c>
      <c r="AI627" t="str">
        <f>VLOOKUP($Z627,'oddspedia-matches'!$A:$AD,AI$2,0)</f>
        <v>Green</v>
      </c>
      <c r="AJ627" t="str">
        <f>VLOOKUP($Z627,'oddspedia-matches'!$A:$AD,AJ$2,0)</f>
        <v>Red</v>
      </c>
      <c r="AK627" t="str">
        <f>VLOOKUP($Z627,'oddspedia-matches'!$A:$AD,AK$2,0)</f>
        <v>Green</v>
      </c>
      <c r="AL627" t="str">
        <f>VLOOKUP($Z627,'oddspedia-matches'!$A:$AD,AL$2,0)</f>
        <v>Green</v>
      </c>
      <c r="AM627" t="str">
        <f>VLOOKUP($Z627,'oddspedia-matches'!$A:$AD,AM$2,0)</f>
        <v>Red</v>
      </c>
      <c r="AN627" t="str">
        <f>VLOOKUP($Z627,'oddspedia-matches'!$A:$AD,AN$2,0)</f>
        <v>Green</v>
      </c>
      <c r="AO627" t="str">
        <f>VLOOKUP($Z627,'oddspedia-matches'!$A:$AD,AO$2,0)</f>
        <v>Green</v>
      </c>
      <c r="AP627" t="str">
        <f>VLOOKUP($Z627,'oddspedia-matches'!$A:$AD,AP$2,0)</f>
        <v>Green</v>
      </c>
      <c r="AQ627" t="str">
        <f>VLOOKUP($Z627,'oddspedia-matches'!$A:$AD,AQ$2,0)</f>
        <v>Red</v>
      </c>
    </row>
    <row r="628" spans="2:43" x14ac:dyDescent="0.3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tr">
        <f>VLOOKUP(E628,'Transform table'!A:B,2,0)</f>
        <v>Bodo/Glimt</v>
      </c>
      <c r="Y628" t="str">
        <f>VLOOKUP(F628,'Transform table'!A:B,2,0)</f>
        <v>Lillestrom</v>
      </c>
      <c r="Z628" t="str">
        <f t="shared" si="10"/>
        <v>31/07/2026Bodo/GlimtLillestrom</v>
      </c>
      <c r="AA628" t="str">
        <f>VLOOKUP($Z628,'oddspedia-matches'!$A:$AD,AA$2,0)</f>
        <v>4 - 0</v>
      </c>
      <c r="AB628" t="str">
        <f>VLOOKUP($Z628,'oddspedia-matches'!$A:$AD,AB$2,0)</f>
        <v>Green</v>
      </c>
      <c r="AC628" t="str">
        <f>VLOOKUP($Z628,'oddspedia-matches'!$A:$AD,AC$2,0)</f>
        <v>Red</v>
      </c>
      <c r="AD628" t="str">
        <f>VLOOKUP($Z628,'oddspedia-matches'!$A:$AD,AD$2,0)</f>
        <v>Red</v>
      </c>
      <c r="AE628" t="str">
        <f>VLOOKUP($Z628,'oddspedia-matches'!$A:$AD,AE$2,0)</f>
        <v>Green</v>
      </c>
      <c r="AF628" t="str">
        <f>VLOOKUP($Z628,'oddspedia-matches'!$A:$AD,AF$2,0)</f>
        <v>Red</v>
      </c>
      <c r="AG628" t="str">
        <f>VLOOKUP($Z628,'oddspedia-matches'!$A:$AD,AG$2,0)</f>
        <v>Green</v>
      </c>
      <c r="AH628" t="str">
        <f>VLOOKUP($Z628,'oddspedia-matches'!$A:$AD,AH$2,0)</f>
        <v>Green</v>
      </c>
      <c r="AI628" t="str">
        <f>VLOOKUP($Z628,'oddspedia-matches'!$A:$AD,AI$2,0)</f>
        <v>Red</v>
      </c>
      <c r="AJ628" t="str">
        <f>VLOOKUP($Z628,'oddspedia-matches'!$A:$AD,AJ$2,0)</f>
        <v>Red</v>
      </c>
      <c r="AK628" t="str">
        <f>VLOOKUP($Z628,'oddspedia-matches'!$A:$AD,AK$2,0)</f>
        <v>Green</v>
      </c>
      <c r="AL628" t="str">
        <f>VLOOKUP($Z628,'oddspedia-matches'!$A:$AD,AL$2,0)</f>
        <v>Green</v>
      </c>
      <c r="AM628" t="str">
        <f>VLOOKUP($Z628,'oddspedia-matches'!$A:$AD,AM$2,0)</f>
        <v>Green</v>
      </c>
      <c r="AN628" t="str">
        <f>VLOOKUP($Z628,'oddspedia-matches'!$A:$AD,AN$2,0)</f>
        <v>Red</v>
      </c>
      <c r="AO628" t="str">
        <f>VLOOKUP($Z628,'oddspedia-matches'!$A:$AD,AO$2,0)</f>
        <v>Red</v>
      </c>
      <c r="AP628" t="str">
        <f>VLOOKUP($Z628,'oddspedia-matches'!$A:$AD,AP$2,0)</f>
        <v>Red</v>
      </c>
      <c r="AQ628" t="str">
        <f>VLOOKUP($Z628,'oddspedia-matches'!$A:$AD,AQ$2,0)</f>
        <v>Green</v>
      </c>
    </row>
    <row r="629" spans="2:43" x14ac:dyDescent="0.3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tr">
        <f>VLOOKUP(E629,'Transform table'!A:B,2,0)</f>
        <v>Real Santander</v>
      </c>
      <c r="Y629" t="str">
        <f>VLOOKUP(F629,'Transform table'!A:B,2,0)</f>
        <v>Patriotas FC</v>
      </c>
      <c r="Z629" t="str">
        <f t="shared" si="10"/>
        <v>31/07/2026Real SantanderPatriotas FC</v>
      </c>
      <c r="AA629" t="str">
        <f>VLOOKUP($Z629,'oddspedia-matches'!$A:$AD,AA$2,0)</f>
        <v>2 - 2</v>
      </c>
      <c r="AB629" t="str">
        <f>VLOOKUP($Z629,'oddspedia-matches'!$A:$AD,AB$2,0)</f>
        <v>Red</v>
      </c>
      <c r="AC629" t="str">
        <f>VLOOKUP($Z629,'oddspedia-matches'!$A:$AD,AC$2,0)</f>
        <v>Green</v>
      </c>
      <c r="AD629" t="str">
        <f>VLOOKUP($Z629,'oddspedia-matches'!$A:$AD,AD$2,0)</f>
        <v>Red</v>
      </c>
      <c r="AE629" t="str">
        <f>VLOOKUP($Z629,'oddspedia-matches'!$A:$AD,AE$2,0)</f>
        <v>Green</v>
      </c>
      <c r="AF629" t="str">
        <f>VLOOKUP($Z629,'oddspedia-matches'!$A:$AD,AF$2,0)</f>
        <v>Green</v>
      </c>
      <c r="AG629" t="str">
        <f>VLOOKUP($Z629,'oddspedia-matches'!$A:$AD,AG$2,0)</f>
        <v>Red</v>
      </c>
      <c r="AH629" t="str">
        <f>VLOOKUP($Z629,'oddspedia-matches'!$A:$AD,AH$2,0)</f>
        <v>Red</v>
      </c>
      <c r="AI629" t="str">
        <f>VLOOKUP($Z629,'oddspedia-matches'!$A:$AD,AI$2,0)</f>
        <v>Red</v>
      </c>
      <c r="AJ629" t="str">
        <f>VLOOKUP($Z629,'oddspedia-matches'!$A:$AD,AJ$2,0)</f>
        <v>Green</v>
      </c>
      <c r="AK629" t="str">
        <f>VLOOKUP($Z629,'oddspedia-matches'!$A:$AD,AK$2,0)</f>
        <v>Green</v>
      </c>
      <c r="AL629" t="str">
        <f>VLOOKUP($Z629,'oddspedia-matches'!$A:$AD,AL$2,0)</f>
        <v>Green</v>
      </c>
      <c r="AM629" t="str">
        <f>VLOOKUP($Z629,'oddspedia-matches'!$A:$AD,AM$2,0)</f>
        <v>Green</v>
      </c>
      <c r="AN629" t="str">
        <f>VLOOKUP($Z629,'oddspedia-matches'!$A:$AD,AN$2,0)</f>
        <v>Red</v>
      </c>
      <c r="AO629" t="str">
        <f>VLOOKUP($Z629,'oddspedia-matches'!$A:$AD,AO$2,0)</f>
        <v>Red</v>
      </c>
      <c r="AP629" t="str">
        <f>VLOOKUP($Z629,'oddspedia-matches'!$A:$AD,AP$2,0)</f>
        <v>Green</v>
      </c>
      <c r="AQ629" t="str">
        <f>VLOOKUP($Z629,'oddspedia-matches'!$A:$AD,AQ$2,0)</f>
        <v>Red</v>
      </c>
    </row>
    <row r="630" spans="2:43" x14ac:dyDescent="0.3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tr">
        <f>VLOOKUP(E630,'Transform table'!A:B,2,0)</f>
        <v>CSD Santa Rosa</v>
      </c>
      <c r="Y630" t="str">
        <f>VLOOKUP(F630,'Transform table'!A:B,2,0)</f>
        <v>Comerciantes Unidos</v>
      </c>
      <c r="Z630" t="str">
        <f t="shared" si="10"/>
        <v>31/07/2026CSD Santa RosaComerciantes Unidos</v>
      </c>
      <c r="AA630" t="str">
        <f>VLOOKUP($Z630,'oddspedia-matches'!$A:$AD,AA$2,0)</f>
        <v>3 - 2</v>
      </c>
      <c r="AB630" t="str">
        <f>VLOOKUP($Z630,'oddspedia-matches'!$A:$AD,AB$2,0)</f>
        <v>Green</v>
      </c>
      <c r="AC630" t="str">
        <f>VLOOKUP($Z630,'oddspedia-matches'!$A:$AD,AC$2,0)</f>
        <v>Red</v>
      </c>
      <c r="AD630" t="str">
        <f>VLOOKUP($Z630,'oddspedia-matches'!$A:$AD,AD$2,0)</f>
        <v>Red</v>
      </c>
      <c r="AE630" t="str">
        <f>VLOOKUP($Z630,'oddspedia-matches'!$A:$AD,AE$2,0)</f>
        <v>Green</v>
      </c>
      <c r="AF630" t="str">
        <f>VLOOKUP($Z630,'oddspedia-matches'!$A:$AD,AF$2,0)</f>
        <v>Red</v>
      </c>
      <c r="AG630" t="str">
        <f>VLOOKUP($Z630,'oddspedia-matches'!$A:$AD,AG$2,0)</f>
        <v>Green</v>
      </c>
      <c r="AH630" t="str">
        <f>VLOOKUP($Z630,'oddspedia-matches'!$A:$AD,AH$2,0)</f>
        <v>Green</v>
      </c>
      <c r="AI630" t="str">
        <f>VLOOKUP($Z630,'oddspedia-matches'!$A:$AD,AI$2,0)</f>
        <v>Red</v>
      </c>
      <c r="AJ630" t="str">
        <f>VLOOKUP($Z630,'oddspedia-matches'!$A:$AD,AJ$2,0)</f>
        <v>Red</v>
      </c>
      <c r="AK630" t="str">
        <f>VLOOKUP($Z630,'oddspedia-matches'!$A:$AD,AK$2,0)</f>
        <v>Green</v>
      </c>
      <c r="AL630" t="str">
        <f>VLOOKUP($Z630,'oddspedia-matches'!$A:$AD,AL$2,0)</f>
        <v>Green</v>
      </c>
      <c r="AM630" t="str">
        <f>VLOOKUP($Z630,'oddspedia-matches'!$A:$AD,AM$2,0)</f>
        <v>Green</v>
      </c>
      <c r="AN630" t="str">
        <f>VLOOKUP($Z630,'oddspedia-matches'!$A:$AD,AN$2,0)</f>
        <v>Red</v>
      </c>
      <c r="AO630" t="str">
        <f>VLOOKUP($Z630,'oddspedia-matches'!$A:$AD,AO$2,0)</f>
        <v>Red</v>
      </c>
      <c r="AP630" t="str">
        <f>VLOOKUP($Z630,'oddspedia-matches'!$A:$AD,AP$2,0)</f>
        <v>Green</v>
      </c>
      <c r="AQ630" t="str">
        <f>VLOOKUP($Z630,'oddspedia-matches'!$A:$AD,AQ$2,0)</f>
        <v>Red</v>
      </c>
    </row>
    <row r="631" spans="2:43" x14ac:dyDescent="0.3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tr">
        <f>VLOOKUP(E631,'Transform table'!A:B,2,0)</f>
        <v>San Luis Quillota</v>
      </c>
      <c r="Y631" t="str">
        <f>VLOOKUP(F631,'Transform table'!A:B,2,0)</f>
        <v>CSD Rangers</v>
      </c>
      <c r="Z631" t="str">
        <f t="shared" si="10"/>
        <v>31/07/2026San Luis QuillotaCSD Rangers</v>
      </c>
      <c r="AA631" t="str">
        <f>VLOOKUP($Z631,'oddspedia-matches'!$A:$AD,AA$2,0)</f>
        <v>1 - 1</v>
      </c>
      <c r="AB631" t="str">
        <f>VLOOKUP($Z631,'oddspedia-matches'!$A:$AD,AB$2,0)</f>
        <v>Red</v>
      </c>
      <c r="AC631" t="str">
        <f>VLOOKUP($Z631,'oddspedia-matches'!$A:$AD,AC$2,0)</f>
        <v>Green</v>
      </c>
      <c r="AD631" t="str">
        <f>VLOOKUP($Z631,'oddspedia-matches'!$A:$AD,AD$2,0)</f>
        <v>Red</v>
      </c>
      <c r="AE631" t="str">
        <f>VLOOKUP($Z631,'oddspedia-matches'!$A:$AD,AE$2,0)</f>
        <v>Green</v>
      </c>
      <c r="AF631" t="str">
        <f>VLOOKUP($Z631,'oddspedia-matches'!$A:$AD,AF$2,0)</f>
        <v>Green</v>
      </c>
      <c r="AG631" t="str">
        <f>VLOOKUP($Z631,'oddspedia-matches'!$A:$AD,AG$2,0)</f>
        <v>Red</v>
      </c>
      <c r="AH631" t="str">
        <f>VLOOKUP($Z631,'oddspedia-matches'!$A:$AD,AH$2,0)</f>
        <v>Red</v>
      </c>
      <c r="AI631" t="str">
        <f>VLOOKUP($Z631,'oddspedia-matches'!$A:$AD,AI$2,0)</f>
        <v>Green</v>
      </c>
      <c r="AJ631" t="str">
        <f>VLOOKUP($Z631,'oddspedia-matches'!$A:$AD,AJ$2,0)</f>
        <v>Red</v>
      </c>
      <c r="AK631" t="str">
        <f>VLOOKUP($Z631,'oddspedia-matches'!$A:$AD,AK$2,0)</f>
        <v>Red</v>
      </c>
      <c r="AL631" t="str">
        <f>VLOOKUP($Z631,'oddspedia-matches'!$A:$AD,AL$2,0)</f>
        <v>Green</v>
      </c>
      <c r="AM631" t="str">
        <f>VLOOKUP($Z631,'oddspedia-matches'!$A:$AD,AM$2,0)</f>
        <v>Red</v>
      </c>
      <c r="AN631" t="str">
        <f>VLOOKUP($Z631,'oddspedia-matches'!$A:$AD,AN$2,0)</f>
        <v>Green</v>
      </c>
      <c r="AO631" t="str">
        <f>VLOOKUP($Z631,'oddspedia-matches'!$A:$AD,AO$2,0)</f>
        <v>Green</v>
      </c>
      <c r="AP631" t="str">
        <f>VLOOKUP($Z631,'oddspedia-matches'!$A:$AD,AP$2,0)</f>
        <v>Green</v>
      </c>
      <c r="AQ631" t="str">
        <f>VLOOKUP($Z631,'oddspedia-matches'!$A:$AD,AQ$2,0)</f>
        <v>Red</v>
      </c>
    </row>
    <row r="632" spans="2:43" x14ac:dyDescent="0.3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tr">
        <f>VLOOKUP(E632,'Transform table'!A:B,2,0)</f>
        <v>Torque</v>
      </c>
      <c r="Y632" t="str">
        <f>VLOOKUP(F632,'Transform table'!A:B,2,0)</f>
        <v>Montevideo Wanderers</v>
      </c>
      <c r="Z632" t="str">
        <f t="shared" si="10"/>
        <v>31/07/2026TorqueMontevideo Wanderers</v>
      </c>
      <c r="AA632" t="str">
        <f>VLOOKUP($Z632,'oddspedia-matches'!$A:$AD,AA$2,0)</f>
        <v>0 - 2</v>
      </c>
      <c r="AB632" t="str">
        <f>VLOOKUP($Z632,'oddspedia-matches'!$A:$AD,AB$2,0)</f>
        <v>Red</v>
      </c>
      <c r="AC632" t="str">
        <f>VLOOKUP($Z632,'oddspedia-matches'!$A:$AD,AC$2,0)</f>
        <v>Red</v>
      </c>
      <c r="AD632" t="str">
        <f>VLOOKUP($Z632,'oddspedia-matches'!$A:$AD,AD$2,0)</f>
        <v>Green</v>
      </c>
      <c r="AE632" t="str">
        <f>VLOOKUP($Z632,'oddspedia-matches'!$A:$AD,AE$2,0)</f>
        <v>Red</v>
      </c>
      <c r="AF632" t="str">
        <f>VLOOKUP($Z632,'oddspedia-matches'!$A:$AD,AF$2,0)</f>
        <v>Green</v>
      </c>
      <c r="AG632" t="str">
        <f>VLOOKUP($Z632,'oddspedia-matches'!$A:$AD,AG$2,0)</f>
        <v>Green</v>
      </c>
      <c r="AH632" t="str">
        <f>VLOOKUP($Z632,'oddspedia-matches'!$A:$AD,AH$2,0)</f>
        <v>Red</v>
      </c>
      <c r="AI632" t="str">
        <f>VLOOKUP($Z632,'oddspedia-matches'!$A:$AD,AI$2,0)</f>
        <v>Green</v>
      </c>
      <c r="AJ632" t="str">
        <f>VLOOKUP($Z632,'oddspedia-matches'!$A:$AD,AJ$2,0)</f>
        <v>Red</v>
      </c>
      <c r="AK632" t="str">
        <f>VLOOKUP($Z632,'oddspedia-matches'!$A:$AD,AK$2,0)</f>
        <v>Red</v>
      </c>
      <c r="AL632" t="str">
        <f>VLOOKUP($Z632,'oddspedia-matches'!$A:$AD,AL$2,0)</f>
        <v>Green</v>
      </c>
      <c r="AM632" t="str">
        <f>VLOOKUP($Z632,'oddspedia-matches'!$A:$AD,AM$2,0)</f>
        <v>Red</v>
      </c>
      <c r="AN632" t="str">
        <f>VLOOKUP($Z632,'oddspedia-matches'!$A:$AD,AN$2,0)</f>
        <v>Green</v>
      </c>
      <c r="AO632" t="str">
        <f>VLOOKUP($Z632,'oddspedia-matches'!$A:$AD,AO$2,0)</f>
        <v>Green</v>
      </c>
      <c r="AP632" t="str">
        <f>VLOOKUP($Z632,'oddspedia-matches'!$A:$AD,AP$2,0)</f>
        <v>Red</v>
      </c>
      <c r="AQ632" t="str">
        <f>VLOOKUP($Z632,'oddspedia-matches'!$A:$AD,AQ$2,0)</f>
        <v>Green</v>
      </c>
    </row>
    <row r="633" spans="2:43" x14ac:dyDescent="0.3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tr">
        <f>VLOOKUP(E633,'Transform table'!A:B,2,0)</f>
        <v>Union Magdalena</v>
      </c>
      <c r="Y633" t="str">
        <f>VLOOKUP(F633,'Transform table'!A:B,2,0)</f>
        <v>Orsomarso</v>
      </c>
      <c r="Z633" t="str">
        <f t="shared" si="10"/>
        <v>31/07/2026Union MagdalenaOrsomarso</v>
      </c>
      <c r="AA633" t="str">
        <f>VLOOKUP($Z633,'oddspedia-matches'!$A:$AD,AA$2,0)</f>
        <v>0 - 0</v>
      </c>
      <c r="AB633" t="str">
        <f>VLOOKUP($Z633,'oddspedia-matches'!$A:$AD,AB$2,0)</f>
        <v>Red</v>
      </c>
      <c r="AC633" t="str">
        <f>VLOOKUP($Z633,'oddspedia-matches'!$A:$AD,AC$2,0)</f>
        <v>Green</v>
      </c>
      <c r="AD633" t="str">
        <f>VLOOKUP($Z633,'oddspedia-matches'!$A:$AD,AD$2,0)</f>
        <v>Red</v>
      </c>
      <c r="AE633" t="str">
        <f>VLOOKUP($Z633,'oddspedia-matches'!$A:$AD,AE$2,0)</f>
        <v>Green</v>
      </c>
      <c r="AF633" t="str">
        <f>VLOOKUP($Z633,'oddspedia-matches'!$A:$AD,AF$2,0)</f>
        <v>Green</v>
      </c>
      <c r="AG633" t="str">
        <f>VLOOKUP($Z633,'oddspedia-matches'!$A:$AD,AG$2,0)</f>
        <v>Red</v>
      </c>
      <c r="AH633" t="str">
        <f>VLOOKUP($Z633,'oddspedia-matches'!$A:$AD,AH$2,0)</f>
        <v>Red</v>
      </c>
      <c r="AI633" t="str">
        <f>VLOOKUP($Z633,'oddspedia-matches'!$A:$AD,AI$2,0)</f>
        <v>Green</v>
      </c>
      <c r="AJ633" t="str">
        <f>VLOOKUP($Z633,'oddspedia-matches'!$A:$AD,AJ$2,0)</f>
        <v>Red</v>
      </c>
      <c r="AK633" t="str">
        <f>VLOOKUP($Z633,'oddspedia-matches'!$A:$AD,AK$2,0)</f>
        <v>Red</v>
      </c>
      <c r="AL633" t="str">
        <f>VLOOKUP($Z633,'oddspedia-matches'!$A:$AD,AL$2,0)</f>
        <v>Red</v>
      </c>
      <c r="AM633" t="str">
        <f>VLOOKUP($Z633,'oddspedia-matches'!$A:$AD,AM$2,0)</f>
        <v>Red</v>
      </c>
      <c r="AN633" t="str">
        <f>VLOOKUP($Z633,'oddspedia-matches'!$A:$AD,AN$2,0)</f>
        <v>Green</v>
      </c>
      <c r="AO633" t="str">
        <f>VLOOKUP($Z633,'oddspedia-matches'!$A:$AD,AO$2,0)</f>
        <v>Green</v>
      </c>
      <c r="AP633" t="str">
        <f>VLOOKUP($Z633,'oddspedia-matches'!$A:$AD,AP$2,0)</f>
        <v>Red</v>
      </c>
      <c r="AQ633" t="str">
        <f>VLOOKUP($Z633,'oddspedia-matches'!$A:$AD,AQ$2,0)</f>
        <v>Green</v>
      </c>
    </row>
    <row r="634" spans="2:43" x14ac:dyDescent="0.3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tr">
        <f>VLOOKUP(E634,'Transform table'!A:B,2,0)</f>
        <v>CD Real Tomayapo</v>
      </c>
      <c r="Y634" t="str">
        <f>VLOOKUP(F634,'Transform table'!A:B,2,0)</f>
        <v>ABB</v>
      </c>
      <c r="Z634" t="str">
        <f t="shared" si="10"/>
        <v>31/07/2026CD Real TomayapoABB</v>
      </c>
      <c r="AA634" t="str">
        <f>VLOOKUP($Z634,'oddspedia-matches'!$A:$AD,AA$2,0)</f>
        <v>1 - 1</v>
      </c>
      <c r="AB634" t="str">
        <f>VLOOKUP($Z634,'oddspedia-matches'!$A:$AD,AB$2,0)</f>
        <v>Red</v>
      </c>
      <c r="AC634" t="str">
        <f>VLOOKUP($Z634,'oddspedia-matches'!$A:$AD,AC$2,0)</f>
        <v>Green</v>
      </c>
      <c r="AD634" t="str">
        <f>VLOOKUP($Z634,'oddspedia-matches'!$A:$AD,AD$2,0)</f>
        <v>Red</v>
      </c>
      <c r="AE634" t="str">
        <f>VLOOKUP($Z634,'oddspedia-matches'!$A:$AD,AE$2,0)</f>
        <v>Green</v>
      </c>
      <c r="AF634" t="str">
        <f>VLOOKUP($Z634,'oddspedia-matches'!$A:$AD,AF$2,0)</f>
        <v>Green</v>
      </c>
      <c r="AG634" t="str">
        <f>VLOOKUP($Z634,'oddspedia-matches'!$A:$AD,AG$2,0)</f>
        <v>Red</v>
      </c>
      <c r="AH634" t="str">
        <f>VLOOKUP($Z634,'oddspedia-matches'!$A:$AD,AH$2,0)</f>
        <v>Red</v>
      </c>
      <c r="AI634" t="str">
        <f>VLOOKUP($Z634,'oddspedia-matches'!$A:$AD,AI$2,0)</f>
        <v>Red</v>
      </c>
      <c r="AJ634" t="str">
        <f>VLOOKUP($Z634,'oddspedia-matches'!$A:$AD,AJ$2,0)</f>
        <v>Green</v>
      </c>
      <c r="AK634" t="str">
        <f>VLOOKUP($Z634,'oddspedia-matches'!$A:$AD,AK$2,0)</f>
        <v>Green</v>
      </c>
      <c r="AL634" t="str">
        <f>VLOOKUP($Z634,'oddspedia-matches'!$A:$AD,AL$2,0)</f>
        <v>Green</v>
      </c>
      <c r="AM634" t="str">
        <f>VLOOKUP($Z634,'oddspedia-matches'!$A:$AD,AM$2,0)</f>
        <v>Red</v>
      </c>
      <c r="AN634" t="str">
        <f>VLOOKUP($Z634,'oddspedia-matches'!$A:$AD,AN$2,0)</f>
        <v>Green</v>
      </c>
      <c r="AO634" t="str">
        <f>VLOOKUP($Z634,'oddspedia-matches'!$A:$AD,AO$2,0)</f>
        <v>Green</v>
      </c>
      <c r="AP634" t="str">
        <f>VLOOKUP($Z634,'oddspedia-matches'!$A:$AD,AP$2,0)</f>
        <v>Green</v>
      </c>
      <c r="AQ634" t="str">
        <f>VLOOKUP($Z634,'oddspedia-matches'!$A:$AD,AQ$2,0)</f>
        <v>Red</v>
      </c>
    </row>
    <row r="635" spans="2:43" x14ac:dyDescent="0.3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tr">
        <f>VLOOKUP(E635,'Transform table'!A:B,2,0)</f>
        <v>Atlanta United II</v>
      </c>
      <c r="Y635" t="str">
        <f>VLOOKUP(F635,'Transform table'!A:B,2,0)</f>
        <v>Carolina Core</v>
      </c>
      <c r="Z635" t="str">
        <f t="shared" si="10"/>
        <v>31/07/2026Atlanta United IICarolina Core</v>
      </c>
      <c r="AA635" t="str">
        <f>VLOOKUP($Z635,'oddspedia-matches'!$A:$AD,AA$2,0)</f>
        <v>3 - 3</v>
      </c>
      <c r="AB635" t="str">
        <f>VLOOKUP($Z635,'oddspedia-matches'!$A:$AD,AB$2,0)</f>
        <v>Red</v>
      </c>
      <c r="AC635" t="str">
        <f>VLOOKUP($Z635,'oddspedia-matches'!$A:$AD,AC$2,0)</f>
        <v>Green</v>
      </c>
      <c r="AD635" t="str">
        <f>VLOOKUP($Z635,'oddspedia-matches'!$A:$AD,AD$2,0)</f>
        <v>Red</v>
      </c>
      <c r="AE635" t="str">
        <f>VLOOKUP($Z635,'oddspedia-matches'!$A:$AD,AE$2,0)</f>
        <v>Green</v>
      </c>
      <c r="AF635" t="str">
        <f>VLOOKUP($Z635,'oddspedia-matches'!$A:$AD,AF$2,0)</f>
        <v>Green</v>
      </c>
      <c r="AG635" t="str">
        <f>VLOOKUP($Z635,'oddspedia-matches'!$A:$AD,AG$2,0)</f>
        <v>Red</v>
      </c>
      <c r="AH635" t="str">
        <f>VLOOKUP($Z635,'oddspedia-matches'!$A:$AD,AH$2,0)</f>
        <v>Green</v>
      </c>
      <c r="AI635" t="str">
        <f>VLOOKUP($Z635,'oddspedia-matches'!$A:$AD,AI$2,0)</f>
        <v>Red</v>
      </c>
      <c r="AJ635" t="str">
        <f>VLOOKUP($Z635,'oddspedia-matches'!$A:$AD,AJ$2,0)</f>
        <v>Red</v>
      </c>
      <c r="AK635" t="str">
        <f>VLOOKUP($Z635,'oddspedia-matches'!$A:$AD,AK$2,0)</f>
        <v>Green</v>
      </c>
      <c r="AL635" t="str">
        <f>VLOOKUP($Z635,'oddspedia-matches'!$A:$AD,AL$2,0)</f>
        <v>Green</v>
      </c>
      <c r="AM635" t="str">
        <f>VLOOKUP($Z635,'oddspedia-matches'!$A:$AD,AM$2,0)</f>
        <v>Green</v>
      </c>
      <c r="AN635" t="str">
        <f>VLOOKUP($Z635,'oddspedia-matches'!$A:$AD,AN$2,0)</f>
        <v>Red</v>
      </c>
      <c r="AO635" t="str">
        <f>VLOOKUP($Z635,'oddspedia-matches'!$A:$AD,AO$2,0)</f>
        <v>Red</v>
      </c>
      <c r="AP635" t="str">
        <f>VLOOKUP($Z635,'oddspedia-matches'!$A:$AD,AP$2,0)</f>
        <v>Green</v>
      </c>
      <c r="AQ635" t="str">
        <f>VLOOKUP($Z635,'oddspedia-matches'!$A:$AD,AQ$2,0)</f>
        <v>Red</v>
      </c>
    </row>
    <row r="636" spans="2:43" x14ac:dyDescent="0.3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tr">
        <f>VLOOKUP(E636,'Transform table'!A:B,2,0)</f>
        <v>Inter Miami II</v>
      </c>
      <c r="Y636" t="str">
        <f>VLOOKUP(F636,'Transform table'!A:B,2,0)</f>
        <v>Chattanooga FC</v>
      </c>
      <c r="Z636" t="str">
        <f t="shared" si="10"/>
        <v>31/07/2026Inter Miami IIChattanooga FC</v>
      </c>
      <c r="AA636" t="str">
        <f>VLOOKUP($Z636,'oddspedia-matches'!$A:$AD,AA$2,0)</f>
        <v>0 - 1</v>
      </c>
      <c r="AB636" t="str">
        <f>VLOOKUP($Z636,'oddspedia-matches'!$A:$AD,AB$2,0)</f>
        <v>Red</v>
      </c>
      <c r="AC636" t="str">
        <f>VLOOKUP($Z636,'oddspedia-matches'!$A:$AD,AC$2,0)</f>
        <v>Red</v>
      </c>
      <c r="AD636" t="str">
        <f>VLOOKUP($Z636,'oddspedia-matches'!$A:$AD,AD$2,0)</f>
        <v>Green</v>
      </c>
      <c r="AE636" t="str">
        <f>VLOOKUP($Z636,'oddspedia-matches'!$A:$AD,AE$2,0)</f>
        <v>Red</v>
      </c>
      <c r="AF636" t="str">
        <f>VLOOKUP($Z636,'oddspedia-matches'!$A:$AD,AF$2,0)</f>
        <v>Green</v>
      </c>
      <c r="AG636" t="str">
        <f>VLOOKUP($Z636,'oddspedia-matches'!$A:$AD,AG$2,0)</f>
        <v>Green</v>
      </c>
      <c r="AH636" t="str">
        <f>VLOOKUP($Z636,'oddspedia-matches'!$A:$AD,AH$2,0)</f>
        <v>Red</v>
      </c>
      <c r="AI636" t="str">
        <f>VLOOKUP($Z636,'oddspedia-matches'!$A:$AD,AI$2,0)</f>
        <v>Red</v>
      </c>
      <c r="AJ636" t="str">
        <f>VLOOKUP($Z636,'oddspedia-matches'!$A:$AD,AJ$2,0)</f>
        <v>Green</v>
      </c>
      <c r="AK636" t="str">
        <f>VLOOKUP($Z636,'oddspedia-matches'!$A:$AD,AK$2,0)</f>
        <v>Green</v>
      </c>
      <c r="AL636" t="str">
        <f>VLOOKUP($Z636,'oddspedia-matches'!$A:$AD,AL$2,0)</f>
        <v>Red</v>
      </c>
      <c r="AM636" t="str">
        <f>VLOOKUP($Z636,'oddspedia-matches'!$A:$AD,AM$2,0)</f>
        <v>Red</v>
      </c>
      <c r="AN636" t="str">
        <f>VLOOKUP($Z636,'oddspedia-matches'!$A:$AD,AN$2,0)</f>
        <v>Green</v>
      </c>
      <c r="AO636" t="str">
        <f>VLOOKUP($Z636,'oddspedia-matches'!$A:$AD,AO$2,0)</f>
        <v>Green</v>
      </c>
      <c r="AP636" t="str">
        <f>VLOOKUP($Z636,'oddspedia-matches'!$A:$AD,AP$2,0)</f>
        <v>Red</v>
      </c>
      <c r="AQ636" t="str">
        <f>VLOOKUP($Z636,'oddspedia-matches'!$A:$AD,AQ$2,0)</f>
        <v>Green</v>
      </c>
    </row>
    <row r="637" spans="2:43" x14ac:dyDescent="0.3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tr">
        <f>VLOOKUP(E637,'Transform table'!A:B,2,0)</f>
        <v>Toronto FC II</v>
      </c>
      <c r="Y637" t="str">
        <f>VLOOKUP(F637,'Transform table'!A:B,2,0)</f>
        <v>Columbus Crew II</v>
      </c>
      <c r="Z637" t="str">
        <f t="shared" si="10"/>
        <v>31/07/2026Toronto FC IIColumbus Crew II</v>
      </c>
      <c r="AA637" t="str">
        <f>VLOOKUP($Z637,'oddspedia-matches'!$A:$AD,AA$2,0)</f>
        <v>0 - 0</v>
      </c>
      <c r="AB637" t="str">
        <f>VLOOKUP($Z637,'oddspedia-matches'!$A:$AD,AB$2,0)</f>
        <v>Red</v>
      </c>
      <c r="AC637" t="str">
        <f>VLOOKUP($Z637,'oddspedia-matches'!$A:$AD,AC$2,0)</f>
        <v>Green</v>
      </c>
      <c r="AD637" t="str">
        <f>VLOOKUP($Z637,'oddspedia-matches'!$A:$AD,AD$2,0)</f>
        <v>Red</v>
      </c>
      <c r="AE637" t="str">
        <f>VLOOKUP($Z637,'oddspedia-matches'!$A:$AD,AE$2,0)</f>
        <v>Green</v>
      </c>
      <c r="AF637" t="str">
        <f>VLOOKUP($Z637,'oddspedia-matches'!$A:$AD,AF$2,0)</f>
        <v>Green</v>
      </c>
      <c r="AG637" t="str">
        <f>VLOOKUP($Z637,'oddspedia-matches'!$A:$AD,AG$2,0)</f>
        <v>Red</v>
      </c>
      <c r="AH637" t="str">
        <f>VLOOKUP($Z637,'oddspedia-matches'!$A:$AD,AH$2,0)</f>
        <v>Red</v>
      </c>
      <c r="AI637" t="str">
        <f>VLOOKUP($Z637,'oddspedia-matches'!$A:$AD,AI$2,0)</f>
        <v>Green</v>
      </c>
      <c r="AJ637" t="str">
        <f>VLOOKUP($Z637,'oddspedia-matches'!$A:$AD,AJ$2,0)</f>
        <v>Red</v>
      </c>
      <c r="AK637" t="str">
        <f>VLOOKUP($Z637,'oddspedia-matches'!$A:$AD,AK$2,0)</f>
        <v>Red</v>
      </c>
      <c r="AL637" t="str">
        <f>VLOOKUP($Z637,'oddspedia-matches'!$A:$AD,AL$2,0)</f>
        <v>Red</v>
      </c>
      <c r="AM637" t="str">
        <f>VLOOKUP($Z637,'oddspedia-matches'!$A:$AD,AM$2,0)</f>
        <v>Red</v>
      </c>
      <c r="AN637" t="str">
        <f>VLOOKUP($Z637,'oddspedia-matches'!$A:$AD,AN$2,0)</f>
        <v>Green</v>
      </c>
      <c r="AO637" t="str">
        <f>VLOOKUP($Z637,'oddspedia-matches'!$A:$AD,AO$2,0)</f>
        <v>Green</v>
      </c>
      <c r="AP637" t="str">
        <f>VLOOKUP($Z637,'oddspedia-matches'!$A:$AD,AP$2,0)</f>
        <v>Red</v>
      </c>
      <c r="AQ637" t="str">
        <f>VLOOKUP($Z637,'oddspedia-matches'!$A:$AD,AQ$2,0)</f>
        <v>Green</v>
      </c>
    </row>
    <row r="638" spans="2:43" x14ac:dyDescent="0.3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tr">
        <f>VLOOKUP(E638,'Transform table'!A:B,2,0)</f>
        <v>New York City</v>
      </c>
      <c r="Y638" t="str">
        <f>VLOOKUP(F638,'Transform table'!A:B,2,0)</f>
        <v>Toronto FC</v>
      </c>
      <c r="Z638" t="str">
        <f t="shared" si="10"/>
        <v>31/07/2026New York CityToronto FC</v>
      </c>
      <c r="AA638" t="str">
        <f>VLOOKUP($Z638,'oddspedia-matches'!$A:$AD,AA$2,0)</f>
        <v>1 - 1</v>
      </c>
      <c r="AB638" t="str">
        <f>VLOOKUP($Z638,'oddspedia-matches'!$A:$AD,AB$2,0)</f>
        <v>Red</v>
      </c>
      <c r="AC638" t="str">
        <f>VLOOKUP($Z638,'oddspedia-matches'!$A:$AD,AC$2,0)</f>
        <v>Green</v>
      </c>
      <c r="AD638" t="str">
        <f>VLOOKUP($Z638,'oddspedia-matches'!$A:$AD,AD$2,0)</f>
        <v>Red</v>
      </c>
      <c r="AE638" t="str">
        <f>VLOOKUP($Z638,'oddspedia-matches'!$A:$AD,AE$2,0)</f>
        <v>Green</v>
      </c>
      <c r="AF638" t="str">
        <f>VLOOKUP($Z638,'oddspedia-matches'!$A:$AD,AF$2,0)</f>
        <v>Green</v>
      </c>
      <c r="AG638" t="str">
        <f>VLOOKUP($Z638,'oddspedia-matches'!$A:$AD,AG$2,0)</f>
        <v>Red</v>
      </c>
      <c r="AH638" t="str">
        <f>VLOOKUP($Z638,'oddspedia-matches'!$A:$AD,AH$2,0)</f>
        <v>Red</v>
      </c>
      <c r="AI638" t="str">
        <f>VLOOKUP($Z638,'oddspedia-matches'!$A:$AD,AI$2,0)</f>
        <v>Green</v>
      </c>
      <c r="AJ638" t="str">
        <f>VLOOKUP($Z638,'oddspedia-matches'!$A:$AD,AJ$2,0)</f>
        <v>Red</v>
      </c>
      <c r="AK638" t="str">
        <f>VLOOKUP($Z638,'oddspedia-matches'!$A:$AD,AK$2,0)</f>
        <v>Green</v>
      </c>
      <c r="AL638" t="str">
        <f>VLOOKUP($Z638,'oddspedia-matches'!$A:$AD,AL$2,0)</f>
        <v>Green</v>
      </c>
      <c r="AM638" t="str">
        <f>VLOOKUP($Z638,'oddspedia-matches'!$A:$AD,AM$2,0)</f>
        <v>Red</v>
      </c>
      <c r="AN638" t="str">
        <f>VLOOKUP($Z638,'oddspedia-matches'!$A:$AD,AN$2,0)</f>
        <v>Green</v>
      </c>
      <c r="AO638" t="str">
        <f>VLOOKUP($Z638,'oddspedia-matches'!$A:$AD,AO$2,0)</f>
        <v>Green</v>
      </c>
      <c r="AP638" t="str">
        <f>VLOOKUP($Z638,'oddspedia-matches'!$A:$AD,AP$2,0)</f>
        <v>Green</v>
      </c>
      <c r="AQ638" t="str">
        <f>VLOOKUP($Z638,'oddspedia-matches'!$A:$AD,AQ$2,0)</f>
        <v>Red</v>
      </c>
    </row>
    <row r="639" spans="2:43" x14ac:dyDescent="0.3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tr">
        <f>VLOOKUP(E639,'Transform table'!A:B,2,0)</f>
        <v>Universidad de Concepcion</v>
      </c>
      <c r="Y639" t="str">
        <f>VLOOKUP(F639,'Transform table'!A:B,2,0)</f>
        <v>Audax Italiano</v>
      </c>
      <c r="Z639" t="str">
        <f t="shared" si="10"/>
        <v>31/07/2026Universidad de ConcepcionAudax Italiano</v>
      </c>
      <c r="AA639" t="str">
        <f>VLOOKUP($Z639,'oddspedia-matches'!$A:$AD,AA$2,0)</f>
        <v>0 - 1</v>
      </c>
      <c r="AB639" t="str">
        <f>VLOOKUP($Z639,'oddspedia-matches'!$A:$AD,AB$2,0)</f>
        <v>Red</v>
      </c>
      <c r="AC639" t="str">
        <f>VLOOKUP($Z639,'oddspedia-matches'!$A:$AD,AC$2,0)</f>
        <v>Red</v>
      </c>
      <c r="AD639" t="str">
        <f>VLOOKUP($Z639,'oddspedia-matches'!$A:$AD,AD$2,0)</f>
        <v>Green</v>
      </c>
      <c r="AE639" t="str">
        <f>VLOOKUP($Z639,'oddspedia-matches'!$A:$AD,AE$2,0)</f>
        <v>Red</v>
      </c>
      <c r="AF639" t="str">
        <f>VLOOKUP($Z639,'oddspedia-matches'!$A:$AD,AF$2,0)</f>
        <v>Green</v>
      </c>
      <c r="AG639" t="str">
        <f>VLOOKUP($Z639,'oddspedia-matches'!$A:$AD,AG$2,0)</f>
        <v>Green</v>
      </c>
      <c r="AH639" t="str">
        <f>VLOOKUP($Z639,'oddspedia-matches'!$A:$AD,AH$2,0)</f>
        <v>Red</v>
      </c>
      <c r="AI639" t="str">
        <f>VLOOKUP($Z639,'oddspedia-matches'!$A:$AD,AI$2,0)</f>
        <v>Red</v>
      </c>
      <c r="AJ639" t="str">
        <f>VLOOKUP($Z639,'oddspedia-matches'!$A:$AD,AJ$2,0)</f>
        <v>Green</v>
      </c>
      <c r="AK639" t="str">
        <f>VLOOKUP($Z639,'oddspedia-matches'!$A:$AD,AK$2,0)</f>
        <v>Green</v>
      </c>
      <c r="AL639" t="str">
        <f>VLOOKUP($Z639,'oddspedia-matches'!$A:$AD,AL$2,0)</f>
        <v>Red</v>
      </c>
      <c r="AM639" t="str">
        <f>VLOOKUP($Z639,'oddspedia-matches'!$A:$AD,AM$2,0)</f>
        <v>Red</v>
      </c>
      <c r="AN639" t="str">
        <f>VLOOKUP($Z639,'oddspedia-matches'!$A:$AD,AN$2,0)</f>
        <v>Green</v>
      </c>
      <c r="AO639" t="str">
        <f>VLOOKUP($Z639,'oddspedia-matches'!$A:$AD,AO$2,0)</f>
        <v>Green</v>
      </c>
      <c r="AP639" t="str">
        <f>VLOOKUP($Z639,'oddspedia-matches'!$A:$AD,AP$2,0)</f>
        <v>Red</v>
      </c>
      <c r="AQ639" t="str">
        <f>VLOOKUP($Z639,'oddspedia-matches'!$A:$AD,AQ$2,0)</f>
        <v>Green</v>
      </c>
    </row>
    <row r="640" spans="2:43" x14ac:dyDescent="0.3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tr">
        <f>VLOOKUP(E640,'Transform table'!A:B,2,0)</f>
        <v>Libertad Loja</v>
      </c>
      <c r="Y640" t="str">
        <f>VLOOKUP(F640,'Transform table'!A:B,2,0)</f>
        <v>Orense SC</v>
      </c>
      <c r="Z640" t="str">
        <f t="shared" si="10"/>
        <v>31/07/2026Libertad LojaOrense SC</v>
      </c>
      <c r="AA640" t="str">
        <f>VLOOKUP($Z640,'oddspedia-matches'!$A:$AD,AA$2,0)</f>
        <v>3 - 0</v>
      </c>
      <c r="AB640" t="str">
        <f>VLOOKUP($Z640,'oddspedia-matches'!$A:$AD,AB$2,0)</f>
        <v>Green</v>
      </c>
      <c r="AC640" t="str">
        <f>VLOOKUP($Z640,'oddspedia-matches'!$A:$AD,AC$2,0)</f>
        <v>Red</v>
      </c>
      <c r="AD640" t="str">
        <f>VLOOKUP($Z640,'oddspedia-matches'!$A:$AD,AD$2,0)</f>
        <v>Red</v>
      </c>
      <c r="AE640" t="str">
        <f>VLOOKUP($Z640,'oddspedia-matches'!$A:$AD,AE$2,0)</f>
        <v>Green</v>
      </c>
      <c r="AF640" t="str">
        <f>VLOOKUP($Z640,'oddspedia-matches'!$A:$AD,AF$2,0)</f>
        <v>Red</v>
      </c>
      <c r="AG640" t="str">
        <f>VLOOKUP($Z640,'oddspedia-matches'!$A:$AD,AG$2,0)</f>
        <v>Green</v>
      </c>
      <c r="AH640" t="str">
        <f>VLOOKUP($Z640,'oddspedia-matches'!$A:$AD,AH$2,0)</f>
        <v>Green</v>
      </c>
      <c r="AI640" t="str">
        <f>VLOOKUP($Z640,'oddspedia-matches'!$A:$AD,AI$2,0)</f>
        <v>Red</v>
      </c>
      <c r="AJ640" t="str">
        <f>VLOOKUP($Z640,'oddspedia-matches'!$A:$AD,AJ$2,0)</f>
        <v>Red</v>
      </c>
      <c r="AK640" t="str">
        <f>VLOOKUP($Z640,'oddspedia-matches'!$A:$AD,AK$2,0)</f>
        <v>Green</v>
      </c>
      <c r="AL640" t="str">
        <f>VLOOKUP($Z640,'oddspedia-matches'!$A:$AD,AL$2,0)</f>
        <v>Green</v>
      </c>
      <c r="AM640" t="str">
        <f>VLOOKUP($Z640,'oddspedia-matches'!$A:$AD,AM$2,0)</f>
        <v>Green</v>
      </c>
      <c r="AN640" t="str">
        <f>VLOOKUP($Z640,'oddspedia-matches'!$A:$AD,AN$2,0)</f>
        <v>Red</v>
      </c>
      <c r="AO640" t="str">
        <f>VLOOKUP($Z640,'oddspedia-matches'!$A:$AD,AO$2,0)</f>
        <v>Green</v>
      </c>
      <c r="AP640" t="str">
        <f>VLOOKUP($Z640,'oddspedia-matches'!$A:$AD,AP$2,0)</f>
        <v>Red</v>
      </c>
      <c r="AQ640" t="str">
        <f>VLOOKUP($Z640,'oddspedia-matches'!$A:$AD,AQ$2,0)</f>
        <v>Green</v>
      </c>
    </row>
    <row r="641" spans="2:43" x14ac:dyDescent="0.3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tr">
        <f>VLOOKUP(E641,'Transform table'!A:B,2,0)</f>
        <v>Minnesota United II</v>
      </c>
      <c r="Y641" t="str">
        <f>VLOOKUP(F641,'Transform table'!A:B,2,0)</f>
        <v>Portland Timbers II</v>
      </c>
      <c r="Z641" t="str">
        <f t="shared" si="10"/>
        <v>31/07/2026Minnesota United IIPortland Timbers II</v>
      </c>
      <c r="AA641" t="str">
        <f>VLOOKUP($Z641,'oddspedia-matches'!$A:$AD,AA$2,0)</f>
        <v>1 - 2</v>
      </c>
      <c r="AB641" t="str">
        <f>VLOOKUP($Z641,'oddspedia-matches'!$A:$AD,AB$2,0)</f>
        <v>Red</v>
      </c>
      <c r="AC641" t="str">
        <f>VLOOKUP($Z641,'oddspedia-matches'!$A:$AD,AC$2,0)</f>
        <v>Red</v>
      </c>
      <c r="AD641" t="str">
        <f>VLOOKUP($Z641,'oddspedia-matches'!$A:$AD,AD$2,0)</f>
        <v>Green</v>
      </c>
      <c r="AE641" t="str">
        <f>VLOOKUP($Z641,'oddspedia-matches'!$A:$AD,AE$2,0)</f>
        <v>Red</v>
      </c>
      <c r="AF641" t="str">
        <f>VLOOKUP($Z641,'oddspedia-matches'!$A:$AD,AF$2,0)</f>
        <v>Green</v>
      </c>
      <c r="AG641" t="str">
        <f>VLOOKUP($Z641,'oddspedia-matches'!$A:$AD,AG$2,0)</f>
        <v>Green</v>
      </c>
      <c r="AH641" t="str">
        <f>VLOOKUP($Z641,'oddspedia-matches'!$A:$AD,AH$2,0)</f>
        <v>Red</v>
      </c>
      <c r="AI641" t="str">
        <f>VLOOKUP($Z641,'oddspedia-matches'!$A:$AD,AI$2,0)</f>
        <v>Green</v>
      </c>
      <c r="AJ641" t="str">
        <f>VLOOKUP($Z641,'oddspedia-matches'!$A:$AD,AJ$2,0)</f>
        <v>Red</v>
      </c>
      <c r="AK641" t="str">
        <f>VLOOKUP($Z641,'oddspedia-matches'!$A:$AD,AK$2,0)</f>
        <v>Green</v>
      </c>
      <c r="AL641" t="str">
        <f>VLOOKUP($Z641,'oddspedia-matches'!$A:$AD,AL$2,0)</f>
        <v>Green</v>
      </c>
      <c r="AM641" t="str">
        <f>VLOOKUP($Z641,'oddspedia-matches'!$A:$AD,AM$2,0)</f>
        <v>Green</v>
      </c>
      <c r="AN641" t="str">
        <f>VLOOKUP($Z641,'oddspedia-matches'!$A:$AD,AN$2,0)</f>
        <v>Red</v>
      </c>
      <c r="AO641" t="str">
        <f>VLOOKUP($Z641,'oddspedia-matches'!$A:$AD,AO$2,0)</f>
        <v>Green</v>
      </c>
      <c r="AP641" t="str">
        <f>VLOOKUP($Z641,'oddspedia-matches'!$A:$AD,AP$2,0)</f>
        <v>Green</v>
      </c>
      <c r="AQ641" t="str">
        <f>VLOOKUP($Z641,'oddspedia-matches'!$A:$AD,AQ$2,0)</f>
        <v>Red</v>
      </c>
    </row>
    <row r="642" spans="2:43" x14ac:dyDescent="0.3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tr">
        <f>VLOOKUP(E642,'Transform table'!A:B,2,0)</f>
        <v>Sporting Kansas City II</v>
      </c>
      <c r="Y642" t="str">
        <f>VLOOKUP(F642,'Transform table'!A:B,2,0)</f>
        <v>Houston Dynamo II</v>
      </c>
      <c r="Z642" t="str">
        <f t="shared" si="10"/>
        <v>31/07/2026Sporting Kansas City IIHouston Dynamo II</v>
      </c>
      <c r="AA642" t="str">
        <f>VLOOKUP($Z642,'oddspedia-matches'!$A:$AD,AA$2,0)</f>
        <v>3 - 2</v>
      </c>
      <c r="AB642" t="str">
        <f>VLOOKUP($Z642,'oddspedia-matches'!$A:$AD,AB$2,0)</f>
        <v>Green</v>
      </c>
      <c r="AC642" t="str">
        <f>VLOOKUP($Z642,'oddspedia-matches'!$A:$AD,AC$2,0)</f>
        <v>Red</v>
      </c>
      <c r="AD642" t="str">
        <f>VLOOKUP($Z642,'oddspedia-matches'!$A:$AD,AD$2,0)</f>
        <v>Red</v>
      </c>
      <c r="AE642" t="str">
        <f>VLOOKUP($Z642,'oddspedia-matches'!$A:$AD,AE$2,0)</f>
        <v>Green</v>
      </c>
      <c r="AF642" t="str">
        <f>VLOOKUP($Z642,'oddspedia-matches'!$A:$AD,AF$2,0)</f>
        <v>Red</v>
      </c>
      <c r="AG642" t="str">
        <f>VLOOKUP($Z642,'oddspedia-matches'!$A:$AD,AG$2,0)</f>
        <v>Green</v>
      </c>
      <c r="AH642" t="str">
        <f>VLOOKUP($Z642,'oddspedia-matches'!$A:$AD,AH$2,0)</f>
        <v>Red</v>
      </c>
      <c r="AI642" t="str">
        <f>VLOOKUP($Z642,'oddspedia-matches'!$A:$AD,AI$2,0)</f>
        <v>Green</v>
      </c>
      <c r="AJ642" t="str">
        <f>VLOOKUP($Z642,'oddspedia-matches'!$A:$AD,AJ$2,0)</f>
        <v>Red</v>
      </c>
      <c r="AK642" t="str">
        <f>VLOOKUP($Z642,'oddspedia-matches'!$A:$AD,AK$2,0)</f>
        <v>Green</v>
      </c>
      <c r="AL642" t="str">
        <f>VLOOKUP($Z642,'oddspedia-matches'!$A:$AD,AL$2,0)</f>
        <v>Green</v>
      </c>
      <c r="AM642" t="str">
        <f>VLOOKUP($Z642,'oddspedia-matches'!$A:$AD,AM$2,0)</f>
        <v>Green</v>
      </c>
      <c r="AN642" t="str">
        <f>VLOOKUP($Z642,'oddspedia-matches'!$A:$AD,AN$2,0)</f>
        <v>Red</v>
      </c>
      <c r="AO642" t="str">
        <f>VLOOKUP($Z642,'oddspedia-matches'!$A:$AD,AO$2,0)</f>
        <v>Red</v>
      </c>
      <c r="AP642" t="str">
        <f>VLOOKUP($Z642,'oddspedia-matches'!$A:$AD,AP$2,0)</f>
        <v>Green</v>
      </c>
      <c r="AQ642" t="str">
        <f>VLOOKUP($Z642,'oddspedia-matches'!$A:$AD,AQ$2,0)</f>
        <v>Red</v>
      </c>
    </row>
    <row r="643" spans="2:43" x14ac:dyDescent="0.3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tr">
        <f>VLOOKUP(E643,'Transform table'!A:B,2,0)</f>
        <v>San Marcos De Arica</v>
      </c>
      <c r="Y643" t="str">
        <f>VLOOKUP(F643,'Transform table'!A:B,2,0)</f>
        <v>Deportes Iquique</v>
      </c>
      <c r="Z643" t="str">
        <f t="shared" si="10"/>
        <v>31/07/2026San Marcos De AricaDeportes Iquique</v>
      </c>
      <c r="AA643" t="str">
        <f>VLOOKUP($Z643,'oddspedia-matches'!$A:$AD,AA$2,0)</f>
        <v>1 - 1</v>
      </c>
      <c r="AB643" t="str">
        <f>VLOOKUP($Z643,'oddspedia-matches'!$A:$AD,AB$2,0)</f>
        <v>Red</v>
      </c>
      <c r="AC643" t="str">
        <f>VLOOKUP($Z643,'oddspedia-matches'!$A:$AD,AC$2,0)</f>
        <v>Green</v>
      </c>
      <c r="AD643" t="str">
        <f>VLOOKUP($Z643,'oddspedia-matches'!$A:$AD,AD$2,0)</f>
        <v>Red</v>
      </c>
      <c r="AE643" t="str">
        <f>VLOOKUP($Z643,'oddspedia-matches'!$A:$AD,AE$2,0)</f>
        <v>Green</v>
      </c>
      <c r="AF643" t="str">
        <f>VLOOKUP($Z643,'oddspedia-matches'!$A:$AD,AF$2,0)</f>
        <v>Green</v>
      </c>
      <c r="AG643" t="str">
        <f>VLOOKUP($Z643,'oddspedia-matches'!$A:$AD,AG$2,0)</f>
        <v>Red</v>
      </c>
      <c r="AH643" t="str">
        <f>VLOOKUP($Z643,'oddspedia-matches'!$A:$AD,AH$2,0)</f>
        <v>Red</v>
      </c>
      <c r="AI643" t="str">
        <f>VLOOKUP($Z643,'oddspedia-matches'!$A:$AD,AI$2,0)</f>
        <v>Green</v>
      </c>
      <c r="AJ643" t="str">
        <f>VLOOKUP($Z643,'oddspedia-matches'!$A:$AD,AJ$2,0)</f>
        <v>Red</v>
      </c>
      <c r="AK643" t="str">
        <f>VLOOKUP($Z643,'oddspedia-matches'!$A:$AD,AK$2,0)</f>
        <v>Red</v>
      </c>
      <c r="AL643" t="str">
        <f>VLOOKUP($Z643,'oddspedia-matches'!$A:$AD,AL$2,0)</f>
        <v>Green</v>
      </c>
      <c r="AM643" t="str">
        <f>VLOOKUP($Z643,'oddspedia-matches'!$A:$AD,AM$2,0)</f>
        <v>Red</v>
      </c>
      <c r="AN643" t="str">
        <f>VLOOKUP($Z643,'oddspedia-matches'!$A:$AD,AN$2,0)</f>
        <v>Green</v>
      </c>
      <c r="AO643" t="str">
        <f>VLOOKUP($Z643,'oddspedia-matches'!$A:$AD,AO$2,0)</f>
        <v>Green</v>
      </c>
      <c r="AP643" t="str">
        <f>VLOOKUP($Z643,'oddspedia-matches'!$A:$AD,AP$2,0)</f>
        <v>Green</v>
      </c>
      <c r="AQ643" t="str">
        <f>VLOOKUP($Z643,'oddspedia-matches'!$A:$AD,AQ$2,0)</f>
        <v>Red</v>
      </c>
    </row>
    <row r="644" spans="2:43" x14ac:dyDescent="0.3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4704</v>
      </c>
      <c r="Y644" t="str">
        <f>VLOOKUP(F644,'Transform table'!A:B,2,0)</f>
        <v>Deportivo Pereira</v>
      </c>
      <c r="Z644" t="str">
        <f t="shared" si="10"/>
        <v>31/07/2026Fortaleza FCDeportivo Pereira</v>
      </c>
      <c r="AA644" t="str">
        <f>VLOOKUP($Z644,'oddspedia-matches'!$A:$AD,AA$2,0)</f>
        <v>0 - 0</v>
      </c>
      <c r="AB644" t="str">
        <f>VLOOKUP($Z644,'oddspedia-matches'!$A:$AD,AB$2,0)</f>
        <v>Red</v>
      </c>
      <c r="AC644" t="str">
        <f>VLOOKUP($Z644,'oddspedia-matches'!$A:$AD,AC$2,0)</f>
        <v>Green</v>
      </c>
      <c r="AD644" t="str">
        <f>VLOOKUP($Z644,'oddspedia-matches'!$A:$AD,AD$2,0)</f>
        <v>Red</v>
      </c>
      <c r="AE644" t="str">
        <f>VLOOKUP($Z644,'oddspedia-matches'!$A:$AD,AE$2,0)</f>
        <v>Green</v>
      </c>
      <c r="AF644" t="str">
        <f>VLOOKUP($Z644,'oddspedia-matches'!$A:$AD,AF$2,0)</f>
        <v>Green</v>
      </c>
      <c r="AG644" t="str">
        <f>VLOOKUP($Z644,'oddspedia-matches'!$A:$AD,AG$2,0)</f>
        <v>Red</v>
      </c>
      <c r="AH644" t="str">
        <f>VLOOKUP($Z644,'oddspedia-matches'!$A:$AD,AH$2,0)</f>
        <v>Red</v>
      </c>
      <c r="AI644" t="str">
        <f>VLOOKUP($Z644,'oddspedia-matches'!$A:$AD,AI$2,0)</f>
        <v>Green</v>
      </c>
      <c r="AJ644" t="str">
        <f>VLOOKUP($Z644,'oddspedia-matches'!$A:$AD,AJ$2,0)</f>
        <v>Red</v>
      </c>
      <c r="AK644" t="str">
        <f>VLOOKUP($Z644,'oddspedia-matches'!$A:$AD,AK$2,0)</f>
        <v>Red</v>
      </c>
      <c r="AL644" t="str">
        <f>VLOOKUP($Z644,'oddspedia-matches'!$A:$AD,AL$2,0)</f>
        <v>Red</v>
      </c>
      <c r="AM644" t="str">
        <f>VLOOKUP($Z644,'oddspedia-matches'!$A:$AD,AM$2,0)</f>
        <v>Red</v>
      </c>
      <c r="AN644" t="str">
        <f>VLOOKUP($Z644,'oddspedia-matches'!$A:$AD,AN$2,0)</f>
        <v>Green</v>
      </c>
      <c r="AO644" t="str">
        <f>VLOOKUP($Z644,'oddspedia-matches'!$A:$AD,AO$2,0)</f>
        <v>Green</v>
      </c>
      <c r="AP644" t="str">
        <f>VLOOKUP($Z644,'oddspedia-matches'!$A:$AD,AP$2,0)</f>
        <v>Red</v>
      </c>
      <c r="AQ644" t="str">
        <f>VLOOKUP($Z644,'oddspedia-matches'!$A:$AD,AQ$2,0)</f>
        <v>Green</v>
      </c>
    </row>
    <row r="645" spans="2:43" x14ac:dyDescent="0.3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tr">
        <f>VLOOKUP(E645,'Transform table'!A:B,2,0)</f>
        <v>San Antonio FC</v>
      </c>
      <c r="Y645" t="str">
        <f>VLOOKUP(F645,'Transform table'!A:B,2,0)</f>
        <v>Indy Eleven</v>
      </c>
      <c r="Z645" t="str">
        <f t="shared" si="10"/>
        <v>31/07/2026San Antonio FCIndy Eleven</v>
      </c>
      <c r="AA645" t="str">
        <f>VLOOKUP($Z645,'oddspedia-matches'!$A:$AD,AA$2,0)</f>
        <v>3 - 1</v>
      </c>
      <c r="AB645" t="str">
        <f>VLOOKUP($Z645,'oddspedia-matches'!$A:$AD,AB$2,0)</f>
        <v>Green</v>
      </c>
      <c r="AC645" t="str">
        <f>VLOOKUP($Z645,'oddspedia-matches'!$A:$AD,AC$2,0)</f>
        <v>Red</v>
      </c>
      <c r="AD645" t="str">
        <f>VLOOKUP($Z645,'oddspedia-matches'!$A:$AD,AD$2,0)</f>
        <v>Red</v>
      </c>
      <c r="AE645" t="str">
        <f>VLOOKUP($Z645,'oddspedia-matches'!$A:$AD,AE$2,0)</f>
        <v>Green</v>
      </c>
      <c r="AF645" t="str">
        <f>VLOOKUP($Z645,'oddspedia-matches'!$A:$AD,AF$2,0)</f>
        <v>Red</v>
      </c>
      <c r="AG645" t="str">
        <f>VLOOKUP($Z645,'oddspedia-matches'!$A:$AD,AG$2,0)</f>
        <v>Green</v>
      </c>
      <c r="AH645" t="str">
        <f>VLOOKUP($Z645,'oddspedia-matches'!$A:$AD,AH$2,0)</f>
        <v>Green</v>
      </c>
      <c r="AI645" t="str">
        <f>VLOOKUP($Z645,'oddspedia-matches'!$A:$AD,AI$2,0)</f>
        <v>Red</v>
      </c>
      <c r="AJ645" t="str">
        <f>VLOOKUP($Z645,'oddspedia-matches'!$A:$AD,AJ$2,0)</f>
        <v>Red</v>
      </c>
      <c r="AK645" t="str">
        <f>VLOOKUP($Z645,'oddspedia-matches'!$A:$AD,AK$2,0)</f>
        <v>Green</v>
      </c>
      <c r="AL645" t="str">
        <f>VLOOKUP($Z645,'oddspedia-matches'!$A:$AD,AL$2,0)</f>
        <v>Green</v>
      </c>
      <c r="AM645" t="str">
        <f>VLOOKUP($Z645,'oddspedia-matches'!$A:$AD,AM$2,0)</f>
        <v>Green</v>
      </c>
      <c r="AN645" t="str">
        <f>VLOOKUP($Z645,'oddspedia-matches'!$A:$AD,AN$2,0)</f>
        <v>Red</v>
      </c>
      <c r="AO645" t="str">
        <f>VLOOKUP($Z645,'oddspedia-matches'!$A:$AD,AO$2,0)</f>
        <v>Red</v>
      </c>
      <c r="AP645" t="str">
        <f>VLOOKUP($Z645,'oddspedia-matches'!$A:$AD,AP$2,0)</f>
        <v>Green</v>
      </c>
      <c r="AQ645" t="str">
        <f>VLOOKUP($Z645,'oddspedia-matches'!$A:$AD,AQ$2,0)</f>
        <v>Red</v>
      </c>
    </row>
    <row r="646" spans="2:43" x14ac:dyDescent="0.3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tr">
        <f>VLOOKUP(E646,'Transform table'!A:B,2,0)</f>
        <v>Arabe Unido</v>
      </c>
      <c r="Y646" t="str">
        <f>VLOOKUP(F646,'Transform table'!A:B,2,0)</f>
        <v>Alianza</v>
      </c>
      <c r="Z646" t="str">
        <f t="shared" si="10"/>
        <v>31/07/2026Arabe UnidoAlianza</v>
      </c>
      <c r="AA646" t="str">
        <f>VLOOKUP($Z646,'oddspedia-matches'!$A:$AD,AA$2,0)</f>
        <v>0 - 1</v>
      </c>
      <c r="AB646" t="str">
        <f>VLOOKUP($Z646,'oddspedia-matches'!$A:$AD,AB$2,0)</f>
        <v>Red</v>
      </c>
      <c r="AC646" t="str">
        <f>VLOOKUP($Z646,'oddspedia-matches'!$A:$AD,AC$2,0)</f>
        <v>Red</v>
      </c>
      <c r="AD646" t="str">
        <f>VLOOKUP($Z646,'oddspedia-matches'!$A:$AD,AD$2,0)</f>
        <v>Green</v>
      </c>
      <c r="AE646" t="str">
        <f>VLOOKUP($Z646,'oddspedia-matches'!$A:$AD,AE$2,0)</f>
        <v>Red</v>
      </c>
      <c r="AF646" t="str">
        <f>VLOOKUP($Z646,'oddspedia-matches'!$A:$AD,AF$2,0)</f>
        <v>Green</v>
      </c>
      <c r="AG646" t="str">
        <f>VLOOKUP($Z646,'oddspedia-matches'!$A:$AD,AG$2,0)</f>
        <v>Green</v>
      </c>
      <c r="AH646" t="str">
        <f>VLOOKUP($Z646,'oddspedia-matches'!$A:$AD,AH$2,0)</f>
        <v>Red</v>
      </c>
      <c r="AI646" t="str">
        <f>VLOOKUP($Z646,'oddspedia-matches'!$A:$AD,AI$2,0)</f>
        <v>Red</v>
      </c>
      <c r="AJ646" t="str">
        <f>VLOOKUP($Z646,'oddspedia-matches'!$A:$AD,AJ$2,0)</f>
        <v>Green</v>
      </c>
      <c r="AK646" t="str">
        <f>VLOOKUP($Z646,'oddspedia-matches'!$A:$AD,AK$2,0)</f>
        <v>Green</v>
      </c>
      <c r="AL646" t="str">
        <f>VLOOKUP($Z646,'oddspedia-matches'!$A:$AD,AL$2,0)</f>
        <v>Red</v>
      </c>
      <c r="AM646" t="str">
        <f>VLOOKUP($Z646,'oddspedia-matches'!$A:$AD,AM$2,0)</f>
        <v>Red</v>
      </c>
      <c r="AN646" t="str">
        <f>VLOOKUP($Z646,'oddspedia-matches'!$A:$AD,AN$2,0)</f>
        <v>Green</v>
      </c>
      <c r="AO646" t="str">
        <f>VLOOKUP($Z646,'oddspedia-matches'!$A:$AD,AO$2,0)</f>
        <v>Green</v>
      </c>
      <c r="AP646" t="str">
        <f>VLOOKUP($Z646,'oddspedia-matches'!$A:$AD,AP$2,0)</f>
        <v>Red</v>
      </c>
      <c r="AQ646" t="str">
        <f>VLOOKUP($Z646,'oddspedia-matches'!$A:$AD,AQ$2,0)</f>
        <v>Green</v>
      </c>
    </row>
    <row r="647" spans="2:43" x14ac:dyDescent="0.3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tr">
        <f>VLOOKUP(E647,'Transform table'!A:B,2,0)</f>
        <v>Pacific FC Langford</v>
      </c>
      <c r="Y647" t="str">
        <f>VLOOKUP(F647,'Transform table'!A:B,2,0)</f>
        <v>Supra du Quebec</v>
      </c>
      <c r="Z647" t="str">
        <f t="shared" si="10"/>
        <v>31/07/2026Pacific FC LangfordSupra du Quebec</v>
      </c>
      <c r="AA647" t="str">
        <f>VLOOKUP($Z647,'oddspedia-matches'!$A:$AD,AA$2,0)</f>
        <v>1 - 2</v>
      </c>
      <c r="AB647" t="str">
        <f>VLOOKUP($Z647,'oddspedia-matches'!$A:$AD,AB$2,0)</f>
        <v>Red</v>
      </c>
      <c r="AC647" t="str">
        <f>VLOOKUP($Z647,'oddspedia-matches'!$A:$AD,AC$2,0)</f>
        <v>Red</v>
      </c>
      <c r="AD647" t="str">
        <f>VLOOKUP($Z647,'oddspedia-matches'!$A:$AD,AD$2,0)</f>
        <v>Green</v>
      </c>
      <c r="AE647" t="str">
        <f>VLOOKUP($Z647,'oddspedia-matches'!$A:$AD,AE$2,0)</f>
        <v>Red</v>
      </c>
      <c r="AF647" t="str">
        <f>VLOOKUP($Z647,'oddspedia-matches'!$A:$AD,AF$2,0)</f>
        <v>Green</v>
      </c>
      <c r="AG647" t="str">
        <f>VLOOKUP($Z647,'oddspedia-matches'!$A:$AD,AG$2,0)</f>
        <v>Green</v>
      </c>
      <c r="AH647" t="str">
        <f>VLOOKUP($Z647,'oddspedia-matches'!$A:$AD,AH$2,0)</f>
        <v>Red</v>
      </c>
      <c r="AI647" t="str">
        <f>VLOOKUP($Z647,'oddspedia-matches'!$A:$AD,AI$2,0)</f>
        <v>Green</v>
      </c>
      <c r="AJ647" t="str">
        <f>VLOOKUP($Z647,'oddspedia-matches'!$A:$AD,AJ$2,0)</f>
        <v>Red</v>
      </c>
      <c r="AK647" t="str">
        <f>VLOOKUP($Z647,'oddspedia-matches'!$A:$AD,AK$2,0)</f>
        <v>Green</v>
      </c>
      <c r="AL647" t="str">
        <f>VLOOKUP($Z647,'oddspedia-matches'!$A:$AD,AL$2,0)</f>
        <v>Green</v>
      </c>
      <c r="AM647" t="str">
        <f>VLOOKUP($Z647,'oddspedia-matches'!$A:$AD,AM$2,0)</f>
        <v>Green</v>
      </c>
      <c r="AN647" t="str">
        <f>VLOOKUP($Z647,'oddspedia-matches'!$A:$AD,AN$2,0)</f>
        <v>Red</v>
      </c>
      <c r="AO647" t="str">
        <f>VLOOKUP($Z647,'oddspedia-matches'!$A:$AD,AO$2,0)</f>
        <v>Green</v>
      </c>
      <c r="AP647" t="str">
        <f>VLOOKUP($Z647,'oddspedia-matches'!$A:$AD,AP$2,0)</f>
        <v>Green</v>
      </c>
      <c r="AQ647" t="str">
        <f>VLOOKUP($Z647,'oddspedia-matches'!$A:$AD,AQ$2,0)</f>
        <v>Red</v>
      </c>
    </row>
    <row r="648" spans="2:43" x14ac:dyDescent="0.3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tr">
        <f>VLOOKUP(E648,'Transform table'!A:B,2,0)</f>
        <v>L.A Galaxy II</v>
      </c>
      <c r="Y648" t="str">
        <f>VLOOKUP(F648,'Transform table'!A:B,2,0)</f>
        <v>North Texas SC</v>
      </c>
      <c r="Z648" t="str">
        <f t="shared" si="10"/>
        <v>31/07/2026L.A Galaxy IINorth Texas SC</v>
      </c>
      <c r="AA648" t="str">
        <f>VLOOKUP($Z648,'oddspedia-matches'!$A:$AD,AA$2,0)</f>
        <v>6 - 1</v>
      </c>
      <c r="AB648" t="str">
        <f>VLOOKUP($Z648,'oddspedia-matches'!$A:$AD,AB$2,0)</f>
        <v>Green</v>
      </c>
      <c r="AC648" t="str">
        <f>VLOOKUP($Z648,'oddspedia-matches'!$A:$AD,AC$2,0)</f>
        <v>Red</v>
      </c>
      <c r="AD648" t="str">
        <f>VLOOKUP($Z648,'oddspedia-matches'!$A:$AD,AD$2,0)</f>
        <v>Red</v>
      </c>
      <c r="AE648" t="str">
        <f>VLOOKUP($Z648,'oddspedia-matches'!$A:$AD,AE$2,0)</f>
        <v>Green</v>
      </c>
      <c r="AF648" t="str">
        <f>VLOOKUP($Z648,'oddspedia-matches'!$A:$AD,AF$2,0)</f>
        <v>Red</v>
      </c>
      <c r="AG648" t="str">
        <f>VLOOKUP($Z648,'oddspedia-matches'!$A:$AD,AG$2,0)</f>
        <v>Green</v>
      </c>
      <c r="AH648" t="str">
        <f>VLOOKUP($Z648,'oddspedia-matches'!$A:$AD,AH$2,0)</f>
        <v>Green</v>
      </c>
      <c r="AI648" t="str">
        <f>VLOOKUP($Z648,'oddspedia-matches'!$A:$AD,AI$2,0)</f>
        <v>Red</v>
      </c>
      <c r="AJ648" t="str">
        <f>VLOOKUP($Z648,'oddspedia-matches'!$A:$AD,AJ$2,0)</f>
        <v>Red</v>
      </c>
      <c r="AK648" t="str">
        <f>VLOOKUP($Z648,'oddspedia-matches'!$A:$AD,AK$2,0)</f>
        <v>Green</v>
      </c>
      <c r="AL648" t="str">
        <f>VLOOKUP($Z648,'oddspedia-matches'!$A:$AD,AL$2,0)</f>
        <v>Green</v>
      </c>
      <c r="AM648" t="str">
        <f>VLOOKUP($Z648,'oddspedia-matches'!$A:$AD,AM$2,0)</f>
        <v>Green</v>
      </c>
      <c r="AN648" t="str">
        <f>VLOOKUP($Z648,'oddspedia-matches'!$A:$AD,AN$2,0)</f>
        <v>Red</v>
      </c>
      <c r="AO648" t="str">
        <f>VLOOKUP($Z648,'oddspedia-matches'!$A:$AD,AO$2,0)</f>
        <v>Red</v>
      </c>
      <c r="AP648" t="str">
        <f>VLOOKUP($Z648,'oddspedia-matches'!$A:$AD,AP$2,0)</f>
        <v>Green</v>
      </c>
      <c r="AQ648" t="str">
        <f>VLOOKUP($Z648,'oddspedia-matches'!$A:$AD,AQ$2,0)</f>
        <v>Red</v>
      </c>
    </row>
    <row r="649" spans="2:43" x14ac:dyDescent="0.3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tr">
        <f>VLOOKUP(E649,'Transform table'!A:B,2,0)</f>
        <v>Los Angeles FC II</v>
      </c>
      <c r="Y649" t="str">
        <f>VLOOKUP(F649,'Transform table'!A:B,2,0)</f>
        <v>Colorado Rapids II</v>
      </c>
      <c r="Z649" t="str">
        <f t="shared" si="10"/>
        <v>31/07/2026Los Angeles FC IIColorado Rapids II</v>
      </c>
      <c r="AA649" t="str">
        <f>VLOOKUP($Z649,'oddspedia-matches'!$A:$AD,AA$2,0)</f>
        <v>3 - 0</v>
      </c>
      <c r="AB649" t="str">
        <f>VLOOKUP($Z649,'oddspedia-matches'!$A:$AD,AB$2,0)</f>
        <v>Green</v>
      </c>
      <c r="AC649" t="str">
        <f>VLOOKUP($Z649,'oddspedia-matches'!$A:$AD,AC$2,0)</f>
        <v>Red</v>
      </c>
      <c r="AD649" t="str">
        <f>VLOOKUP($Z649,'oddspedia-matches'!$A:$AD,AD$2,0)</f>
        <v>Red</v>
      </c>
      <c r="AE649" t="str">
        <f>VLOOKUP($Z649,'oddspedia-matches'!$A:$AD,AE$2,0)</f>
        <v>Green</v>
      </c>
      <c r="AF649" t="str">
        <f>VLOOKUP($Z649,'oddspedia-matches'!$A:$AD,AF$2,0)</f>
        <v>Red</v>
      </c>
      <c r="AG649" t="str">
        <f>VLOOKUP($Z649,'oddspedia-matches'!$A:$AD,AG$2,0)</f>
        <v>Green</v>
      </c>
      <c r="AH649" t="str">
        <f>VLOOKUP($Z649,'oddspedia-matches'!$A:$AD,AH$2,0)</f>
        <v>Green</v>
      </c>
      <c r="AI649" t="str">
        <f>VLOOKUP($Z649,'oddspedia-matches'!$A:$AD,AI$2,0)</f>
        <v>Red</v>
      </c>
      <c r="AJ649" t="str">
        <f>VLOOKUP($Z649,'oddspedia-matches'!$A:$AD,AJ$2,0)</f>
        <v>Red</v>
      </c>
      <c r="AK649" t="str">
        <f>VLOOKUP($Z649,'oddspedia-matches'!$A:$AD,AK$2,0)</f>
        <v>Green</v>
      </c>
      <c r="AL649" t="str">
        <f>VLOOKUP($Z649,'oddspedia-matches'!$A:$AD,AL$2,0)</f>
        <v>Green</v>
      </c>
      <c r="AM649" t="str">
        <f>VLOOKUP($Z649,'oddspedia-matches'!$A:$AD,AM$2,0)</f>
        <v>Green</v>
      </c>
      <c r="AN649" t="str">
        <f>VLOOKUP($Z649,'oddspedia-matches'!$A:$AD,AN$2,0)</f>
        <v>Red</v>
      </c>
      <c r="AO649" t="str">
        <f>VLOOKUP($Z649,'oddspedia-matches'!$A:$AD,AO$2,0)</f>
        <v>Green</v>
      </c>
      <c r="AP649" t="str">
        <f>VLOOKUP($Z649,'oddspedia-matches'!$A:$AD,AP$2,0)</f>
        <v>Red</v>
      </c>
      <c r="AQ649" t="str">
        <f>VLOOKUP($Z649,'oddspedia-matches'!$A:$AD,AQ$2,0)</f>
        <v>Green</v>
      </c>
    </row>
    <row r="650" spans="2:43" hidden="1" x14ac:dyDescent="0.3">
      <c r="B650" t="s">
        <v>463</v>
      </c>
      <c r="C650" t="s">
        <v>4817</v>
      </c>
      <c r="D650" s="25">
        <v>4.1666666666666664E-2</v>
      </c>
      <c r="E650" t="s">
        <v>2795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e">
        <f>VLOOKUP(E650,'Transform table'!A:B,2,0)</f>
        <v>#N/A</v>
      </c>
      <c r="Y650" t="str">
        <f>VLOOKUP(F650,'Transform table'!A:B,2,0)</f>
        <v>Valentine Phoenix</v>
      </c>
      <c r="Z650" t="e">
        <f t="shared" ref="Z650:Z653" si="11">C650&amp;X650&amp;Y650</f>
        <v>#N/A</v>
      </c>
      <c r="AA650" t="e">
        <f>VLOOKUP($Z650,'oddspedia-matches'!$A:$AD,AA$2,0)</f>
        <v>#N/A</v>
      </c>
      <c r="AB650" t="e">
        <f>VLOOKUP($Z650,'oddspedia-matches'!$A:$AD,AB$2,0)</f>
        <v>#N/A</v>
      </c>
      <c r="AC650" t="e">
        <f>VLOOKUP($Z650,'oddspedia-matches'!$A:$AD,AC$2,0)</f>
        <v>#N/A</v>
      </c>
      <c r="AD650" t="e">
        <f>VLOOKUP($Z650,'oddspedia-matches'!$A:$AD,AD$2,0)</f>
        <v>#N/A</v>
      </c>
      <c r="AE650" t="e">
        <f>VLOOKUP($Z650,'oddspedia-matches'!$A:$AD,AE$2,0)</f>
        <v>#N/A</v>
      </c>
      <c r="AF650" t="e">
        <f>VLOOKUP($Z650,'oddspedia-matches'!$A:$AD,AF$2,0)</f>
        <v>#N/A</v>
      </c>
      <c r="AG650" t="e">
        <f>VLOOKUP($Z650,'oddspedia-matches'!$A:$AD,AG$2,0)</f>
        <v>#N/A</v>
      </c>
      <c r="AH650" t="e">
        <f>VLOOKUP($Z650,'oddspedia-matches'!$A:$AD,AH$2,0)</f>
        <v>#N/A</v>
      </c>
      <c r="AI650" t="e">
        <f>VLOOKUP($Z650,'oddspedia-matches'!$A:$AD,AI$2,0)</f>
        <v>#N/A</v>
      </c>
      <c r="AJ650" t="e">
        <f>VLOOKUP($Z650,'oddspedia-matches'!$A:$AD,AJ$2,0)</f>
        <v>#N/A</v>
      </c>
      <c r="AK650" t="e">
        <f>VLOOKUP($Z650,'oddspedia-matches'!$A:$AD,AK$2,0)</f>
        <v>#N/A</v>
      </c>
      <c r="AL650" t="e">
        <f>VLOOKUP($Z650,'oddspedia-matches'!$A:$AD,AL$2,0)</f>
        <v>#N/A</v>
      </c>
      <c r="AM650" t="e">
        <f>VLOOKUP($Z650,'oddspedia-matches'!$A:$AD,AM$2,0)</f>
        <v>#N/A</v>
      </c>
      <c r="AN650" t="e">
        <f>VLOOKUP($Z650,'oddspedia-matches'!$A:$AD,AN$2,0)</f>
        <v>#N/A</v>
      </c>
      <c r="AO650" t="e">
        <f>VLOOKUP($Z650,'oddspedia-matches'!$A:$AD,AO$2,0)</f>
        <v>#N/A</v>
      </c>
      <c r="AP650" t="e">
        <f>VLOOKUP($Z650,'oddspedia-matches'!$A:$AD,AP$2,0)</f>
        <v>#N/A</v>
      </c>
      <c r="AQ650" t="e">
        <f>VLOOKUP($Z650,'oddspedia-matches'!$A:$AD,AQ$2,0)</f>
        <v>#N/A</v>
      </c>
    </row>
    <row r="651" spans="2:43" hidden="1" x14ac:dyDescent="0.3">
      <c r="B651" t="s">
        <v>464</v>
      </c>
      <c r="C651" t="s">
        <v>4817</v>
      </c>
      <c r="D651" s="25">
        <v>4.1666666666666664E-2</v>
      </c>
      <c r="E651" t="s">
        <v>4818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e">
        <f>VLOOKUP(E651,'Transform table'!A:B,2,0)</f>
        <v>#N/A</v>
      </c>
      <c r="Y651" t="str">
        <f>VLOOKUP(F651,'Transform table'!A:B,2,0)</f>
        <v>Launceston City</v>
      </c>
      <c r="Z651" t="e">
        <f t="shared" si="11"/>
        <v>#N/A</v>
      </c>
      <c r="AA651" t="e">
        <f>VLOOKUP($Z651,'oddspedia-matches'!$A:$AD,AA$2,0)</f>
        <v>#N/A</v>
      </c>
      <c r="AB651" t="e">
        <f>VLOOKUP($Z651,'oddspedia-matches'!$A:$AD,AB$2,0)</f>
        <v>#N/A</v>
      </c>
      <c r="AC651" t="e">
        <f>VLOOKUP($Z651,'oddspedia-matches'!$A:$AD,AC$2,0)</f>
        <v>#N/A</v>
      </c>
      <c r="AD651" t="e">
        <f>VLOOKUP($Z651,'oddspedia-matches'!$A:$AD,AD$2,0)</f>
        <v>#N/A</v>
      </c>
      <c r="AE651" t="e">
        <f>VLOOKUP($Z651,'oddspedia-matches'!$A:$AD,AE$2,0)</f>
        <v>#N/A</v>
      </c>
      <c r="AF651" t="e">
        <f>VLOOKUP($Z651,'oddspedia-matches'!$A:$AD,AF$2,0)</f>
        <v>#N/A</v>
      </c>
      <c r="AG651" t="e">
        <f>VLOOKUP($Z651,'oddspedia-matches'!$A:$AD,AG$2,0)</f>
        <v>#N/A</v>
      </c>
      <c r="AH651" t="e">
        <f>VLOOKUP($Z651,'oddspedia-matches'!$A:$AD,AH$2,0)</f>
        <v>#N/A</v>
      </c>
      <c r="AI651" t="e">
        <f>VLOOKUP($Z651,'oddspedia-matches'!$A:$AD,AI$2,0)</f>
        <v>#N/A</v>
      </c>
      <c r="AJ651" t="e">
        <f>VLOOKUP($Z651,'oddspedia-matches'!$A:$AD,AJ$2,0)</f>
        <v>#N/A</v>
      </c>
      <c r="AK651" t="e">
        <f>VLOOKUP($Z651,'oddspedia-matches'!$A:$AD,AK$2,0)</f>
        <v>#N/A</v>
      </c>
      <c r="AL651" t="e">
        <f>VLOOKUP($Z651,'oddspedia-matches'!$A:$AD,AL$2,0)</f>
        <v>#N/A</v>
      </c>
      <c r="AM651" t="e">
        <f>VLOOKUP($Z651,'oddspedia-matches'!$A:$AD,AM$2,0)</f>
        <v>#N/A</v>
      </c>
      <c r="AN651" t="e">
        <f>VLOOKUP($Z651,'oddspedia-matches'!$A:$AD,AN$2,0)</f>
        <v>#N/A</v>
      </c>
      <c r="AO651" t="e">
        <f>VLOOKUP($Z651,'oddspedia-matches'!$A:$AD,AO$2,0)</f>
        <v>#N/A</v>
      </c>
      <c r="AP651" t="e">
        <f>VLOOKUP($Z651,'oddspedia-matches'!$A:$AD,AP$2,0)</f>
        <v>#N/A</v>
      </c>
      <c r="AQ651" t="e">
        <f>VLOOKUP($Z651,'oddspedia-matches'!$A:$AD,AQ$2,0)</f>
        <v>#N/A</v>
      </c>
    </row>
    <row r="652" spans="2:43" hidden="1" x14ac:dyDescent="0.3">
      <c r="B652" t="s">
        <v>472</v>
      </c>
      <c r="C652" t="s">
        <v>4817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tr">
        <f>VLOOKUP(E652,'Transform table'!A:B,2,0)</f>
        <v>Hume City</v>
      </c>
      <c r="Y652" t="str">
        <f>VLOOKUP(F652,'Transform table'!A:B,2,0)</f>
        <v>Melbourne City Reserves</v>
      </c>
      <c r="Z652" t="str">
        <f t="shared" si="11"/>
        <v>01/08/2026Hume CityMelbourne City Reserves</v>
      </c>
      <c r="AA652" t="e">
        <f>VLOOKUP($Z652,'oddspedia-matches'!$A:$AD,AA$2,0)</f>
        <v>#N/A</v>
      </c>
      <c r="AB652" t="e">
        <f>VLOOKUP($Z652,'oddspedia-matches'!$A:$AD,AB$2,0)</f>
        <v>#N/A</v>
      </c>
      <c r="AC652" t="e">
        <f>VLOOKUP($Z652,'oddspedia-matches'!$A:$AD,AC$2,0)</f>
        <v>#N/A</v>
      </c>
      <c r="AD652" t="e">
        <f>VLOOKUP($Z652,'oddspedia-matches'!$A:$AD,AD$2,0)</f>
        <v>#N/A</v>
      </c>
      <c r="AE652" t="e">
        <f>VLOOKUP($Z652,'oddspedia-matches'!$A:$AD,AE$2,0)</f>
        <v>#N/A</v>
      </c>
      <c r="AF652" t="e">
        <f>VLOOKUP($Z652,'oddspedia-matches'!$A:$AD,AF$2,0)</f>
        <v>#N/A</v>
      </c>
      <c r="AG652" t="e">
        <f>VLOOKUP($Z652,'oddspedia-matches'!$A:$AD,AG$2,0)</f>
        <v>#N/A</v>
      </c>
      <c r="AH652" t="e">
        <f>VLOOKUP($Z652,'oddspedia-matches'!$A:$AD,AH$2,0)</f>
        <v>#N/A</v>
      </c>
      <c r="AI652" t="e">
        <f>VLOOKUP($Z652,'oddspedia-matches'!$A:$AD,AI$2,0)</f>
        <v>#N/A</v>
      </c>
      <c r="AJ652" t="e">
        <f>VLOOKUP($Z652,'oddspedia-matches'!$A:$AD,AJ$2,0)</f>
        <v>#N/A</v>
      </c>
      <c r="AK652" t="e">
        <f>VLOOKUP($Z652,'oddspedia-matches'!$A:$AD,AK$2,0)</f>
        <v>#N/A</v>
      </c>
      <c r="AL652" t="e">
        <f>VLOOKUP($Z652,'oddspedia-matches'!$A:$AD,AL$2,0)</f>
        <v>#N/A</v>
      </c>
      <c r="AM652" t="e">
        <f>VLOOKUP($Z652,'oddspedia-matches'!$A:$AD,AM$2,0)</f>
        <v>#N/A</v>
      </c>
      <c r="AN652" t="e">
        <f>VLOOKUP($Z652,'oddspedia-matches'!$A:$AD,AN$2,0)</f>
        <v>#N/A</v>
      </c>
      <c r="AO652" t="e">
        <f>VLOOKUP($Z652,'oddspedia-matches'!$A:$AD,AO$2,0)</f>
        <v>#N/A</v>
      </c>
      <c r="AP652" t="e">
        <f>VLOOKUP($Z652,'oddspedia-matches'!$A:$AD,AP$2,0)</f>
        <v>#N/A</v>
      </c>
      <c r="AQ652" t="e">
        <f>VLOOKUP($Z652,'oddspedia-matches'!$A:$AD,AQ$2,0)</f>
        <v>#N/A</v>
      </c>
    </row>
    <row r="653" spans="2:43" hidden="1" x14ac:dyDescent="0.3">
      <c r="B653" t="s">
        <v>445</v>
      </c>
      <c r="C653" t="s">
        <v>4817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tr">
        <f>VLOOKUP(E653,'Transform table'!A:B,2,0)</f>
        <v>Canberra Olympic</v>
      </c>
      <c r="Y653" t="str">
        <f>VLOOKUP(F653,'Transform table'!A:B,2,0)</f>
        <v>Tuggeranong United</v>
      </c>
      <c r="Z653" t="str">
        <f t="shared" si="11"/>
        <v>01/08/2026Canberra OlympicTuggeranong United</v>
      </c>
      <c r="AA653" t="e">
        <f>VLOOKUP($Z653,'oddspedia-matches'!$A:$AD,AA$2,0)</f>
        <v>#N/A</v>
      </c>
      <c r="AB653" t="e">
        <f>VLOOKUP($Z653,'oddspedia-matches'!$A:$AD,AB$2,0)</f>
        <v>#N/A</v>
      </c>
      <c r="AC653" t="e">
        <f>VLOOKUP($Z653,'oddspedia-matches'!$A:$AD,AC$2,0)</f>
        <v>#N/A</v>
      </c>
      <c r="AD653" t="e">
        <f>VLOOKUP($Z653,'oddspedia-matches'!$A:$AD,AD$2,0)</f>
        <v>#N/A</v>
      </c>
      <c r="AE653" t="e">
        <f>VLOOKUP($Z653,'oddspedia-matches'!$A:$AD,AE$2,0)</f>
        <v>#N/A</v>
      </c>
      <c r="AF653" t="e">
        <f>VLOOKUP($Z653,'oddspedia-matches'!$A:$AD,AF$2,0)</f>
        <v>#N/A</v>
      </c>
      <c r="AG653" t="e">
        <f>VLOOKUP($Z653,'oddspedia-matches'!$A:$AD,AG$2,0)</f>
        <v>#N/A</v>
      </c>
      <c r="AH653" t="e">
        <f>VLOOKUP($Z653,'oddspedia-matches'!$A:$AD,AH$2,0)</f>
        <v>#N/A</v>
      </c>
      <c r="AI653" t="e">
        <f>VLOOKUP($Z653,'oddspedia-matches'!$A:$AD,AI$2,0)</f>
        <v>#N/A</v>
      </c>
      <c r="AJ653" t="e">
        <f>VLOOKUP($Z653,'oddspedia-matches'!$A:$AD,AJ$2,0)</f>
        <v>#N/A</v>
      </c>
      <c r="AK653" t="e">
        <f>VLOOKUP($Z653,'oddspedia-matches'!$A:$AD,AK$2,0)</f>
        <v>#N/A</v>
      </c>
      <c r="AL653" t="e">
        <f>VLOOKUP($Z653,'oddspedia-matches'!$A:$AD,AL$2,0)</f>
        <v>#N/A</v>
      </c>
      <c r="AM653" t="e">
        <f>VLOOKUP($Z653,'oddspedia-matches'!$A:$AD,AM$2,0)</f>
        <v>#N/A</v>
      </c>
      <c r="AN653" t="e">
        <f>VLOOKUP($Z653,'oddspedia-matches'!$A:$AD,AN$2,0)</f>
        <v>#N/A</v>
      </c>
      <c r="AO653" t="e">
        <f>VLOOKUP($Z653,'oddspedia-matches'!$A:$AD,AO$2,0)</f>
        <v>#N/A</v>
      </c>
      <c r="AP653" t="e">
        <f>VLOOKUP($Z653,'oddspedia-matches'!$A:$AD,AP$2,0)</f>
        <v>#N/A</v>
      </c>
      <c r="AQ653" t="e">
        <f>VLOOKUP($Z653,'oddspedia-matches'!$A:$AD,AQ$2,0)</f>
        <v>#N/A</v>
      </c>
    </row>
    <row r="654" spans="2:43" hidden="1" x14ac:dyDescent="0.3">
      <c r="B654" t="s">
        <v>464</v>
      </c>
      <c r="C654" t="s">
        <v>4817</v>
      </c>
      <c r="D654" s="25">
        <v>6.25E-2</v>
      </c>
      <c r="E654" t="s">
        <v>4819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e">
        <f>VLOOKUP(E654,'Transform table'!A:B,2,0)</f>
        <v>#N/A</v>
      </c>
      <c r="Y654" t="str">
        <f>VLOOKUP(F654,'Transform table'!A:B,2,0)</f>
        <v>Launceston United</v>
      </c>
      <c r="Z654" t="e">
        <f t="shared" ref="Z654:Z717" si="12">C654&amp;X654&amp;Y654</f>
        <v>#N/A</v>
      </c>
      <c r="AA654" t="e">
        <f>VLOOKUP($Z654,'oddspedia-matches'!$A:$AD,AA$2,0)</f>
        <v>#N/A</v>
      </c>
      <c r="AB654" t="e">
        <f>VLOOKUP($Z654,'oddspedia-matches'!$A:$AD,AB$2,0)</f>
        <v>#N/A</v>
      </c>
      <c r="AC654" t="e">
        <f>VLOOKUP($Z654,'oddspedia-matches'!$A:$AD,AC$2,0)</f>
        <v>#N/A</v>
      </c>
      <c r="AD654" t="e">
        <f>VLOOKUP($Z654,'oddspedia-matches'!$A:$AD,AD$2,0)</f>
        <v>#N/A</v>
      </c>
      <c r="AE654" t="e">
        <f>VLOOKUP($Z654,'oddspedia-matches'!$A:$AD,AE$2,0)</f>
        <v>#N/A</v>
      </c>
      <c r="AF654" t="e">
        <f>VLOOKUP($Z654,'oddspedia-matches'!$A:$AD,AF$2,0)</f>
        <v>#N/A</v>
      </c>
      <c r="AG654" t="e">
        <f>VLOOKUP($Z654,'oddspedia-matches'!$A:$AD,AG$2,0)</f>
        <v>#N/A</v>
      </c>
      <c r="AH654" t="e">
        <f>VLOOKUP($Z654,'oddspedia-matches'!$A:$AD,AH$2,0)</f>
        <v>#N/A</v>
      </c>
      <c r="AI654" t="e">
        <f>VLOOKUP($Z654,'oddspedia-matches'!$A:$AD,AI$2,0)</f>
        <v>#N/A</v>
      </c>
      <c r="AJ654" t="e">
        <f>VLOOKUP($Z654,'oddspedia-matches'!$A:$AD,AJ$2,0)</f>
        <v>#N/A</v>
      </c>
      <c r="AK654" t="e">
        <f>VLOOKUP($Z654,'oddspedia-matches'!$A:$AD,AK$2,0)</f>
        <v>#N/A</v>
      </c>
      <c r="AL654" t="e">
        <f>VLOOKUP($Z654,'oddspedia-matches'!$A:$AD,AL$2,0)</f>
        <v>#N/A</v>
      </c>
      <c r="AM654" t="e">
        <f>VLOOKUP($Z654,'oddspedia-matches'!$A:$AD,AM$2,0)</f>
        <v>#N/A</v>
      </c>
      <c r="AN654" t="e">
        <f>VLOOKUP($Z654,'oddspedia-matches'!$A:$AD,AN$2,0)</f>
        <v>#N/A</v>
      </c>
      <c r="AO654" t="e">
        <f>VLOOKUP($Z654,'oddspedia-matches'!$A:$AD,AO$2,0)</f>
        <v>#N/A</v>
      </c>
      <c r="AP654" t="e">
        <f>VLOOKUP($Z654,'oddspedia-matches'!$A:$AD,AP$2,0)</f>
        <v>#N/A</v>
      </c>
      <c r="AQ654" t="e">
        <f>VLOOKUP($Z654,'oddspedia-matches'!$A:$AD,AQ$2,0)</f>
        <v>#N/A</v>
      </c>
    </row>
    <row r="655" spans="2:43" hidden="1" x14ac:dyDescent="0.3">
      <c r="B655" t="s">
        <v>464</v>
      </c>
      <c r="C655" t="s">
        <v>4817</v>
      </c>
      <c r="D655" s="25">
        <v>6.25E-2</v>
      </c>
      <c r="E655" t="s">
        <v>4820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e">
        <f>VLOOKUP(E655,'Transform table'!A:B,2,0)</f>
        <v>#N/A</v>
      </c>
      <c r="Y655" t="str">
        <f>VLOOKUP(F655,'Transform table'!A:B,2,0)</f>
        <v>Riverside Olympic</v>
      </c>
      <c r="Z655" t="e">
        <f t="shared" si="12"/>
        <v>#N/A</v>
      </c>
      <c r="AA655" t="e">
        <f>VLOOKUP($Z655,'oddspedia-matches'!$A:$AD,AA$2,0)</f>
        <v>#N/A</v>
      </c>
      <c r="AB655" t="e">
        <f>VLOOKUP($Z655,'oddspedia-matches'!$A:$AD,AB$2,0)</f>
        <v>#N/A</v>
      </c>
      <c r="AC655" t="e">
        <f>VLOOKUP($Z655,'oddspedia-matches'!$A:$AD,AC$2,0)</f>
        <v>#N/A</v>
      </c>
      <c r="AD655" t="e">
        <f>VLOOKUP($Z655,'oddspedia-matches'!$A:$AD,AD$2,0)</f>
        <v>#N/A</v>
      </c>
      <c r="AE655" t="e">
        <f>VLOOKUP($Z655,'oddspedia-matches'!$A:$AD,AE$2,0)</f>
        <v>#N/A</v>
      </c>
      <c r="AF655" t="e">
        <f>VLOOKUP($Z655,'oddspedia-matches'!$A:$AD,AF$2,0)</f>
        <v>#N/A</v>
      </c>
      <c r="AG655" t="e">
        <f>VLOOKUP($Z655,'oddspedia-matches'!$A:$AD,AG$2,0)</f>
        <v>#N/A</v>
      </c>
      <c r="AH655" t="e">
        <f>VLOOKUP($Z655,'oddspedia-matches'!$A:$AD,AH$2,0)</f>
        <v>#N/A</v>
      </c>
      <c r="AI655" t="e">
        <f>VLOOKUP($Z655,'oddspedia-matches'!$A:$AD,AI$2,0)</f>
        <v>#N/A</v>
      </c>
      <c r="AJ655" t="e">
        <f>VLOOKUP($Z655,'oddspedia-matches'!$A:$AD,AJ$2,0)</f>
        <v>#N/A</v>
      </c>
      <c r="AK655" t="e">
        <f>VLOOKUP($Z655,'oddspedia-matches'!$A:$AD,AK$2,0)</f>
        <v>#N/A</v>
      </c>
      <c r="AL655" t="e">
        <f>VLOOKUP($Z655,'oddspedia-matches'!$A:$AD,AL$2,0)</f>
        <v>#N/A</v>
      </c>
      <c r="AM655" t="e">
        <f>VLOOKUP($Z655,'oddspedia-matches'!$A:$AD,AM$2,0)</f>
        <v>#N/A</v>
      </c>
      <c r="AN655" t="e">
        <f>VLOOKUP($Z655,'oddspedia-matches'!$A:$AD,AN$2,0)</f>
        <v>#N/A</v>
      </c>
      <c r="AO655" t="e">
        <f>VLOOKUP($Z655,'oddspedia-matches'!$A:$AD,AO$2,0)</f>
        <v>#N/A</v>
      </c>
      <c r="AP655" t="e">
        <f>VLOOKUP($Z655,'oddspedia-matches'!$A:$AD,AP$2,0)</f>
        <v>#N/A</v>
      </c>
      <c r="AQ655" t="e">
        <f>VLOOKUP($Z655,'oddspedia-matches'!$A:$AD,AQ$2,0)</f>
        <v>#N/A</v>
      </c>
    </row>
    <row r="656" spans="2:43" hidden="1" x14ac:dyDescent="0.3">
      <c r="B656" t="s">
        <v>472</v>
      </c>
      <c r="C656" t="s">
        <v>4817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tr">
        <f>VLOOKUP(E656,'Transform table'!A:B,2,0)</f>
        <v>Avondale Heights</v>
      </c>
      <c r="Y656" t="str">
        <f>VLOOKUP(F656,'Transform table'!A:B,2,0)</f>
        <v>Heidelberg United</v>
      </c>
      <c r="Z656" t="str">
        <f t="shared" si="12"/>
        <v>01/08/2026Avondale HeightsHeidelberg United</v>
      </c>
      <c r="AA656" t="e">
        <f>VLOOKUP($Z656,'oddspedia-matches'!$A:$AD,AA$2,0)</f>
        <v>#N/A</v>
      </c>
      <c r="AB656" t="e">
        <f>VLOOKUP($Z656,'oddspedia-matches'!$A:$AD,AB$2,0)</f>
        <v>#N/A</v>
      </c>
      <c r="AC656" t="e">
        <f>VLOOKUP($Z656,'oddspedia-matches'!$A:$AD,AC$2,0)</f>
        <v>#N/A</v>
      </c>
      <c r="AD656" t="e">
        <f>VLOOKUP($Z656,'oddspedia-matches'!$A:$AD,AD$2,0)</f>
        <v>#N/A</v>
      </c>
      <c r="AE656" t="e">
        <f>VLOOKUP($Z656,'oddspedia-matches'!$A:$AD,AE$2,0)</f>
        <v>#N/A</v>
      </c>
      <c r="AF656" t="e">
        <f>VLOOKUP($Z656,'oddspedia-matches'!$A:$AD,AF$2,0)</f>
        <v>#N/A</v>
      </c>
      <c r="AG656" t="e">
        <f>VLOOKUP($Z656,'oddspedia-matches'!$A:$AD,AG$2,0)</f>
        <v>#N/A</v>
      </c>
      <c r="AH656" t="e">
        <f>VLOOKUP($Z656,'oddspedia-matches'!$A:$AD,AH$2,0)</f>
        <v>#N/A</v>
      </c>
      <c r="AI656" t="e">
        <f>VLOOKUP($Z656,'oddspedia-matches'!$A:$AD,AI$2,0)</f>
        <v>#N/A</v>
      </c>
      <c r="AJ656" t="e">
        <f>VLOOKUP($Z656,'oddspedia-matches'!$A:$AD,AJ$2,0)</f>
        <v>#N/A</v>
      </c>
      <c r="AK656" t="e">
        <f>VLOOKUP($Z656,'oddspedia-matches'!$A:$AD,AK$2,0)</f>
        <v>#N/A</v>
      </c>
      <c r="AL656" t="e">
        <f>VLOOKUP($Z656,'oddspedia-matches'!$A:$AD,AL$2,0)</f>
        <v>#N/A</v>
      </c>
      <c r="AM656" t="e">
        <f>VLOOKUP($Z656,'oddspedia-matches'!$A:$AD,AM$2,0)</f>
        <v>#N/A</v>
      </c>
      <c r="AN656" t="e">
        <f>VLOOKUP($Z656,'oddspedia-matches'!$A:$AD,AN$2,0)</f>
        <v>#N/A</v>
      </c>
      <c r="AO656" t="e">
        <f>VLOOKUP($Z656,'oddspedia-matches'!$A:$AD,AO$2,0)</f>
        <v>#N/A</v>
      </c>
      <c r="AP656" t="e">
        <f>VLOOKUP($Z656,'oddspedia-matches'!$A:$AD,AP$2,0)</f>
        <v>#N/A</v>
      </c>
      <c r="AQ656" t="e">
        <f>VLOOKUP($Z656,'oddspedia-matches'!$A:$AD,AQ$2,0)</f>
        <v>#N/A</v>
      </c>
    </row>
    <row r="657" spans="2:43" hidden="1" x14ac:dyDescent="0.3">
      <c r="B657" t="s">
        <v>445</v>
      </c>
      <c r="C657" t="s">
        <v>4817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tr">
        <f>VLOOKUP(E657,'Transform table'!A:B,2,0)</f>
        <v>Queanbeyan City FC</v>
      </c>
      <c r="Y657" t="str">
        <f>VLOOKUP(F657,'Transform table'!A:B,2,0)</f>
        <v>Brindabella Blues FC</v>
      </c>
      <c r="Z657" t="str">
        <f t="shared" si="12"/>
        <v>01/08/2026Queanbeyan City FCBrindabella Blues FC</v>
      </c>
      <c r="AA657" t="e">
        <f>VLOOKUP($Z657,'oddspedia-matches'!$A:$AD,AA$2,0)</f>
        <v>#N/A</v>
      </c>
      <c r="AB657" t="e">
        <f>VLOOKUP($Z657,'oddspedia-matches'!$A:$AD,AB$2,0)</f>
        <v>#N/A</v>
      </c>
      <c r="AC657" t="e">
        <f>VLOOKUP($Z657,'oddspedia-matches'!$A:$AD,AC$2,0)</f>
        <v>#N/A</v>
      </c>
      <c r="AD657" t="e">
        <f>VLOOKUP($Z657,'oddspedia-matches'!$A:$AD,AD$2,0)</f>
        <v>#N/A</v>
      </c>
      <c r="AE657" t="e">
        <f>VLOOKUP($Z657,'oddspedia-matches'!$A:$AD,AE$2,0)</f>
        <v>#N/A</v>
      </c>
      <c r="AF657" t="e">
        <f>VLOOKUP($Z657,'oddspedia-matches'!$A:$AD,AF$2,0)</f>
        <v>#N/A</v>
      </c>
      <c r="AG657" t="e">
        <f>VLOOKUP($Z657,'oddspedia-matches'!$A:$AD,AG$2,0)</f>
        <v>#N/A</v>
      </c>
      <c r="AH657" t="e">
        <f>VLOOKUP($Z657,'oddspedia-matches'!$A:$AD,AH$2,0)</f>
        <v>#N/A</v>
      </c>
      <c r="AI657" t="e">
        <f>VLOOKUP($Z657,'oddspedia-matches'!$A:$AD,AI$2,0)</f>
        <v>#N/A</v>
      </c>
      <c r="AJ657" t="e">
        <f>VLOOKUP($Z657,'oddspedia-matches'!$A:$AD,AJ$2,0)</f>
        <v>#N/A</v>
      </c>
      <c r="AK657" t="e">
        <f>VLOOKUP($Z657,'oddspedia-matches'!$A:$AD,AK$2,0)</f>
        <v>#N/A</v>
      </c>
      <c r="AL657" t="e">
        <f>VLOOKUP($Z657,'oddspedia-matches'!$A:$AD,AL$2,0)</f>
        <v>#N/A</v>
      </c>
      <c r="AM657" t="e">
        <f>VLOOKUP($Z657,'oddspedia-matches'!$A:$AD,AM$2,0)</f>
        <v>#N/A</v>
      </c>
      <c r="AN657" t="e">
        <f>VLOOKUP($Z657,'oddspedia-matches'!$A:$AD,AN$2,0)</f>
        <v>#N/A</v>
      </c>
      <c r="AO657" t="e">
        <f>VLOOKUP($Z657,'oddspedia-matches'!$A:$AD,AO$2,0)</f>
        <v>#N/A</v>
      </c>
      <c r="AP657" t="e">
        <f>VLOOKUP($Z657,'oddspedia-matches'!$A:$AD,AP$2,0)</f>
        <v>#N/A</v>
      </c>
      <c r="AQ657" t="e">
        <f>VLOOKUP($Z657,'oddspedia-matches'!$A:$AD,AQ$2,0)</f>
        <v>#N/A</v>
      </c>
    </row>
    <row r="658" spans="2:43" hidden="1" x14ac:dyDescent="0.3">
      <c r="B658" t="s">
        <v>471</v>
      </c>
      <c r="C658" t="s">
        <v>4817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tr">
        <f>VLOOKUP(E658,'Transform table'!A:B,2,0)</f>
        <v>Western Sydney Wanderers U21</v>
      </c>
      <c r="Y658" t="str">
        <f>VLOOKUP(F658,'Transform table'!A:B,2,0)</f>
        <v>UNSW</v>
      </c>
      <c r="Z658" t="str">
        <f t="shared" si="12"/>
        <v>01/08/2026Western Sydney Wanderers U21UNSW</v>
      </c>
      <c r="AA658" t="e">
        <f>VLOOKUP($Z658,'oddspedia-matches'!$A:$AD,AA$2,0)</f>
        <v>#N/A</v>
      </c>
      <c r="AB658" t="e">
        <f>VLOOKUP($Z658,'oddspedia-matches'!$A:$AD,AB$2,0)</f>
        <v>#N/A</v>
      </c>
      <c r="AC658" t="e">
        <f>VLOOKUP($Z658,'oddspedia-matches'!$A:$AD,AC$2,0)</f>
        <v>#N/A</v>
      </c>
      <c r="AD658" t="e">
        <f>VLOOKUP($Z658,'oddspedia-matches'!$A:$AD,AD$2,0)</f>
        <v>#N/A</v>
      </c>
      <c r="AE658" t="e">
        <f>VLOOKUP($Z658,'oddspedia-matches'!$A:$AD,AE$2,0)</f>
        <v>#N/A</v>
      </c>
      <c r="AF658" t="e">
        <f>VLOOKUP($Z658,'oddspedia-matches'!$A:$AD,AF$2,0)</f>
        <v>#N/A</v>
      </c>
      <c r="AG658" t="e">
        <f>VLOOKUP($Z658,'oddspedia-matches'!$A:$AD,AG$2,0)</f>
        <v>#N/A</v>
      </c>
      <c r="AH658" t="e">
        <f>VLOOKUP($Z658,'oddspedia-matches'!$A:$AD,AH$2,0)</f>
        <v>#N/A</v>
      </c>
      <c r="AI658" t="e">
        <f>VLOOKUP($Z658,'oddspedia-matches'!$A:$AD,AI$2,0)</f>
        <v>#N/A</v>
      </c>
      <c r="AJ658" t="e">
        <f>VLOOKUP($Z658,'oddspedia-matches'!$A:$AD,AJ$2,0)</f>
        <v>#N/A</v>
      </c>
      <c r="AK658" t="e">
        <f>VLOOKUP($Z658,'oddspedia-matches'!$A:$AD,AK$2,0)</f>
        <v>#N/A</v>
      </c>
      <c r="AL658" t="e">
        <f>VLOOKUP($Z658,'oddspedia-matches'!$A:$AD,AL$2,0)</f>
        <v>#N/A</v>
      </c>
      <c r="AM658" t="e">
        <f>VLOOKUP($Z658,'oddspedia-matches'!$A:$AD,AM$2,0)</f>
        <v>#N/A</v>
      </c>
      <c r="AN658" t="e">
        <f>VLOOKUP($Z658,'oddspedia-matches'!$A:$AD,AN$2,0)</f>
        <v>#N/A</v>
      </c>
      <c r="AO658" t="e">
        <f>VLOOKUP($Z658,'oddspedia-matches'!$A:$AD,AO$2,0)</f>
        <v>#N/A</v>
      </c>
      <c r="AP658" t="e">
        <f>VLOOKUP($Z658,'oddspedia-matches'!$A:$AD,AP$2,0)</f>
        <v>#N/A</v>
      </c>
      <c r="AQ658" t="e">
        <f>VLOOKUP($Z658,'oddspedia-matches'!$A:$AD,AQ$2,0)</f>
        <v>#N/A</v>
      </c>
    </row>
    <row r="659" spans="2:43" hidden="1" x14ac:dyDescent="0.3">
      <c r="B659" t="s">
        <v>536</v>
      </c>
      <c r="C659" t="s">
        <v>4817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tr">
        <f>VLOOKUP(E659,'Transform table'!A:B,2,0)</f>
        <v>Gold Coast United</v>
      </c>
      <c r="Y659" t="str">
        <f>VLOOKUP(F659,'Transform table'!A:B,2,0)</f>
        <v>Gold Coast Knights</v>
      </c>
      <c r="Z659" t="str">
        <f t="shared" si="12"/>
        <v>01/08/2026Gold Coast UnitedGold Coast Knights</v>
      </c>
      <c r="AA659" t="e">
        <f>VLOOKUP($Z659,'oddspedia-matches'!$A:$AD,AA$2,0)</f>
        <v>#N/A</v>
      </c>
      <c r="AB659" t="e">
        <f>VLOOKUP($Z659,'oddspedia-matches'!$A:$AD,AB$2,0)</f>
        <v>#N/A</v>
      </c>
      <c r="AC659" t="e">
        <f>VLOOKUP($Z659,'oddspedia-matches'!$A:$AD,AC$2,0)</f>
        <v>#N/A</v>
      </c>
      <c r="AD659" t="e">
        <f>VLOOKUP($Z659,'oddspedia-matches'!$A:$AD,AD$2,0)</f>
        <v>#N/A</v>
      </c>
      <c r="AE659" t="e">
        <f>VLOOKUP($Z659,'oddspedia-matches'!$A:$AD,AE$2,0)</f>
        <v>#N/A</v>
      </c>
      <c r="AF659" t="e">
        <f>VLOOKUP($Z659,'oddspedia-matches'!$A:$AD,AF$2,0)</f>
        <v>#N/A</v>
      </c>
      <c r="AG659" t="e">
        <f>VLOOKUP($Z659,'oddspedia-matches'!$A:$AD,AG$2,0)</f>
        <v>#N/A</v>
      </c>
      <c r="AH659" t="e">
        <f>VLOOKUP($Z659,'oddspedia-matches'!$A:$AD,AH$2,0)</f>
        <v>#N/A</v>
      </c>
      <c r="AI659" t="e">
        <f>VLOOKUP($Z659,'oddspedia-matches'!$A:$AD,AI$2,0)</f>
        <v>#N/A</v>
      </c>
      <c r="AJ659" t="e">
        <f>VLOOKUP($Z659,'oddspedia-matches'!$A:$AD,AJ$2,0)</f>
        <v>#N/A</v>
      </c>
      <c r="AK659" t="e">
        <f>VLOOKUP($Z659,'oddspedia-matches'!$A:$AD,AK$2,0)</f>
        <v>#N/A</v>
      </c>
      <c r="AL659" t="e">
        <f>VLOOKUP($Z659,'oddspedia-matches'!$A:$AD,AL$2,0)</f>
        <v>#N/A</v>
      </c>
      <c r="AM659" t="e">
        <f>VLOOKUP($Z659,'oddspedia-matches'!$A:$AD,AM$2,0)</f>
        <v>#N/A</v>
      </c>
      <c r="AN659" t="e">
        <f>VLOOKUP($Z659,'oddspedia-matches'!$A:$AD,AN$2,0)</f>
        <v>#N/A</v>
      </c>
      <c r="AO659" t="e">
        <f>VLOOKUP($Z659,'oddspedia-matches'!$A:$AD,AO$2,0)</f>
        <v>#N/A</v>
      </c>
      <c r="AP659" t="e">
        <f>VLOOKUP($Z659,'oddspedia-matches'!$A:$AD,AP$2,0)</f>
        <v>#N/A</v>
      </c>
      <c r="AQ659" t="e">
        <f>VLOOKUP($Z659,'oddspedia-matches'!$A:$AD,AQ$2,0)</f>
        <v>#N/A</v>
      </c>
    </row>
    <row r="660" spans="2:43" hidden="1" x14ac:dyDescent="0.3">
      <c r="B660" t="s">
        <v>472</v>
      </c>
      <c r="C660" t="s">
        <v>4817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tr">
        <f>VLOOKUP(E660,'Transform table'!A:B,2,0)</f>
        <v>Altona Magic</v>
      </c>
      <c r="Y660" t="str">
        <f>VLOOKUP(F660,'Transform table'!A:B,2,0)</f>
        <v>Sunshine George Cross</v>
      </c>
      <c r="Z660" t="str">
        <f t="shared" si="12"/>
        <v>01/08/2026Altona MagicSunshine George Cross</v>
      </c>
      <c r="AA660" t="e">
        <f>VLOOKUP($Z660,'oddspedia-matches'!$A:$AD,AA$2,0)</f>
        <v>#N/A</v>
      </c>
      <c r="AB660" t="e">
        <f>VLOOKUP($Z660,'oddspedia-matches'!$A:$AD,AB$2,0)</f>
        <v>#N/A</v>
      </c>
      <c r="AC660" t="e">
        <f>VLOOKUP($Z660,'oddspedia-matches'!$A:$AD,AC$2,0)</f>
        <v>#N/A</v>
      </c>
      <c r="AD660" t="e">
        <f>VLOOKUP($Z660,'oddspedia-matches'!$A:$AD,AD$2,0)</f>
        <v>#N/A</v>
      </c>
      <c r="AE660" t="e">
        <f>VLOOKUP($Z660,'oddspedia-matches'!$A:$AD,AE$2,0)</f>
        <v>#N/A</v>
      </c>
      <c r="AF660" t="e">
        <f>VLOOKUP($Z660,'oddspedia-matches'!$A:$AD,AF$2,0)</f>
        <v>#N/A</v>
      </c>
      <c r="AG660" t="e">
        <f>VLOOKUP($Z660,'oddspedia-matches'!$A:$AD,AG$2,0)</f>
        <v>#N/A</v>
      </c>
      <c r="AH660" t="e">
        <f>VLOOKUP($Z660,'oddspedia-matches'!$A:$AD,AH$2,0)</f>
        <v>#N/A</v>
      </c>
      <c r="AI660" t="e">
        <f>VLOOKUP($Z660,'oddspedia-matches'!$A:$AD,AI$2,0)</f>
        <v>#N/A</v>
      </c>
      <c r="AJ660" t="e">
        <f>VLOOKUP($Z660,'oddspedia-matches'!$A:$AD,AJ$2,0)</f>
        <v>#N/A</v>
      </c>
      <c r="AK660" t="e">
        <f>VLOOKUP($Z660,'oddspedia-matches'!$A:$AD,AK$2,0)</f>
        <v>#N/A</v>
      </c>
      <c r="AL660" t="e">
        <f>VLOOKUP($Z660,'oddspedia-matches'!$A:$AD,AL$2,0)</f>
        <v>#N/A</v>
      </c>
      <c r="AM660" t="e">
        <f>VLOOKUP($Z660,'oddspedia-matches'!$A:$AD,AM$2,0)</f>
        <v>#N/A</v>
      </c>
      <c r="AN660" t="e">
        <f>VLOOKUP($Z660,'oddspedia-matches'!$A:$AD,AN$2,0)</f>
        <v>#N/A</v>
      </c>
      <c r="AO660" t="e">
        <f>VLOOKUP($Z660,'oddspedia-matches'!$A:$AD,AO$2,0)</f>
        <v>#N/A</v>
      </c>
      <c r="AP660" t="e">
        <f>VLOOKUP($Z660,'oddspedia-matches'!$A:$AD,AP$2,0)</f>
        <v>#N/A</v>
      </c>
      <c r="AQ660" t="e">
        <f>VLOOKUP($Z660,'oddspedia-matches'!$A:$AD,AQ$2,0)</f>
        <v>#N/A</v>
      </c>
    </row>
    <row r="661" spans="2:43" hidden="1" x14ac:dyDescent="0.3">
      <c r="B661" t="s">
        <v>498</v>
      </c>
      <c r="C661" t="s">
        <v>4817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tr">
        <f>VLOOKUP(E661,'Transform table'!A:B,2,0)</f>
        <v>Playford City</v>
      </c>
      <c r="Y661" t="str">
        <f>VLOOKUP(F661,'Transform table'!A:B,2,0)</f>
        <v>West Torrens Birkalla</v>
      </c>
      <c r="Z661" t="str">
        <f t="shared" si="12"/>
        <v>01/08/2026Playford CityWest Torrens Birkalla</v>
      </c>
      <c r="AA661" t="e">
        <f>VLOOKUP($Z661,'oddspedia-matches'!$A:$AD,AA$2,0)</f>
        <v>#N/A</v>
      </c>
      <c r="AB661" t="e">
        <f>VLOOKUP($Z661,'oddspedia-matches'!$A:$AD,AB$2,0)</f>
        <v>#N/A</v>
      </c>
      <c r="AC661" t="e">
        <f>VLOOKUP($Z661,'oddspedia-matches'!$A:$AD,AC$2,0)</f>
        <v>#N/A</v>
      </c>
      <c r="AD661" t="e">
        <f>VLOOKUP($Z661,'oddspedia-matches'!$A:$AD,AD$2,0)</f>
        <v>#N/A</v>
      </c>
      <c r="AE661" t="e">
        <f>VLOOKUP($Z661,'oddspedia-matches'!$A:$AD,AE$2,0)</f>
        <v>#N/A</v>
      </c>
      <c r="AF661" t="e">
        <f>VLOOKUP($Z661,'oddspedia-matches'!$A:$AD,AF$2,0)</f>
        <v>#N/A</v>
      </c>
      <c r="AG661" t="e">
        <f>VLOOKUP($Z661,'oddspedia-matches'!$A:$AD,AG$2,0)</f>
        <v>#N/A</v>
      </c>
      <c r="AH661" t="e">
        <f>VLOOKUP($Z661,'oddspedia-matches'!$A:$AD,AH$2,0)</f>
        <v>#N/A</v>
      </c>
      <c r="AI661" t="e">
        <f>VLOOKUP($Z661,'oddspedia-matches'!$A:$AD,AI$2,0)</f>
        <v>#N/A</v>
      </c>
      <c r="AJ661" t="e">
        <f>VLOOKUP($Z661,'oddspedia-matches'!$A:$AD,AJ$2,0)</f>
        <v>#N/A</v>
      </c>
      <c r="AK661" t="e">
        <f>VLOOKUP($Z661,'oddspedia-matches'!$A:$AD,AK$2,0)</f>
        <v>#N/A</v>
      </c>
      <c r="AL661" t="e">
        <f>VLOOKUP($Z661,'oddspedia-matches'!$A:$AD,AL$2,0)</f>
        <v>#N/A</v>
      </c>
      <c r="AM661" t="e">
        <f>VLOOKUP($Z661,'oddspedia-matches'!$A:$AD,AM$2,0)</f>
        <v>#N/A</v>
      </c>
      <c r="AN661" t="e">
        <f>VLOOKUP($Z661,'oddspedia-matches'!$A:$AD,AN$2,0)</f>
        <v>#N/A</v>
      </c>
      <c r="AO661" t="e">
        <f>VLOOKUP($Z661,'oddspedia-matches'!$A:$AD,AO$2,0)</f>
        <v>#N/A</v>
      </c>
      <c r="AP661" t="e">
        <f>VLOOKUP($Z661,'oddspedia-matches'!$A:$AD,AP$2,0)</f>
        <v>#N/A</v>
      </c>
      <c r="AQ661" t="e">
        <f>VLOOKUP($Z661,'oddspedia-matches'!$A:$AD,AQ$2,0)</f>
        <v>#N/A</v>
      </c>
    </row>
    <row r="662" spans="2:43" hidden="1" x14ac:dyDescent="0.3">
      <c r="B662" t="s">
        <v>498</v>
      </c>
      <c r="C662" t="s">
        <v>4817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tr">
        <f>VLOOKUP(E662,'Transform table'!A:B,2,0)</f>
        <v>Sturt Lions</v>
      </c>
      <c r="Y662" t="str">
        <f>VLOOKUP(F662,'Transform table'!A:B,2,0)</f>
        <v>Adelaide Comets</v>
      </c>
      <c r="Z662" t="str">
        <f t="shared" si="12"/>
        <v>01/08/2026Sturt LionsAdelaide Comets</v>
      </c>
      <c r="AA662" t="e">
        <f>VLOOKUP($Z662,'oddspedia-matches'!$A:$AD,AA$2,0)</f>
        <v>#N/A</v>
      </c>
      <c r="AB662" t="e">
        <f>VLOOKUP($Z662,'oddspedia-matches'!$A:$AD,AB$2,0)</f>
        <v>#N/A</v>
      </c>
      <c r="AC662" t="e">
        <f>VLOOKUP($Z662,'oddspedia-matches'!$A:$AD,AC$2,0)</f>
        <v>#N/A</v>
      </c>
      <c r="AD662" t="e">
        <f>VLOOKUP($Z662,'oddspedia-matches'!$A:$AD,AD$2,0)</f>
        <v>#N/A</v>
      </c>
      <c r="AE662" t="e">
        <f>VLOOKUP($Z662,'oddspedia-matches'!$A:$AD,AE$2,0)</f>
        <v>#N/A</v>
      </c>
      <c r="AF662" t="e">
        <f>VLOOKUP($Z662,'oddspedia-matches'!$A:$AD,AF$2,0)</f>
        <v>#N/A</v>
      </c>
      <c r="AG662" t="e">
        <f>VLOOKUP($Z662,'oddspedia-matches'!$A:$AD,AG$2,0)</f>
        <v>#N/A</v>
      </c>
      <c r="AH662" t="e">
        <f>VLOOKUP($Z662,'oddspedia-matches'!$A:$AD,AH$2,0)</f>
        <v>#N/A</v>
      </c>
      <c r="AI662" t="e">
        <f>VLOOKUP($Z662,'oddspedia-matches'!$A:$AD,AI$2,0)</f>
        <v>#N/A</v>
      </c>
      <c r="AJ662" t="e">
        <f>VLOOKUP($Z662,'oddspedia-matches'!$A:$AD,AJ$2,0)</f>
        <v>#N/A</v>
      </c>
      <c r="AK662" t="e">
        <f>VLOOKUP($Z662,'oddspedia-matches'!$A:$AD,AK$2,0)</f>
        <v>#N/A</v>
      </c>
      <c r="AL662" t="e">
        <f>VLOOKUP($Z662,'oddspedia-matches'!$A:$AD,AL$2,0)</f>
        <v>#N/A</v>
      </c>
      <c r="AM662" t="e">
        <f>VLOOKUP($Z662,'oddspedia-matches'!$A:$AD,AM$2,0)</f>
        <v>#N/A</v>
      </c>
      <c r="AN662" t="e">
        <f>VLOOKUP($Z662,'oddspedia-matches'!$A:$AD,AN$2,0)</f>
        <v>#N/A</v>
      </c>
      <c r="AO662" t="e">
        <f>VLOOKUP($Z662,'oddspedia-matches'!$A:$AD,AO$2,0)</f>
        <v>#N/A</v>
      </c>
      <c r="AP662" t="e">
        <f>VLOOKUP($Z662,'oddspedia-matches'!$A:$AD,AP$2,0)</f>
        <v>#N/A</v>
      </c>
      <c r="AQ662" t="e">
        <f>VLOOKUP($Z662,'oddspedia-matches'!$A:$AD,AQ$2,0)</f>
        <v>#N/A</v>
      </c>
    </row>
    <row r="663" spans="2:43" hidden="1" x14ac:dyDescent="0.3">
      <c r="B663" t="s">
        <v>498</v>
      </c>
      <c r="C663" t="s">
        <v>4817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tr">
        <f>VLOOKUP(E663,'Transform table'!A:B,2,0)</f>
        <v>West Adelaide</v>
      </c>
      <c r="Y663" t="str">
        <f>VLOOKUP(F663,'Transform table'!A:B,2,0)</f>
        <v>Para Hills Knights</v>
      </c>
      <c r="Z663" t="str">
        <f t="shared" si="12"/>
        <v>01/08/2026West AdelaidePara Hills Knights</v>
      </c>
      <c r="AA663" t="e">
        <f>VLOOKUP($Z663,'oddspedia-matches'!$A:$AD,AA$2,0)</f>
        <v>#N/A</v>
      </c>
      <c r="AB663" t="e">
        <f>VLOOKUP($Z663,'oddspedia-matches'!$A:$AD,AB$2,0)</f>
        <v>#N/A</v>
      </c>
      <c r="AC663" t="e">
        <f>VLOOKUP($Z663,'oddspedia-matches'!$A:$AD,AC$2,0)</f>
        <v>#N/A</v>
      </c>
      <c r="AD663" t="e">
        <f>VLOOKUP($Z663,'oddspedia-matches'!$A:$AD,AD$2,0)</f>
        <v>#N/A</v>
      </c>
      <c r="AE663" t="e">
        <f>VLOOKUP($Z663,'oddspedia-matches'!$A:$AD,AE$2,0)</f>
        <v>#N/A</v>
      </c>
      <c r="AF663" t="e">
        <f>VLOOKUP($Z663,'oddspedia-matches'!$A:$AD,AF$2,0)</f>
        <v>#N/A</v>
      </c>
      <c r="AG663" t="e">
        <f>VLOOKUP($Z663,'oddspedia-matches'!$A:$AD,AG$2,0)</f>
        <v>#N/A</v>
      </c>
      <c r="AH663" t="e">
        <f>VLOOKUP($Z663,'oddspedia-matches'!$A:$AD,AH$2,0)</f>
        <v>#N/A</v>
      </c>
      <c r="AI663" t="e">
        <f>VLOOKUP($Z663,'oddspedia-matches'!$A:$AD,AI$2,0)</f>
        <v>#N/A</v>
      </c>
      <c r="AJ663" t="e">
        <f>VLOOKUP($Z663,'oddspedia-matches'!$A:$AD,AJ$2,0)</f>
        <v>#N/A</v>
      </c>
      <c r="AK663" t="e">
        <f>VLOOKUP($Z663,'oddspedia-matches'!$A:$AD,AK$2,0)</f>
        <v>#N/A</v>
      </c>
      <c r="AL663" t="e">
        <f>VLOOKUP($Z663,'oddspedia-matches'!$A:$AD,AL$2,0)</f>
        <v>#N/A</v>
      </c>
      <c r="AM663" t="e">
        <f>VLOOKUP($Z663,'oddspedia-matches'!$A:$AD,AM$2,0)</f>
        <v>#N/A</v>
      </c>
      <c r="AN663" t="e">
        <f>VLOOKUP($Z663,'oddspedia-matches'!$A:$AD,AN$2,0)</f>
        <v>#N/A</v>
      </c>
      <c r="AO663" t="e">
        <f>VLOOKUP($Z663,'oddspedia-matches'!$A:$AD,AO$2,0)</f>
        <v>#N/A</v>
      </c>
      <c r="AP663" t="e">
        <f>VLOOKUP($Z663,'oddspedia-matches'!$A:$AD,AP$2,0)</f>
        <v>#N/A</v>
      </c>
      <c r="AQ663" t="e">
        <f>VLOOKUP($Z663,'oddspedia-matches'!$A:$AD,AQ$2,0)</f>
        <v>#N/A</v>
      </c>
    </row>
    <row r="664" spans="2:43" hidden="1" x14ac:dyDescent="0.3">
      <c r="B664" t="s">
        <v>471</v>
      </c>
      <c r="C664" t="s">
        <v>4817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tr">
        <f>VLOOKUP(E664,'Transform table'!A:B,2,0)</f>
        <v>Sutherland Sharks</v>
      </c>
      <c r="Y664" t="str">
        <f>VLOOKUP(F664,'Transform table'!A:B,2,0)</f>
        <v>Wollongong Wolves</v>
      </c>
      <c r="Z664" t="str">
        <f t="shared" si="12"/>
        <v>01/08/2026Sutherland SharksWollongong Wolves</v>
      </c>
      <c r="AA664" t="e">
        <f>VLOOKUP($Z664,'oddspedia-matches'!$A:$AD,AA$2,0)</f>
        <v>#N/A</v>
      </c>
      <c r="AB664" t="e">
        <f>VLOOKUP($Z664,'oddspedia-matches'!$A:$AD,AB$2,0)</f>
        <v>#N/A</v>
      </c>
      <c r="AC664" t="e">
        <f>VLOOKUP($Z664,'oddspedia-matches'!$A:$AD,AC$2,0)</f>
        <v>#N/A</v>
      </c>
      <c r="AD664" t="e">
        <f>VLOOKUP($Z664,'oddspedia-matches'!$A:$AD,AD$2,0)</f>
        <v>#N/A</v>
      </c>
      <c r="AE664" t="e">
        <f>VLOOKUP($Z664,'oddspedia-matches'!$A:$AD,AE$2,0)</f>
        <v>#N/A</v>
      </c>
      <c r="AF664" t="e">
        <f>VLOOKUP($Z664,'oddspedia-matches'!$A:$AD,AF$2,0)</f>
        <v>#N/A</v>
      </c>
      <c r="AG664" t="e">
        <f>VLOOKUP($Z664,'oddspedia-matches'!$A:$AD,AG$2,0)</f>
        <v>#N/A</v>
      </c>
      <c r="AH664" t="e">
        <f>VLOOKUP($Z664,'oddspedia-matches'!$A:$AD,AH$2,0)</f>
        <v>#N/A</v>
      </c>
      <c r="AI664" t="e">
        <f>VLOOKUP($Z664,'oddspedia-matches'!$A:$AD,AI$2,0)</f>
        <v>#N/A</v>
      </c>
      <c r="AJ664" t="e">
        <f>VLOOKUP($Z664,'oddspedia-matches'!$A:$AD,AJ$2,0)</f>
        <v>#N/A</v>
      </c>
      <c r="AK664" t="e">
        <f>VLOOKUP($Z664,'oddspedia-matches'!$A:$AD,AK$2,0)</f>
        <v>#N/A</v>
      </c>
      <c r="AL664" t="e">
        <f>VLOOKUP($Z664,'oddspedia-matches'!$A:$AD,AL$2,0)</f>
        <v>#N/A</v>
      </c>
      <c r="AM664" t="e">
        <f>VLOOKUP($Z664,'oddspedia-matches'!$A:$AD,AM$2,0)</f>
        <v>#N/A</v>
      </c>
      <c r="AN664" t="e">
        <f>VLOOKUP($Z664,'oddspedia-matches'!$A:$AD,AN$2,0)</f>
        <v>#N/A</v>
      </c>
      <c r="AO664" t="e">
        <f>VLOOKUP($Z664,'oddspedia-matches'!$A:$AD,AO$2,0)</f>
        <v>#N/A</v>
      </c>
      <c r="AP664" t="e">
        <f>VLOOKUP($Z664,'oddspedia-matches'!$A:$AD,AP$2,0)</f>
        <v>#N/A</v>
      </c>
      <c r="AQ664" t="e">
        <f>VLOOKUP($Z664,'oddspedia-matches'!$A:$AD,AQ$2,0)</f>
        <v>#N/A</v>
      </c>
    </row>
    <row r="665" spans="2:43" hidden="1" x14ac:dyDescent="0.3">
      <c r="B665" t="s">
        <v>445</v>
      </c>
      <c r="C665" t="s">
        <v>4817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tr">
        <f>VLOOKUP(E665,'Transform table'!A:B,2,0)</f>
        <v>Belconnen United</v>
      </c>
      <c r="Y665" t="str">
        <f>VLOOKUP(F665,'Transform table'!A:B,2,0)</f>
        <v>Cooma</v>
      </c>
      <c r="Z665" t="str">
        <f t="shared" si="12"/>
        <v>01/08/2026Belconnen UnitedCooma</v>
      </c>
      <c r="AA665" t="e">
        <f>VLOOKUP($Z665,'oddspedia-matches'!$A:$AD,AA$2,0)</f>
        <v>#N/A</v>
      </c>
      <c r="AB665" t="e">
        <f>VLOOKUP($Z665,'oddspedia-matches'!$A:$AD,AB$2,0)</f>
        <v>#N/A</v>
      </c>
      <c r="AC665" t="e">
        <f>VLOOKUP($Z665,'oddspedia-matches'!$A:$AD,AC$2,0)</f>
        <v>#N/A</v>
      </c>
      <c r="AD665" t="e">
        <f>VLOOKUP($Z665,'oddspedia-matches'!$A:$AD,AD$2,0)</f>
        <v>#N/A</v>
      </c>
      <c r="AE665" t="e">
        <f>VLOOKUP($Z665,'oddspedia-matches'!$A:$AD,AE$2,0)</f>
        <v>#N/A</v>
      </c>
      <c r="AF665" t="e">
        <f>VLOOKUP($Z665,'oddspedia-matches'!$A:$AD,AF$2,0)</f>
        <v>#N/A</v>
      </c>
      <c r="AG665" t="e">
        <f>VLOOKUP($Z665,'oddspedia-matches'!$A:$AD,AG$2,0)</f>
        <v>#N/A</v>
      </c>
      <c r="AH665" t="e">
        <f>VLOOKUP($Z665,'oddspedia-matches'!$A:$AD,AH$2,0)</f>
        <v>#N/A</v>
      </c>
      <c r="AI665" t="e">
        <f>VLOOKUP($Z665,'oddspedia-matches'!$A:$AD,AI$2,0)</f>
        <v>#N/A</v>
      </c>
      <c r="AJ665" t="e">
        <f>VLOOKUP($Z665,'oddspedia-matches'!$A:$AD,AJ$2,0)</f>
        <v>#N/A</v>
      </c>
      <c r="AK665" t="e">
        <f>VLOOKUP($Z665,'oddspedia-matches'!$A:$AD,AK$2,0)</f>
        <v>#N/A</v>
      </c>
      <c r="AL665" t="e">
        <f>VLOOKUP($Z665,'oddspedia-matches'!$A:$AD,AL$2,0)</f>
        <v>#N/A</v>
      </c>
      <c r="AM665" t="e">
        <f>VLOOKUP($Z665,'oddspedia-matches'!$A:$AD,AM$2,0)</f>
        <v>#N/A</v>
      </c>
      <c r="AN665" t="e">
        <f>VLOOKUP($Z665,'oddspedia-matches'!$A:$AD,AN$2,0)</f>
        <v>#N/A</v>
      </c>
      <c r="AO665" t="e">
        <f>VLOOKUP($Z665,'oddspedia-matches'!$A:$AD,AO$2,0)</f>
        <v>#N/A</v>
      </c>
      <c r="AP665" t="e">
        <f>VLOOKUP($Z665,'oddspedia-matches'!$A:$AD,AP$2,0)</f>
        <v>#N/A</v>
      </c>
      <c r="AQ665" t="e">
        <f>VLOOKUP($Z665,'oddspedia-matches'!$A:$AD,AQ$2,0)</f>
        <v>#N/A</v>
      </c>
    </row>
    <row r="666" spans="2:43" hidden="1" x14ac:dyDescent="0.3">
      <c r="B666" t="s">
        <v>464</v>
      </c>
      <c r="C666" t="s">
        <v>4817</v>
      </c>
      <c r="D666" s="25">
        <v>0.15625</v>
      </c>
      <c r="E666" t="s">
        <v>4821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e">
        <f>VLOOKUP(E666,'Transform table'!A:B,2,0)</f>
        <v>#N/A</v>
      </c>
      <c r="Y666" t="str">
        <f>VLOOKUP(F666,'Transform table'!A:B,2,0)</f>
        <v>Devonport City</v>
      </c>
      <c r="Z666" t="e">
        <f t="shared" si="12"/>
        <v>#N/A</v>
      </c>
      <c r="AA666" t="e">
        <f>VLOOKUP($Z666,'oddspedia-matches'!$A:$AD,AA$2,0)</f>
        <v>#N/A</v>
      </c>
      <c r="AB666" t="e">
        <f>VLOOKUP($Z666,'oddspedia-matches'!$A:$AD,AB$2,0)</f>
        <v>#N/A</v>
      </c>
      <c r="AC666" t="e">
        <f>VLOOKUP($Z666,'oddspedia-matches'!$A:$AD,AC$2,0)</f>
        <v>#N/A</v>
      </c>
      <c r="AD666" t="e">
        <f>VLOOKUP($Z666,'oddspedia-matches'!$A:$AD,AD$2,0)</f>
        <v>#N/A</v>
      </c>
      <c r="AE666" t="e">
        <f>VLOOKUP($Z666,'oddspedia-matches'!$A:$AD,AE$2,0)</f>
        <v>#N/A</v>
      </c>
      <c r="AF666" t="e">
        <f>VLOOKUP($Z666,'oddspedia-matches'!$A:$AD,AF$2,0)</f>
        <v>#N/A</v>
      </c>
      <c r="AG666" t="e">
        <f>VLOOKUP($Z666,'oddspedia-matches'!$A:$AD,AG$2,0)</f>
        <v>#N/A</v>
      </c>
      <c r="AH666" t="e">
        <f>VLOOKUP($Z666,'oddspedia-matches'!$A:$AD,AH$2,0)</f>
        <v>#N/A</v>
      </c>
      <c r="AI666" t="e">
        <f>VLOOKUP($Z666,'oddspedia-matches'!$A:$AD,AI$2,0)</f>
        <v>#N/A</v>
      </c>
      <c r="AJ666" t="e">
        <f>VLOOKUP($Z666,'oddspedia-matches'!$A:$AD,AJ$2,0)</f>
        <v>#N/A</v>
      </c>
      <c r="AK666" t="e">
        <f>VLOOKUP($Z666,'oddspedia-matches'!$A:$AD,AK$2,0)</f>
        <v>#N/A</v>
      </c>
      <c r="AL666" t="e">
        <f>VLOOKUP($Z666,'oddspedia-matches'!$A:$AD,AL$2,0)</f>
        <v>#N/A</v>
      </c>
      <c r="AM666" t="e">
        <f>VLOOKUP($Z666,'oddspedia-matches'!$A:$AD,AM$2,0)</f>
        <v>#N/A</v>
      </c>
      <c r="AN666" t="e">
        <f>VLOOKUP($Z666,'oddspedia-matches'!$A:$AD,AN$2,0)</f>
        <v>#N/A</v>
      </c>
      <c r="AO666" t="e">
        <f>VLOOKUP($Z666,'oddspedia-matches'!$A:$AD,AO$2,0)</f>
        <v>#N/A</v>
      </c>
      <c r="AP666" t="e">
        <f>VLOOKUP($Z666,'oddspedia-matches'!$A:$AD,AP$2,0)</f>
        <v>#N/A</v>
      </c>
      <c r="AQ666" t="e">
        <f>VLOOKUP($Z666,'oddspedia-matches'!$A:$AD,AQ$2,0)</f>
        <v>#N/A</v>
      </c>
    </row>
    <row r="667" spans="2:43" hidden="1" x14ac:dyDescent="0.3">
      <c r="B667" t="s">
        <v>472</v>
      </c>
      <c r="C667" t="s">
        <v>4817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tr">
        <f>VLOOKUP(E667,'Transform table'!A:B,2,0)</f>
        <v>Dandenong Thunder</v>
      </c>
      <c r="Y667" t="str">
        <f>VLOOKUP(F667,'Transform table'!A:B,2,0)</f>
        <v>Dandenong City</v>
      </c>
      <c r="Z667" t="str">
        <f t="shared" si="12"/>
        <v>01/08/2026Dandenong ThunderDandenong City</v>
      </c>
      <c r="AA667" t="e">
        <f>VLOOKUP($Z667,'oddspedia-matches'!$A:$AD,AA$2,0)</f>
        <v>#N/A</v>
      </c>
      <c r="AB667" t="e">
        <f>VLOOKUP($Z667,'oddspedia-matches'!$A:$AD,AB$2,0)</f>
        <v>#N/A</v>
      </c>
      <c r="AC667" t="e">
        <f>VLOOKUP($Z667,'oddspedia-matches'!$A:$AD,AC$2,0)</f>
        <v>#N/A</v>
      </c>
      <c r="AD667" t="e">
        <f>VLOOKUP($Z667,'oddspedia-matches'!$A:$AD,AD$2,0)</f>
        <v>#N/A</v>
      </c>
      <c r="AE667" t="e">
        <f>VLOOKUP($Z667,'oddspedia-matches'!$A:$AD,AE$2,0)</f>
        <v>#N/A</v>
      </c>
      <c r="AF667" t="e">
        <f>VLOOKUP($Z667,'oddspedia-matches'!$A:$AD,AF$2,0)</f>
        <v>#N/A</v>
      </c>
      <c r="AG667" t="e">
        <f>VLOOKUP($Z667,'oddspedia-matches'!$A:$AD,AG$2,0)</f>
        <v>#N/A</v>
      </c>
      <c r="AH667" t="e">
        <f>VLOOKUP($Z667,'oddspedia-matches'!$A:$AD,AH$2,0)</f>
        <v>#N/A</v>
      </c>
      <c r="AI667" t="e">
        <f>VLOOKUP($Z667,'oddspedia-matches'!$A:$AD,AI$2,0)</f>
        <v>#N/A</v>
      </c>
      <c r="AJ667" t="e">
        <f>VLOOKUP($Z667,'oddspedia-matches'!$A:$AD,AJ$2,0)</f>
        <v>#N/A</v>
      </c>
      <c r="AK667" t="e">
        <f>VLOOKUP($Z667,'oddspedia-matches'!$A:$AD,AK$2,0)</f>
        <v>#N/A</v>
      </c>
      <c r="AL667" t="e">
        <f>VLOOKUP($Z667,'oddspedia-matches'!$A:$AD,AL$2,0)</f>
        <v>#N/A</v>
      </c>
      <c r="AM667" t="e">
        <f>VLOOKUP($Z667,'oddspedia-matches'!$A:$AD,AM$2,0)</f>
        <v>#N/A</v>
      </c>
      <c r="AN667" t="e">
        <f>VLOOKUP($Z667,'oddspedia-matches'!$A:$AD,AN$2,0)</f>
        <v>#N/A</v>
      </c>
      <c r="AO667" t="e">
        <f>VLOOKUP($Z667,'oddspedia-matches'!$A:$AD,AO$2,0)</f>
        <v>#N/A</v>
      </c>
      <c r="AP667" t="e">
        <f>VLOOKUP($Z667,'oddspedia-matches'!$A:$AD,AP$2,0)</f>
        <v>#N/A</v>
      </c>
      <c r="AQ667" t="e">
        <f>VLOOKUP($Z667,'oddspedia-matches'!$A:$AD,AQ$2,0)</f>
        <v>#N/A</v>
      </c>
    </row>
    <row r="668" spans="2:43" hidden="1" x14ac:dyDescent="0.3">
      <c r="B668" t="s">
        <v>498</v>
      </c>
      <c r="C668" t="s">
        <v>4817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tr">
        <f>VLOOKUP(E668,'Transform table'!A:B,2,0)</f>
        <v>White City</v>
      </c>
      <c r="Y668" t="str">
        <f>VLOOKUP(F668,'Transform table'!A:B,2,0)</f>
        <v>Croydon Kings</v>
      </c>
      <c r="Z668" t="str">
        <f t="shared" si="12"/>
        <v>01/08/2026White CityCroydon Kings</v>
      </c>
      <c r="AA668" t="e">
        <f>VLOOKUP($Z668,'oddspedia-matches'!$A:$AD,AA$2,0)</f>
        <v>#N/A</v>
      </c>
      <c r="AB668" t="e">
        <f>VLOOKUP($Z668,'oddspedia-matches'!$A:$AD,AB$2,0)</f>
        <v>#N/A</v>
      </c>
      <c r="AC668" t="e">
        <f>VLOOKUP($Z668,'oddspedia-matches'!$A:$AD,AC$2,0)</f>
        <v>#N/A</v>
      </c>
      <c r="AD668" t="e">
        <f>VLOOKUP($Z668,'oddspedia-matches'!$A:$AD,AD$2,0)</f>
        <v>#N/A</v>
      </c>
      <c r="AE668" t="e">
        <f>VLOOKUP($Z668,'oddspedia-matches'!$A:$AD,AE$2,0)</f>
        <v>#N/A</v>
      </c>
      <c r="AF668" t="e">
        <f>VLOOKUP($Z668,'oddspedia-matches'!$A:$AD,AF$2,0)</f>
        <v>#N/A</v>
      </c>
      <c r="AG668" t="e">
        <f>VLOOKUP($Z668,'oddspedia-matches'!$A:$AD,AG$2,0)</f>
        <v>#N/A</v>
      </c>
      <c r="AH668" t="e">
        <f>VLOOKUP($Z668,'oddspedia-matches'!$A:$AD,AH$2,0)</f>
        <v>#N/A</v>
      </c>
      <c r="AI668" t="e">
        <f>VLOOKUP($Z668,'oddspedia-matches'!$A:$AD,AI$2,0)</f>
        <v>#N/A</v>
      </c>
      <c r="AJ668" t="e">
        <f>VLOOKUP($Z668,'oddspedia-matches'!$A:$AD,AJ$2,0)</f>
        <v>#N/A</v>
      </c>
      <c r="AK668" t="e">
        <f>VLOOKUP($Z668,'oddspedia-matches'!$A:$AD,AK$2,0)</f>
        <v>#N/A</v>
      </c>
      <c r="AL668" t="e">
        <f>VLOOKUP($Z668,'oddspedia-matches'!$A:$AD,AL$2,0)</f>
        <v>#N/A</v>
      </c>
      <c r="AM668" t="e">
        <f>VLOOKUP($Z668,'oddspedia-matches'!$A:$AD,AM$2,0)</f>
        <v>#N/A</v>
      </c>
      <c r="AN668" t="e">
        <f>VLOOKUP($Z668,'oddspedia-matches'!$A:$AD,AN$2,0)</f>
        <v>#N/A</v>
      </c>
      <c r="AO668" t="e">
        <f>VLOOKUP($Z668,'oddspedia-matches'!$A:$AD,AO$2,0)</f>
        <v>#N/A</v>
      </c>
      <c r="AP668" t="e">
        <f>VLOOKUP($Z668,'oddspedia-matches'!$A:$AD,AP$2,0)</f>
        <v>#N/A</v>
      </c>
      <c r="AQ668" t="e">
        <f>VLOOKUP($Z668,'oddspedia-matches'!$A:$AD,AQ$2,0)</f>
        <v>#N/A</v>
      </c>
    </row>
    <row r="669" spans="2:43" hidden="1" x14ac:dyDescent="0.3">
      <c r="B669" t="s">
        <v>445</v>
      </c>
      <c r="C669" t="s">
        <v>4817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tr">
        <f>VLOOKUP(E669,'Transform table'!A:B,2,0)</f>
        <v>Monaro Panthers</v>
      </c>
      <c r="Y669" t="str">
        <f>VLOOKUP(F669,'Transform table'!A:B,2,0)</f>
        <v>O'Connor Knights</v>
      </c>
      <c r="Z669" t="str">
        <f t="shared" si="12"/>
        <v>01/08/2026Monaro PanthersO'Connor Knights</v>
      </c>
      <c r="AA669" t="e">
        <f>VLOOKUP($Z669,'oddspedia-matches'!$A:$AD,AA$2,0)</f>
        <v>#N/A</v>
      </c>
      <c r="AB669" t="e">
        <f>VLOOKUP($Z669,'oddspedia-matches'!$A:$AD,AB$2,0)</f>
        <v>#N/A</v>
      </c>
      <c r="AC669" t="e">
        <f>VLOOKUP($Z669,'oddspedia-matches'!$A:$AD,AC$2,0)</f>
        <v>#N/A</v>
      </c>
      <c r="AD669" t="e">
        <f>VLOOKUP($Z669,'oddspedia-matches'!$A:$AD,AD$2,0)</f>
        <v>#N/A</v>
      </c>
      <c r="AE669" t="e">
        <f>VLOOKUP($Z669,'oddspedia-matches'!$A:$AD,AE$2,0)</f>
        <v>#N/A</v>
      </c>
      <c r="AF669" t="e">
        <f>VLOOKUP($Z669,'oddspedia-matches'!$A:$AD,AF$2,0)</f>
        <v>#N/A</v>
      </c>
      <c r="AG669" t="e">
        <f>VLOOKUP($Z669,'oddspedia-matches'!$A:$AD,AG$2,0)</f>
        <v>#N/A</v>
      </c>
      <c r="AH669" t="e">
        <f>VLOOKUP($Z669,'oddspedia-matches'!$A:$AD,AH$2,0)</f>
        <v>#N/A</v>
      </c>
      <c r="AI669" t="e">
        <f>VLOOKUP($Z669,'oddspedia-matches'!$A:$AD,AI$2,0)</f>
        <v>#N/A</v>
      </c>
      <c r="AJ669" t="e">
        <f>VLOOKUP($Z669,'oddspedia-matches'!$A:$AD,AJ$2,0)</f>
        <v>#N/A</v>
      </c>
      <c r="AK669" t="e">
        <f>VLOOKUP($Z669,'oddspedia-matches'!$A:$AD,AK$2,0)</f>
        <v>#N/A</v>
      </c>
      <c r="AL669" t="e">
        <f>VLOOKUP($Z669,'oddspedia-matches'!$A:$AD,AL$2,0)</f>
        <v>#N/A</v>
      </c>
      <c r="AM669" t="e">
        <f>VLOOKUP($Z669,'oddspedia-matches'!$A:$AD,AM$2,0)</f>
        <v>#N/A</v>
      </c>
      <c r="AN669" t="e">
        <f>VLOOKUP($Z669,'oddspedia-matches'!$A:$AD,AN$2,0)</f>
        <v>#N/A</v>
      </c>
      <c r="AO669" t="e">
        <f>VLOOKUP($Z669,'oddspedia-matches'!$A:$AD,AO$2,0)</f>
        <v>#N/A</v>
      </c>
      <c r="AP669" t="e">
        <f>VLOOKUP($Z669,'oddspedia-matches'!$A:$AD,AP$2,0)</f>
        <v>#N/A</v>
      </c>
      <c r="AQ669" t="e">
        <f>VLOOKUP($Z669,'oddspedia-matches'!$A:$AD,AQ$2,0)</f>
        <v>#N/A</v>
      </c>
    </row>
    <row r="670" spans="2:43" hidden="1" x14ac:dyDescent="0.3">
      <c r="B670" t="s">
        <v>536</v>
      </c>
      <c r="C670" t="s">
        <v>4817</v>
      </c>
      <c r="D670" s="25">
        <v>0.20833333333333334</v>
      </c>
      <c r="E670" t="s">
        <v>389</v>
      </c>
      <c r="F670" t="s">
        <v>4822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e">
        <f>VLOOKUP(E670,'Transform table'!A:B,2,0)</f>
        <v>#N/A</v>
      </c>
      <c r="Y670" t="e">
        <f>VLOOKUP(F670,'Transform table'!A:B,2,0)</f>
        <v>#N/A</v>
      </c>
      <c r="Z670" t="e">
        <f t="shared" si="12"/>
        <v>#N/A</v>
      </c>
      <c r="AA670" t="e">
        <f>VLOOKUP($Z670,'oddspedia-matches'!$A:$AD,AA$2,0)</f>
        <v>#N/A</v>
      </c>
      <c r="AB670" t="e">
        <f>VLOOKUP($Z670,'oddspedia-matches'!$A:$AD,AB$2,0)</f>
        <v>#N/A</v>
      </c>
      <c r="AC670" t="e">
        <f>VLOOKUP($Z670,'oddspedia-matches'!$A:$AD,AC$2,0)</f>
        <v>#N/A</v>
      </c>
      <c r="AD670" t="e">
        <f>VLOOKUP($Z670,'oddspedia-matches'!$A:$AD,AD$2,0)</f>
        <v>#N/A</v>
      </c>
      <c r="AE670" t="e">
        <f>VLOOKUP($Z670,'oddspedia-matches'!$A:$AD,AE$2,0)</f>
        <v>#N/A</v>
      </c>
      <c r="AF670" t="e">
        <f>VLOOKUP($Z670,'oddspedia-matches'!$A:$AD,AF$2,0)</f>
        <v>#N/A</v>
      </c>
      <c r="AG670" t="e">
        <f>VLOOKUP($Z670,'oddspedia-matches'!$A:$AD,AG$2,0)</f>
        <v>#N/A</v>
      </c>
      <c r="AH670" t="e">
        <f>VLOOKUP($Z670,'oddspedia-matches'!$A:$AD,AH$2,0)</f>
        <v>#N/A</v>
      </c>
      <c r="AI670" t="e">
        <f>VLOOKUP($Z670,'oddspedia-matches'!$A:$AD,AI$2,0)</f>
        <v>#N/A</v>
      </c>
      <c r="AJ670" t="e">
        <f>VLOOKUP($Z670,'oddspedia-matches'!$A:$AD,AJ$2,0)</f>
        <v>#N/A</v>
      </c>
      <c r="AK670" t="e">
        <f>VLOOKUP($Z670,'oddspedia-matches'!$A:$AD,AK$2,0)</f>
        <v>#N/A</v>
      </c>
      <c r="AL670" t="e">
        <f>VLOOKUP($Z670,'oddspedia-matches'!$A:$AD,AL$2,0)</f>
        <v>#N/A</v>
      </c>
      <c r="AM670" t="e">
        <f>VLOOKUP($Z670,'oddspedia-matches'!$A:$AD,AM$2,0)</f>
        <v>#N/A</v>
      </c>
      <c r="AN670" t="e">
        <f>VLOOKUP($Z670,'oddspedia-matches'!$A:$AD,AN$2,0)</f>
        <v>#N/A</v>
      </c>
      <c r="AO670" t="e">
        <f>VLOOKUP($Z670,'oddspedia-matches'!$A:$AD,AO$2,0)</f>
        <v>#N/A</v>
      </c>
      <c r="AP670" t="e">
        <f>VLOOKUP($Z670,'oddspedia-matches'!$A:$AD,AP$2,0)</f>
        <v>#N/A</v>
      </c>
      <c r="AQ670" t="e">
        <f>VLOOKUP($Z670,'oddspedia-matches'!$A:$AD,AQ$2,0)</f>
        <v>#N/A</v>
      </c>
    </row>
    <row r="671" spans="2:43" hidden="1" x14ac:dyDescent="0.3">
      <c r="B671" t="s">
        <v>546</v>
      </c>
      <c r="C671" t="s">
        <v>4817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tr">
        <f>VLOOKUP(E671,'Transform table'!A:B,2,0)</f>
        <v>Xian Ronghai</v>
      </c>
      <c r="Y671" t="str">
        <f>VLOOKUP(F671,'Transform table'!A:B,2,0)</f>
        <v>Beijing Institute of Technology</v>
      </c>
      <c r="Z671" t="str">
        <f t="shared" si="12"/>
        <v>01/08/2026Xian RonghaiBeijing Institute of Technology</v>
      </c>
      <c r="AA671" t="e">
        <f>VLOOKUP($Z671,'oddspedia-matches'!$A:$AD,AA$2,0)</f>
        <v>#N/A</v>
      </c>
      <c r="AB671" t="e">
        <f>VLOOKUP($Z671,'oddspedia-matches'!$A:$AD,AB$2,0)</f>
        <v>#N/A</v>
      </c>
      <c r="AC671" t="e">
        <f>VLOOKUP($Z671,'oddspedia-matches'!$A:$AD,AC$2,0)</f>
        <v>#N/A</v>
      </c>
      <c r="AD671" t="e">
        <f>VLOOKUP($Z671,'oddspedia-matches'!$A:$AD,AD$2,0)</f>
        <v>#N/A</v>
      </c>
      <c r="AE671" t="e">
        <f>VLOOKUP($Z671,'oddspedia-matches'!$A:$AD,AE$2,0)</f>
        <v>#N/A</v>
      </c>
      <c r="AF671" t="e">
        <f>VLOOKUP($Z671,'oddspedia-matches'!$A:$AD,AF$2,0)</f>
        <v>#N/A</v>
      </c>
      <c r="AG671" t="e">
        <f>VLOOKUP($Z671,'oddspedia-matches'!$A:$AD,AG$2,0)</f>
        <v>#N/A</v>
      </c>
      <c r="AH671" t="e">
        <f>VLOOKUP($Z671,'oddspedia-matches'!$A:$AD,AH$2,0)</f>
        <v>#N/A</v>
      </c>
      <c r="AI671" t="e">
        <f>VLOOKUP($Z671,'oddspedia-matches'!$A:$AD,AI$2,0)</f>
        <v>#N/A</v>
      </c>
      <c r="AJ671" t="e">
        <f>VLOOKUP($Z671,'oddspedia-matches'!$A:$AD,AJ$2,0)</f>
        <v>#N/A</v>
      </c>
      <c r="AK671" t="e">
        <f>VLOOKUP($Z671,'oddspedia-matches'!$A:$AD,AK$2,0)</f>
        <v>#N/A</v>
      </c>
      <c r="AL671" t="e">
        <f>VLOOKUP($Z671,'oddspedia-matches'!$A:$AD,AL$2,0)</f>
        <v>#N/A</v>
      </c>
      <c r="AM671" t="e">
        <f>VLOOKUP($Z671,'oddspedia-matches'!$A:$AD,AM$2,0)</f>
        <v>#N/A</v>
      </c>
      <c r="AN671" t="e">
        <f>VLOOKUP($Z671,'oddspedia-matches'!$A:$AD,AN$2,0)</f>
        <v>#N/A</v>
      </c>
      <c r="AO671" t="e">
        <f>VLOOKUP($Z671,'oddspedia-matches'!$A:$AD,AO$2,0)</f>
        <v>#N/A</v>
      </c>
      <c r="AP671" t="e">
        <f>VLOOKUP($Z671,'oddspedia-matches'!$A:$AD,AP$2,0)</f>
        <v>#N/A</v>
      </c>
      <c r="AQ671" t="e">
        <f>VLOOKUP($Z671,'oddspedia-matches'!$A:$AD,AQ$2,0)</f>
        <v>#N/A</v>
      </c>
    </row>
    <row r="672" spans="2:43" hidden="1" x14ac:dyDescent="0.3">
      <c r="B672" t="s">
        <v>471</v>
      </c>
      <c r="C672" t="s">
        <v>4817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tr">
        <f>VLOOKUP(E672,'Transform table'!A:B,2,0)</f>
        <v>St George</v>
      </c>
      <c r="Y672" t="str">
        <f>VLOOKUP(F672,'Transform table'!A:B,2,0)</f>
        <v>SD Raiders FC</v>
      </c>
      <c r="Z672" t="str">
        <f t="shared" si="12"/>
        <v>01/08/2026St GeorgeSD Raiders FC</v>
      </c>
      <c r="AA672" t="e">
        <f>VLOOKUP($Z672,'oddspedia-matches'!$A:$AD,AA$2,0)</f>
        <v>#N/A</v>
      </c>
      <c r="AB672" t="e">
        <f>VLOOKUP($Z672,'oddspedia-matches'!$A:$AD,AB$2,0)</f>
        <v>#N/A</v>
      </c>
      <c r="AC672" t="e">
        <f>VLOOKUP($Z672,'oddspedia-matches'!$A:$AD,AC$2,0)</f>
        <v>#N/A</v>
      </c>
      <c r="AD672" t="e">
        <f>VLOOKUP($Z672,'oddspedia-matches'!$A:$AD,AD$2,0)</f>
        <v>#N/A</v>
      </c>
      <c r="AE672" t="e">
        <f>VLOOKUP($Z672,'oddspedia-matches'!$A:$AD,AE$2,0)</f>
        <v>#N/A</v>
      </c>
      <c r="AF672" t="e">
        <f>VLOOKUP($Z672,'oddspedia-matches'!$A:$AD,AF$2,0)</f>
        <v>#N/A</v>
      </c>
      <c r="AG672" t="e">
        <f>VLOOKUP($Z672,'oddspedia-matches'!$A:$AD,AG$2,0)</f>
        <v>#N/A</v>
      </c>
      <c r="AH672" t="e">
        <f>VLOOKUP($Z672,'oddspedia-matches'!$A:$AD,AH$2,0)</f>
        <v>#N/A</v>
      </c>
      <c r="AI672" t="e">
        <f>VLOOKUP($Z672,'oddspedia-matches'!$A:$AD,AI$2,0)</f>
        <v>#N/A</v>
      </c>
      <c r="AJ672" t="e">
        <f>VLOOKUP($Z672,'oddspedia-matches'!$A:$AD,AJ$2,0)</f>
        <v>#N/A</v>
      </c>
      <c r="AK672" t="e">
        <f>VLOOKUP($Z672,'oddspedia-matches'!$A:$AD,AK$2,0)</f>
        <v>#N/A</v>
      </c>
      <c r="AL672" t="e">
        <f>VLOOKUP($Z672,'oddspedia-matches'!$A:$AD,AL$2,0)</f>
        <v>#N/A</v>
      </c>
      <c r="AM672" t="e">
        <f>VLOOKUP($Z672,'oddspedia-matches'!$A:$AD,AM$2,0)</f>
        <v>#N/A</v>
      </c>
      <c r="AN672" t="e">
        <f>VLOOKUP($Z672,'oddspedia-matches'!$A:$AD,AN$2,0)</f>
        <v>#N/A</v>
      </c>
      <c r="AO672" t="e">
        <f>VLOOKUP($Z672,'oddspedia-matches'!$A:$AD,AO$2,0)</f>
        <v>#N/A</v>
      </c>
      <c r="AP672" t="e">
        <f>VLOOKUP($Z672,'oddspedia-matches'!$A:$AD,AP$2,0)</f>
        <v>#N/A</v>
      </c>
      <c r="AQ672" t="e">
        <f>VLOOKUP($Z672,'oddspedia-matches'!$A:$AD,AQ$2,0)</f>
        <v>#N/A</v>
      </c>
    </row>
    <row r="673" spans="2:43" hidden="1" x14ac:dyDescent="0.3">
      <c r="B673" t="s">
        <v>498</v>
      </c>
      <c r="C673" t="s">
        <v>4817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tr">
        <f>VLOOKUP(E673,'Transform table'!A:B,2,0)</f>
        <v>North Eastern MetroStars</v>
      </c>
      <c r="Y673" t="str">
        <f>VLOOKUP(F673,'Transform table'!A:B,2,0)</f>
        <v>Adelaide United U21</v>
      </c>
      <c r="Z673" t="str">
        <f t="shared" si="12"/>
        <v>01/08/2026North Eastern MetroStarsAdelaide United U21</v>
      </c>
      <c r="AA673" t="e">
        <f>VLOOKUP($Z673,'oddspedia-matches'!$A:$AD,AA$2,0)</f>
        <v>#N/A</v>
      </c>
      <c r="AB673" t="e">
        <f>VLOOKUP($Z673,'oddspedia-matches'!$A:$AD,AB$2,0)</f>
        <v>#N/A</v>
      </c>
      <c r="AC673" t="e">
        <f>VLOOKUP($Z673,'oddspedia-matches'!$A:$AD,AC$2,0)</f>
        <v>#N/A</v>
      </c>
      <c r="AD673" t="e">
        <f>VLOOKUP($Z673,'oddspedia-matches'!$A:$AD,AD$2,0)</f>
        <v>#N/A</v>
      </c>
      <c r="AE673" t="e">
        <f>VLOOKUP($Z673,'oddspedia-matches'!$A:$AD,AE$2,0)</f>
        <v>#N/A</v>
      </c>
      <c r="AF673" t="e">
        <f>VLOOKUP($Z673,'oddspedia-matches'!$A:$AD,AF$2,0)</f>
        <v>#N/A</v>
      </c>
      <c r="AG673" t="e">
        <f>VLOOKUP($Z673,'oddspedia-matches'!$A:$AD,AG$2,0)</f>
        <v>#N/A</v>
      </c>
      <c r="AH673" t="e">
        <f>VLOOKUP($Z673,'oddspedia-matches'!$A:$AD,AH$2,0)</f>
        <v>#N/A</v>
      </c>
      <c r="AI673" t="e">
        <f>VLOOKUP($Z673,'oddspedia-matches'!$A:$AD,AI$2,0)</f>
        <v>#N/A</v>
      </c>
      <c r="AJ673" t="e">
        <f>VLOOKUP($Z673,'oddspedia-matches'!$A:$AD,AJ$2,0)</f>
        <v>#N/A</v>
      </c>
      <c r="AK673" t="e">
        <f>VLOOKUP($Z673,'oddspedia-matches'!$A:$AD,AK$2,0)</f>
        <v>#N/A</v>
      </c>
      <c r="AL673" t="e">
        <f>VLOOKUP($Z673,'oddspedia-matches'!$A:$AD,AL$2,0)</f>
        <v>#N/A</v>
      </c>
      <c r="AM673" t="e">
        <f>VLOOKUP($Z673,'oddspedia-matches'!$A:$AD,AM$2,0)</f>
        <v>#N/A</v>
      </c>
      <c r="AN673" t="e">
        <f>VLOOKUP($Z673,'oddspedia-matches'!$A:$AD,AN$2,0)</f>
        <v>#N/A</v>
      </c>
      <c r="AO673" t="e">
        <f>VLOOKUP($Z673,'oddspedia-matches'!$A:$AD,AO$2,0)</f>
        <v>#N/A</v>
      </c>
      <c r="AP673" t="e">
        <f>VLOOKUP($Z673,'oddspedia-matches'!$A:$AD,AP$2,0)</f>
        <v>#N/A</v>
      </c>
      <c r="AQ673" t="e">
        <f>VLOOKUP($Z673,'oddspedia-matches'!$A:$AD,AQ$2,0)</f>
        <v>#N/A</v>
      </c>
    </row>
    <row r="674" spans="2:43" hidden="1" x14ac:dyDescent="0.3">
      <c r="B674" t="s">
        <v>558</v>
      </c>
      <c r="C674" t="s">
        <v>4817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tr">
        <f>VLOOKUP(E674,'Transform table'!A:B,2,0)</f>
        <v>Yanbian Longding</v>
      </c>
      <c r="Y674" t="str">
        <f>VLOOKUP(F674,'Transform table'!A:B,2,0)</f>
        <v>Nanjing City</v>
      </c>
      <c r="Z674" t="str">
        <f t="shared" si="12"/>
        <v>01/08/2026Yanbian LongdingNanjing City</v>
      </c>
      <c r="AA674" t="e">
        <f>VLOOKUP($Z674,'oddspedia-matches'!$A:$AD,AA$2,0)</f>
        <v>#N/A</v>
      </c>
      <c r="AB674" t="e">
        <f>VLOOKUP($Z674,'oddspedia-matches'!$A:$AD,AB$2,0)</f>
        <v>#N/A</v>
      </c>
      <c r="AC674" t="e">
        <f>VLOOKUP($Z674,'oddspedia-matches'!$A:$AD,AC$2,0)</f>
        <v>#N/A</v>
      </c>
      <c r="AD674" t="e">
        <f>VLOOKUP($Z674,'oddspedia-matches'!$A:$AD,AD$2,0)</f>
        <v>#N/A</v>
      </c>
      <c r="AE674" t="e">
        <f>VLOOKUP($Z674,'oddspedia-matches'!$A:$AD,AE$2,0)</f>
        <v>#N/A</v>
      </c>
      <c r="AF674" t="e">
        <f>VLOOKUP($Z674,'oddspedia-matches'!$A:$AD,AF$2,0)</f>
        <v>#N/A</v>
      </c>
      <c r="AG674" t="e">
        <f>VLOOKUP($Z674,'oddspedia-matches'!$A:$AD,AG$2,0)</f>
        <v>#N/A</v>
      </c>
      <c r="AH674" t="e">
        <f>VLOOKUP($Z674,'oddspedia-matches'!$A:$AD,AH$2,0)</f>
        <v>#N/A</v>
      </c>
      <c r="AI674" t="e">
        <f>VLOOKUP($Z674,'oddspedia-matches'!$A:$AD,AI$2,0)</f>
        <v>#N/A</v>
      </c>
      <c r="AJ674" t="e">
        <f>VLOOKUP($Z674,'oddspedia-matches'!$A:$AD,AJ$2,0)</f>
        <v>#N/A</v>
      </c>
      <c r="AK674" t="e">
        <f>VLOOKUP($Z674,'oddspedia-matches'!$A:$AD,AK$2,0)</f>
        <v>#N/A</v>
      </c>
      <c r="AL674" t="e">
        <f>VLOOKUP($Z674,'oddspedia-matches'!$A:$AD,AL$2,0)</f>
        <v>#N/A</v>
      </c>
      <c r="AM674" t="e">
        <f>VLOOKUP($Z674,'oddspedia-matches'!$A:$AD,AM$2,0)</f>
        <v>#N/A</v>
      </c>
      <c r="AN674" t="e">
        <f>VLOOKUP($Z674,'oddspedia-matches'!$A:$AD,AN$2,0)</f>
        <v>#N/A</v>
      </c>
      <c r="AO674" t="e">
        <f>VLOOKUP($Z674,'oddspedia-matches'!$A:$AD,AO$2,0)</f>
        <v>#N/A</v>
      </c>
      <c r="AP674" t="e">
        <f>VLOOKUP($Z674,'oddspedia-matches'!$A:$AD,AP$2,0)</f>
        <v>#N/A</v>
      </c>
      <c r="AQ674" t="e">
        <f>VLOOKUP($Z674,'oddspedia-matches'!$A:$AD,AQ$2,0)</f>
        <v>#N/A</v>
      </c>
    </row>
    <row r="675" spans="2:43" hidden="1" x14ac:dyDescent="0.3">
      <c r="B675" t="s">
        <v>450</v>
      </c>
      <c r="C675" t="s">
        <v>4817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tr">
        <f>VLOOKUP(E675,'Transform table'!A:B,2,0)</f>
        <v>Garliava Kaunas</v>
      </c>
      <c r="Y675" t="str">
        <f>VLOOKUP(F675,'Transform table'!A:B,2,0)</f>
        <v>Neptunas Klaipeda</v>
      </c>
      <c r="Z675" t="str">
        <f t="shared" si="12"/>
        <v>01/08/2026Garliava KaunasNeptunas Klaipeda</v>
      </c>
      <c r="AA675" t="e">
        <f>VLOOKUP($Z675,'oddspedia-matches'!$A:$AD,AA$2,0)</f>
        <v>#N/A</v>
      </c>
      <c r="AB675" t="e">
        <f>VLOOKUP($Z675,'oddspedia-matches'!$A:$AD,AB$2,0)</f>
        <v>#N/A</v>
      </c>
      <c r="AC675" t="e">
        <f>VLOOKUP($Z675,'oddspedia-matches'!$A:$AD,AC$2,0)</f>
        <v>#N/A</v>
      </c>
      <c r="AD675" t="e">
        <f>VLOOKUP($Z675,'oddspedia-matches'!$A:$AD,AD$2,0)</f>
        <v>#N/A</v>
      </c>
      <c r="AE675" t="e">
        <f>VLOOKUP($Z675,'oddspedia-matches'!$A:$AD,AE$2,0)</f>
        <v>#N/A</v>
      </c>
      <c r="AF675" t="e">
        <f>VLOOKUP($Z675,'oddspedia-matches'!$A:$AD,AF$2,0)</f>
        <v>#N/A</v>
      </c>
      <c r="AG675" t="e">
        <f>VLOOKUP($Z675,'oddspedia-matches'!$A:$AD,AG$2,0)</f>
        <v>#N/A</v>
      </c>
      <c r="AH675" t="e">
        <f>VLOOKUP($Z675,'oddspedia-matches'!$A:$AD,AH$2,0)</f>
        <v>#N/A</v>
      </c>
      <c r="AI675" t="e">
        <f>VLOOKUP($Z675,'oddspedia-matches'!$A:$AD,AI$2,0)</f>
        <v>#N/A</v>
      </c>
      <c r="AJ675" t="e">
        <f>VLOOKUP($Z675,'oddspedia-matches'!$A:$AD,AJ$2,0)</f>
        <v>#N/A</v>
      </c>
      <c r="AK675" t="e">
        <f>VLOOKUP($Z675,'oddspedia-matches'!$A:$AD,AK$2,0)</f>
        <v>#N/A</v>
      </c>
      <c r="AL675" t="e">
        <f>VLOOKUP($Z675,'oddspedia-matches'!$A:$AD,AL$2,0)</f>
        <v>#N/A</v>
      </c>
      <c r="AM675" t="e">
        <f>VLOOKUP($Z675,'oddspedia-matches'!$A:$AD,AM$2,0)</f>
        <v>#N/A</v>
      </c>
      <c r="AN675" t="e">
        <f>VLOOKUP($Z675,'oddspedia-matches'!$A:$AD,AN$2,0)</f>
        <v>#N/A</v>
      </c>
      <c r="AO675" t="e">
        <f>VLOOKUP($Z675,'oddspedia-matches'!$A:$AD,AO$2,0)</f>
        <v>#N/A</v>
      </c>
      <c r="AP675" t="e">
        <f>VLOOKUP($Z675,'oddspedia-matches'!$A:$AD,AP$2,0)</f>
        <v>#N/A</v>
      </c>
      <c r="AQ675" t="e">
        <f>VLOOKUP($Z675,'oddspedia-matches'!$A:$AD,AQ$2,0)</f>
        <v>#N/A</v>
      </c>
    </row>
    <row r="676" spans="2:43" hidden="1" x14ac:dyDescent="0.3">
      <c r="B676" t="s">
        <v>546</v>
      </c>
      <c r="C676" t="s">
        <v>4817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tr">
        <f>VLOOKUP(E676,'Transform table'!A:B,2,0)</f>
        <v>Qingdao Red Lions</v>
      </c>
      <c r="Y676" t="str">
        <f>VLOOKUP(F676,'Transform table'!A:B,2,0)</f>
        <v>Rizhao Yuqi</v>
      </c>
      <c r="Z676" t="str">
        <f t="shared" si="12"/>
        <v>01/08/2026Qingdao Red LionsRizhao Yuqi</v>
      </c>
      <c r="AA676" t="e">
        <f>VLOOKUP($Z676,'oddspedia-matches'!$A:$AD,AA$2,0)</f>
        <v>#N/A</v>
      </c>
      <c r="AB676" t="e">
        <f>VLOOKUP($Z676,'oddspedia-matches'!$A:$AD,AB$2,0)</f>
        <v>#N/A</v>
      </c>
      <c r="AC676" t="e">
        <f>VLOOKUP($Z676,'oddspedia-matches'!$A:$AD,AC$2,0)</f>
        <v>#N/A</v>
      </c>
      <c r="AD676" t="e">
        <f>VLOOKUP($Z676,'oddspedia-matches'!$A:$AD,AD$2,0)</f>
        <v>#N/A</v>
      </c>
      <c r="AE676" t="e">
        <f>VLOOKUP($Z676,'oddspedia-matches'!$A:$AD,AE$2,0)</f>
        <v>#N/A</v>
      </c>
      <c r="AF676" t="e">
        <f>VLOOKUP($Z676,'oddspedia-matches'!$A:$AD,AF$2,0)</f>
        <v>#N/A</v>
      </c>
      <c r="AG676" t="e">
        <f>VLOOKUP($Z676,'oddspedia-matches'!$A:$AD,AG$2,0)</f>
        <v>#N/A</v>
      </c>
      <c r="AH676" t="e">
        <f>VLOOKUP($Z676,'oddspedia-matches'!$A:$AD,AH$2,0)</f>
        <v>#N/A</v>
      </c>
      <c r="AI676" t="e">
        <f>VLOOKUP($Z676,'oddspedia-matches'!$A:$AD,AI$2,0)</f>
        <v>#N/A</v>
      </c>
      <c r="AJ676" t="e">
        <f>VLOOKUP($Z676,'oddspedia-matches'!$A:$AD,AJ$2,0)</f>
        <v>#N/A</v>
      </c>
      <c r="AK676" t="e">
        <f>VLOOKUP($Z676,'oddspedia-matches'!$A:$AD,AK$2,0)</f>
        <v>#N/A</v>
      </c>
      <c r="AL676" t="e">
        <f>VLOOKUP($Z676,'oddspedia-matches'!$A:$AD,AL$2,0)</f>
        <v>#N/A</v>
      </c>
      <c r="AM676" t="e">
        <f>VLOOKUP($Z676,'oddspedia-matches'!$A:$AD,AM$2,0)</f>
        <v>#N/A</v>
      </c>
      <c r="AN676" t="e">
        <f>VLOOKUP($Z676,'oddspedia-matches'!$A:$AD,AN$2,0)</f>
        <v>#N/A</v>
      </c>
      <c r="AO676" t="e">
        <f>VLOOKUP($Z676,'oddspedia-matches'!$A:$AD,AO$2,0)</f>
        <v>#N/A</v>
      </c>
      <c r="AP676" t="e">
        <f>VLOOKUP($Z676,'oddspedia-matches'!$A:$AD,AP$2,0)</f>
        <v>#N/A</v>
      </c>
      <c r="AQ676" t="e">
        <f>VLOOKUP($Z676,'oddspedia-matches'!$A:$AD,AQ$2,0)</f>
        <v>#N/A</v>
      </c>
    </row>
    <row r="677" spans="2:43" hidden="1" x14ac:dyDescent="0.3">
      <c r="B677" t="s">
        <v>446</v>
      </c>
      <c r="C677" t="s">
        <v>4817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tr">
        <f>VLOOKUP(E677,'Transform table'!A:B,2,0)</f>
        <v>Gangwon</v>
      </c>
      <c r="Y677" t="str">
        <f>VLOOKUP(F677,'Transform table'!A:B,2,0)</f>
        <v>Bucheon 1995</v>
      </c>
      <c r="Z677" t="str">
        <f t="shared" si="12"/>
        <v>01/08/2026GangwonBucheon 1995</v>
      </c>
      <c r="AA677" t="e">
        <f>VLOOKUP($Z677,'oddspedia-matches'!$A:$AD,AA$2,0)</f>
        <v>#N/A</v>
      </c>
      <c r="AB677" t="e">
        <f>VLOOKUP($Z677,'oddspedia-matches'!$A:$AD,AB$2,0)</f>
        <v>#N/A</v>
      </c>
      <c r="AC677" t="e">
        <f>VLOOKUP($Z677,'oddspedia-matches'!$A:$AD,AC$2,0)</f>
        <v>#N/A</v>
      </c>
      <c r="AD677" t="e">
        <f>VLOOKUP($Z677,'oddspedia-matches'!$A:$AD,AD$2,0)</f>
        <v>#N/A</v>
      </c>
      <c r="AE677" t="e">
        <f>VLOOKUP($Z677,'oddspedia-matches'!$A:$AD,AE$2,0)</f>
        <v>#N/A</v>
      </c>
      <c r="AF677" t="e">
        <f>VLOOKUP($Z677,'oddspedia-matches'!$A:$AD,AF$2,0)</f>
        <v>#N/A</v>
      </c>
      <c r="AG677" t="e">
        <f>VLOOKUP($Z677,'oddspedia-matches'!$A:$AD,AG$2,0)</f>
        <v>#N/A</v>
      </c>
      <c r="AH677" t="e">
        <f>VLOOKUP($Z677,'oddspedia-matches'!$A:$AD,AH$2,0)</f>
        <v>#N/A</v>
      </c>
      <c r="AI677" t="e">
        <f>VLOOKUP($Z677,'oddspedia-matches'!$A:$AD,AI$2,0)</f>
        <v>#N/A</v>
      </c>
      <c r="AJ677" t="e">
        <f>VLOOKUP($Z677,'oddspedia-matches'!$A:$AD,AJ$2,0)</f>
        <v>#N/A</v>
      </c>
      <c r="AK677" t="e">
        <f>VLOOKUP($Z677,'oddspedia-matches'!$A:$AD,AK$2,0)</f>
        <v>#N/A</v>
      </c>
      <c r="AL677" t="e">
        <f>VLOOKUP($Z677,'oddspedia-matches'!$A:$AD,AL$2,0)</f>
        <v>#N/A</v>
      </c>
      <c r="AM677" t="e">
        <f>VLOOKUP($Z677,'oddspedia-matches'!$A:$AD,AM$2,0)</f>
        <v>#N/A</v>
      </c>
      <c r="AN677" t="e">
        <f>VLOOKUP($Z677,'oddspedia-matches'!$A:$AD,AN$2,0)</f>
        <v>#N/A</v>
      </c>
      <c r="AO677" t="e">
        <f>VLOOKUP($Z677,'oddspedia-matches'!$A:$AD,AO$2,0)</f>
        <v>#N/A</v>
      </c>
      <c r="AP677" t="e">
        <f>VLOOKUP($Z677,'oddspedia-matches'!$A:$AD,AP$2,0)</f>
        <v>#N/A</v>
      </c>
      <c r="AQ677" t="e">
        <f>VLOOKUP($Z677,'oddspedia-matches'!$A:$AD,AQ$2,0)</f>
        <v>#N/A</v>
      </c>
    </row>
    <row r="678" spans="2:43" hidden="1" x14ac:dyDescent="0.3">
      <c r="B678" t="s">
        <v>446</v>
      </c>
      <c r="C678" t="s">
        <v>4817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tr">
        <f>VLOOKUP(E678,'Transform table'!A:B,2,0)</f>
        <v>Jeonbuk Hyundai Motors</v>
      </c>
      <c r="Y678" t="str">
        <f>VLOOKUP(F678,'Transform table'!A:B,2,0)</f>
        <v>FC Seoul</v>
      </c>
      <c r="Z678" t="str">
        <f t="shared" si="12"/>
        <v>01/08/2026Jeonbuk Hyundai MotorsFC Seoul</v>
      </c>
      <c r="AA678" t="e">
        <f>VLOOKUP($Z678,'oddspedia-matches'!$A:$AD,AA$2,0)</f>
        <v>#N/A</v>
      </c>
      <c r="AB678" t="e">
        <f>VLOOKUP($Z678,'oddspedia-matches'!$A:$AD,AB$2,0)</f>
        <v>#N/A</v>
      </c>
      <c r="AC678" t="e">
        <f>VLOOKUP($Z678,'oddspedia-matches'!$A:$AD,AC$2,0)</f>
        <v>#N/A</v>
      </c>
      <c r="AD678" t="e">
        <f>VLOOKUP($Z678,'oddspedia-matches'!$A:$AD,AD$2,0)</f>
        <v>#N/A</v>
      </c>
      <c r="AE678" t="e">
        <f>VLOOKUP($Z678,'oddspedia-matches'!$A:$AD,AE$2,0)</f>
        <v>#N/A</v>
      </c>
      <c r="AF678" t="e">
        <f>VLOOKUP($Z678,'oddspedia-matches'!$A:$AD,AF$2,0)</f>
        <v>#N/A</v>
      </c>
      <c r="AG678" t="e">
        <f>VLOOKUP($Z678,'oddspedia-matches'!$A:$AD,AG$2,0)</f>
        <v>#N/A</v>
      </c>
      <c r="AH678" t="e">
        <f>VLOOKUP($Z678,'oddspedia-matches'!$A:$AD,AH$2,0)</f>
        <v>#N/A</v>
      </c>
      <c r="AI678" t="e">
        <f>VLOOKUP($Z678,'oddspedia-matches'!$A:$AD,AI$2,0)</f>
        <v>#N/A</v>
      </c>
      <c r="AJ678" t="e">
        <f>VLOOKUP($Z678,'oddspedia-matches'!$A:$AD,AJ$2,0)</f>
        <v>#N/A</v>
      </c>
      <c r="AK678" t="e">
        <f>VLOOKUP($Z678,'oddspedia-matches'!$A:$AD,AK$2,0)</f>
        <v>#N/A</v>
      </c>
      <c r="AL678" t="e">
        <f>VLOOKUP($Z678,'oddspedia-matches'!$A:$AD,AL$2,0)</f>
        <v>#N/A</v>
      </c>
      <c r="AM678" t="e">
        <f>VLOOKUP($Z678,'oddspedia-matches'!$A:$AD,AM$2,0)</f>
        <v>#N/A</v>
      </c>
      <c r="AN678" t="e">
        <f>VLOOKUP($Z678,'oddspedia-matches'!$A:$AD,AN$2,0)</f>
        <v>#N/A</v>
      </c>
      <c r="AO678" t="e">
        <f>VLOOKUP($Z678,'oddspedia-matches'!$A:$AD,AO$2,0)</f>
        <v>#N/A</v>
      </c>
      <c r="AP678" t="e">
        <f>VLOOKUP($Z678,'oddspedia-matches'!$A:$AD,AP$2,0)</f>
        <v>#N/A</v>
      </c>
      <c r="AQ678" t="e">
        <f>VLOOKUP($Z678,'oddspedia-matches'!$A:$AD,AQ$2,0)</f>
        <v>#N/A</v>
      </c>
    </row>
    <row r="679" spans="2:43" hidden="1" x14ac:dyDescent="0.3">
      <c r="B679" t="s">
        <v>446</v>
      </c>
      <c r="C679" t="s">
        <v>4817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tr">
        <f>VLOOKUP(E679,'Transform table'!A:B,2,0)</f>
        <v>Pohang Steelers</v>
      </c>
      <c r="Y679" t="str">
        <f>VLOOKUP(F679,'Transform table'!A:B,2,0)</f>
        <v>Sangju Sangmu</v>
      </c>
      <c r="Z679" t="str">
        <f t="shared" si="12"/>
        <v>01/08/2026Pohang SteelersSangju Sangmu</v>
      </c>
      <c r="AA679" t="e">
        <f>VLOOKUP($Z679,'oddspedia-matches'!$A:$AD,AA$2,0)</f>
        <v>#N/A</v>
      </c>
      <c r="AB679" t="e">
        <f>VLOOKUP($Z679,'oddspedia-matches'!$A:$AD,AB$2,0)</f>
        <v>#N/A</v>
      </c>
      <c r="AC679" t="e">
        <f>VLOOKUP($Z679,'oddspedia-matches'!$A:$AD,AC$2,0)</f>
        <v>#N/A</v>
      </c>
      <c r="AD679" t="e">
        <f>VLOOKUP($Z679,'oddspedia-matches'!$A:$AD,AD$2,0)</f>
        <v>#N/A</v>
      </c>
      <c r="AE679" t="e">
        <f>VLOOKUP($Z679,'oddspedia-matches'!$A:$AD,AE$2,0)</f>
        <v>#N/A</v>
      </c>
      <c r="AF679" t="e">
        <f>VLOOKUP($Z679,'oddspedia-matches'!$A:$AD,AF$2,0)</f>
        <v>#N/A</v>
      </c>
      <c r="AG679" t="e">
        <f>VLOOKUP($Z679,'oddspedia-matches'!$A:$AD,AG$2,0)</f>
        <v>#N/A</v>
      </c>
      <c r="AH679" t="e">
        <f>VLOOKUP($Z679,'oddspedia-matches'!$A:$AD,AH$2,0)</f>
        <v>#N/A</v>
      </c>
      <c r="AI679" t="e">
        <f>VLOOKUP($Z679,'oddspedia-matches'!$A:$AD,AI$2,0)</f>
        <v>#N/A</v>
      </c>
      <c r="AJ679" t="e">
        <f>VLOOKUP($Z679,'oddspedia-matches'!$A:$AD,AJ$2,0)</f>
        <v>#N/A</v>
      </c>
      <c r="AK679" t="e">
        <f>VLOOKUP($Z679,'oddspedia-matches'!$A:$AD,AK$2,0)</f>
        <v>#N/A</v>
      </c>
      <c r="AL679" t="e">
        <f>VLOOKUP($Z679,'oddspedia-matches'!$A:$AD,AL$2,0)</f>
        <v>#N/A</v>
      </c>
      <c r="AM679" t="e">
        <f>VLOOKUP($Z679,'oddspedia-matches'!$A:$AD,AM$2,0)</f>
        <v>#N/A</v>
      </c>
      <c r="AN679" t="e">
        <f>VLOOKUP($Z679,'oddspedia-matches'!$A:$AD,AN$2,0)</f>
        <v>#N/A</v>
      </c>
      <c r="AO679" t="e">
        <f>VLOOKUP($Z679,'oddspedia-matches'!$A:$AD,AO$2,0)</f>
        <v>#N/A</v>
      </c>
      <c r="AP679" t="e">
        <f>VLOOKUP($Z679,'oddspedia-matches'!$A:$AD,AP$2,0)</f>
        <v>#N/A</v>
      </c>
      <c r="AQ679" t="e">
        <f>VLOOKUP($Z679,'oddspedia-matches'!$A:$AD,AQ$2,0)</f>
        <v>#N/A</v>
      </c>
    </row>
    <row r="680" spans="2:43" hidden="1" x14ac:dyDescent="0.3">
      <c r="B680" t="s">
        <v>473</v>
      </c>
      <c r="C680" t="s">
        <v>4817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tr">
        <f>VLOOKUP(E680,'Transform table'!A:B,2,0)</f>
        <v>Cheonan City</v>
      </c>
      <c r="Y680" t="str">
        <f>VLOOKUP(F680,'Transform table'!A:B,2,0)</f>
        <v>Yongin FC</v>
      </c>
      <c r="Z680" t="str">
        <f t="shared" si="12"/>
        <v>01/08/2026Cheonan CityYongin FC</v>
      </c>
      <c r="AA680" t="e">
        <f>VLOOKUP($Z680,'oddspedia-matches'!$A:$AD,AA$2,0)</f>
        <v>#N/A</v>
      </c>
      <c r="AB680" t="e">
        <f>VLOOKUP($Z680,'oddspedia-matches'!$A:$AD,AB$2,0)</f>
        <v>#N/A</v>
      </c>
      <c r="AC680" t="e">
        <f>VLOOKUP($Z680,'oddspedia-matches'!$A:$AD,AC$2,0)</f>
        <v>#N/A</v>
      </c>
      <c r="AD680" t="e">
        <f>VLOOKUP($Z680,'oddspedia-matches'!$A:$AD,AD$2,0)</f>
        <v>#N/A</v>
      </c>
      <c r="AE680" t="e">
        <f>VLOOKUP($Z680,'oddspedia-matches'!$A:$AD,AE$2,0)</f>
        <v>#N/A</v>
      </c>
      <c r="AF680" t="e">
        <f>VLOOKUP($Z680,'oddspedia-matches'!$A:$AD,AF$2,0)</f>
        <v>#N/A</v>
      </c>
      <c r="AG680" t="e">
        <f>VLOOKUP($Z680,'oddspedia-matches'!$A:$AD,AG$2,0)</f>
        <v>#N/A</v>
      </c>
      <c r="AH680" t="e">
        <f>VLOOKUP($Z680,'oddspedia-matches'!$A:$AD,AH$2,0)</f>
        <v>#N/A</v>
      </c>
      <c r="AI680" t="e">
        <f>VLOOKUP($Z680,'oddspedia-matches'!$A:$AD,AI$2,0)</f>
        <v>#N/A</v>
      </c>
      <c r="AJ680" t="e">
        <f>VLOOKUP($Z680,'oddspedia-matches'!$A:$AD,AJ$2,0)</f>
        <v>#N/A</v>
      </c>
      <c r="AK680" t="e">
        <f>VLOOKUP($Z680,'oddspedia-matches'!$A:$AD,AK$2,0)</f>
        <v>#N/A</v>
      </c>
      <c r="AL680" t="e">
        <f>VLOOKUP($Z680,'oddspedia-matches'!$A:$AD,AL$2,0)</f>
        <v>#N/A</v>
      </c>
      <c r="AM680" t="e">
        <f>VLOOKUP($Z680,'oddspedia-matches'!$A:$AD,AM$2,0)</f>
        <v>#N/A</v>
      </c>
      <c r="AN680" t="e">
        <f>VLOOKUP($Z680,'oddspedia-matches'!$A:$AD,AN$2,0)</f>
        <v>#N/A</v>
      </c>
      <c r="AO680" t="e">
        <f>VLOOKUP($Z680,'oddspedia-matches'!$A:$AD,AO$2,0)</f>
        <v>#N/A</v>
      </c>
      <c r="AP680" t="e">
        <f>VLOOKUP($Z680,'oddspedia-matches'!$A:$AD,AP$2,0)</f>
        <v>#N/A</v>
      </c>
      <c r="AQ680" t="e">
        <f>VLOOKUP($Z680,'oddspedia-matches'!$A:$AD,AQ$2,0)</f>
        <v>#N/A</v>
      </c>
    </row>
    <row r="681" spans="2:43" hidden="1" x14ac:dyDescent="0.3">
      <c r="B681" t="s">
        <v>473</v>
      </c>
      <c r="C681" t="s">
        <v>4817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tr">
        <f>VLOOKUP(E681,'Transform table'!A:B,2,0)</f>
        <v>Chungbuk Cheongju</v>
      </c>
      <c r="Y681" t="str">
        <f>VLOOKUP(F681,'Transform table'!A:B,2,0)</f>
        <v>Suwon Samsung Bluewings</v>
      </c>
      <c r="Z681" t="str">
        <f t="shared" si="12"/>
        <v>01/08/2026Chungbuk CheongjuSuwon Samsung Bluewings</v>
      </c>
      <c r="AA681" t="e">
        <f>VLOOKUP($Z681,'oddspedia-matches'!$A:$AD,AA$2,0)</f>
        <v>#N/A</v>
      </c>
      <c r="AB681" t="e">
        <f>VLOOKUP($Z681,'oddspedia-matches'!$A:$AD,AB$2,0)</f>
        <v>#N/A</v>
      </c>
      <c r="AC681" t="e">
        <f>VLOOKUP($Z681,'oddspedia-matches'!$A:$AD,AC$2,0)</f>
        <v>#N/A</v>
      </c>
      <c r="AD681" t="e">
        <f>VLOOKUP($Z681,'oddspedia-matches'!$A:$AD,AD$2,0)</f>
        <v>#N/A</v>
      </c>
      <c r="AE681" t="e">
        <f>VLOOKUP($Z681,'oddspedia-matches'!$A:$AD,AE$2,0)</f>
        <v>#N/A</v>
      </c>
      <c r="AF681" t="e">
        <f>VLOOKUP($Z681,'oddspedia-matches'!$A:$AD,AF$2,0)</f>
        <v>#N/A</v>
      </c>
      <c r="AG681" t="e">
        <f>VLOOKUP($Z681,'oddspedia-matches'!$A:$AD,AG$2,0)</f>
        <v>#N/A</v>
      </c>
      <c r="AH681" t="e">
        <f>VLOOKUP($Z681,'oddspedia-matches'!$A:$AD,AH$2,0)</f>
        <v>#N/A</v>
      </c>
      <c r="AI681" t="e">
        <f>VLOOKUP($Z681,'oddspedia-matches'!$A:$AD,AI$2,0)</f>
        <v>#N/A</v>
      </c>
      <c r="AJ681" t="e">
        <f>VLOOKUP($Z681,'oddspedia-matches'!$A:$AD,AJ$2,0)</f>
        <v>#N/A</v>
      </c>
      <c r="AK681" t="e">
        <f>VLOOKUP($Z681,'oddspedia-matches'!$A:$AD,AK$2,0)</f>
        <v>#N/A</v>
      </c>
      <c r="AL681" t="e">
        <f>VLOOKUP($Z681,'oddspedia-matches'!$A:$AD,AL$2,0)</f>
        <v>#N/A</v>
      </c>
      <c r="AM681" t="e">
        <f>VLOOKUP($Z681,'oddspedia-matches'!$A:$AD,AM$2,0)</f>
        <v>#N/A</v>
      </c>
      <c r="AN681" t="e">
        <f>VLOOKUP($Z681,'oddspedia-matches'!$A:$AD,AN$2,0)</f>
        <v>#N/A</v>
      </c>
      <c r="AO681" t="e">
        <f>VLOOKUP($Z681,'oddspedia-matches'!$A:$AD,AO$2,0)</f>
        <v>#N/A</v>
      </c>
      <c r="AP681" t="e">
        <f>VLOOKUP($Z681,'oddspedia-matches'!$A:$AD,AP$2,0)</f>
        <v>#N/A</v>
      </c>
      <c r="AQ681" t="e">
        <f>VLOOKUP($Z681,'oddspedia-matches'!$A:$AD,AQ$2,0)</f>
        <v>#N/A</v>
      </c>
    </row>
    <row r="682" spans="2:43" hidden="1" x14ac:dyDescent="0.3">
      <c r="B682" t="s">
        <v>473</v>
      </c>
      <c r="C682" t="s">
        <v>4817</v>
      </c>
      <c r="D682" s="25">
        <v>0.3125</v>
      </c>
      <c r="E682" t="s">
        <v>555</v>
      </c>
      <c r="F682" t="s">
        <v>4823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tr">
        <f>VLOOKUP(E682,'Transform table'!A:B,2,0)</f>
        <v>Ansan Police</v>
      </c>
      <c r="Y682" t="e">
        <f>VLOOKUP(F682,'Transform table'!A:B,2,0)</f>
        <v>#N/A</v>
      </c>
      <c r="Z682" t="e">
        <f t="shared" si="12"/>
        <v>#N/A</v>
      </c>
      <c r="AA682" t="e">
        <f>VLOOKUP($Z682,'oddspedia-matches'!$A:$AD,AA$2,0)</f>
        <v>#N/A</v>
      </c>
      <c r="AB682" t="e">
        <f>VLOOKUP($Z682,'oddspedia-matches'!$A:$AD,AB$2,0)</f>
        <v>#N/A</v>
      </c>
      <c r="AC682" t="e">
        <f>VLOOKUP($Z682,'oddspedia-matches'!$A:$AD,AC$2,0)</f>
        <v>#N/A</v>
      </c>
      <c r="AD682" t="e">
        <f>VLOOKUP($Z682,'oddspedia-matches'!$A:$AD,AD$2,0)</f>
        <v>#N/A</v>
      </c>
      <c r="AE682" t="e">
        <f>VLOOKUP($Z682,'oddspedia-matches'!$A:$AD,AE$2,0)</f>
        <v>#N/A</v>
      </c>
      <c r="AF682" t="e">
        <f>VLOOKUP($Z682,'oddspedia-matches'!$A:$AD,AF$2,0)</f>
        <v>#N/A</v>
      </c>
      <c r="AG682" t="e">
        <f>VLOOKUP($Z682,'oddspedia-matches'!$A:$AD,AG$2,0)</f>
        <v>#N/A</v>
      </c>
      <c r="AH682" t="e">
        <f>VLOOKUP($Z682,'oddspedia-matches'!$A:$AD,AH$2,0)</f>
        <v>#N/A</v>
      </c>
      <c r="AI682" t="e">
        <f>VLOOKUP($Z682,'oddspedia-matches'!$A:$AD,AI$2,0)</f>
        <v>#N/A</v>
      </c>
      <c r="AJ682" t="e">
        <f>VLOOKUP($Z682,'oddspedia-matches'!$A:$AD,AJ$2,0)</f>
        <v>#N/A</v>
      </c>
      <c r="AK682" t="e">
        <f>VLOOKUP($Z682,'oddspedia-matches'!$A:$AD,AK$2,0)</f>
        <v>#N/A</v>
      </c>
      <c r="AL682" t="e">
        <f>VLOOKUP($Z682,'oddspedia-matches'!$A:$AD,AL$2,0)</f>
        <v>#N/A</v>
      </c>
      <c r="AM682" t="e">
        <f>VLOOKUP($Z682,'oddspedia-matches'!$A:$AD,AM$2,0)</f>
        <v>#N/A</v>
      </c>
      <c r="AN682" t="e">
        <f>VLOOKUP($Z682,'oddspedia-matches'!$A:$AD,AN$2,0)</f>
        <v>#N/A</v>
      </c>
      <c r="AO682" t="e">
        <f>VLOOKUP($Z682,'oddspedia-matches'!$A:$AD,AO$2,0)</f>
        <v>#N/A</v>
      </c>
      <c r="AP682" t="e">
        <f>VLOOKUP($Z682,'oddspedia-matches'!$A:$AD,AP$2,0)</f>
        <v>#N/A</v>
      </c>
      <c r="AQ682" t="e">
        <f>VLOOKUP($Z682,'oddspedia-matches'!$A:$AD,AQ$2,0)</f>
        <v>#N/A</v>
      </c>
    </row>
    <row r="683" spans="2:43" hidden="1" x14ac:dyDescent="0.3">
      <c r="B683" t="s">
        <v>473</v>
      </c>
      <c r="C683" t="s">
        <v>4817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tr">
        <f>VLOOKUP(E683,'Transform table'!A:B,2,0)</f>
        <v>Hwaseong</v>
      </c>
      <c r="Y683" t="str">
        <f>VLOOKUP(F683,'Transform table'!A:B,2,0)</f>
        <v>Daegu</v>
      </c>
      <c r="Z683" t="str">
        <f t="shared" si="12"/>
        <v>01/08/2026HwaseongDaegu</v>
      </c>
      <c r="AA683" t="e">
        <f>VLOOKUP($Z683,'oddspedia-matches'!$A:$AD,AA$2,0)</f>
        <v>#N/A</v>
      </c>
      <c r="AB683" t="e">
        <f>VLOOKUP($Z683,'oddspedia-matches'!$A:$AD,AB$2,0)</f>
        <v>#N/A</v>
      </c>
      <c r="AC683" t="e">
        <f>VLOOKUP($Z683,'oddspedia-matches'!$A:$AD,AC$2,0)</f>
        <v>#N/A</v>
      </c>
      <c r="AD683" t="e">
        <f>VLOOKUP($Z683,'oddspedia-matches'!$A:$AD,AD$2,0)</f>
        <v>#N/A</v>
      </c>
      <c r="AE683" t="e">
        <f>VLOOKUP($Z683,'oddspedia-matches'!$A:$AD,AE$2,0)</f>
        <v>#N/A</v>
      </c>
      <c r="AF683" t="e">
        <f>VLOOKUP($Z683,'oddspedia-matches'!$A:$AD,AF$2,0)</f>
        <v>#N/A</v>
      </c>
      <c r="AG683" t="e">
        <f>VLOOKUP($Z683,'oddspedia-matches'!$A:$AD,AG$2,0)</f>
        <v>#N/A</v>
      </c>
      <c r="AH683" t="e">
        <f>VLOOKUP($Z683,'oddspedia-matches'!$A:$AD,AH$2,0)</f>
        <v>#N/A</v>
      </c>
      <c r="AI683" t="e">
        <f>VLOOKUP($Z683,'oddspedia-matches'!$A:$AD,AI$2,0)</f>
        <v>#N/A</v>
      </c>
      <c r="AJ683" t="e">
        <f>VLOOKUP($Z683,'oddspedia-matches'!$A:$AD,AJ$2,0)</f>
        <v>#N/A</v>
      </c>
      <c r="AK683" t="e">
        <f>VLOOKUP($Z683,'oddspedia-matches'!$A:$AD,AK$2,0)</f>
        <v>#N/A</v>
      </c>
      <c r="AL683" t="e">
        <f>VLOOKUP($Z683,'oddspedia-matches'!$A:$AD,AL$2,0)</f>
        <v>#N/A</v>
      </c>
      <c r="AM683" t="e">
        <f>VLOOKUP($Z683,'oddspedia-matches'!$A:$AD,AM$2,0)</f>
        <v>#N/A</v>
      </c>
      <c r="AN683" t="e">
        <f>VLOOKUP($Z683,'oddspedia-matches'!$A:$AD,AN$2,0)</f>
        <v>#N/A</v>
      </c>
      <c r="AO683" t="e">
        <f>VLOOKUP($Z683,'oddspedia-matches'!$A:$AD,AO$2,0)</f>
        <v>#N/A</v>
      </c>
      <c r="AP683" t="e">
        <f>VLOOKUP($Z683,'oddspedia-matches'!$A:$AD,AP$2,0)</f>
        <v>#N/A</v>
      </c>
      <c r="AQ683" t="e">
        <f>VLOOKUP($Z683,'oddspedia-matches'!$A:$AD,AQ$2,0)</f>
        <v>#N/A</v>
      </c>
    </row>
    <row r="684" spans="2:43" hidden="1" x14ac:dyDescent="0.3">
      <c r="B684" t="s">
        <v>543</v>
      </c>
      <c r="C684" t="s">
        <v>4817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tr">
        <f>VLOOKUP(E684,'Transform table'!A:B,2,0)</f>
        <v>Tianjin Teda</v>
      </c>
      <c r="Y684" t="str">
        <f>VLOOKUP(F684,'Transform table'!A:B,2,0)</f>
        <v>Yunnan Yukun</v>
      </c>
      <c r="Z684" t="str">
        <f t="shared" si="12"/>
        <v>01/08/2026Tianjin TedaYunnan Yukun</v>
      </c>
      <c r="AA684" t="e">
        <f>VLOOKUP($Z684,'oddspedia-matches'!$A:$AD,AA$2,0)</f>
        <v>#N/A</v>
      </c>
      <c r="AB684" t="e">
        <f>VLOOKUP($Z684,'oddspedia-matches'!$A:$AD,AB$2,0)</f>
        <v>#N/A</v>
      </c>
      <c r="AC684" t="e">
        <f>VLOOKUP($Z684,'oddspedia-matches'!$A:$AD,AC$2,0)</f>
        <v>#N/A</v>
      </c>
      <c r="AD684" t="e">
        <f>VLOOKUP($Z684,'oddspedia-matches'!$A:$AD,AD$2,0)</f>
        <v>#N/A</v>
      </c>
      <c r="AE684" t="e">
        <f>VLOOKUP($Z684,'oddspedia-matches'!$A:$AD,AE$2,0)</f>
        <v>#N/A</v>
      </c>
      <c r="AF684" t="e">
        <f>VLOOKUP($Z684,'oddspedia-matches'!$A:$AD,AF$2,0)</f>
        <v>#N/A</v>
      </c>
      <c r="AG684" t="e">
        <f>VLOOKUP($Z684,'oddspedia-matches'!$A:$AD,AG$2,0)</f>
        <v>#N/A</v>
      </c>
      <c r="AH684" t="e">
        <f>VLOOKUP($Z684,'oddspedia-matches'!$A:$AD,AH$2,0)</f>
        <v>#N/A</v>
      </c>
      <c r="AI684" t="e">
        <f>VLOOKUP($Z684,'oddspedia-matches'!$A:$AD,AI$2,0)</f>
        <v>#N/A</v>
      </c>
      <c r="AJ684" t="e">
        <f>VLOOKUP($Z684,'oddspedia-matches'!$A:$AD,AJ$2,0)</f>
        <v>#N/A</v>
      </c>
      <c r="AK684" t="e">
        <f>VLOOKUP($Z684,'oddspedia-matches'!$A:$AD,AK$2,0)</f>
        <v>#N/A</v>
      </c>
      <c r="AL684" t="e">
        <f>VLOOKUP($Z684,'oddspedia-matches'!$A:$AD,AL$2,0)</f>
        <v>#N/A</v>
      </c>
      <c r="AM684" t="e">
        <f>VLOOKUP($Z684,'oddspedia-matches'!$A:$AD,AM$2,0)</f>
        <v>#N/A</v>
      </c>
      <c r="AN684" t="e">
        <f>VLOOKUP($Z684,'oddspedia-matches'!$A:$AD,AN$2,0)</f>
        <v>#N/A</v>
      </c>
      <c r="AO684" t="e">
        <f>VLOOKUP($Z684,'oddspedia-matches'!$A:$AD,AO$2,0)</f>
        <v>#N/A</v>
      </c>
      <c r="AP684" t="e">
        <f>VLOOKUP($Z684,'oddspedia-matches'!$A:$AD,AP$2,0)</f>
        <v>#N/A</v>
      </c>
      <c r="AQ684" t="e">
        <f>VLOOKUP($Z684,'oddspedia-matches'!$A:$AD,AQ$2,0)</f>
        <v>#N/A</v>
      </c>
    </row>
    <row r="685" spans="2:43" hidden="1" x14ac:dyDescent="0.3">
      <c r="B685" t="s">
        <v>558</v>
      </c>
      <c r="C685" t="s">
        <v>4817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tr">
        <f>VLOOKUP(E685,'Transform table'!A:B,2,0)</f>
        <v>Dalian Kun City</v>
      </c>
      <c r="Y685" t="str">
        <f>VLOOKUP(F685,'Transform table'!A:B,2,0)</f>
        <v>Shaanxi Union FC</v>
      </c>
      <c r="Z685" t="str">
        <f t="shared" si="12"/>
        <v>01/08/2026Dalian Kun CityShaanxi Union FC</v>
      </c>
      <c r="AA685" t="e">
        <f>VLOOKUP($Z685,'oddspedia-matches'!$A:$AD,AA$2,0)</f>
        <v>#N/A</v>
      </c>
      <c r="AB685" t="e">
        <f>VLOOKUP($Z685,'oddspedia-matches'!$A:$AD,AB$2,0)</f>
        <v>#N/A</v>
      </c>
      <c r="AC685" t="e">
        <f>VLOOKUP($Z685,'oddspedia-matches'!$A:$AD,AC$2,0)</f>
        <v>#N/A</v>
      </c>
      <c r="AD685" t="e">
        <f>VLOOKUP($Z685,'oddspedia-matches'!$A:$AD,AD$2,0)</f>
        <v>#N/A</v>
      </c>
      <c r="AE685" t="e">
        <f>VLOOKUP($Z685,'oddspedia-matches'!$A:$AD,AE$2,0)</f>
        <v>#N/A</v>
      </c>
      <c r="AF685" t="e">
        <f>VLOOKUP($Z685,'oddspedia-matches'!$A:$AD,AF$2,0)</f>
        <v>#N/A</v>
      </c>
      <c r="AG685" t="e">
        <f>VLOOKUP($Z685,'oddspedia-matches'!$A:$AD,AG$2,0)</f>
        <v>#N/A</v>
      </c>
      <c r="AH685" t="e">
        <f>VLOOKUP($Z685,'oddspedia-matches'!$A:$AD,AH$2,0)</f>
        <v>#N/A</v>
      </c>
      <c r="AI685" t="e">
        <f>VLOOKUP($Z685,'oddspedia-matches'!$A:$AD,AI$2,0)</f>
        <v>#N/A</v>
      </c>
      <c r="AJ685" t="e">
        <f>VLOOKUP($Z685,'oddspedia-matches'!$A:$AD,AJ$2,0)</f>
        <v>#N/A</v>
      </c>
      <c r="AK685" t="e">
        <f>VLOOKUP($Z685,'oddspedia-matches'!$A:$AD,AK$2,0)</f>
        <v>#N/A</v>
      </c>
      <c r="AL685" t="e">
        <f>VLOOKUP($Z685,'oddspedia-matches'!$A:$AD,AL$2,0)</f>
        <v>#N/A</v>
      </c>
      <c r="AM685" t="e">
        <f>VLOOKUP($Z685,'oddspedia-matches'!$A:$AD,AM$2,0)</f>
        <v>#N/A</v>
      </c>
      <c r="AN685" t="e">
        <f>VLOOKUP($Z685,'oddspedia-matches'!$A:$AD,AN$2,0)</f>
        <v>#N/A</v>
      </c>
      <c r="AO685" t="e">
        <f>VLOOKUP($Z685,'oddspedia-matches'!$A:$AD,AO$2,0)</f>
        <v>#N/A</v>
      </c>
      <c r="AP685" t="e">
        <f>VLOOKUP($Z685,'oddspedia-matches'!$A:$AD,AP$2,0)</f>
        <v>#N/A</v>
      </c>
      <c r="AQ685" t="e">
        <f>VLOOKUP($Z685,'oddspedia-matches'!$A:$AD,AQ$2,0)</f>
        <v>#N/A</v>
      </c>
    </row>
    <row r="686" spans="2:43" hidden="1" x14ac:dyDescent="0.3">
      <c r="B686" t="s">
        <v>558</v>
      </c>
      <c r="C686" t="s">
        <v>4817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tr">
        <f>VLOOKUP(E686,'Transform table'!A:B,2,0)</f>
        <v>Ningbo Professional</v>
      </c>
      <c r="Y686" t="str">
        <f>VLOOKUP(F686,'Transform table'!A:B,2,0)</f>
        <v>Guangxi Hengchen</v>
      </c>
      <c r="Z686" t="str">
        <f t="shared" si="12"/>
        <v>01/08/2026Ningbo ProfessionalGuangxi Hengchen</v>
      </c>
      <c r="AA686" t="e">
        <f>VLOOKUP($Z686,'oddspedia-matches'!$A:$AD,AA$2,0)</f>
        <v>#N/A</v>
      </c>
      <c r="AB686" t="e">
        <f>VLOOKUP($Z686,'oddspedia-matches'!$A:$AD,AB$2,0)</f>
        <v>#N/A</v>
      </c>
      <c r="AC686" t="e">
        <f>VLOOKUP($Z686,'oddspedia-matches'!$A:$AD,AC$2,0)</f>
        <v>#N/A</v>
      </c>
      <c r="AD686" t="e">
        <f>VLOOKUP($Z686,'oddspedia-matches'!$A:$AD,AD$2,0)</f>
        <v>#N/A</v>
      </c>
      <c r="AE686" t="e">
        <f>VLOOKUP($Z686,'oddspedia-matches'!$A:$AD,AE$2,0)</f>
        <v>#N/A</v>
      </c>
      <c r="AF686" t="e">
        <f>VLOOKUP($Z686,'oddspedia-matches'!$A:$AD,AF$2,0)</f>
        <v>#N/A</v>
      </c>
      <c r="AG686" t="e">
        <f>VLOOKUP($Z686,'oddspedia-matches'!$A:$AD,AG$2,0)</f>
        <v>#N/A</v>
      </c>
      <c r="AH686" t="e">
        <f>VLOOKUP($Z686,'oddspedia-matches'!$A:$AD,AH$2,0)</f>
        <v>#N/A</v>
      </c>
      <c r="AI686" t="e">
        <f>VLOOKUP($Z686,'oddspedia-matches'!$A:$AD,AI$2,0)</f>
        <v>#N/A</v>
      </c>
      <c r="AJ686" t="e">
        <f>VLOOKUP($Z686,'oddspedia-matches'!$A:$AD,AJ$2,0)</f>
        <v>#N/A</v>
      </c>
      <c r="AK686" t="e">
        <f>VLOOKUP($Z686,'oddspedia-matches'!$A:$AD,AK$2,0)</f>
        <v>#N/A</v>
      </c>
      <c r="AL686" t="e">
        <f>VLOOKUP($Z686,'oddspedia-matches'!$A:$AD,AL$2,0)</f>
        <v>#N/A</v>
      </c>
      <c r="AM686" t="e">
        <f>VLOOKUP($Z686,'oddspedia-matches'!$A:$AD,AM$2,0)</f>
        <v>#N/A</v>
      </c>
      <c r="AN686" t="e">
        <f>VLOOKUP($Z686,'oddspedia-matches'!$A:$AD,AN$2,0)</f>
        <v>#N/A</v>
      </c>
      <c r="AO686" t="e">
        <f>VLOOKUP($Z686,'oddspedia-matches'!$A:$AD,AO$2,0)</f>
        <v>#N/A</v>
      </c>
      <c r="AP686" t="e">
        <f>VLOOKUP($Z686,'oddspedia-matches'!$A:$AD,AP$2,0)</f>
        <v>#N/A</v>
      </c>
      <c r="AQ686" t="e">
        <f>VLOOKUP($Z686,'oddspedia-matches'!$A:$AD,AQ$2,0)</f>
        <v>#N/A</v>
      </c>
    </row>
    <row r="687" spans="2:43" hidden="1" x14ac:dyDescent="0.3">
      <c r="B687" t="s">
        <v>546</v>
      </c>
      <c r="C687" t="s">
        <v>4817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tr">
        <f>VLOOKUP(E687,'Transform table'!A:B,2,0)</f>
        <v>Dalian Yingbo Reserves</v>
      </c>
      <c r="Y687" t="str">
        <f>VLOOKUP(F687,'Transform table'!A:B,2,0)</f>
        <v>Shanghai Port Reserves</v>
      </c>
      <c r="Z687" t="str">
        <f t="shared" si="12"/>
        <v>01/08/2026Dalian Yingbo ReservesShanghai Port Reserves</v>
      </c>
      <c r="AA687" t="e">
        <f>VLOOKUP($Z687,'oddspedia-matches'!$A:$AD,AA$2,0)</f>
        <v>#N/A</v>
      </c>
      <c r="AB687" t="e">
        <f>VLOOKUP($Z687,'oddspedia-matches'!$A:$AD,AB$2,0)</f>
        <v>#N/A</v>
      </c>
      <c r="AC687" t="e">
        <f>VLOOKUP($Z687,'oddspedia-matches'!$A:$AD,AC$2,0)</f>
        <v>#N/A</v>
      </c>
      <c r="AD687" t="e">
        <f>VLOOKUP($Z687,'oddspedia-matches'!$A:$AD,AD$2,0)</f>
        <v>#N/A</v>
      </c>
      <c r="AE687" t="e">
        <f>VLOOKUP($Z687,'oddspedia-matches'!$A:$AD,AE$2,0)</f>
        <v>#N/A</v>
      </c>
      <c r="AF687" t="e">
        <f>VLOOKUP($Z687,'oddspedia-matches'!$A:$AD,AF$2,0)</f>
        <v>#N/A</v>
      </c>
      <c r="AG687" t="e">
        <f>VLOOKUP($Z687,'oddspedia-matches'!$A:$AD,AG$2,0)</f>
        <v>#N/A</v>
      </c>
      <c r="AH687" t="e">
        <f>VLOOKUP($Z687,'oddspedia-matches'!$A:$AD,AH$2,0)</f>
        <v>#N/A</v>
      </c>
      <c r="AI687" t="e">
        <f>VLOOKUP($Z687,'oddspedia-matches'!$A:$AD,AI$2,0)</f>
        <v>#N/A</v>
      </c>
      <c r="AJ687" t="e">
        <f>VLOOKUP($Z687,'oddspedia-matches'!$A:$AD,AJ$2,0)</f>
        <v>#N/A</v>
      </c>
      <c r="AK687" t="e">
        <f>VLOOKUP($Z687,'oddspedia-matches'!$A:$AD,AK$2,0)</f>
        <v>#N/A</v>
      </c>
      <c r="AL687" t="e">
        <f>VLOOKUP($Z687,'oddspedia-matches'!$A:$AD,AL$2,0)</f>
        <v>#N/A</v>
      </c>
      <c r="AM687" t="e">
        <f>VLOOKUP($Z687,'oddspedia-matches'!$A:$AD,AM$2,0)</f>
        <v>#N/A</v>
      </c>
      <c r="AN687" t="e">
        <f>VLOOKUP($Z687,'oddspedia-matches'!$A:$AD,AN$2,0)</f>
        <v>#N/A</v>
      </c>
      <c r="AO687" t="e">
        <f>VLOOKUP($Z687,'oddspedia-matches'!$A:$AD,AO$2,0)</f>
        <v>#N/A</v>
      </c>
      <c r="AP687" t="e">
        <f>VLOOKUP($Z687,'oddspedia-matches'!$A:$AD,AP$2,0)</f>
        <v>#N/A</v>
      </c>
      <c r="AQ687" t="e">
        <f>VLOOKUP($Z687,'oddspedia-matches'!$A:$AD,AQ$2,0)</f>
        <v>#N/A</v>
      </c>
    </row>
    <row r="688" spans="2:43" hidden="1" x14ac:dyDescent="0.3">
      <c r="B688" t="s">
        <v>569</v>
      </c>
      <c r="C688" t="s">
        <v>4817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tr">
        <f>VLOOKUP(E688,'Transform table'!A:B,2,0)</f>
        <v>Valmieras FK</v>
      </c>
      <c r="Y688" t="str">
        <f>VLOOKUP(F688,'Transform table'!A:B,2,0)</f>
        <v>Rigas Futbola Skola II</v>
      </c>
      <c r="Z688" t="str">
        <f t="shared" si="12"/>
        <v>01/08/2026Valmieras FKRigas Futbola Skola II</v>
      </c>
      <c r="AA688" t="e">
        <f>VLOOKUP($Z688,'oddspedia-matches'!$A:$AD,AA$2,0)</f>
        <v>#N/A</v>
      </c>
      <c r="AB688" t="e">
        <f>VLOOKUP($Z688,'oddspedia-matches'!$A:$AD,AB$2,0)</f>
        <v>#N/A</v>
      </c>
      <c r="AC688" t="e">
        <f>VLOOKUP($Z688,'oddspedia-matches'!$A:$AD,AC$2,0)</f>
        <v>#N/A</v>
      </c>
      <c r="AD688" t="e">
        <f>VLOOKUP($Z688,'oddspedia-matches'!$A:$AD,AD$2,0)</f>
        <v>#N/A</v>
      </c>
      <c r="AE688" t="e">
        <f>VLOOKUP($Z688,'oddspedia-matches'!$A:$AD,AE$2,0)</f>
        <v>#N/A</v>
      </c>
      <c r="AF688" t="e">
        <f>VLOOKUP($Z688,'oddspedia-matches'!$A:$AD,AF$2,0)</f>
        <v>#N/A</v>
      </c>
      <c r="AG688" t="e">
        <f>VLOOKUP($Z688,'oddspedia-matches'!$A:$AD,AG$2,0)</f>
        <v>#N/A</v>
      </c>
      <c r="AH688" t="e">
        <f>VLOOKUP($Z688,'oddspedia-matches'!$A:$AD,AH$2,0)</f>
        <v>#N/A</v>
      </c>
      <c r="AI688" t="e">
        <f>VLOOKUP($Z688,'oddspedia-matches'!$A:$AD,AI$2,0)</f>
        <v>#N/A</v>
      </c>
      <c r="AJ688" t="e">
        <f>VLOOKUP($Z688,'oddspedia-matches'!$A:$AD,AJ$2,0)</f>
        <v>#N/A</v>
      </c>
      <c r="AK688" t="e">
        <f>VLOOKUP($Z688,'oddspedia-matches'!$A:$AD,AK$2,0)</f>
        <v>#N/A</v>
      </c>
      <c r="AL688" t="e">
        <f>VLOOKUP($Z688,'oddspedia-matches'!$A:$AD,AL$2,0)</f>
        <v>#N/A</v>
      </c>
      <c r="AM688" t="e">
        <f>VLOOKUP($Z688,'oddspedia-matches'!$A:$AD,AM$2,0)</f>
        <v>#N/A</v>
      </c>
      <c r="AN688" t="e">
        <f>VLOOKUP($Z688,'oddspedia-matches'!$A:$AD,AN$2,0)</f>
        <v>#N/A</v>
      </c>
      <c r="AO688" t="e">
        <f>VLOOKUP($Z688,'oddspedia-matches'!$A:$AD,AO$2,0)</f>
        <v>#N/A</v>
      </c>
      <c r="AP688" t="e">
        <f>VLOOKUP($Z688,'oddspedia-matches'!$A:$AD,AP$2,0)</f>
        <v>#N/A</v>
      </c>
      <c r="AQ688" t="e">
        <f>VLOOKUP($Z688,'oddspedia-matches'!$A:$AD,AQ$2,0)</f>
        <v>#N/A</v>
      </c>
    </row>
    <row r="689" spans="2:43" hidden="1" x14ac:dyDescent="0.3">
      <c r="B689" t="s">
        <v>450</v>
      </c>
      <c r="C689" t="s">
        <v>4817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e">
        <f>VLOOKUP(E689,'Transform table'!A:B,2,0)</f>
        <v>#N/A</v>
      </c>
      <c r="Y689" t="str">
        <f>VLOOKUP(F689,'Transform table'!A:B,2,0)</f>
        <v>FK Atmosfera</v>
      </c>
      <c r="Z689" t="e">
        <f t="shared" si="12"/>
        <v>#N/A</v>
      </c>
      <c r="AA689" t="e">
        <f>VLOOKUP($Z689,'oddspedia-matches'!$A:$AD,AA$2,0)</f>
        <v>#N/A</v>
      </c>
      <c r="AB689" t="e">
        <f>VLOOKUP($Z689,'oddspedia-matches'!$A:$AD,AB$2,0)</f>
        <v>#N/A</v>
      </c>
      <c r="AC689" t="e">
        <f>VLOOKUP($Z689,'oddspedia-matches'!$A:$AD,AC$2,0)</f>
        <v>#N/A</v>
      </c>
      <c r="AD689" t="e">
        <f>VLOOKUP($Z689,'oddspedia-matches'!$A:$AD,AD$2,0)</f>
        <v>#N/A</v>
      </c>
      <c r="AE689" t="e">
        <f>VLOOKUP($Z689,'oddspedia-matches'!$A:$AD,AE$2,0)</f>
        <v>#N/A</v>
      </c>
      <c r="AF689" t="e">
        <f>VLOOKUP($Z689,'oddspedia-matches'!$A:$AD,AF$2,0)</f>
        <v>#N/A</v>
      </c>
      <c r="AG689" t="e">
        <f>VLOOKUP($Z689,'oddspedia-matches'!$A:$AD,AG$2,0)</f>
        <v>#N/A</v>
      </c>
      <c r="AH689" t="e">
        <f>VLOOKUP($Z689,'oddspedia-matches'!$A:$AD,AH$2,0)</f>
        <v>#N/A</v>
      </c>
      <c r="AI689" t="e">
        <f>VLOOKUP($Z689,'oddspedia-matches'!$A:$AD,AI$2,0)</f>
        <v>#N/A</v>
      </c>
      <c r="AJ689" t="e">
        <f>VLOOKUP($Z689,'oddspedia-matches'!$A:$AD,AJ$2,0)</f>
        <v>#N/A</v>
      </c>
      <c r="AK689" t="e">
        <f>VLOOKUP($Z689,'oddspedia-matches'!$A:$AD,AK$2,0)</f>
        <v>#N/A</v>
      </c>
      <c r="AL689" t="e">
        <f>VLOOKUP($Z689,'oddspedia-matches'!$A:$AD,AL$2,0)</f>
        <v>#N/A</v>
      </c>
      <c r="AM689" t="e">
        <f>VLOOKUP($Z689,'oddspedia-matches'!$A:$AD,AM$2,0)</f>
        <v>#N/A</v>
      </c>
      <c r="AN689" t="e">
        <f>VLOOKUP($Z689,'oddspedia-matches'!$A:$AD,AN$2,0)</f>
        <v>#N/A</v>
      </c>
      <c r="AO689" t="e">
        <f>VLOOKUP($Z689,'oddspedia-matches'!$A:$AD,AO$2,0)</f>
        <v>#N/A</v>
      </c>
      <c r="AP689" t="e">
        <f>VLOOKUP($Z689,'oddspedia-matches'!$A:$AD,AP$2,0)</f>
        <v>#N/A</v>
      </c>
      <c r="AQ689" t="e">
        <f>VLOOKUP($Z689,'oddspedia-matches'!$A:$AD,AQ$2,0)</f>
        <v>#N/A</v>
      </c>
    </row>
    <row r="690" spans="2:43" hidden="1" x14ac:dyDescent="0.3">
      <c r="B690" t="s">
        <v>451</v>
      </c>
      <c r="C690" t="s">
        <v>4817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tr">
        <f>VLOOKUP(E690,'Transform table'!A:B,2,0)</f>
        <v>Ostersunds</v>
      </c>
      <c r="Y690" t="str">
        <f>VLOOKUP(F690,'Transform table'!A:B,2,0)</f>
        <v>Osters IF</v>
      </c>
      <c r="Z690" t="str">
        <f t="shared" si="12"/>
        <v>01/08/2026OstersundsOsters IF</v>
      </c>
      <c r="AA690" t="e">
        <f>VLOOKUP($Z690,'oddspedia-matches'!$A:$AD,AA$2,0)</f>
        <v>#N/A</v>
      </c>
      <c r="AB690" t="e">
        <f>VLOOKUP($Z690,'oddspedia-matches'!$A:$AD,AB$2,0)</f>
        <v>#N/A</v>
      </c>
      <c r="AC690" t="e">
        <f>VLOOKUP($Z690,'oddspedia-matches'!$A:$AD,AC$2,0)</f>
        <v>#N/A</v>
      </c>
      <c r="AD690" t="e">
        <f>VLOOKUP($Z690,'oddspedia-matches'!$A:$AD,AD$2,0)</f>
        <v>#N/A</v>
      </c>
      <c r="AE690" t="e">
        <f>VLOOKUP($Z690,'oddspedia-matches'!$A:$AD,AE$2,0)</f>
        <v>#N/A</v>
      </c>
      <c r="AF690" t="e">
        <f>VLOOKUP($Z690,'oddspedia-matches'!$A:$AD,AF$2,0)</f>
        <v>#N/A</v>
      </c>
      <c r="AG690" t="e">
        <f>VLOOKUP($Z690,'oddspedia-matches'!$A:$AD,AG$2,0)</f>
        <v>#N/A</v>
      </c>
      <c r="AH690" t="e">
        <f>VLOOKUP($Z690,'oddspedia-matches'!$A:$AD,AH$2,0)</f>
        <v>#N/A</v>
      </c>
      <c r="AI690" t="e">
        <f>VLOOKUP($Z690,'oddspedia-matches'!$A:$AD,AI$2,0)</f>
        <v>#N/A</v>
      </c>
      <c r="AJ690" t="e">
        <f>VLOOKUP($Z690,'oddspedia-matches'!$A:$AD,AJ$2,0)</f>
        <v>#N/A</v>
      </c>
      <c r="AK690" t="e">
        <f>VLOOKUP($Z690,'oddspedia-matches'!$A:$AD,AK$2,0)</f>
        <v>#N/A</v>
      </c>
      <c r="AL690" t="e">
        <f>VLOOKUP($Z690,'oddspedia-matches'!$A:$AD,AL$2,0)</f>
        <v>#N/A</v>
      </c>
      <c r="AM690" t="e">
        <f>VLOOKUP($Z690,'oddspedia-matches'!$A:$AD,AM$2,0)</f>
        <v>#N/A</v>
      </c>
      <c r="AN690" t="e">
        <f>VLOOKUP($Z690,'oddspedia-matches'!$A:$AD,AN$2,0)</f>
        <v>#N/A</v>
      </c>
      <c r="AO690" t="e">
        <f>VLOOKUP($Z690,'oddspedia-matches'!$A:$AD,AO$2,0)</f>
        <v>#N/A</v>
      </c>
      <c r="AP690" t="e">
        <f>VLOOKUP($Z690,'oddspedia-matches'!$A:$AD,AP$2,0)</f>
        <v>#N/A</v>
      </c>
      <c r="AQ690" t="e">
        <f>VLOOKUP($Z690,'oddspedia-matches'!$A:$AD,AQ$2,0)</f>
        <v>#N/A</v>
      </c>
    </row>
    <row r="691" spans="2:43" hidden="1" x14ac:dyDescent="0.3">
      <c r="B691" t="s">
        <v>4824</v>
      </c>
      <c r="C691" t="s">
        <v>4817</v>
      </c>
      <c r="D691" s="25">
        <v>0.33333333333333331</v>
      </c>
      <c r="E691" t="s">
        <v>4825</v>
      </c>
      <c r="F691" t="s">
        <v>4826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e">
        <f>VLOOKUP(E691,'Transform table'!A:B,2,0)</f>
        <v>#N/A</v>
      </c>
      <c r="Y691" t="e">
        <f>VLOOKUP(F691,'Transform table'!A:B,2,0)</f>
        <v>#N/A</v>
      </c>
      <c r="Z691" t="e">
        <f t="shared" si="12"/>
        <v>#N/A</v>
      </c>
      <c r="AA691" t="e">
        <f>VLOOKUP($Z691,'oddspedia-matches'!$A:$AD,AA$2,0)</f>
        <v>#N/A</v>
      </c>
      <c r="AB691" t="e">
        <f>VLOOKUP($Z691,'oddspedia-matches'!$A:$AD,AB$2,0)</f>
        <v>#N/A</v>
      </c>
      <c r="AC691" t="e">
        <f>VLOOKUP($Z691,'oddspedia-matches'!$A:$AD,AC$2,0)</f>
        <v>#N/A</v>
      </c>
      <c r="AD691" t="e">
        <f>VLOOKUP($Z691,'oddspedia-matches'!$A:$AD,AD$2,0)</f>
        <v>#N/A</v>
      </c>
      <c r="AE691" t="e">
        <f>VLOOKUP($Z691,'oddspedia-matches'!$A:$AD,AE$2,0)</f>
        <v>#N/A</v>
      </c>
      <c r="AF691" t="e">
        <f>VLOOKUP($Z691,'oddspedia-matches'!$A:$AD,AF$2,0)</f>
        <v>#N/A</v>
      </c>
      <c r="AG691" t="e">
        <f>VLOOKUP($Z691,'oddspedia-matches'!$A:$AD,AG$2,0)</f>
        <v>#N/A</v>
      </c>
      <c r="AH691" t="e">
        <f>VLOOKUP($Z691,'oddspedia-matches'!$A:$AD,AH$2,0)</f>
        <v>#N/A</v>
      </c>
      <c r="AI691" t="e">
        <f>VLOOKUP($Z691,'oddspedia-matches'!$A:$AD,AI$2,0)</f>
        <v>#N/A</v>
      </c>
      <c r="AJ691" t="e">
        <f>VLOOKUP($Z691,'oddspedia-matches'!$A:$AD,AJ$2,0)</f>
        <v>#N/A</v>
      </c>
      <c r="AK691" t="e">
        <f>VLOOKUP($Z691,'oddspedia-matches'!$A:$AD,AK$2,0)</f>
        <v>#N/A</v>
      </c>
      <c r="AL691" t="e">
        <f>VLOOKUP($Z691,'oddspedia-matches'!$A:$AD,AL$2,0)</f>
        <v>#N/A</v>
      </c>
      <c r="AM691" t="e">
        <f>VLOOKUP($Z691,'oddspedia-matches'!$A:$AD,AM$2,0)</f>
        <v>#N/A</v>
      </c>
      <c r="AN691" t="e">
        <f>VLOOKUP($Z691,'oddspedia-matches'!$A:$AD,AN$2,0)</f>
        <v>#N/A</v>
      </c>
      <c r="AO691" t="e">
        <f>VLOOKUP($Z691,'oddspedia-matches'!$A:$AD,AO$2,0)</f>
        <v>#N/A</v>
      </c>
      <c r="AP691" t="e">
        <f>VLOOKUP($Z691,'oddspedia-matches'!$A:$AD,AP$2,0)</f>
        <v>#N/A</v>
      </c>
      <c r="AQ691" t="e">
        <f>VLOOKUP($Z691,'oddspedia-matches'!$A:$AD,AQ$2,0)</f>
        <v>#N/A</v>
      </c>
    </row>
    <row r="692" spans="2:43" hidden="1" x14ac:dyDescent="0.3">
      <c r="B692" t="s">
        <v>4824</v>
      </c>
      <c r="C692" t="s">
        <v>4817</v>
      </c>
      <c r="D692" s="25">
        <v>0.33333333333333331</v>
      </c>
      <c r="E692" t="s">
        <v>4827</v>
      </c>
      <c r="F692" t="s">
        <v>4828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e">
        <f>VLOOKUP(E692,'Transform table'!A:B,2,0)</f>
        <v>#N/A</v>
      </c>
      <c r="Y692" t="e">
        <f>VLOOKUP(F692,'Transform table'!A:B,2,0)</f>
        <v>#N/A</v>
      </c>
      <c r="Z692" t="e">
        <f t="shared" si="12"/>
        <v>#N/A</v>
      </c>
      <c r="AA692" t="e">
        <f>VLOOKUP($Z692,'oddspedia-matches'!$A:$AD,AA$2,0)</f>
        <v>#N/A</v>
      </c>
      <c r="AB692" t="e">
        <f>VLOOKUP($Z692,'oddspedia-matches'!$A:$AD,AB$2,0)</f>
        <v>#N/A</v>
      </c>
      <c r="AC692" t="e">
        <f>VLOOKUP($Z692,'oddspedia-matches'!$A:$AD,AC$2,0)</f>
        <v>#N/A</v>
      </c>
      <c r="AD692" t="e">
        <f>VLOOKUP($Z692,'oddspedia-matches'!$A:$AD,AD$2,0)</f>
        <v>#N/A</v>
      </c>
      <c r="AE692" t="e">
        <f>VLOOKUP($Z692,'oddspedia-matches'!$A:$AD,AE$2,0)</f>
        <v>#N/A</v>
      </c>
      <c r="AF692" t="e">
        <f>VLOOKUP($Z692,'oddspedia-matches'!$A:$AD,AF$2,0)</f>
        <v>#N/A</v>
      </c>
      <c r="AG692" t="e">
        <f>VLOOKUP($Z692,'oddspedia-matches'!$A:$AD,AG$2,0)</f>
        <v>#N/A</v>
      </c>
      <c r="AH692" t="e">
        <f>VLOOKUP($Z692,'oddspedia-matches'!$A:$AD,AH$2,0)</f>
        <v>#N/A</v>
      </c>
      <c r="AI692" t="e">
        <f>VLOOKUP($Z692,'oddspedia-matches'!$A:$AD,AI$2,0)</f>
        <v>#N/A</v>
      </c>
      <c r="AJ692" t="e">
        <f>VLOOKUP($Z692,'oddspedia-matches'!$A:$AD,AJ$2,0)</f>
        <v>#N/A</v>
      </c>
      <c r="AK692" t="e">
        <f>VLOOKUP($Z692,'oddspedia-matches'!$A:$AD,AK$2,0)</f>
        <v>#N/A</v>
      </c>
      <c r="AL692" t="e">
        <f>VLOOKUP($Z692,'oddspedia-matches'!$A:$AD,AL$2,0)</f>
        <v>#N/A</v>
      </c>
      <c r="AM692" t="e">
        <f>VLOOKUP($Z692,'oddspedia-matches'!$A:$AD,AM$2,0)</f>
        <v>#N/A</v>
      </c>
      <c r="AN692" t="e">
        <f>VLOOKUP($Z692,'oddspedia-matches'!$A:$AD,AN$2,0)</f>
        <v>#N/A</v>
      </c>
      <c r="AO692" t="e">
        <f>VLOOKUP($Z692,'oddspedia-matches'!$A:$AD,AO$2,0)</f>
        <v>#N/A</v>
      </c>
      <c r="AP692" t="e">
        <f>VLOOKUP($Z692,'oddspedia-matches'!$A:$AD,AP$2,0)</f>
        <v>#N/A</v>
      </c>
      <c r="AQ692" t="e">
        <f>VLOOKUP($Z692,'oddspedia-matches'!$A:$AD,AQ$2,0)</f>
        <v>#N/A</v>
      </c>
    </row>
    <row r="693" spans="2:43" hidden="1" x14ac:dyDescent="0.3">
      <c r="B693" t="s">
        <v>558</v>
      </c>
      <c r="C693" t="s">
        <v>4817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tr">
        <f>VLOOKUP(E693,'Transform table'!A:B,2,0)</f>
        <v>Guandong GZ-Power FC</v>
      </c>
      <c r="Y693" t="str">
        <f>VLOOKUP(F693,'Transform table'!A:B,2,0)</f>
        <v>Foshan Nanshi</v>
      </c>
      <c r="Z693" t="str">
        <f t="shared" si="12"/>
        <v>01/08/2026Guandong GZ-Power FCFoshan Nanshi</v>
      </c>
      <c r="AA693" t="e">
        <f>VLOOKUP($Z693,'oddspedia-matches'!$A:$AD,AA$2,0)</f>
        <v>#N/A</v>
      </c>
      <c r="AB693" t="e">
        <f>VLOOKUP($Z693,'oddspedia-matches'!$A:$AD,AB$2,0)</f>
        <v>#N/A</v>
      </c>
      <c r="AC693" t="e">
        <f>VLOOKUP($Z693,'oddspedia-matches'!$A:$AD,AC$2,0)</f>
        <v>#N/A</v>
      </c>
      <c r="AD693" t="e">
        <f>VLOOKUP($Z693,'oddspedia-matches'!$A:$AD,AD$2,0)</f>
        <v>#N/A</v>
      </c>
      <c r="AE693" t="e">
        <f>VLOOKUP($Z693,'oddspedia-matches'!$A:$AD,AE$2,0)</f>
        <v>#N/A</v>
      </c>
      <c r="AF693" t="e">
        <f>VLOOKUP($Z693,'oddspedia-matches'!$A:$AD,AF$2,0)</f>
        <v>#N/A</v>
      </c>
      <c r="AG693" t="e">
        <f>VLOOKUP($Z693,'oddspedia-matches'!$A:$AD,AG$2,0)</f>
        <v>#N/A</v>
      </c>
      <c r="AH693" t="e">
        <f>VLOOKUP($Z693,'oddspedia-matches'!$A:$AD,AH$2,0)</f>
        <v>#N/A</v>
      </c>
      <c r="AI693" t="e">
        <f>VLOOKUP($Z693,'oddspedia-matches'!$A:$AD,AI$2,0)</f>
        <v>#N/A</v>
      </c>
      <c r="AJ693" t="e">
        <f>VLOOKUP($Z693,'oddspedia-matches'!$A:$AD,AJ$2,0)</f>
        <v>#N/A</v>
      </c>
      <c r="AK693" t="e">
        <f>VLOOKUP($Z693,'oddspedia-matches'!$A:$AD,AK$2,0)</f>
        <v>#N/A</v>
      </c>
      <c r="AL693" t="e">
        <f>VLOOKUP($Z693,'oddspedia-matches'!$A:$AD,AL$2,0)</f>
        <v>#N/A</v>
      </c>
      <c r="AM693" t="e">
        <f>VLOOKUP($Z693,'oddspedia-matches'!$A:$AD,AM$2,0)</f>
        <v>#N/A</v>
      </c>
      <c r="AN693" t="e">
        <f>VLOOKUP($Z693,'oddspedia-matches'!$A:$AD,AN$2,0)</f>
        <v>#N/A</v>
      </c>
      <c r="AO693" t="e">
        <f>VLOOKUP($Z693,'oddspedia-matches'!$A:$AD,AO$2,0)</f>
        <v>#N/A</v>
      </c>
      <c r="AP693" t="e">
        <f>VLOOKUP($Z693,'oddspedia-matches'!$A:$AD,AP$2,0)</f>
        <v>#N/A</v>
      </c>
      <c r="AQ693" t="e">
        <f>VLOOKUP($Z693,'oddspedia-matches'!$A:$AD,AQ$2,0)</f>
        <v>#N/A</v>
      </c>
    </row>
    <row r="694" spans="2:43" hidden="1" x14ac:dyDescent="0.3">
      <c r="B694" t="s">
        <v>558</v>
      </c>
      <c r="C694" t="s">
        <v>4817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tr">
        <f>VLOOKUP(E694,'Transform table'!A:B,2,0)</f>
        <v>Nantong Zhiyun</v>
      </c>
      <c r="Y694" t="str">
        <f>VLOOKUP(F694,'Transform table'!A:B,2,0)</f>
        <v>Jiangxi Dingnan United</v>
      </c>
      <c r="Z694" t="str">
        <f t="shared" si="12"/>
        <v>01/08/2026Nantong ZhiyunJiangxi Dingnan United</v>
      </c>
      <c r="AA694" t="e">
        <f>VLOOKUP($Z694,'oddspedia-matches'!$A:$AD,AA$2,0)</f>
        <v>#N/A</v>
      </c>
      <c r="AB694" t="e">
        <f>VLOOKUP($Z694,'oddspedia-matches'!$A:$AD,AB$2,0)</f>
        <v>#N/A</v>
      </c>
      <c r="AC694" t="e">
        <f>VLOOKUP($Z694,'oddspedia-matches'!$A:$AD,AC$2,0)</f>
        <v>#N/A</v>
      </c>
      <c r="AD694" t="e">
        <f>VLOOKUP($Z694,'oddspedia-matches'!$A:$AD,AD$2,0)</f>
        <v>#N/A</v>
      </c>
      <c r="AE694" t="e">
        <f>VLOOKUP($Z694,'oddspedia-matches'!$A:$AD,AE$2,0)</f>
        <v>#N/A</v>
      </c>
      <c r="AF694" t="e">
        <f>VLOOKUP($Z694,'oddspedia-matches'!$A:$AD,AF$2,0)</f>
        <v>#N/A</v>
      </c>
      <c r="AG694" t="e">
        <f>VLOOKUP($Z694,'oddspedia-matches'!$A:$AD,AG$2,0)</f>
        <v>#N/A</v>
      </c>
      <c r="AH694" t="e">
        <f>VLOOKUP($Z694,'oddspedia-matches'!$A:$AD,AH$2,0)</f>
        <v>#N/A</v>
      </c>
      <c r="AI694" t="e">
        <f>VLOOKUP($Z694,'oddspedia-matches'!$A:$AD,AI$2,0)</f>
        <v>#N/A</v>
      </c>
      <c r="AJ694" t="e">
        <f>VLOOKUP($Z694,'oddspedia-matches'!$A:$AD,AJ$2,0)</f>
        <v>#N/A</v>
      </c>
      <c r="AK694" t="e">
        <f>VLOOKUP($Z694,'oddspedia-matches'!$A:$AD,AK$2,0)</f>
        <v>#N/A</v>
      </c>
      <c r="AL694" t="e">
        <f>VLOOKUP($Z694,'oddspedia-matches'!$A:$AD,AL$2,0)</f>
        <v>#N/A</v>
      </c>
      <c r="AM694" t="e">
        <f>VLOOKUP($Z694,'oddspedia-matches'!$A:$AD,AM$2,0)</f>
        <v>#N/A</v>
      </c>
      <c r="AN694" t="e">
        <f>VLOOKUP($Z694,'oddspedia-matches'!$A:$AD,AN$2,0)</f>
        <v>#N/A</v>
      </c>
      <c r="AO694" t="e">
        <f>VLOOKUP($Z694,'oddspedia-matches'!$A:$AD,AO$2,0)</f>
        <v>#N/A</v>
      </c>
      <c r="AP694" t="e">
        <f>VLOOKUP($Z694,'oddspedia-matches'!$A:$AD,AP$2,0)</f>
        <v>#N/A</v>
      </c>
      <c r="AQ694" t="e">
        <f>VLOOKUP($Z694,'oddspedia-matches'!$A:$AD,AQ$2,0)</f>
        <v>#N/A</v>
      </c>
    </row>
    <row r="695" spans="2:43" hidden="1" x14ac:dyDescent="0.3">
      <c r="B695" t="s">
        <v>546</v>
      </c>
      <c r="C695" t="s">
        <v>4817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tr">
        <f>VLOOKUP(E695,'Transform table'!A:B,2,0)</f>
        <v>Ganzhou Ruishi</v>
      </c>
      <c r="Y695" t="str">
        <f>VLOOKUP(F695,'Transform table'!A:B,2,0)</f>
        <v>Langfang Glory City</v>
      </c>
      <c r="Z695" t="str">
        <f t="shared" si="12"/>
        <v>01/08/2026Ganzhou RuishiLangfang Glory City</v>
      </c>
      <c r="AA695" t="e">
        <f>VLOOKUP($Z695,'oddspedia-matches'!$A:$AD,AA$2,0)</f>
        <v>#N/A</v>
      </c>
      <c r="AB695" t="e">
        <f>VLOOKUP($Z695,'oddspedia-matches'!$A:$AD,AB$2,0)</f>
        <v>#N/A</v>
      </c>
      <c r="AC695" t="e">
        <f>VLOOKUP($Z695,'oddspedia-matches'!$A:$AD,AC$2,0)</f>
        <v>#N/A</v>
      </c>
      <c r="AD695" t="e">
        <f>VLOOKUP($Z695,'oddspedia-matches'!$A:$AD,AD$2,0)</f>
        <v>#N/A</v>
      </c>
      <c r="AE695" t="e">
        <f>VLOOKUP($Z695,'oddspedia-matches'!$A:$AD,AE$2,0)</f>
        <v>#N/A</v>
      </c>
      <c r="AF695" t="e">
        <f>VLOOKUP($Z695,'oddspedia-matches'!$A:$AD,AF$2,0)</f>
        <v>#N/A</v>
      </c>
      <c r="AG695" t="e">
        <f>VLOOKUP($Z695,'oddspedia-matches'!$A:$AD,AG$2,0)</f>
        <v>#N/A</v>
      </c>
      <c r="AH695" t="e">
        <f>VLOOKUP($Z695,'oddspedia-matches'!$A:$AD,AH$2,0)</f>
        <v>#N/A</v>
      </c>
      <c r="AI695" t="e">
        <f>VLOOKUP($Z695,'oddspedia-matches'!$A:$AD,AI$2,0)</f>
        <v>#N/A</v>
      </c>
      <c r="AJ695" t="e">
        <f>VLOOKUP($Z695,'oddspedia-matches'!$A:$AD,AJ$2,0)</f>
        <v>#N/A</v>
      </c>
      <c r="AK695" t="e">
        <f>VLOOKUP($Z695,'oddspedia-matches'!$A:$AD,AK$2,0)</f>
        <v>#N/A</v>
      </c>
      <c r="AL695" t="e">
        <f>VLOOKUP($Z695,'oddspedia-matches'!$A:$AD,AL$2,0)</f>
        <v>#N/A</v>
      </c>
      <c r="AM695" t="e">
        <f>VLOOKUP($Z695,'oddspedia-matches'!$A:$AD,AM$2,0)</f>
        <v>#N/A</v>
      </c>
      <c r="AN695" t="e">
        <f>VLOOKUP($Z695,'oddspedia-matches'!$A:$AD,AN$2,0)</f>
        <v>#N/A</v>
      </c>
      <c r="AO695" t="e">
        <f>VLOOKUP($Z695,'oddspedia-matches'!$A:$AD,AO$2,0)</f>
        <v>#N/A</v>
      </c>
      <c r="AP695" t="e">
        <f>VLOOKUP($Z695,'oddspedia-matches'!$A:$AD,AP$2,0)</f>
        <v>#N/A</v>
      </c>
      <c r="AQ695" t="e">
        <f>VLOOKUP($Z695,'oddspedia-matches'!$A:$AD,AQ$2,0)</f>
        <v>#N/A</v>
      </c>
    </row>
    <row r="696" spans="2:43" hidden="1" x14ac:dyDescent="0.3">
      <c r="B696" t="s">
        <v>546</v>
      </c>
      <c r="C696" t="s">
        <v>4817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tr">
        <f>VLOOKUP(E696,'Transform table'!A:B,2,0)</f>
        <v>Guizhou Zhicheng</v>
      </c>
      <c r="Y696" t="str">
        <f>VLOOKUP(F696,'Transform table'!A:B,2,0)</f>
        <v>Shenzhen 2028</v>
      </c>
      <c r="Z696" t="str">
        <f t="shared" si="12"/>
        <v>01/08/2026Guizhou ZhichengShenzhen 2028</v>
      </c>
      <c r="AA696" t="e">
        <f>VLOOKUP($Z696,'oddspedia-matches'!$A:$AD,AA$2,0)</f>
        <v>#N/A</v>
      </c>
      <c r="AB696" t="e">
        <f>VLOOKUP($Z696,'oddspedia-matches'!$A:$AD,AB$2,0)</f>
        <v>#N/A</v>
      </c>
      <c r="AC696" t="e">
        <f>VLOOKUP($Z696,'oddspedia-matches'!$A:$AD,AC$2,0)</f>
        <v>#N/A</v>
      </c>
      <c r="AD696" t="e">
        <f>VLOOKUP($Z696,'oddspedia-matches'!$A:$AD,AD$2,0)</f>
        <v>#N/A</v>
      </c>
      <c r="AE696" t="e">
        <f>VLOOKUP($Z696,'oddspedia-matches'!$A:$AD,AE$2,0)</f>
        <v>#N/A</v>
      </c>
      <c r="AF696" t="e">
        <f>VLOOKUP($Z696,'oddspedia-matches'!$A:$AD,AF$2,0)</f>
        <v>#N/A</v>
      </c>
      <c r="AG696" t="e">
        <f>VLOOKUP($Z696,'oddspedia-matches'!$A:$AD,AG$2,0)</f>
        <v>#N/A</v>
      </c>
      <c r="AH696" t="e">
        <f>VLOOKUP($Z696,'oddspedia-matches'!$A:$AD,AH$2,0)</f>
        <v>#N/A</v>
      </c>
      <c r="AI696" t="e">
        <f>VLOOKUP($Z696,'oddspedia-matches'!$A:$AD,AI$2,0)</f>
        <v>#N/A</v>
      </c>
      <c r="AJ696" t="e">
        <f>VLOOKUP($Z696,'oddspedia-matches'!$A:$AD,AJ$2,0)</f>
        <v>#N/A</v>
      </c>
      <c r="AK696" t="e">
        <f>VLOOKUP($Z696,'oddspedia-matches'!$A:$AD,AK$2,0)</f>
        <v>#N/A</v>
      </c>
      <c r="AL696" t="e">
        <f>VLOOKUP($Z696,'oddspedia-matches'!$A:$AD,AL$2,0)</f>
        <v>#N/A</v>
      </c>
      <c r="AM696" t="e">
        <f>VLOOKUP($Z696,'oddspedia-matches'!$A:$AD,AM$2,0)</f>
        <v>#N/A</v>
      </c>
      <c r="AN696" t="e">
        <f>VLOOKUP($Z696,'oddspedia-matches'!$A:$AD,AN$2,0)</f>
        <v>#N/A</v>
      </c>
      <c r="AO696" t="e">
        <f>VLOOKUP($Z696,'oddspedia-matches'!$A:$AD,AO$2,0)</f>
        <v>#N/A</v>
      </c>
      <c r="AP696" t="e">
        <f>VLOOKUP($Z696,'oddspedia-matches'!$A:$AD,AP$2,0)</f>
        <v>#N/A</v>
      </c>
      <c r="AQ696" t="e">
        <f>VLOOKUP($Z696,'oddspedia-matches'!$A:$AD,AQ$2,0)</f>
        <v>#N/A</v>
      </c>
    </row>
    <row r="697" spans="2:43" hidden="1" x14ac:dyDescent="0.3">
      <c r="B697" t="s">
        <v>546</v>
      </c>
      <c r="C697" t="s">
        <v>4817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tr">
        <f>VLOOKUP(E697,'Transform table'!A:B,2,0)</f>
        <v>Wuhan Chufeng Heli</v>
      </c>
      <c r="Y697">
        <f>VLOOKUP(F697,'Transform table'!A:B,2,0)</f>
        <v>0</v>
      </c>
      <c r="Z697" t="str">
        <f t="shared" si="12"/>
        <v>01/08/2026Wuhan Chufeng Heli0</v>
      </c>
      <c r="AA697" t="e">
        <f>VLOOKUP($Z697,'oddspedia-matches'!$A:$AD,AA$2,0)</f>
        <v>#N/A</v>
      </c>
      <c r="AB697" t="e">
        <f>VLOOKUP($Z697,'oddspedia-matches'!$A:$AD,AB$2,0)</f>
        <v>#N/A</v>
      </c>
      <c r="AC697" t="e">
        <f>VLOOKUP($Z697,'oddspedia-matches'!$A:$AD,AC$2,0)</f>
        <v>#N/A</v>
      </c>
      <c r="AD697" t="e">
        <f>VLOOKUP($Z697,'oddspedia-matches'!$A:$AD,AD$2,0)</f>
        <v>#N/A</v>
      </c>
      <c r="AE697" t="e">
        <f>VLOOKUP($Z697,'oddspedia-matches'!$A:$AD,AE$2,0)</f>
        <v>#N/A</v>
      </c>
      <c r="AF697" t="e">
        <f>VLOOKUP($Z697,'oddspedia-matches'!$A:$AD,AF$2,0)</f>
        <v>#N/A</v>
      </c>
      <c r="AG697" t="e">
        <f>VLOOKUP($Z697,'oddspedia-matches'!$A:$AD,AG$2,0)</f>
        <v>#N/A</v>
      </c>
      <c r="AH697" t="e">
        <f>VLOOKUP($Z697,'oddspedia-matches'!$A:$AD,AH$2,0)</f>
        <v>#N/A</v>
      </c>
      <c r="AI697" t="e">
        <f>VLOOKUP($Z697,'oddspedia-matches'!$A:$AD,AI$2,0)</f>
        <v>#N/A</v>
      </c>
      <c r="AJ697" t="e">
        <f>VLOOKUP($Z697,'oddspedia-matches'!$A:$AD,AJ$2,0)</f>
        <v>#N/A</v>
      </c>
      <c r="AK697" t="e">
        <f>VLOOKUP($Z697,'oddspedia-matches'!$A:$AD,AK$2,0)</f>
        <v>#N/A</v>
      </c>
      <c r="AL697" t="e">
        <f>VLOOKUP($Z697,'oddspedia-matches'!$A:$AD,AL$2,0)</f>
        <v>#N/A</v>
      </c>
      <c r="AM697" t="e">
        <f>VLOOKUP($Z697,'oddspedia-matches'!$A:$AD,AM$2,0)</f>
        <v>#N/A</v>
      </c>
      <c r="AN697" t="e">
        <f>VLOOKUP($Z697,'oddspedia-matches'!$A:$AD,AN$2,0)</f>
        <v>#N/A</v>
      </c>
      <c r="AO697" t="e">
        <f>VLOOKUP($Z697,'oddspedia-matches'!$A:$AD,AO$2,0)</f>
        <v>#N/A</v>
      </c>
      <c r="AP697" t="e">
        <f>VLOOKUP($Z697,'oddspedia-matches'!$A:$AD,AP$2,0)</f>
        <v>#N/A</v>
      </c>
      <c r="AQ697" t="e">
        <f>VLOOKUP($Z697,'oddspedia-matches'!$A:$AD,AQ$2,0)</f>
        <v>#N/A</v>
      </c>
    </row>
    <row r="698" spans="2:43" hidden="1" x14ac:dyDescent="0.3">
      <c r="B698" t="s">
        <v>543</v>
      </c>
      <c r="C698" t="s">
        <v>4817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tr">
        <f>VLOOKUP(E698,'Transform table'!A:B,2,0)</f>
        <v>Beijing Guoan</v>
      </c>
      <c r="Y698" t="str">
        <f>VLOOKUP(F698,'Transform table'!A:B,2,0)</f>
        <v>Zhejiang</v>
      </c>
      <c r="Z698" t="str">
        <f t="shared" si="12"/>
        <v>01/08/2026Beijing GuoanZhejiang</v>
      </c>
      <c r="AA698" t="e">
        <f>VLOOKUP($Z698,'oddspedia-matches'!$A:$AD,AA$2,0)</f>
        <v>#N/A</v>
      </c>
      <c r="AB698" t="e">
        <f>VLOOKUP($Z698,'oddspedia-matches'!$A:$AD,AB$2,0)</f>
        <v>#N/A</v>
      </c>
      <c r="AC698" t="e">
        <f>VLOOKUP($Z698,'oddspedia-matches'!$A:$AD,AC$2,0)</f>
        <v>#N/A</v>
      </c>
      <c r="AD698" t="e">
        <f>VLOOKUP($Z698,'oddspedia-matches'!$A:$AD,AD$2,0)</f>
        <v>#N/A</v>
      </c>
      <c r="AE698" t="e">
        <f>VLOOKUP($Z698,'oddspedia-matches'!$A:$AD,AE$2,0)</f>
        <v>#N/A</v>
      </c>
      <c r="AF698" t="e">
        <f>VLOOKUP($Z698,'oddspedia-matches'!$A:$AD,AF$2,0)</f>
        <v>#N/A</v>
      </c>
      <c r="AG698" t="e">
        <f>VLOOKUP($Z698,'oddspedia-matches'!$A:$AD,AG$2,0)</f>
        <v>#N/A</v>
      </c>
      <c r="AH698" t="e">
        <f>VLOOKUP($Z698,'oddspedia-matches'!$A:$AD,AH$2,0)</f>
        <v>#N/A</v>
      </c>
      <c r="AI698" t="e">
        <f>VLOOKUP($Z698,'oddspedia-matches'!$A:$AD,AI$2,0)</f>
        <v>#N/A</v>
      </c>
      <c r="AJ698" t="e">
        <f>VLOOKUP($Z698,'oddspedia-matches'!$A:$AD,AJ$2,0)</f>
        <v>#N/A</v>
      </c>
      <c r="AK698" t="e">
        <f>VLOOKUP($Z698,'oddspedia-matches'!$A:$AD,AK$2,0)</f>
        <v>#N/A</v>
      </c>
      <c r="AL698" t="e">
        <f>VLOOKUP($Z698,'oddspedia-matches'!$A:$AD,AL$2,0)</f>
        <v>#N/A</v>
      </c>
      <c r="AM698" t="e">
        <f>VLOOKUP($Z698,'oddspedia-matches'!$A:$AD,AM$2,0)</f>
        <v>#N/A</v>
      </c>
      <c r="AN698" t="e">
        <f>VLOOKUP($Z698,'oddspedia-matches'!$A:$AD,AN$2,0)</f>
        <v>#N/A</v>
      </c>
      <c r="AO698" t="e">
        <f>VLOOKUP($Z698,'oddspedia-matches'!$A:$AD,AO$2,0)</f>
        <v>#N/A</v>
      </c>
      <c r="AP698" t="e">
        <f>VLOOKUP($Z698,'oddspedia-matches'!$A:$AD,AP$2,0)</f>
        <v>#N/A</v>
      </c>
      <c r="AQ698" t="e">
        <f>VLOOKUP($Z698,'oddspedia-matches'!$A:$AD,AQ$2,0)</f>
        <v>#N/A</v>
      </c>
    </row>
    <row r="699" spans="2:43" hidden="1" x14ac:dyDescent="0.3">
      <c r="B699" t="s">
        <v>543</v>
      </c>
      <c r="C699" t="s">
        <v>4817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tr">
        <f>VLOOKUP(E699,'Transform table'!A:B,2,0)</f>
        <v>Shanghai Port</v>
      </c>
      <c r="Y699" t="str">
        <f>VLOOKUP(F699,'Transform table'!A:B,2,0)</f>
        <v>Shandong Luneng Taishan</v>
      </c>
      <c r="Z699" t="str">
        <f t="shared" si="12"/>
        <v>01/08/2026Shanghai PortShandong Luneng Taishan</v>
      </c>
      <c r="AA699" t="e">
        <f>VLOOKUP($Z699,'oddspedia-matches'!$A:$AD,AA$2,0)</f>
        <v>#N/A</v>
      </c>
      <c r="AB699" t="e">
        <f>VLOOKUP($Z699,'oddspedia-matches'!$A:$AD,AB$2,0)</f>
        <v>#N/A</v>
      </c>
      <c r="AC699" t="e">
        <f>VLOOKUP($Z699,'oddspedia-matches'!$A:$AD,AC$2,0)</f>
        <v>#N/A</v>
      </c>
      <c r="AD699" t="e">
        <f>VLOOKUP($Z699,'oddspedia-matches'!$A:$AD,AD$2,0)</f>
        <v>#N/A</v>
      </c>
      <c r="AE699" t="e">
        <f>VLOOKUP($Z699,'oddspedia-matches'!$A:$AD,AE$2,0)</f>
        <v>#N/A</v>
      </c>
      <c r="AF699" t="e">
        <f>VLOOKUP($Z699,'oddspedia-matches'!$A:$AD,AF$2,0)</f>
        <v>#N/A</v>
      </c>
      <c r="AG699" t="e">
        <f>VLOOKUP($Z699,'oddspedia-matches'!$A:$AD,AG$2,0)</f>
        <v>#N/A</v>
      </c>
      <c r="AH699" t="e">
        <f>VLOOKUP($Z699,'oddspedia-matches'!$A:$AD,AH$2,0)</f>
        <v>#N/A</v>
      </c>
      <c r="AI699" t="e">
        <f>VLOOKUP($Z699,'oddspedia-matches'!$A:$AD,AI$2,0)</f>
        <v>#N/A</v>
      </c>
      <c r="AJ699" t="e">
        <f>VLOOKUP($Z699,'oddspedia-matches'!$A:$AD,AJ$2,0)</f>
        <v>#N/A</v>
      </c>
      <c r="AK699" t="e">
        <f>VLOOKUP($Z699,'oddspedia-matches'!$A:$AD,AK$2,0)</f>
        <v>#N/A</v>
      </c>
      <c r="AL699" t="e">
        <f>VLOOKUP($Z699,'oddspedia-matches'!$A:$AD,AL$2,0)</f>
        <v>#N/A</v>
      </c>
      <c r="AM699" t="e">
        <f>VLOOKUP($Z699,'oddspedia-matches'!$A:$AD,AM$2,0)</f>
        <v>#N/A</v>
      </c>
      <c r="AN699" t="e">
        <f>VLOOKUP($Z699,'oddspedia-matches'!$A:$AD,AN$2,0)</f>
        <v>#N/A</v>
      </c>
      <c r="AO699" t="e">
        <f>VLOOKUP($Z699,'oddspedia-matches'!$A:$AD,AO$2,0)</f>
        <v>#N/A</v>
      </c>
      <c r="AP699" t="e">
        <f>VLOOKUP($Z699,'oddspedia-matches'!$A:$AD,AP$2,0)</f>
        <v>#N/A</v>
      </c>
      <c r="AQ699" t="e">
        <f>VLOOKUP($Z699,'oddspedia-matches'!$A:$AD,AQ$2,0)</f>
        <v>#N/A</v>
      </c>
    </row>
    <row r="700" spans="2:43" hidden="1" x14ac:dyDescent="0.3">
      <c r="B700" t="s">
        <v>584</v>
      </c>
      <c r="C700" t="s">
        <v>4817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tr">
        <f>VLOOKUP(E700,'Transform table'!A:B,2,0)</f>
        <v>Irtysh Pavlodar</v>
      </c>
      <c r="Y700" t="str">
        <f>VLOOKUP(F700,'Transform table'!A:B,2,0)</f>
        <v>FK Kaspyi Aktau</v>
      </c>
      <c r="Z700" t="str">
        <f t="shared" si="12"/>
        <v>01/08/2026Irtysh PavlodarFK Kaspyi Aktau</v>
      </c>
      <c r="AA700" t="e">
        <f>VLOOKUP($Z700,'oddspedia-matches'!$A:$AD,AA$2,0)</f>
        <v>#N/A</v>
      </c>
      <c r="AB700" t="e">
        <f>VLOOKUP($Z700,'oddspedia-matches'!$A:$AD,AB$2,0)</f>
        <v>#N/A</v>
      </c>
      <c r="AC700" t="e">
        <f>VLOOKUP($Z700,'oddspedia-matches'!$A:$AD,AC$2,0)</f>
        <v>#N/A</v>
      </c>
      <c r="AD700" t="e">
        <f>VLOOKUP($Z700,'oddspedia-matches'!$A:$AD,AD$2,0)</f>
        <v>#N/A</v>
      </c>
      <c r="AE700" t="e">
        <f>VLOOKUP($Z700,'oddspedia-matches'!$A:$AD,AE$2,0)</f>
        <v>#N/A</v>
      </c>
      <c r="AF700" t="e">
        <f>VLOOKUP($Z700,'oddspedia-matches'!$A:$AD,AF$2,0)</f>
        <v>#N/A</v>
      </c>
      <c r="AG700" t="e">
        <f>VLOOKUP($Z700,'oddspedia-matches'!$A:$AD,AG$2,0)</f>
        <v>#N/A</v>
      </c>
      <c r="AH700" t="e">
        <f>VLOOKUP($Z700,'oddspedia-matches'!$A:$AD,AH$2,0)</f>
        <v>#N/A</v>
      </c>
      <c r="AI700" t="e">
        <f>VLOOKUP($Z700,'oddspedia-matches'!$A:$AD,AI$2,0)</f>
        <v>#N/A</v>
      </c>
      <c r="AJ700" t="e">
        <f>VLOOKUP($Z700,'oddspedia-matches'!$A:$AD,AJ$2,0)</f>
        <v>#N/A</v>
      </c>
      <c r="AK700" t="e">
        <f>VLOOKUP($Z700,'oddspedia-matches'!$A:$AD,AK$2,0)</f>
        <v>#N/A</v>
      </c>
      <c r="AL700" t="e">
        <f>VLOOKUP($Z700,'oddspedia-matches'!$A:$AD,AL$2,0)</f>
        <v>#N/A</v>
      </c>
      <c r="AM700" t="e">
        <f>VLOOKUP($Z700,'oddspedia-matches'!$A:$AD,AM$2,0)</f>
        <v>#N/A</v>
      </c>
      <c r="AN700" t="e">
        <f>VLOOKUP($Z700,'oddspedia-matches'!$A:$AD,AN$2,0)</f>
        <v>#N/A</v>
      </c>
      <c r="AO700" t="e">
        <f>VLOOKUP($Z700,'oddspedia-matches'!$A:$AD,AO$2,0)</f>
        <v>#N/A</v>
      </c>
      <c r="AP700" t="e">
        <f>VLOOKUP($Z700,'oddspedia-matches'!$A:$AD,AP$2,0)</f>
        <v>#N/A</v>
      </c>
      <c r="AQ700" t="e">
        <f>VLOOKUP($Z700,'oddspedia-matches'!$A:$AD,AQ$2,0)</f>
        <v>#N/A</v>
      </c>
    </row>
    <row r="701" spans="2:43" hidden="1" x14ac:dyDescent="0.3">
      <c r="B701" t="s">
        <v>543</v>
      </c>
      <c r="C701" t="s">
        <v>4817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tr">
        <f>VLOOKUP(E701,'Transform table'!A:B,2,0)</f>
        <v>Chengdu Qianbao</v>
      </c>
      <c r="Y701" t="str">
        <f>VLOOKUP(F701,'Transform table'!A:B,2,0)</f>
        <v>Wuhan Three Towns</v>
      </c>
      <c r="Z701" t="str">
        <f t="shared" si="12"/>
        <v>01/08/2026Chengdu QianbaoWuhan Three Towns</v>
      </c>
      <c r="AA701" t="e">
        <f>VLOOKUP($Z701,'oddspedia-matches'!$A:$AD,AA$2,0)</f>
        <v>#N/A</v>
      </c>
      <c r="AB701" t="e">
        <f>VLOOKUP($Z701,'oddspedia-matches'!$A:$AD,AB$2,0)</f>
        <v>#N/A</v>
      </c>
      <c r="AC701" t="e">
        <f>VLOOKUP($Z701,'oddspedia-matches'!$A:$AD,AC$2,0)</f>
        <v>#N/A</v>
      </c>
      <c r="AD701" t="e">
        <f>VLOOKUP($Z701,'oddspedia-matches'!$A:$AD,AD$2,0)</f>
        <v>#N/A</v>
      </c>
      <c r="AE701" t="e">
        <f>VLOOKUP($Z701,'oddspedia-matches'!$A:$AD,AE$2,0)</f>
        <v>#N/A</v>
      </c>
      <c r="AF701" t="e">
        <f>VLOOKUP($Z701,'oddspedia-matches'!$A:$AD,AF$2,0)</f>
        <v>#N/A</v>
      </c>
      <c r="AG701" t="e">
        <f>VLOOKUP($Z701,'oddspedia-matches'!$A:$AD,AG$2,0)</f>
        <v>#N/A</v>
      </c>
      <c r="AH701" t="e">
        <f>VLOOKUP($Z701,'oddspedia-matches'!$A:$AD,AH$2,0)</f>
        <v>#N/A</v>
      </c>
      <c r="AI701" t="e">
        <f>VLOOKUP($Z701,'oddspedia-matches'!$A:$AD,AI$2,0)</f>
        <v>#N/A</v>
      </c>
      <c r="AJ701" t="e">
        <f>VLOOKUP($Z701,'oddspedia-matches'!$A:$AD,AJ$2,0)</f>
        <v>#N/A</v>
      </c>
      <c r="AK701" t="e">
        <f>VLOOKUP($Z701,'oddspedia-matches'!$A:$AD,AK$2,0)</f>
        <v>#N/A</v>
      </c>
      <c r="AL701" t="e">
        <f>VLOOKUP($Z701,'oddspedia-matches'!$A:$AD,AL$2,0)</f>
        <v>#N/A</v>
      </c>
      <c r="AM701" t="e">
        <f>VLOOKUP($Z701,'oddspedia-matches'!$A:$AD,AM$2,0)</f>
        <v>#N/A</v>
      </c>
      <c r="AN701" t="e">
        <f>VLOOKUP($Z701,'oddspedia-matches'!$A:$AD,AN$2,0)</f>
        <v>#N/A</v>
      </c>
      <c r="AO701" t="e">
        <f>VLOOKUP($Z701,'oddspedia-matches'!$A:$AD,AO$2,0)</f>
        <v>#N/A</v>
      </c>
      <c r="AP701" t="e">
        <f>VLOOKUP($Z701,'oddspedia-matches'!$A:$AD,AP$2,0)</f>
        <v>#N/A</v>
      </c>
      <c r="AQ701" t="e">
        <f>VLOOKUP($Z701,'oddspedia-matches'!$A:$AD,AQ$2,0)</f>
        <v>#N/A</v>
      </c>
    </row>
    <row r="702" spans="2:43" hidden="1" x14ac:dyDescent="0.3">
      <c r="B702" t="s">
        <v>474</v>
      </c>
      <c r="C702" t="s">
        <v>4817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tr">
        <f>VLOOKUP(E702,'Transform table'!A:B,2,0)</f>
        <v>Turku PS</v>
      </c>
      <c r="Y702" t="str">
        <f>VLOOKUP(F702,'Transform table'!A:B,2,0)</f>
        <v>IFK Mariehamn</v>
      </c>
      <c r="Z702" t="str">
        <f t="shared" si="12"/>
        <v>01/08/2026Turku PSIFK Mariehamn</v>
      </c>
      <c r="AA702" t="e">
        <f>VLOOKUP($Z702,'oddspedia-matches'!$A:$AD,AA$2,0)</f>
        <v>#N/A</v>
      </c>
      <c r="AB702" t="e">
        <f>VLOOKUP($Z702,'oddspedia-matches'!$A:$AD,AB$2,0)</f>
        <v>#N/A</v>
      </c>
      <c r="AC702" t="e">
        <f>VLOOKUP($Z702,'oddspedia-matches'!$A:$AD,AC$2,0)</f>
        <v>#N/A</v>
      </c>
      <c r="AD702" t="e">
        <f>VLOOKUP($Z702,'oddspedia-matches'!$A:$AD,AD$2,0)</f>
        <v>#N/A</v>
      </c>
      <c r="AE702" t="e">
        <f>VLOOKUP($Z702,'oddspedia-matches'!$A:$AD,AE$2,0)</f>
        <v>#N/A</v>
      </c>
      <c r="AF702" t="e">
        <f>VLOOKUP($Z702,'oddspedia-matches'!$A:$AD,AF$2,0)</f>
        <v>#N/A</v>
      </c>
      <c r="AG702" t="e">
        <f>VLOOKUP($Z702,'oddspedia-matches'!$A:$AD,AG$2,0)</f>
        <v>#N/A</v>
      </c>
      <c r="AH702" t="e">
        <f>VLOOKUP($Z702,'oddspedia-matches'!$A:$AD,AH$2,0)</f>
        <v>#N/A</v>
      </c>
      <c r="AI702" t="e">
        <f>VLOOKUP($Z702,'oddspedia-matches'!$A:$AD,AI$2,0)</f>
        <v>#N/A</v>
      </c>
      <c r="AJ702" t="e">
        <f>VLOOKUP($Z702,'oddspedia-matches'!$A:$AD,AJ$2,0)</f>
        <v>#N/A</v>
      </c>
      <c r="AK702" t="e">
        <f>VLOOKUP($Z702,'oddspedia-matches'!$A:$AD,AK$2,0)</f>
        <v>#N/A</v>
      </c>
      <c r="AL702" t="e">
        <f>VLOOKUP($Z702,'oddspedia-matches'!$A:$AD,AL$2,0)</f>
        <v>#N/A</v>
      </c>
      <c r="AM702" t="e">
        <f>VLOOKUP($Z702,'oddspedia-matches'!$A:$AD,AM$2,0)</f>
        <v>#N/A</v>
      </c>
      <c r="AN702" t="e">
        <f>VLOOKUP($Z702,'oddspedia-matches'!$A:$AD,AN$2,0)</f>
        <v>#N/A</v>
      </c>
      <c r="AO702" t="e">
        <f>VLOOKUP($Z702,'oddspedia-matches'!$A:$AD,AO$2,0)</f>
        <v>#N/A</v>
      </c>
      <c r="AP702" t="e">
        <f>VLOOKUP($Z702,'oddspedia-matches'!$A:$AD,AP$2,0)</f>
        <v>#N/A</v>
      </c>
      <c r="AQ702" t="e">
        <f>VLOOKUP($Z702,'oddspedia-matches'!$A:$AD,AQ$2,0)</f>
        <v>#N/A</v>
      </c>
    </row>
    <row r="703" spans="2:43" hidden="1" x14ac:dyDescent="0.3">
      <c r="B703" t="s">
        <v>569</v>
      </c>
      <c r="C703" t="s">
        <v>4817</v>
      </c>
      <c r="D703" s="25">
        <v>0.375</v>
      </c>
      <c r="E703" t="s">
        <v>3387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e">
        <f>VLOOKUP(E703,'Transform table'!A:B,2,0)</f>
        <v>#N/A</v>
      </c>
      <c r="Y703" t="str">
        <f>VLOOKUP(F703,'Transform table'!A:B,2,0)</f>
        <v>Marupes SC</v>
      </c>
      <c r="Z703" t="e">
        <f t="shared" si="12"/>
        <v>#N/A</v>
      </c>
      <c r="AA703" t="e">
        <f>VLOOKUP($Z703,'oddspedia-matches'!$A:$AD,AA$2,0)</f>
        <v>#N/A</v>
      </c>
      <c r="AB703" t="e">
        <f>VLOOKUP($Z703,'oddspedia-matches'!$A:$AD,AB$2,0)</f>
        <v>#N/A</v>
      </c>
      <c r="AC703" t="e">
        <f>VLOOKUP($Z703,'oddspedia-matches'!$A:$AD,AC$2,0)</f>
        <v>#N/A</v>
      </c>
      <c r="AD703" t="e">
        <f>VLOOKUP($Z703,'oddspedia-matches'!$A:$AD,AD$2,0)</f>
        <v>#N/A</v>
      </c>
      <c r="AE703" t="e">
        <f>VLOOKUP($Z703,'oddspedia-matches'!$A:$AD,AE$2,0)</f>
        <v>#N/A</v>
      </c>
      <c r="AF703" t="e">
        <f>VLOOKUP($Z703,'oddspedia-matches'!$A:$AD,AF$2,0)</f>
        <v>#N/A</v>
      </c>
      <c r="AG703" t="e">
        <f>VLOOKUP($Z703,'oddspedia-matches'!$A:$AD,AG$2,0)</f>
        <v>#N/A</v>
      </c>
      <c r="AH703" t="e">
        <f>VLOOKUP($Z703,'oddspedia-matches'!$A:$AD,AH$2,0)</f>
        <v>#N/A</v>
      </c>
      <c r="AI703" t="e">
        <f>VLOOKUP($Z703,'oddspedia-matches'!$A:$AD,AI$2,0)</f>
        <v>#N/A</v>
      </c>
      <c r="AJ703" t="e">
        <f>VLOOKUP($Z703,'oddspedia-matches'!$A:$AD,AJ$2,0)</f>
        <v>#N/A</v>
      </c>
      <c r="AK703" t="e">
        <f>VLOOKUP($Z703,'oddspedia-matches'!$A:$AD,AK$2,0)</f>
        <v>#N/A</v>
      </c>
      <c r="AL703" t="e">
        <f>VLOOKUP($Z703,'oddspedia-matches'!$A:$AD,AL$2,0)</f>
        <v>#N/A</v>
      </c>
      <c r="AM703" t="e">
        <f>VLOOKUP($Z703,'oddspedia-matches'!$A:$AD,AM$2,0)</f>
        <v>#N/A</v>
      </c>
      <c r="AN703" t="e">
        <f>VLOOKUP($Z703,'oddspedia-matches'!$A:$AD,AN$2,0)</f>
        <v>#N/A</v>
      </c>
      <c r="AO703" t="e">
        <f>VLOOKUP($Z703,'oddspedia-matches'!$A:$AD,AO$2,0)</f>
        <v>#N/A</v>
      </c>
      <c r="AP703" t="e">
        <f>VLOOKUP($Z703,'oddspedia-matches'!$A:$AD,AP$2,0)</f>
        <v>#N/A</v>
      </c>
      <c r="AQ703" t="e">
        <f>VLOOKUP($Z703,'oddspedia-matches'!$A:$AD,AQ$2,0)</f>
        <v>#N/A</v>
      </c>
    </row>
    <row r="704" spans="2:43" hidden="1" x14ac:dyDescent="0.3">
      <c r="B704" t="s">
        <v>4829</v>
      </c>
      <c r="C704" t="s">
        <v>4817</v>
      </c>
      <c r="D704" s="25">
        <v>0.375</v>
      </c>
      <c r="E704" t="s">
        <v>4830</v>
      </c>
      <c r="F704" t="s">
        <v>4831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e">
        <f>VLOOKUP(E704,'Transform table'!A:B,2,0)</f>
        <v>#N/A</v>
      </c>
      <c r="Y704" t="e">
        <f>VLOOKUP(F704,'Transform table'!A:B,2,0)</f>
        <v>#N/A</v>
      </c>
      <c r="Z704" t="e">
        <f t="shared" si="12"/>
        <v>#N/A</v>
      </c>
      <c r="AA704" t="e">
        <f>VLOOKUP($Z704,'oddspedia-matches'!$A:$AD,AA$2,0)</f>
        <v>#N/A</v>
      </c>
      <c r="AB704" t="e">
        <f>VLOOKUP($Z704,'oddspedia-matches'!$A:$AD,AB$2,0)</f>
        <v>#N/A</v>
      </c>
      <c r="AC704" t="e">
        <f>VLOOKUP($Z704,'oddspedia-matches'!$A:$AD,AC$2,0)</f>
        <v>#N/A</v>
      </c>
      <c r="AD704" t="e">
        <f>VLOOKUP($Z704,'oddspedia-matches'!$A:$AD,AD$2,0)</f>
        <v>#N/A</v>
      </c>
      <c r="AE704" t="e">
        <f>VLOOKUP($Z704,'oddspedia-matches'!$A:$AD,AE$2,0)</f>
        <v>#N/A</v>
      </c>
      <c r="AF704" t="e">
        <f>VLOOKUP($Z704,'oddspedia-matches'!$A:$AD,AF$2,0)</f>
        <v>#N/A</v>
      </c>
      <c r="AG704" t="e">
        <f>VLOOKUP($Z704,'oddspedia-matches'!$A:$AD,AG$2,0)</f>
        <v>#N/A</v>
      </c>
      <c r="AH704" t="e">
        <f>VLOOKUP($Z704,'oddspedia-matches'!$A:$AD,AH$2,0)</f>
        <v>#N/A</v>
      </c>
      <c r="AI704" t="e">
        <f>VLOOKUP($Z704,'oddspedia-matches'!$A:$AD,AI$2,0)</f>
        <v>#N/A</v>
      </c>
      <c r="AJ704" t="e">
        <f>VLOOKUP($Z704,'oddspedia-matches'!$A:$AD,AJ$2,0)</f>
        <v>#N/A</v>
      </c>
      <c r="AK704" t="e">
        <f>VLOOKUP($Z704,'oddspedia-matches'!$A:$AD,AK$2,0)</f>
        <v>#N/A</v>
      </c>
      <c r="AL704" t="e">
        <f>VLOOKUP($Z704,'oddspedia-matches'!$A:$AD,AL$2,0)</f>
        <v>#N/A</v>
      </c>
      <c r="AM704" t="e">
        <f>VLOOKUP($Z704,'oddspedia-matches'!$A:$AD,AM$2,0)</f>
        <v>#N/A</v>
      </c>
      <c r="AN704" t="e">
        <f>VLOOKUP($Z704,'oddspedia-matches'!$A:$AD,AN$2,0)</f>
        <v>#N/A</v>
      </c>
      <c r="AO704" t="e">
        <f>VLOOKUP($Z704,'oddspedia-matches'!$A:$AD,AO$2,0)</f>
        <v>#N/A</v>
      </c>
      <c r="AP704" t="e">
        <f>VLOOKUP($Z704,'oddspedia-matches'!$A:$AD,AP$2,0)</f>
        <v>#N/A</v>
      </c>
      <c r="AQ704" t="e">
        <f>VLOOKUP($Z704,'oddspedia-matches'!$A:$AD,AQ$2,0)</f>
        <v>#N/A</v>
      </c>
    </row>
    <row r="705" spans="2:43" hidden="1" x14ac:dyDescent="0.3">
      <c r="B705" t="s">
        <v>990</v>
      </c>
      <c r="C705" t="s">
        <v>4817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tr">
        <f>VLOOKUP(E705,'Transform table'!A:B,2,0)</f>
        <v>BFC Daugavpils</v>
      </c>
      <c r="Y705" t="str">
        <f>VLOOKUP(F705,'Transform table'!A:B,2,0)</f>
        <v>Jelgava</v>
      </c>
      <c r="Z705" t="str">
        <f t="shared" si="12"/>
        <v>01/08/2026BFC DaugavpilsJelgava</v>
      </c>
      <c r="AA705" t="e">
        <f>VLOOKUP($Z705,'oddspedia-matches'!$A:$AD,AA$2,0)</f>
        <v>#N/A</v>
      </c>
      <c r="AB705" t="e">
        <f>VLOOKUP($Z705,'oddspedia-matches'!$A:$AD,AB$2,0)</f>
        <v>#N/A</v>
      </c>
      <c r="AC705" t="e">
        <f>VLOOKUP($Z705,'oddspedia-matches'!$A:$AD,AC$2,0)</f>
        <v>#N/A</v>
      </c>
      <c r="AD705" t="e">
        <f>VLOOKUP($Z705,'oddspedia-matches'!$A:$AD,AD$2,0)</f>
        <v>#N/A</v>
      </c>
      <c r="AE705" t="e">
        <f>VLOOKUP($Z705,'oddspedia-matches'!$A:$AD,AE$2,0)</f>
        <v>#N/A</v>
      </c>
      <c r="AF705" t="e">
        <f>VLOOKUP($Z705,'oddspedia-matches'!$A:$AD,AF$2,0)</f>
        <v>#N/A</v>
      </c>
      <c r="AG705" t="e">
        <f>VLOOKUP($Z705,'oddspedia-matches'!$A:$AD,AG$2,0)</f>
        <v>#N/A</v>
      </c>
      <c r="AH705" t="e">
        <f>VLOOKUP($Z705,'oddspedia-matches'!$A:$AD,AH$2,0)</f>
        <v>#N/A</v>
      </c>
      <c r="AI705" t="e">
        <f>VLOOKUP($Z705,'oddspedia-matches'!$A:$AD,AI$2,0)</f>
        <v>#N/A</v>
      </c>
      <c r="AJ705" t="e">
        <f>VLOOKUP($Z705,'oddspedia-matches'!$A:$AD,AJ$2,0)</f>
        <v>#N/A</v>
      </c>
      <c r="AK705" t="e">
        <f>VLOOKUP($Z705,'oddspedia-matches'!$A:$AD,AK$2,0)</f>
        <v>#N/A</v>
      </c>
      <c r="AL705" t="e">
        <f>VLOOKUP($Z705,'oddspedia-matches'!$A:$AD,AL$2,0)</f>
        <v>#N/A</v>
      </c>
      <c r="AM705" t="e">
        <f>VLOOKUP($Z705,'oddspedia-matches'!$A:$AD,AM$2,0)</f>
        <v>#N/A</v>
      </c>
      <c r="AN705" t="e">
        <f>VLOOKUP($Z705,'oddspedia-matches'!$A:$AD,AN$2,0)</f>
        <v>#N/A</v>
      </c>
      <c r="AO705" t="e">
        <f>VLOOKUP($Z705,'oddspedia-matches'!$A:$AD,AO$2,0)</f>
        <v>#N/A</v>
      </c>
      <c r="AP705" t="e">
        <f>VLOOKUP($Z705,'oddspedia-matches'!$A:$AD,AP$2,0)</f>
        <v>#N/A</v>
      </c>
      <c r="AQ705" t="e">
        <f>VLOOKUP($Z705,'oddspedia-matches'!$A:$AD,AQ$2,0)</f>
        <v>#N/A</v>
      </c>
    </row>
    <row r="706" spans="2:43" hidden="1" x14ac:dyDescent="0.3">
      <c r="B706" t="s">
        <v>476</v>
      </c>
      <c r="C706" t="s">
        <v>4817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tr">
        <f>VLOOKUP(E706,'Transform table'!A:B,2,0)</f>
        <v>Hacken</v>
      </c>
      <c r="Y706" t="str">
        <f>VLOOKUP(F706,'Transform table'!A:B,2,0)</f>
        <v>Kalmar</v>
      </c>
      <c r="Z706" t="str">
        <f t="shared" si="12"/>
        <v>01/08/2026HackenKalmar</v>
      </c>
      <c r="AA706" t="e">
        <f>VLOOKUP($Z706,'oddspedia-matches'!$A:$AD,AA$2,0)</f>
        <v>#N/A</v>
      </c>
      <c r="AB706" t="e">
        <f>VLOOKUP($Z706,'oddspedia-matches'!$A:$AD,AB$2,0)</f>
        <v>#N/A</v>
      </c>
      <c r="AC706" t="e">
        <f>VLOOKUP($Z706,'oddspedia-matches'!$A:$AD,AC$2,0)</f>
        <v>#N/A</v>
      </c>
      <c r="AD706" t="e">
        <f>VLOOKUP($Z706,'oddspedia-matches'!$A:$AD,AD$2,0)</f>
        <v>#N/A</v>
      </c>
      <c r="AE706" t="e">
        <f>VLOOKUP($Z706,'oddspedia-matches'!$A:$AD,AE$2,0)</f>
        <v>#N/A</v>
      </c>
      <c r="AF706" t="e">
        <f>VLOOKUP($Z706,'oddspedia-matches'!$A:$AD,AF$2,0)</f>
        <v>#N/A</v>
      </c>
      <c r="AG706" t="e">
        <f>VLOOKUP($Z706,'oddspedia-matches'!$A:$AD,AG$2,0)</f>
        <v>#N/A</v>
      </c>
      <c r="AH706" t="e">
        <f>VLOOKUP($Z706,'oddspedia-matches'!$A:$AD,AH$2,0)</f>
        <v>#N/A</v>
      </c>
      <c r="AI706" t="e">
        <f>VLOOKUP($Z706,'oddspedia-matches'!$A:$AD,AI$2,0)</f>
        <v>#N/A</v>
      </c>
      <c r="AJ706" t="e">
        <f>VLOOKUP($Z706,'oddspedia-matches'!$A:$AD,AJ$2,0)</f>
        <v>#N/A</v>
      </c>
      <c r="AK706" t="e">
        <f>VLOOKUP($Z706,'oddspedia-matches'!$A:$AD,AK$2,0)</f>
        <v>#N/A</v>
      </c>
      <c r="AL706" t="e">
        <f>VLOOKUP($Z706,'oddspedia-matches'!$A:$AD,AL$2,0)</f>
        <v>#N/A</v>
      </c>
      <c r="AM706" t="e">
        <f>VLOOKUP($Z706,'oddspedia-matches'!$A:$AD,AM$2,0)</f>
        <v>#N/A</v>
      </c>
      <c r="AN706" t="e">
        <f>VLOOKUP($Z706,'oddspedia-matches'!$A:$AD,AN$2,0)</f>
        <v>#N/A</v>
      </c>
      <c r="AO706" t="e">
        <f>VLOOKUP($Z706,'oddspedia-matches'!$A:$AD,AO$2,0)</f>
        <v>#N/A</v>
      </c>
      <c r="AP706" t="e">
        <f>VLOOKUP($Z706,'oddspedia-matches'!$A:$AD,AP$2,0)</f>
        <v>#N/A</v>
      </c>
      <c r="AQ706" t="e">
        <f>VLOOKUP($Z706,'oddspedia-matches'!$A:$AD,AQ$2,0)</f>
        <v>#N/A</v>
      </c>
    </row>
    <row r="707" spans="2:43" hidden="1" x14ac:dyDescent="0.3">
      <c r="B707" t="s">
        <v>451</v>
      </c>
      <c r="C707" t="s">
        <v>4817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tr">
        <f>VLOOKUP(E707,'Transform table'!A:B,2,0)</f>
        <v>Sandvikens</v>
      </c>
      <c r="Y707" t="str">
        <f>VLOOKUP(F707,'Transform table'!A:B,2,0)</f>
        <v>Sundsvall</v>
      </c>
      <c r="Z707" t="str">
        <f t="shared" si="12"/>
        <v>01/08/2026SandvikensSundsvall</v>
      </c>
      <c r="AA707" t="e">
        <f>VLOOKUP($Z707,'oddspedia-matches'!$A:$AD,AA$2,0)</f>
        <v>#N/A</v>
      </c>
      <c r="AB707" t="e">
        <f>VLOOKUP($Z707,'oddspedia-matches'!$A:$AD,AB$2,0)</f>
        <v>#N/A</v>
      </c>
      <c r="AC707" t="e">
        <f>VLOOKUP($Z707,'oddspedia-matches'!$A:$AD,AC$2,0)</f>
        <v>#N/A</v>
      </c>
      <c r="AD707" t="e">
        <f>VLOOKUP($Z707,'oddspedia-matches'!$A:$AD,AD$2,0)</f>
        <v>#N/A</v>
      </c>
      <c r="AE707" t="e">
        <f>VLOOKUP($Z707,'oddspedia-matches'!$A:$AD,AE$2,0)</f>
        <v>#N/A</v>
      </c>
      <c r="AF707" t="e">
        <f>VLOOKUP($Z707,'oddspedia-matches'!$A:$AD,AF$2,0)</f>
        <v>#N/A</v>
      </c>
      <c r="AG707" t="e">
        <f>VLOOKUP($Z707,'oddspedia-matches'!$A:$AD,AG$2,0)</f>
        <v>#N/A</v>
      </c>
      <c r="AH707" t="e">
        <f>VLOOKUP($Z707,'oddspedia-matches'!$A:$AD,AH$2,0)</f>
        <v>#N/A</v>
      </c>
      <c r="AI707" t="e">
        <f>VLOOKUP($Z707,'oddspedia-matches'!$A:$AD,AI$2,0)</f>
        <v>#N/A</v>
      </c>
      <c r="AJ707" t="e">
        <f>VLOOKUP($Z707,'oddspedia-matches'!$A:$AD,AJ$2,0)</f>
        <v>#N/A</v>
      </c>
      <c r="AK707" t="e">
        <f>VLOOKUP($Z707,'oddspedia-matches'!$A:$AD,AK$2,0)</f>
        <v>#N/A</v>
      </c>
      <c r="AL707" t="e">
        <f>VLOOKUP($Z707,'oddspedia-matches'!$A:$AD,AL$2,0)</f>
        <v>#N/A</v>
      </c>
      <c r="AM707" t="e">
        <f>VLOOKUP($Z707,'oddspedia-matches'!$A:$AD,AM$2,0)</f>
        <v>#N/A</v>
      </c>
      <c r="AN707" t="e">
        <f>VLOOKUP($Z707,'oddspedia-matches'!$A:$AD,AN$2,0)</f>
        <v>#N/A</v>
      </c>
      <c r="AO707" t="e">
        <f>VLOOKUP($Z707,'oddspedia-matches'!$A:$AD,AO$2,0)</f>
        <v>#N/A</v>
      </c>
      <c r="AP707" t="e">
        <f>VLOOKUP($Z707,'oddspedia-matches'!$A:$AD,AP$2,0)</f>
        <v>#N/A</v>
      </c>
      <c r="AQ707" t="e">
        <f>VLOOKUP($Z707,'oddspedia-matches'!$A:$AD,AQ$2,0)</f>
        <v>#N/A</v>
      </c>
    </row>
    <row r="708" spans="2:43" hidden="1" x14ac:dyDescent="0.3">
      <c r="B708" t="s">
        <v>451</v>
      </c>
      <c r="C708" t="s">
        <v>4817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tr">
        <f>VLOOKUP(E708,'Transform table'!A:B,2,0)</f>
        <v>Varbergs BoIS</v>
      </c>
      <c r="Y708" t="str">
        <f>VLOOKUP(F708,'Transform table'!A:B,2,0)</f>
        <v>Falkenberg</v>
      </c>
      <c r="Z708" t="str">
        <f t="shared" si="12"/>
        <v>01/08/2026Varbergs BoISFalkenberg</v>
      </c>
      <c r="AA708" t="e">
        <f>VLOOKUP($Z708,'oddspedia-matches'!$A:$AD,AA$2,0)</f>
        <v>#N/A</v>
      </c>
      <c r="AB708" t="e">
        <f>VLOOKUP($Z708,'oddspedia-matches'!$A:$AD,AB$2,0)</f>
        <v>#N/A</v>
      </c>
      <c r="AC708" t="e">
        <f>VLOOKUP($Z708,'oddspedia-matches'!$A:$AD,AC$2,0)</f>
        <v>#N/A</v>
      </c>
      <c r="AD708" t="e">
        <f>VLOOKUP($Z708,'oddspedia-matches'!$A:$AD,AD$2,0)</f>
        <v>#N/A</v>
      </c>
      <c r="AE708" t="e">
        <f>VLOOKUP($Z708,'oddspedia-matches'!$A:$AD,AE$2,0)</f>
        <v>#N/A</v>
      </c>
      <c r="AF708" t="e">
        <f>VLOOKUP($Z708,'oddspedia-matches'!$A:$AD,AF$2,0)</f>
        <v>#N/A</v>
      </c>
      <c r="AG708" t="e">
        <f>VLOOKUP($Z708,'oddspedia-matches'!$A:$AD,AG$2,0)</f>
        <v>#N/A</v>
      </c>
      <c r="AH708" t="e">
        <f>VLOOKUP($Z708,'oddspedia-matches'!$A:$AD,AH$2,0)</f>
        <v>#N/A</v>
      </c>
      <c r="AI708" t="e">
        <f>VLOOKUP($Z708,'oddspedia-matches'!$A:$AD,AI$2,0)</f>
        <v>#N/A</v>
      </c>
      <c r="AJ708" t="e">
        <f>VLOOKUP($Z708,'oddspedia-matches'!$A:$AD,AJ$2,0)</f>
        <v>#N/A</v>
      </c>
      <c r="AK708" t="e">
        <f>VLOOKUP($Z708,'oddspedia-matches'!$A:$AD,AK$2,0)</f>
        <v>#N/A</v>
      </c>
      <c r="AL708" t="e">
        <f>VLOOKUP($Z708,'oddspedia-matches'!$A:$AD,AL$2,0)</f>
        <v>#N/A</v>
      </c>
      <c r="AM708" t="e">
        <f>VLOOKUP($Z708,'oddspedia-matches'!$A:$AD,AM$2,0)</f>
        <v>#N/A</v>
      </c>
      <c r="AN708" t="e">
        <f>VLOOKUP($Z708,'oddspedia-matches'!$A:$AD,AN$2,0)</f>
        <v>#N/A</v>
      </c>
      <c r="AO708" t="e">
        <f>VLOOKUP($Z708,'oddspedia-matches'!$A:$AD,AO$2,0)</f>
        <v>#N/A</v>
      </c>
      <c r="AP708" t="e">
        <f>VLOOKUP($Z708,'oddspedia-matches'!$A:$AD,AP$2,0)</f>
        <v>#N/A</v>
      </c>
      <c r="AQ708" t="e">
        <f>VLOOKUP($Z708,'oddspedia-matches'!$A:$AD,AQ$2,0)</f>
        <v>#N/A</v>
      </c>
    </row>
    <row r="709" spans="2:43" hidden="1" x14ac:dyDescent="0.3">
      <c r="B709" t="s">
        <v>1007</v>
      </c>
      <c r="C709" t="s">
        <v>4817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tr">
        <f>VLOOKUP(E709,'Transform table'!A:B,2,0)</f>
        <v>Huracan DPA</v>
      </c>
      <c r="Y709" t="str">
        <f>VLOOKUP(F709,'Transform table'!A:B,2,0)</f>
        <v>Uruguay Montevideo</v>
      </c>
      <c r="Z709" t="str">
        <f t="shared" si="12"/>
        <v>01/08/2026Huracan DPAUruguay Montevideo</v>
      </c>
      <c r="AA709" t="e">
        <f>VLOOKUP($Z709,'oddspedia-matches'!$A:$AD,AA$2,0)</f>
        <v>#N/A</v>
      </c>
      <c r="AB709" t="e">
        <f>VLOOKUP($Z709,'oddspedia-matches'!$A:$AD,AB$2,0)</f>
        <v>#N/A</v>
      </c>
      <c r="AC709" t="e">
        <f>VLOOKUP($Z709,'oddspedia-matches'!$A:$AD,AC$2,0)</f>
        <v>#N/A</v>
      </c>
      <c r="AD709" t="e">
        <f>VLOOKUP($Z709,'oddspedia-matches'!$A:$AD,AD$2,0)</f>
        <v>#N/A</v>
      </c>
      <c r="AE709" t="e">
        <f>VLOOKUP($Z709,'oddspedia-matches'!$A:$AD,AE$2,0)</f>
        <v>#N/A</v>
      </c>
      <c r="AF709" t="e">
        <f>VLOOKUP($Z709,'oddspedia-matches'!$A:$AD,AF$2,0)</f>
        <v>#N/A</v>
      </c>
      <c r="AG709" t="e">
        <f>VLOOKUP($Z709,'oddspedia-matches'!$A:$AD,AG$2,0)</f>
        <v>#N/A</v>
      </c>
      <c r="AH709" t="e">
        <f>VLOOKUP($Z709,'oddspedia-matches'!$A:$AD,AH$2,0)</f>
        <v>#N/A</v>
      </c>
      <c r="AI709" t="e">
        <f>VLOOKUP($Z709,'oddspedia-matches'!$A:$AD,AI$2,0)</f>
        <v>#N/A</v>
      </c>
      <c r="AJ709" t="e">
        <f>VLOOKUP($Z709,'oddspedia-matches'!$A:$AD,AJ$2,0)</f>
        <v>#N/A</v>
      </c>
      <c r="AK709" t="e">
        <f>VLOOKUP($Z709,'oddspedia-matches'!$A:$AD,AK$2,0)</f>
        <v>#N/A</v>
      </c>
      <c r="AL709" t="e">
        <f>VLOOKUP($Z709,'oddspedia-matches'!$A:$AD,AL$2,0)</f>
        <v>#N/A</v>
      </c>
      <c r="AM709" t="e">
        <f>VLOOKUP($Z709,'oddspedia-matches'!$A:$AD,AM$2,0)</f>
        <v>#N/A</v>
      </c>
      <c r="AN709" t="e">
        <f>VLOOKUP($Z709,'oddspedia-matches'!$A:$AD,AN$2,0)</f>
        <v>#N/A</v>
      </c>
      <c r="AO709" t="e">
        <f>VLOOKUP($Z709,'oddspedia-matches'!$A:$AD,AO$2,0)</f>
        <v>#N/A</v>
      </c>
      <c r="AP709" t="e">
        <f>VLOOKUP($Z709,'oddspedia-matches'!$A:$AD,AP$2,0)</f>
        <v>#N/A</v>
      </c>
      <c r="AQ709" t="e">
        <f>VLOOKUP($Z709,'oddspedia-matches'!$A:$AD,AQ$2,0)</f>
        <v>#N/A</v>
      </c>
    </row>
    <row r="710" spans="2:43" hidden="1" x14ac:dyDescent="0.3">
      <c r="B710" t="s">
        <v>4236</v>
      </c>
      <c r="C710" t="s">
        <v>4817</v>
      </c>
      <c r="D710" s="25">
        <v>0.4236111111111111</v>
      </c>
      <c r="E710" t="s">
        <v>4832</v>
      </c>
      <c r="F710" t="s">
        <v>3031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e">
        <f>VLOOKUP(E710,'Transform table'!A:B,2,0)</f>
        <v>#N/A</v>
      </c>
      <c r="Y710" t="e">
        <f>VLOOKUP(F710,'Transform table'!A:B,2,0)</f>
        <v>#N/A</v>
      </c>
      <c r="Z710" t="e">
        <f t="shared" si="12"/>
        <v>#N/A</v>
      </c>
      <c r="AA710" t="e">
        <f>VLOOKUP($Z710,'oddspedia-matches'!$A:$AD,AA$2,0)</f>
        <v>#N/A</v>
      </c>
      <c r="AB710" t="e">
        <f>VLOOKUP($Z710,'oddspedia-matches'!$A:$AD,AB$2,0)</f>
        <v>#N/A</v>
      </c>
      <c r="AC710" t="e">
        <f>VLOOKUP($Z710,'oddspedia-matches'!$A:$AD,AC$2,0)</f>
        <v>#N/A</v>
      </c>
      <c r="AD710" t="e">
        <f>VLOOKUP($Z710,'oddspedia-matches'!$A:$AD,AD$2,0)</f>
        <v>#N/A</v>
      </c>
      <c r="AE710" t="e">
        <f>VLOOKUP($Z710,'oddspedia-matches'!$A:$AD,AE$2,0)</f>
        <v>#N/A</v>
      </c>
      <c r="AF710" t="e">
        <f>VLOOKUP($Z710,'oddspedia-matches'!$A:$AD,AF$2,0)</f>
        <v>#N/A</v>
      </c>
      <c r="AG710" t="e">
        <f>VLOOKUP($Z710,'oddspedia-matches'!$A:$AD,AG$2,0)</f>
        <v>#N/A</v>
      </c>
      <c r="AH710" t="e">
        <f>VLOOKUP($Z710,'oddspedia-matches'!$A:$AD,AH$2,0)</f>
        <v>#N/A</v>
      </c>
      <c r="AI710" t="e">
        <f>VLOOKUP($Z710,'oddspedia-matches'!$A:$AD,AI$2,0)</f>
        <v>#N/A</v>
      </c>
      <c r="AJ710" t="e">
        <f>VLOOKUP($Z710,'oddspedia-matches'!$A:$AD,AJ$2,0)</f>
        <v>#N/A</v>
      </c>
      <c r="AK710" t="e">
        <f>VLOOKUP($Z710,'oddspedia-matches'!$A:$AD,AK$2,0)</f>
        <v>#N/A</v>
      </c>
      <c r="AL710" t="e">
        <f>VLOOKUP($Z710,'oddspedia-matches'!$A:$AD,AL$2,0)</f>
        <v>#N/A</v>
      </c>
      <c r="AM710" t="e">
        <f>VLOOKUP($Z710,'oddspedia-matches'!$A:$AD,AM$2,0)</f>
        <v>#N/A</v>
      </c>
      <c r="AN710" t="e">
        <f>VLOOKUP($Z710,'oddspedia-matches'!$A:$AD,AN$2,0)</f>
        <v>#N/A</v>
      </c>
      <c r="AO710" t="e">
        <f>VLOOKUP($Z710,'oddspedia-matches'!$A:$AD,AO$2,0)</f>
        <v>#N/A</v>
      </c>
      <c r="AP710" t="e">
        <f>VLOOKUP($Z710,'oddspedia-matches'!$A:$AD,AP$2,0)</f>
        <v>#N/A</v>
      </c>
      <c r="AQ710" t="e">
        <f>VLOOKUP($Z710,'oddspedia-matches'!$A:$AD,AQ$2,0)</f>
        <v>#N/A</v>
      </c>
    </row>
    <row r="711" spans="2:43" hidden="1" x14ac:dyDescent="0.3">
      <c r="B711" t="s">
        <v>584</v>
      </c>
      <c r="C711" t="s">
        <v>4817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tr">
        <f>VLOOKUP(E711,'Transform table'!A:B,2,0)</f>
        <v>FK Kyzylzhar</v>
      </c>
      <c r="Y711" t="str">
        <f>VLOOKUP(F711,'Transform table'!A:B,2,0)</f>
        <v>Aktobe</v>
      </c>
      <c r="Z711" t="str">
        <f t="shared" si="12"/>
        <v>01/08/2026FK KyzylzharAktobe</v>
      </c>
      <c r="AA711" t="e">
        <f>VLOOKUP($Z711,'oddspedia-matches'!$A:$AD,AA$2,0)</f>
        <v>#N/A</v>
      </c>
      <c r="AB711" t="e">
        <f>VLOOKUP($Z711,'oddspedia-matches'!$A:$AD,AB$2,0)</f>
        <v>#N/A</v>
      </c>
      <c r="AC711" t="e">
        <f>VLOOKUP($Z711,'oddspedia-matches'!$A:$AD,AC$2,0)</f>
        <v>#N/A</v>
      </c>
      <c r="AD711" t="e">
        <f>VLOOKUP($Z711,'oddspedia-matches'!$A:$AD,AD$2,0)</f>
        <v>#N/A</v>
      </c>
      <c r="AE711" t="e">
        <f>VLOOKUP($Z711,'oddspedia-matches'!$A:$AD,AE$2,0)</f>
        <v>#N/A</v>
      </c>
      <c r="AF711" t="e">
        <f>VLOOKUP($Z711,'oddspedia-matches'!$A:$AD,AF$2,0)</f>
        <v>#N/A</v>
      </c>
      <c r="AG711" t="e">
        <f>VLOOKUP($Z711,'oddspedia-matches'!$A:$AD,AG$2,0)</f>
        <v>#N/A</v>
      </c>
      <c r="AH711" t="e">
        <f>VLOOKUP($Z711,'oddspedia-matches'!$A:$AD,AH$2,0)</f>
        <v>#N/A</v>
      </c>
      <c r="AI711" t="e">
        <f>VLOOKUP($Z711,'oddspedia-matches'!$A:$AD,AI$2,0)</f>
        <v>#N/A</v>
      </c>
      <c r="AJ711" t="e">
        <f>VLOOKUP($Z711,'oddspedia-matches'!$A:$AD,AJ$2,0)</f>
        <v>#N/A</v>
      </c>
      <c r="AK711" t="e">
        <f>VLOOKUP($Z711,'oddspedia-matches'!$A:$AD,AK$2,0)</f>
        <v>#N/A</v>
      </c>
      <c r="AL711" t="e">
        <f>VLOOKUP($Z711,'oddspedia-matches'!$A:$AD,AL$2,0)</f>
        <v>#N/A</v>
      </c>
      <c r="AM711" t="e">
        <f>VLOOKUP($Z711,'oddspedia-matches'!$A:$AD,AM$2,0)</f>
        <v>#N/A</v>
      </c>
      <c r="AN711" t="e">
        <f>VLOOKUP($Z711,'oddspedia-matches'!$A:$AD,AN$2,0)</f>
        <v>#N/A</v>
      </c>
      <c r="AO711" t="e">
        <f>VLOOKUP($Z711,'oddspedia-matches'!$A:$AD,AO$2,0)</f>
        <v>#N/A</v>
      </c>
      <c r="AP711" t="e">
        <f>VLOOKUP($Z711,'oddspedia-matches'!$A:$AD,AP$2,0)</f>
        <v>#N/A</v>
      </c>
      <c r="AQ711" t="e">
        <f>VLOOKUP($Z711,'oddspedia-matches'!$A:$AD,AQ$2,0)</f>
        <v>#N/A</v>
      </c>
    </row>
    <row r="712" spans="2:43" hidden="1" x14ac:dyDescent="0.3">
      <c r="B712" t="s">
        <v>481</v>
      </c>
      <c r="C712" t="s">
        <v>4817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tr">
        <f>VLOOKUP(E712,'Transform table'!A:B,2,0)</f>
        <v>IBV Vestmannaeyjar</v>
      </c>
      <c r="Y712" t="str">
        <f>VLOOKUP(F712,'Transform table'!A:B,2,0)</f>
        <v>Fram Reykjavik</v>
      </c>
      <c r="Z712" t="str">
        <f t="shared" si="12"/>
        <v>01/08/2026IBV VestmannaeyjarFram Reykjavik</v>
      </c>
      <c r="AA712" t="e">
        <f>VLOOKUP($Z712,'oddspedia-matches'!$A:$AD,AA$2,0)</f>
        <v>#N/A</v>
      </c>
      <c r="AB712" t="e">
        <f>VLOOKUP($Z712,'oddspedia-matches'!$A:$AD,AB$2,0)</f>
        <v>#N/A</v>
      </c>
      <c r="AC712" t="e">
        <f>VLOOKUP($Z712,'oddspedia-matches'!$A:$AD,AC$2,0)</f>
        <v>#N/A</v>
      </c>
      <c r="AD712" t="e">
        <f>VLOOKUP($Z712,'oddspedia-matches'!$A:$AD,AD$2,0)</f>
        <v>#N/A</v>
      </c>
      <c r="AE712" t="e">
        <f>VLOOKUP($Z712,'oddspedia-matches'!$A:$AD,AE$2,0)</f>
        <v>#N/A</v>
      </c>
      <c r="AF712" t="e">
        <f>VLOOKUP($Z712,'oddspedia-matches'!$A:$AD,AF$2,0)</f>
        <v>#N/A</v>
      </c>
      <c r="AG712" t="e">
        <f>VLOOKUP($Z712,'oddspedia-matches'!$A:$AD,AG$2,0)</f>
        <v>#N/A</v>
      </c>
      <c r="AH712" t="e">
        <f>VLOOKUP($Z712,'oddspedia-matches'!$A:$AD,AH$2,0)</f>
        <v>#N/A</v>
      </c>
      <c r="AI712" t="e">
        <f>VLOOKUP($Z712,'oddspedia-matches'!$A:$AD,AI$2,0)</f>
        <v>#N/A</v>
      </c>
      <c r="AJ712" t="e">
        <f>VLOOKUP($Z712,'oddspedia-matches'!$A:$AD,AJ$2,0)</f>
        <v>#N/A</v>
      </c>
      <c r="AK712" t="e">
        <f>VLOOKUP($Z712,'oddspedia-matches'!$A:$AD,AK$2,0)</f>
        <v>#N/A</v>
      </c>
      <c r="AL712" t="e">
        <f>VLOOKUP($Z712,'oddspedia-matches'!$A:$AD,AL$2,0)</f>
        <v>#N/A</v>
      </c>
      <c r="AM712" t="e">
        <f>VLOOKUP($Z712,'oddspedia-matches'!$A:$AD,AM$2,0)</f>
        <v>#N/A</v>
      </c>
      <c r="AN712" t="e">
        <f>VLOOKUP($Z712,'oddspedia-matches'!$A:$AD,AN$2,0)</f>
        <v>#N/A</v>
      </c>
      <c r="AO712" t="e">
        <f>VLOOKUP($Z712,'oddspedia-matches'!$A:$AD,AO$2,0)</f>
        <v>#N/A</v>
      </c>
      <c r="AP712" t="e">
        <f>VLOOKUP($Z712,'oddspedia-matches'!$A:$AD,AP$2,0)</f>
        <v>#N/A</v>
      </c>
      <c r="AQ712" t="e">
        <f>VLOOKUP($Z712,'oddspedia-matches'!$A:$AD,AQ$2,0)</f>
        <v>#N/A</v>
      </c>
    </row>
    <row r="713" spans="2:43" hidden="1" x14ac:dyDescent="0.3">
      <c r="B713" t="s">
        <v>465</v>
      </c>
      <c r="C713" t="s">
        <v>4817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tr">
        <f>VLOOKUP(E713,'Transform table'!A:B,2,0)</f>
        <v>Fredrikstad</v>
      </c>
      <c r="Y713" t="str">
        <f>VLOOKUP(F713,'Transform table'!A:B,2,0)</f>
        <v>Sandefjord</v>
      </c>
      <c r="Z713" t="str">
        <f t="shared" si="12"/>
        <v>01/08/2026FredrikstadSandefjord</v>
      </c>
      <c r="AA713" t="e">
        <f>VLOOKUP($Z713,'oddspedia-matches'!$A:$AD,AA$2,0)</f>
        <v>#N/A</v>
      </c>
      <c r="AB713" t="e">
        <f>VLOOKUP($Z713,'oddspedia-matches'!$A:$AD,AB$2,0)</f>
        <v>#N/A</v>
      </c>
      <c r="AC713" t="e">
        <f>VLOOKUP($Z713,'oddspedia-matches'!$A:$AD,AC$2,0)</f>
        <v>#N/A</v>
      </c>
      <c r="AD713" t="e">
        <f>VLOOKUP($Z713,'oddspedia-matches'!$A:$AD,AD$2,0)</f>
        <v>#N/A</v>
      </c>
      <c r="AE713" t="e">
        <f>VLOOKUP($Z713,'oddspedia-matches'!$A:$AD,AE$2,0)</f>
        <v>#N/A</v>
      </c>
      <c r="AF713" t="e">
        <f>VLOOKUP($Z713,'oddspedia-matches'!$A:$AD,AF$2,0)</f>
        <v>#N/A</v>
      </c>
      <c r="AG713" t="e">
        <f>VLOOKUP($Z713,'oddspedia-matches'!$A:$AD,AG$2,0)</f>
        <v>#N/A</v>
      </c>
      <c r="AH713" t="e">
        <f>VLOOKUP($Z713,'oddspedia-matches'!$A:$AD,AH$2,0)</f>
        <v>#N/A</v>
      </c>
      <c r="AI713" t="e">
        <f>VLOOKUP($Z713,'oddspedia-matches'!$A:$AD,AI$2,0)</f>
        <v>#N/A</v>
      </c>
      <c r="AJ713" t="e">
        <f>VLOOKUP($Z713,'oddspedia-matches'!$A:$AD,AJ$2,0)</f>
        <v>#N/A</v>
      </c>
      <c r="AK713" t="e">
        <f>VLOOKUP($Z713,'oddspedia-matches'!$A:$AD,AK$2,0)</f>
        <v>#N/A</v>
      </c>
      <c r="AL713" t="e">
        <f>VLOOKUP($Z713,'oddspedia-matches'!$A:$AD,AL$2,0)</f>
        <v>#N/A</v>
      </c>
      <c r="AM713" t="e">
        <f>VLOOKUP($Z713,'oddspedia-matches'!$A:$AD,AM$2,0)</f>
        <v>#N/A</v>
      </c>
      <c r="AN713" t="e">
        <f>VLOOKUP($Z713,'oddspedia-matches'!$A:$AD,AN$2,0)</f>
        <v>#N/A</v>
      </c>
      <c r="AO713" t="e">
        <f>VLOOKUP($Z713,'oddspedia-matches'!$A:$AD,AO$2,0)</f>
        <v>#N/A</v>
      </c>
      <c r="AP713" t="e">
        <f>VLOOKUP($Z713,'oddspedia-matches'!$A:$AD,AP$2,0)</f>
        <v>#N/A</v>
      </c>
      <c r="AQ713" t="e">
        <f>VLOOKUP($Z713,'oddspedia-matches'!$A:$AD,AQ$2,0)</f>
        <v>#N/A</v>
      </c>
    </row>
    <row r="714" spans="2:43" hidden="1" x14ac:dyDescent="0.3">
      <c r="B714" t="s">
        <v>4829</v>
      </c>
      <c r="C714" t="s">
        <v>4817</v>
      </c>
      <c r="D714" s="25">
        <v>0.45833333333333331</v>
      </c>
      <c r="E714" t="s">
        <v>4833</v>
      </c>
      <c r="F714" t="s">
        <v>4834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e">
        <f>VLOOKUP(E714,'Transform table'!A:B,2,0)</f>
        <v>#N/A</v>
      </c>
      <c r="Y714" t="e">
        <f>VLOOKUP(F714,'Transform table'!A:B,2,0)</f>
        <v>#N/A</v>
      </c>
      <c r="Z714" t="e">
        <f t="shared" si="12"/>
        <v>#N/A</v>
      </c>
      <c r="AA714" t="e">
        <f>VLOOKUP($Z714,'oddspedia-matches'!$A:$AD,AA$2,0)</f>
        <v>#N/A</v>
      </c>
      <c r="AB714" t="e">
        <f>VLOOKUP($Z714,'oddspedia-matches'!$A:$AD,AB$2,0)</f>
        <v>#N/A</v>
      </c>
      <c r="AC714" t="e">
        <f>VLOOKUP($Z714,'oddspedia-matches'!$A:$AD,AC$2,0)</f>
        <v>#N/A</v>
      </c>
      <c r="AD714" t="e">
        <f>VLOOKUP($Z714,'oddspedia-matches'!$A:$AD,AD$2,0)</f>
        <v>#N/A</v>
      </c>
      <c r="AE714" t="e">
        <f>VLOOKUP($Z714,'oddspedia-matches'!$A:$AD,AE$2,0)</f>
        <v>#N/A</v>
      </c>
      <c r="AF714" t="e">
        <f>VLOOKUP($Z714,'oddspedia-matches'!$A:$AD,AF$2,0)</f>
        <v>#N/A</v>
      </c>
      <c r="AG714" t="e">
        <f>VLOOKUP($Z714,'oddspedia-matches'!$A:$AD,AG$2,0)</f>
        <v>#N/A</v>
      </c>
      <c r="AH714" t="e">
        <f>VLOOKUP($Z714,'oddspedia-matches'!$A:$AD,AH$2,0)</f>
        <v>#N/A</v>
      </c>
      <c r="AI714" t="e">
        <f>VLOOKUP($Z714,'oddspedia-matches'!$A:$AD,AI$2,0)</f>
        <v>#N/A</v>
      </c>
      <c r="AJ714" t="e">
        <f>VLOOKUP($Z714,'oddspedia-matches'!$A:$AD,AJ$2,0)</f>
        <v>#N/A</v>
      </c>
      <c r="AK714" t="e">
        <f>VLOOKUP($Z714,'oddspedia-matches'!$A:$AD,AK$2,0)</f>
        <v>#N/A</v>
      </c>
      <c r="AL714" t="e">
        <f>VLOOKUP($Z714,'oddspedia-matches'!$A:$AD,AL$2,0)</f>
        <v>#N/A</v>
      </c>
      <c r="AM714" t="e">
        <f>VLOOKUP($Z714,'oddspedia-matches'!$A:$AD,AM$2,0)</f>
        <v>#N/A</v>
      </c>
      <c r="AN714" t="e">
        <f>VLOOKUP($Z714,'oddspedia-matches'!$A:$AD,AN$2,0)</f>
        <v>#N/A</v>
      </c>
      <c r="AO714" t="e">
        <f>VLOOKUP($Z714,'oddspedia-matches'!$A:$AD,AO$2,0)</f>
        <v>#N/A</v>
      </c>
      <c r="AP714" t="e">
        <f>VLOOKUP($Z714,'oddspedia-matches'!$A:$AD,AP$2,0)</f>
        <v>#N/A</v>
      </c>
      <c r="AQ714" t="e">
        <f>VLOOKUP($Z714,'oddspedia-matches'!$A:$AD,AQ$2,0)</f>
        <v>#N/A</v>
      </c>
    </row>
    <row r="715" spans="2:43" hidden="1" x14ac:dyDescent="0.3">
      <c r="B715" t="s">
        <v>4829</v>
      </c>
      <c r="C715" t="s">
        <v>4817</v>
      </c>
      <c r="D715" s="25">
        <v>0.45833333333333331</v>
      </c>
      <c r="E715" t="s">
        <v>4835</v>
      </c>
      <c r="F715" t="s">
        <v>4836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e">
        <f>VLOOKUP(E715,'Transform table'!A:B,2,0)</f>
        <v>#N/A</v>
      </c>
      <c r="Y715" t="e">
        <f>VLOOKUP(F715,'Transform table'!A:B,2,0)</f>
        <v>#N/A</v>
      </c>
      <c r="Z715" t="e">
        <f t="shared" si="12"/>
        <v>#N/A</v>
      </c>
      <c r="AA715" t="e">
        <f>VLOOKUP($Z715,'oddspedia-matches'!$A:$AD,AA$2,0)</f>
        <v>#N/A</v>
      </c>
      <c r="AB715" t="e">
        <f>VLOOKUP($Z715,'oddspedia-matches'!$A:$AD,AB$2,0)</f>
        <v>#N/A</v>
      </c>
      <c r="AC715" t="e">
        <f>VLOOKUP($Z715,'oddspedia-matches'!$A:$AD,AC$2,0)</f>
        <v>#N/A</v>
      </c>
      <c r="AD715" t="e">
        <f>VLOOKUP($Z715,'oddspedia-matches'!$A:$AD,AD$2,0)</f>
        <v>#N/A</v>
      </c>
      <c r="AE715" t="e">
        <f>VLOOKUP($Z715,'oddspedia-matches'!$A:$AD,AE$2,0)</f>
        <v>#N/A</v>
      </c>
      <c r="AF715" t="e">
        <f>VLOOKUP($Z715,'oddspedia-matches'!$A:$AD,AF$2,0)</f>
        <v>#N/A</v>
      </c>
      <c r="AG715" t="e">
        <f>VLOOKUP($Z715,'oddspedia-matches'!$A:$AD,AG$2,0)</f>
        <v>#N/A</v>
      </c>
      <c r="AH715" t="e">
        <f>VLOOKUP($Z715,'oddspedia-matches'!$A:$AD,AH$2,0)</f>
        <v>#N/A</v>
      </c>
      <c r="AI715" t="e">
        <f>VLOOKUP($Z715,'oddspedia-matches'!$A:$AD,AI$2,0)</f>
        <v>#N/A</v>
      </c>
      <c r="AJ715" t="e">
        <f>VLOOKUP($Z715,'oddspedia-matches'!$A:$AD,AJ$2,0)</f>
        <v>#N/A</v>
      </c>
      <c r="AK715" t="e">
        <f>VLOOKUP($Z715,'oddspedia-matches'!$A:$AD,AK$2,0)</f>
        <v>#N/A</v>
      </c>
      <c r="AL715" t="e">
        <f>VLOOKUP($Z715,'oddspedia-matches'!$A:$AD,AL$2,0)</f>
        <v>#N/A</v>
      </c>
      <c r="AM715" t="e">
        <f>VLOOKUP($Z715,'oddspedia-matches'!$A:$AD,AM$2,0)</f>
        <v>#N/A</v>
      </c>
      <c r="AN715" t="e">
        <f>VLOOKUP($Z715,'oddspedia-matches'!$A:$AD,AN$2,0)</f>
        <v>#N/A</v>
      </c>
      <c r="AO715" t="e">
        <f>VLOOKUP($Z715,'oddspedia-matches'!$A:$AD,AO$2,0)</f>
        <v>#N/A</v>
      </c>
      <c r="AP715" t="e">
        <f>VLOOKUP($Z715,'oddspedia-matches'!$A:$AD,AP$2,0)</f>
        <v>#N/A</v>
      </c>
      <c r="AQ715" t="e">
        <f>VLOOKUP($Z715,'oddspedia-matches'!$A:$AD,AQ$2,0)</f>
        <v>#N/A</v>
      </c>
    </row>
    <row r="716" spans="2:43" hidden="1" x14ac:dyDescent="0.3">
      <c r="B716" t="s">
        <v>4829</v>
      </c>
      <c r="C716" t="s">
        <v>4817</v>
      </c>
      <c r="D716" s="25">
        <v>0.45833333333333331</v>
      </c>
      <c r="E716" t="s">
        <v>3907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e">
        <f>VLOOKUP(E716,'Transform table'!A:B,2,0)</f>
        <v>#N/A</v>
      </c>
      <c r="Y716" t="e">
        <f>VLOOKUP(F716,'Transform table'!A:B,2,0)</f>
        <v>#N/A</v>
      </c>
      <c r="Z716" t="e">
        <f t="shared" si="12"/>
        <v>#N/A</v>
      </c>
      <c r="AA716" t="e">
        <f>VLOOKUP($Z716,'oddspedia-matches'!$A:$AD,AA$2,0)</f>
        <v>#N/A</v>
      </c>
      <c r="AB716" t="e">
        <f>VLOOKUP($Z716,'oddspedia-matches'!$A:$AD,AB$2,0)</f>
        <v>#N/A</v>
      </c>
      <c r="AC716" t="e">
        <f>VLOOKUP($Z716,'oddspedia-matches'!$A:$AD,AC$2,0)</f>
        <v>#N/A</v>
      </c>
      <c r="AD716" t="e">
        <f>VLOOKUP($Z716,'oddspedia-matches'!$A:$AD,AD$2,0)</f>
        <v>#N/A</v>
      </c>
      <c r="AE716" t="e">
        <f>VLOOKUP($Z716,'oddspedia-matches'!$A:$AD,AE$2,0)</f>
        <v>#N/A</v>
      </c>
      <c r="AF716" t="e">
        <f>VLOOKUP($Z716,'oddspedia-matches'!$A:$AD,AF$2,0)</f>
        <v>#N/A</v>
      </c>
      <c r="AG716" t="e">
        <f>VLOOKUP($Z716,'oddspedia-matches'!$A:$AD,AG$2,0)</f>
        <v>#N/A</v>
      </c>
      <c r="AH716" t="e">
        <f>VLOOKUP($Z716,'oddspedia-matches'!$A:$AD,AH$2,0)</f>
        <v>#N/A</v>
      </c>
      <c r="AI716" t="e">
        <f>VLOOKUP($Z716,'oddspedia-matches'!$A:$AD,AI$2,0)</f>
        <v>#N/A</v>
      </c>
      <c r="AJ716" t="e">
        <f>VLOOKUP($Z716,'oddspedia-matches'!$A:$AD,AJ$2,0)</f>
        <v>#N/A</v>
      </c>
      <c r="AK716" t="e">
        <f>VLOOKUP($Z716,'oddspedia-matches'!$A:$AD,AK$2,0)</f>
        <v>#N/A</v>
      </c>
      <c r="AL716" t="e">
        <f>VLOOKUP($Z716,'oddspedia-matches'!$A:$AD,AL$2,0)</f>
        <v>#N/A</v>
      </c>
      <c r="AM716" t="e">
        <f>VLOOKUP($Z716,'oddspedia-matches'!$A:$AD,AM$2,0)</f>
        <v>#N/A</v>
      </c>
      <c r="AN716" t="e">
        <f>VLOOKUP($Z716,'oddspedia-matches'!$A:$AD,AN$2,0)</f>
        <v>#N/A</v>
      </c>
      <c r="AO716" t="e">
        <f>VLOOKUP($Z716,'oddspedia-matches'!$A:$AD,AO$2,0)</f>
        <v>#N/A</v>
      </c>
      <c r="AP716" t="e">
        <f>VLOOKUP($Z716,'oddspedia-matches'!$A:$AD,AP$2,0)</f>
        <v>#N/A</v>
      </c>
      <c r="AQ716" t="e">
        <f>VLOOKUP($Z716,'oddspedia-matches'!$A:$AD,AQ$2,0)</f>
        <v>#N/A</v>
      </c>
    </row>
    <row r="717" spans="2:43" hidden="1" x14ac:dyDescent="0.3">
      <c r="B717" t="s">
        <v>4824</v>
      </c>
      <c r="C717" t="s">
        <v>4817</v>
      </c>
      <c r="D717" s="25">
        <v>0.45833333333333331</v>
      </c>
      <c r="E717" t="s">
        <v>3772</v>
      </c>
      <c r="F717" t="s">
        <v>4837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e">
        <f>VLOOKUP(E717,'Transform table'!A:B,2,0)</f>
        <v>#N/A</v>
      </c>
      <c r="Y717" t="e">
        <f>VLOOKUP(F717,'Transform table'!A:B,2,0)</f>
        <v>#N/A</v>
      </c>
      <c r="Z717" t="e">
        <f t="shared" si="12"/>
        <v>#N/A</v>
      </c>
      <c r="AA717" t="e">
        <f>VLOOKUP($Z717,'oddspedia-matches'!$A:$AD,AA$2,0)</f>
        <v>#N/A</v>
      </c>
      <c r="AB717" t="e">
        <f>VLOOKUP($Z717,'oddspedia-matches'!$A:$AD,AB$2,0)</f>
        <v>#N/A</v>
      </c>
      <c r="AC717" t="e">
        <f>VLOOKUP($Z717,'oddspedia-matches'!$A:$AD,AC$2,0)</f>
        <v>#N/A</v>
      </c>
      <c r="AD717" t="e">
        <f>VLOOKUP($Z717,'oddspedia-matches'!$A:$AD,AD$2,0)</f>
        <v>#N/A</v>
      </c>
      <c r="AE717" t="e">
        <f>VLOOKUP($Z717,'oddspedia-matches'!$A:$AD,AE$2,0)</f>
        <v>#N/A</v>
      </c>
      <c r="AF717" t="e">
        <f>VLOOKUP($Z717,'oddspedia-matches'!$A:$AD,AF$2,0)</f>
        <v>#N/A</v>
      </c>
      <c r="AG717" t="e">
        <f>VLOOKUP($Z717,'oddspedia-matches'!$A:$AD,AG$2,0)</f>
        <v>#N/A</v>
      </c>
      <c r="AH717" t="e">
        <f>VLOOKUP($Z717,'oddspedia-matches'!$A:$AD,AH$2,0)</f>
        <v>#N/A</v>
      </c>
      <c r="AI717" t="e">
        <f>VLOOKUP($Z717,'oddspedia-matches'!$A:$AD,AI$2,0)</f>
        <v>#N/A</v>
      </c>
      <c r="AJ717" t="e">
        <f>VLOOKUP($Z717,'oddspedia-matches'!$A:$AD,AJ$2,0)</f>
        <v>#N/A</v>
      </c>
      <c r="AK717" t="e">
        <f>VLOOKUP($Z717,'oddspedia-matches'!$A:$AD,AK$2,0)</f>
        <v>#N/A</v>
      </c>
      <c r="AL717" t="e">
        <f>VLOOKUP($Z717,'oddspedia-matches'!$A:$AD,AL$2,0)</f>
        <v>#N/A</v>
      </c>
      <c r="AM717" t="e">
        <f>VLOOKUP($Z717,'oddspedia-matches'!$A:$AD,AM$2,0)</f>
        <v>#N/A</v>
      </c>
      <c r="AN717" t="e">
        <f>VLOOKUP($Z717,'oddspedia-matches'!$A:$AD,AN$2,0)</f>
        <v>#N/A</v>
      </c>
      <c r="AO717" t="e">
        <f>VLOOKUP($Z717,'oddspedia-matches'!$A:$AD,AO$2,0)</f>
        <v>#N/A</v>
      </c>
      <c r="AP717" t="e">
        <f>VLOOKUP($Z717,'oddspedia-matches'!$A:$AD,AP$2,0)</f>
        <v>#N/A</v>
      </c>
      <c r="AQ717" t="e">
        <f>VLOOKUP($Z717,'oddspedia-matches'!$A:$AD,AQ$2,0)</f>
        <v>#N/A</v>
      </c>
    </row>
    <row r="718" spans="2:43" hidden="1" x14ac:dyDescent="0.3">
      <c r="B718" t="s">
        <v>4824</v>
      </c>
      <c r="C718" t="s">
        <v>4817</v>
      </c>
      <c r="D718" s="25">
        <v>0.45833333333333331</v>
      </c>
      <c r="E718" t="s">
        <v>4838</v>
      </c>
      <c r="F718" t="s">
        <v>4839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e">
        <f>VLOOKUP(E718,'Transform table'!A:B,2,0)</f>
        <v>#N/A</v>
      </c>
      <c r="Y718" t="e">
        <f>VLOOKUP(F718,'Transform table'!A:B,2,0)</f>
        <v>#N/A</v>
      </c>
      <c r="Z718" t="e">
        <f t="shared" ref="Z718:Z781" si="13">C718&amp;X718&amp;Y718</f>
        <v>#N/A</v>
      </c>
      <c r="AA718" t="e">
        <f>VLOOKUP($Z718,'oddspedia-matches'!$A:$AD,AA$2,0)</f>
        <v>#N/A</v>
      </c>
      <c r="AB718" t="e">
        <f>VLOOKUP($Z718,'oddspedia-matches'!$A:$AD,AB$2,0)</f>
        <v>#N/A</v>
      </c>
      <c r="AC718" t="e">
        <f>VLOOKUP($Z718,'oddspedia-matches'!$A:$AD,AC$2,0)</f>
        <v>#N/A</v>
      </c>
      <c r="AD718" t="e">
        <f>VLOOKUP($Z718,'oddspedia-matches'!$A:$AD,AD$2,0)</f>
        <v>#N/A</v>
      </c>
      <c r="AE718" t="e">
        <f>VLOOKUP($Z718,'oddspedia-matches'!$A:$AD,AE$2,0)</f>
        <v>#N/A</v>
      </c>
      <c r="AF718" t="e">
        <f>VLOOKUP($Z718,'oddspedia-matches'!$A:$AD,AF$2,0)</f>
        <v>#N/A</v>
      </c>
      <c r="AG718" t="e">
        <f>VLOOKUP($Z718,'oddspedia-matches'!$A:$AD,AG$2,0)</f>
        <v>#N/A</v>
      </c>
      <c r="AH718" t="e">
        <f>VLOOKUP($Z718,'oddspedia-matches'!$A:$AD,AH$2,0)</f>
        <v>#N/A</v>
      </c>
      <c r="AI718" t="e">
        <f>VLOOKUP($Z718,'oddspedia-matches'!$A:$AD,AI$2,0)</f>
        <v>#N/A</v>
      </c>
      <c r="AJ718" t="e">
        <f>VLOOKUP($Z718,'oddspedia-matches'!$A:$AD,AJ$2,0)</f>
        <v>#N/A</v>
      </c>
      <c r="AK718" t="e">
        <f>VLOOKUP($Z718,'oddspedia-matches'!$A:$AD,AK$2,0)</f>
        <v>#N/A</v>
      </c>
      <c r="AL718" t="e">
        <f>VLOOKUP($Z718,'oddspedia-matches'!$A:$AD,AL$2,0)</f>
        <v>#N/A</v>
      </c>
      <c r="AM718" t="e">
        <f>VLOOKUP($Z718,'oddspedia-matches'!$A:$AD,AM$2,0)</f>
        <v>#N/A</v>
      </c>
      <c r="AN718" t="e">
        <f>VLOOKUP($Z718,'oddspedia-matches'!$A:$AD,AN$2,0)</f>
        <v>#N/A</v>
      </c>
      <c r="AO718" t="e">
        <f>VLOOKUP($Z718,'oddspedia-matches'!$A:$AD,AO$2,0)</f>
        <v>#N/A</v>
      </c>
      <c r="AP718" t="e">
        <f>VLOOKUP($Z718,'oddspedia-matches'!$A:$AD,AP$2,0)</f>
        <v>#N/A</v>
      </c>
      <c r="AQ718" t="e">
        <f>VLOOKUP($Z718,'oddspedia-matches'!$A:$AD,AQ$2,0)</f>
        <v>#N/A</v>
      </c>
    </row>
    <row r="719" spans="2:43" hidden="1" x14ac:dyDescent="0.3">
      <c r="B719" t="s">
        <v>4824</v>
      </c>
      <c r="C719" t="s">
        <v>4817</v>
      </c>
      <c r="D719" s="25">
        <v>0.45833333333333331</v>
      </c>
      <c r="E719" t="s">
        <v>4840</v>
      </c>
      <c r="F719" t="s">
        <v>4841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e">
        <f>VLOOKUP(E719,'Transform table'!A:B,2,0)</f>
        <v>#N/A</v>
      </c>
      <c r="Y719" t="e">
        <f>VLOOKUP(F719,'Transform table'!A:B,2,0)</f>
        <v>#N/A</v>
      </c>
      <c r="Z719" t="e">
        <f t="shared" si="13"/>
        <v>#N/A</v>
      </c>
      <c r="AA719" t="e">
        <f>VLOOKUP($Z719,'oddspedia-matches'!$A:$AD,AA$2,0)</f>
        <v>#N/A</v>
      </c>
      <c r="AB719" t="e">
        <f>VLOOKUP($Z719,'oddspedia-matches'!$A:$AD,AB$2,0)</f>
        <v>#N/A</v>
      </c>
      <c r="AC719" t="e">
        <f>VLOOKUP($Z719,'oddspedia-matches'!$A:$AD,AC$2,0)</f>
        <v>#N/A</v>
      </c>
      <c r="AD719" t="e">
        <f>VLOOKUP($Z719,'oddspedia-matches'!$A:$AD,AD$2,0)</f>
        <v>#N/A</v>
      </c>
      <c r="AE719" t="e">
        <f>VLOOKUP($Z719,'oddspedia-matches'!$A:$AD,AE$2,0)</f>
        <v>#N/A</v>
      </c>
      <c r="AF719" t="e">
        <f>VLOOKUP($Z719,'oddspedia-matches'!$A:$AD,AF$2,0)</f>
        <v>#N/A</v>
      </c>
      <c r="AG719" t="e">
        <f>VLOOKUP($Z719,'oddspedia-matches'!$A:$AD,AG$2,0)</f>
        <v>#N/A</v>
      </c>
      <c r="AH719" t="e">
        <f>VLOOKUP($Z719,'oddspedia-matches'!$A:$AD,AH$2,0)</f>
        <v>#N/A</v>
      </c>
      <c r="AI719" t="e">
        <f>VLOOKUP($Z719,'oddspedia-matches'!$A:$AD,AI$2,0)</f>
        <v>#N/A</v>
      </c>
      <c r="AJ719" t="e">
        <f>VLOOKUP($Z719,'oddspedia-matches'!$A:$AD,AJ$2,0)</f>
        <v>#N/A</v>
      </c>
      <c r="AK719" t="e">
        <f>VLOOKUP($Z719,'oddspedia-matches'!$A:$AD,AK$2,0)</f>
        <v>#N/A</v>
      </c>
      <c r="AL719" t="e">
        <f>VLOOKUP($Z719,'oddspedia-matches'!$A:$AD,AL$2,0)</f>
        <v>#N/A</v>
      </c>
      <c r="AM719" t="e">
        <f>VLOOKUP($Z719,'oddspedia-matches'!$A:$AD,AM$2,0)</f>
        <v>#N/A</v>
      </c>
      <c r="AN719" t="e">
        <f>VLOOKUP($Z719,'oddspedia-matches'!$A:$AD,AN$2,0)</f>
        <v>#N/A</v>
      </c>
      <c r="AO719" t="e">
        <f>VLOOKUP($Z719,'oddspedia-matches'!$A:$AD,AO$2,0)</f>
        <v>#N/A</v>
      </c>
      <c r="AP719" t="e">
        <f>VLOOKUP($Z719,'oddspedia-matches'!$A:$AD,AP$2,0)</f>
        <v>#N/A</v>
      </c>
      <c r="AQ719" t="e">
        <f>VLOOKUP($Z719,'oddspedia-matches'!$A:$AD,AQ$2,0)</f>
        <v>#N/A</v>
      </c>
    </row>
    <row r="720" spans="2:43" hidden="1" x14ac:dyDescent="0.3">
      <c r="B720" t="s">
        <v>584</v>
      </c>
      <c r="C720" t="s">
        <v>4817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tr">
        <f>VLOOKUP(E720,'Transform table'!A:B,2,0)</f>
        <v>Atyrau</v>
      </c>
      <c r="Y720" t="str">
        <f>VLOOKUP(F720,'Transform table'!A:B,2,0)</f>
        <v>FC Zhetysu</v>
      </c>
      <c r="Z720" t="str">
        <f t="shared" si="13"/>
        <v>01/08/2026AtyrauFC Zhetysu</v>
      </c>
      <c r="AA720" t="e">
        <f>VLOOKUP($Z720,'oddspedia-matches'!$A:$AD,AA$2,0)</f>
        <v>#N/A</v>
      </c>
      <c r="AB720" t="e">
        <f>VLOOKUP($Z720,'oddspedia-matches'!$A:$AD,AB$2,0)</f>
        <v>#N/A</v>
      </c>
      <c r="AC720" t="e">
        <f>VLOOKUP($Z720,'oddspedia-matches'!$A:$AD,AC$2,0)</f>
        <v>#N/A</v>
      </c>
      <c r="AD720" t="e">
        <f>VLOOKUP($Z720,'oddspedia-matches'!$A:$AD,AD$2,0)</f>
        <v>#N/A</v>
      </c>
      <c r="AE720" t="e">
        <f>VLOOKUP($Z720,'oddspedia-matches'!$A:$AD,AE$2,0)</f>
        <v>#N/A</v>
      </c>
      <c r="AF720" t="e">
        <f>VLOOKUP($Z720,'oddspedia-matches'!$A:$AD,AF$2,0)</f>
        <v>#N/A</v>
      </c>
      <c r="AG720" t="e">
        <f>VLOOKUP($Z720,'oddspedia-matches'!$A:$AD,AG$2,0)</f>
        <v>#N/A</v>
      </c>
      <c r="AH720" t="e">
        <f>VLOOKUP($Z720,'oddspedia-matches'!$A:$AD,AH$2,0)</f>
        <v>#N/A</v>
      </c>
      <c r="AI720" t="e">
        <f>VLOOKUP($Z720,'oddspedia-matches'!$A:$AD,AI$2,0)</f>
        <v>#N/A</v>
      </c>
      <c r="AJ720" t="e">
        <f>VLOOKUP($Z720,'oddspedia-matches'!$A:$AD,AJ$2,0)</f>
        <v>#N/A</v>
      </c>
      <c r="AK720" t="e">
        <f>VLOOKUP($Z720,'oddspedia-matches'!$A:$AD,AK$2,0)</f>
        <v>#N/A</v>
      </c>
      <c r="AL720" t="e">
        <f>VLOOKUP($Z720,'oddspedia-matches'!$A:$AD,AL$2,0)</f>
        <v>#N/A</v>
      </c>
      <c r="AM720" t="e">
        <f>VLOOKUP($Z720,'oddspedia-matches'!$A:$AD,AM$2,0)</f>
        <v>#N/A</v>
      </c>
      <c r="AN720" t="e">
        <f>VLOOKUP($Z720,'oddspedia-matches'!$A:$AD,AN$2,0)</f>
        <v>#N/A</v>
      </c>
      <c r="AO720" t="e">
        <f>VLOOKUP($Z720,'oddspedia-matches'!$A:$AD,AO$2,0)</f>
        <v>#N/A</v>
      </c>
      <c r="AP720" t="e">
        <f>VLOOKUP($Z720,'oddspedia-matches'!$A:$AD,AP$2,0)</f>
        <v>#N/A</v>
      </c>
      <c r="AQ720" t="e">
        <f>VLOOKUP($Z720,'oddspedia-matches'!$A:$AD,AQ$2,0)</f>
        <v>#N/A</v>
      </c>
    </row>
    <row r="721" spans="2:43" hidden="1" x14ac:dyDescent="0.3">
      <c r="B721" t="s">
        <v>474</v>
      </c>
      <c r="C721" t="s">
        <v>4817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tr">
        <f>VLOOKUP(E721,'Transform table'!A:B,2,0)</f>
        <v>FC Lahti</v>
      </c>
      <c r="Y721" t="e">
        <f>VLOOKUP(F721,'Transform table'!A:B,2,0)</f>
        <v>#N/A</v>
      </c>
      <c r="Z721" t="e">
        <f t="shared" si="13"/>
        <v>#N/A</v>
      </c>
      <c r="AA721" t="e">
        <f>VLOOKUP($Z721,'oddspedia-matches'!$A:$AD,AA$2,0)</f>
        <v>#N/A</v>
      </c>
      <c r="AB721" t="e">
        <f>VLOOKUP($Z721,'oddspedia-matches'!$A:$AD,AB$2,0)</f>
        <v>#N/A</v>
      </c>
      <c r="AC721" t="e">
        <f>VLOOKUP($Z721,'oddspedia-matches'!$A:$AD,AC$2,0)</f>
        <v>#N/A</v>
      </c>
      <c r="AD721" t="e">
        <f>VLOOKUP($Z721,'oddspedia-matches'!$A:$AD,AD$2,0)</f>
        <v>#N/A</v>
      </c>
      <c r="AE721" t="e">
        <f>VLOOKUP($Z721,'oddspedia-matches'!$A:$AD,AE$2,0)</f>
        <v>#N/A</v>
      </c>
      <c r="AF721" t="e">
        <f>VLOOKUP($Z721,'oddspedia-matches'!$A:$AD,AF$2,0)</f>
        <v>#N/A</v>
      </c>
      <c r="AG721" t="e">
        <f>VLOOKUP($Z721,'oddspedia-matches'!$A:$AD,AG$2,0)</f>
        <v>#N/A</v>
      </c>
      <c r="AH721" t="e">
        <f>VLOOKUP($Z721,'oddspedia-matches'!$A:$AD,AH$2,0)</f>
        <v>#N/A</v>
      </c>
      <c r="AI721" t="e">
        <f>VLOOKUP($Z721,'oddspedia-matches'!$A:$AD,AI$2,0)</f>
        <v>#N/A</v>
      </c>
      <c r="AJ721" t="e">
        <f>VLOOKUP($Z721,'oddspedia-matches'!$A:$AD,AJ$2,0)</f>
        <v>#N/A</v>
      </c>
      <c r="AK721" t="e">
        <f>VLOOKUP($Z721,'oddspedia-matches'!$A:$AD,AK$2,0)</f>
        <v>#N/A</v>
      </c>
      <c r="AL721" t="e">
        <f>VLOOKUP($Z721,'oddspedia-matches'!$A:$AD,AL$2,0)</f>
        <v>#N/A</v>
      </c>
      <c r="AM721" t="e">
        <f>VLOOKUP($Z721,'oddspedia-matches'!$A:$AD,AM$2,0)</f>
        <v>#N/A</v>
      </c>
      <c r="AN721" t="e">
        <f>VLOOKUP($Z721,'oddspedia-matches'!$A:$AD,AN$2,0)</f>
        <v>#N/A</v>
      </c>
      <c r="AO721" t="e">
        <f>VLOOKUP($Z721,'oddspedia-matches'!$A:$AD,AO$2,0)</f>
        <v>#N/A</v>
      </c>
      <c r="AP721" t="e">
        <f>VLOOKUP($Z721,'oddspedia-matches'!$A:$AD,AP$2,0)</f>
        <v>#N/A</v>
      </c>
      <c r="AQ721" t="e">
        <f>VLOOKUP($Z721,'oddspedia-matches'!$A:$AD,AQ$2,0)</f>
        <v>#N/A</v>
      </c>
    </row>
    <row r="722" spans="2:43" hidden="1" x14ac:dyDescent="0.3">
      <c r="B722" t="s">
        <v>638</v>
      </c>
      <c r="C722" t="s">
        <v>4817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tr">
        <f>VLOOKUP(E722,'Transform table'!A:B,2,0)</f>
        <v>Bryne</v>
      </c>
      <c r="Y722" t="str">
        <f>VLOOKUP(F722,'Transform table'!A:B,2,0)</f>
        <v>Stromsgodset</v>
      </c>
      <c r="Z722" t="str">
        <f t="shared" si="13"/>
        <v>01/08/2026BryneStromsgodset</v>
      </c>
      <c r="AA722" t="e">
        <f>VLOOKUP($Z722,'oddspedia-matches'!$A:$AD,AA$2,0)</f>
        <v>#N/A</v>
      </c>
      <c r="AB722" t="e">
        <f>VLOOKUP($Z722,'oddspedia-matches'!$A:$AD,AB$2,0)</f>
        <v>#N/A</v>
      </c>
      <c r="AC722" t="e">
        <f>VLOOKUP($Z722,'oddspedia-matches'!$A:$AD,AC$2,0)</f>
        <v>#N/A</v>
      </c>
      <c r="AD722" t="e">
        <f>VLOOKUP($Z722,'oddspedia-matches'!$A:$AD,AD$2,0)</f>
        <v>#N/A</v>
      </c>
      <c r="AE722" t="e">
        <f>VLOOKUP($Z722,'oddspedia-matches'!$A:$AD,AE$2,0)</f>
        <v>#N/A</v>
      </c>
      <c r="AF722" t="e">
        <f>VLOOKUP($Z722,'oddspedia-matches'!$A:$AD,AF$2,0)</f>
        <v>#N/A</v>
      </c>
      <c r="AG722" t="e">
        <f>VLOOKUP($Z722,'oddspedia-matches'!$A:$AD,AG$2,0)</f>
        <v>#N/A</v>
      </c>
      <c r="AH722" t="e">
        <f>VLOOKUP($Z722,'oddspedia-matches'!$A:$AD,AH$2,0)</f>
        <v>#N/A</v>
      </c>
      <c r="AI722" t="e">
        <f>VLOOKUP($Z722,'oddspedia-matches'!$A:$AD,AI$2,0)</f>
        <v>#N/A</v>
      </c>
      <c r="AJ722" t="e">
        <f>VLOOKUP($Z722,'oddspedia-matches'!$A:$AD,AJ$2,0)</f>
        <v>#N/A</v>
      </c>
      <c r="AK722" t="e">
        <f>VLOOKUP($Z722,'oddspedia-matches'!$A:$AD,AK$2,0)</f>
        <v>#N/A</v>
      </c>
      <c r="AL722" t="e">
        <f>VLOOKUP($Z722,'oddspedia-matches'!$A:$AD,AL$2,0)</f>
        <v>#N/A</v>
      </c>
      <c r="AM722" t="e">
        <f>VLOOKUP($Z722,'oddspedia-matches'!$A:$AD,AM$2,0)</f>
        <v>#N/A</v>
      </c>
      <c r="AN722" t="e">
        <f>VLOOKUP($Z722,'oddspedia-matches'!$A:$AD,AN$2,0)</f>
        <v>#N/A</v>
      </c>
      <c r="AO722" t="e">
        <f>VLOOKUP($Z722,'oddspedia-matches'!$A:$AD,AO$2,0)</f>
        <v>#N/A</v>
      </c>
      <c r="AP722" t="e">
        <f>VLOOKUP($Z722,'oddspedia-matches'!$A:$AD,AP$2,0)</f>
        <v>#N/A</v>
      </c>
      <c r="AQ722" t="e">
        <f>VLOOKUP($Z722,'oddspedia-matches'!$A:$AD,AQ$2,0)</f>
        <v>#N/A</v>
      </c>
    </row>
    <row r="723" spans="2:43" hidden="1" x14ac:dyDescent="0.3">
      <c r="B723" t="s">
        <v>451</v>
      </c>
      <c r="C723" t="s">
        <v>4817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tr">
        <f>VLOOKUP(E723,'Transform table'!A:B,2,0)</f>
        <v>Norrkoping</v>
      </c>
      <c r="Y723" t="str">
        <f>VLOOKUP(F723,'Transform table'!A:B,2,0)</f>
        <v>Helsingborg</v>
      </c>
      <c r="Z723" t="str">
        <f t="shared" si="13"/>
        <v>01/08/2026NorrkopingHelsingborg</v>
      </c>
      <c r="AA723" t="e">
        <f>VLOOKUP($Z723,'oddspedia-matches'!$A:$AD,AA$2,0)</f>
        <v>#N/A</v>
      </c>
      <c r="AB723" t="e">
        <f>VLOOKUP($Z723,'oddspedia-matches'!$A:$AD,AB$2,0)</f>
        <v>#N/A</v>
      </c>
      <c r="AC723" t="e">
        <f>VLOOKUP($Z723,'oddspedia-matches'!$A:$AD,AC$2,0)</f>
        <v>#N/A</v>
      </c>
      <c r="AD723" t="e">
        <f>VLOOKUP($Z723,'oddspedia-matches'!$A:$AD,AD$2,0)</f>
        <v>#N/A</v>
      </c>
      <c r="AE723" t="e">
        <f>VLOOKUP($Z723,'oddspedia-matches'!$A:$AD,AE$2,0)</f>
        <v>#N/A</v>
      </c>
      <c r="AF723" t="e">
        <f>VLOOKUP($Z723,'oddspedia-matches'!$A:$AD,AF$2,0)</f>
        <v>#N/A</v>
      </c>
      <c r="AG723" t="e">
        <f>VLOOKUP($Z723,'oddspedia-matches'!$A:$AD,AG$2,0)</f>
        <v>#N/A</v>
      </c>
      <c r="AH723" t="e">
        <f>VLOOKUP($Z723,'oddspedia-matches'!$A:$AD,AH$2,0)</f>
        <v>#N/A</v>
      </c>
      <c r="AI723" t="e">
        <f>VLOOKUP($Z723,'oddspedia-matches'!$A:$AD,AI$2,0)</f>
        <v>#N/A</v>
      </c>
      <c r="AJ723" t="e">
        <f>VLOOKUP($Z723,'oddspedia-matches'!$A:$AD,AJ$2,0)</f>
        <v>#N/A</v>
      </c>
      <c r="AK723" t="e">
        <f>VLOOKUP($Z723,'oddspedia-matches'!$A:$AD,AK$2,0)</f>
        <v>#N/A</v>
      </c>
      <c r="AL723" t="e">
        <f>VLOOKUP($Z723,'oddspedia-matches'!$A:$AD,AL$2,0)</f>
        <v>#N/A</v>
      </c>
      <c r="AM723" t="e">
        <f>VLOOKUP($Z723,'oddspedia-matches'!$A:$AD,AM$2,0)</f>
        <v>#N/A</v>
      </c>
      <c r="AN723" t="e">
        <f>VLOOKUP($Z723,'oddspedia-matches'!$A:$AD,AN$2,0)</f>
        <v>#N/A</v>
      </c>
      <c r="AO723" t="e">
        <f>VLOOKUP($Z723,'oddspedia-matches'!$A:$AD,AO$2,0)</f>
        <v>#N/A</v>
      </c>
      <c r="AP723" t="e">
        <f>VLOOKUP($Z723,'oddspedia-matches'!$A:$AD,AP$2,0)</f>
        <v>#N/A</v>
      </c>
      <c r="AQ723" t="e">
        <f>VLOOKUP($Z723,'oddspedia-matches'!$A:$AD,AQ$2,0)</f>
        <v>#N/A</v>
      </c>
    </row>
    <row r="724" spans="2:43" hidden="1" x14ac:dyDescent="0.3">
      <c r="B724" t="s">
        <v>451</v>
      </c>
      <c r="C724" t="s">
        <v>4817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tr">
        <f>VLOOKUP(E724,'Transform table'!A:B,2,0)</f>
        <v>IK Brage</v>
      </c>
      <c r="Y724" t="str">
        <f>VLOOKUP(F724,'Transform table'!A:B,2,0)</f>
        <v>Landskrona</v>
      </c>
      <c r="Z724" t="str">
        <f t="shared" si="13"/>
        <v>01/08/2026IK BrageLandskrona</v>
      </c>
      <c r="AA724" t="e">
        <f>VLOOKUP($Z724,'oddspedia-matches'!$A:$AD,AA$2,0)</f>
        <v>#N/A</v>
      </c>
      <c r="AB724" t="e">
        <f>VLOOKUP($Z724,'oddspedia-matches'!$A:$AD,AB$2,0)</f>
        <v>#N/A</v>
      </c>
      <c r="AC724" t="e">
        <f>VLOOKUP($Z724,'oddspedia-matches'!$A:$AD,AC$2,0)</f>
        <v>#N/A</v>
      </c>
      <c r="AD724" t="e">
        <f>VLOOKUP($Z724,'oddspedia-matches'!$A:$AD,AD$2,0)</f>
        <v>#N/A</v>
      </c>
      <c r="AE724" t="e">
        <f>VLOOKUP($Z724,'oddspedia-matches'!$A:$AD,AE$2,0)</f>
        <v>#N/A</v>
      </c>
      <c r="AF724" t="e">
        <f>VLOOKUP($Z724,'oddspedia-matches'!$A:$AD,AF$2,0)</f>
        <v>#N/A</v>
      </c>
      <c r="AG724" t="e">
        <f>VLOOKUP($Z724,'oddspedia-matches'!$A:$AD,AG$2,0)</f>
        <v>#N/A</v>
      </c>
      <c r="AH724" t="e">
        <f>VLOOKUP($Z724,'oddspedia-matches'!$A:$AD,AH$2,0)</f>
        <v>#N/A</v>
      </c>
      <c r="AI724" t="e">
        <f>VLOOKUP($Z724,'oddspedia-matches'!$A:$AD,AI$2,0)</f>
        <v>#N/A</v>
      </c>
      <c r="AJ724" t="e">
        <f>VLOOKUP($Z724,'oddspedia-matches'!$A:$AD,AJ$2,0)</f>
        <v>#N/A</v>
      </c>
      <c r="AK724" t="e">
        <f>VLOOKUP($Z724,'oddspedia-matches'!$A:$AD,AK$2,0)</f>
        <v>#N/A</v>
      </c>
      <c r="AL724" t="e">
        <f>VLOOKUP($Z724,'oddspedia-matches'!$A:$AD,AL$2,0)</f>
        <v>#N/A</v>
      </c>
      <c r="AM724" t="e">
        <f>VLOOKUP($Z724,'oddspedia-matches'!$A:$AD,AM$2,0)</f>
        <v>#N/A</v>
      </c>
      <c r="AN724" t="e">
        <f>VLOOKUP($Z724,'oddspedia-matches'!$A:$AD,AN$2,0)</f>
        <v>#N/A</v>
      </c>
      <c r="AO724" t="e">
        <f>VLOOKUP($Z724,'oddspedia-matches'!$A:$AD,AO$2,0)</f>
        <v>#N/A</v>
      </c>
      <c r="AP724" t="e">
        <f>VLOOKUP($Z724,'oddspedia-matches'!$A:$AD,AP$2,0)</f>
        <v>#N/A</v>
      </c>
      <c r="AQ724" t="e">
        <f>VLOOKUP($Z724,'oddspedia-matches'!$A:$AD,AQ$2,0)</f>
        <v>#N/A</v>
      </c>
    </row>
    <row r="725" spans="2:43" hidden="1" x14ac:dyDescent="0.3">
      <c r="B725" t="s">
        <v>486</v>
      </c>
      <c r="C725" t="s">
        <v>4817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tr">
        <f>VLOOKUP(E725,'Transform table'!A:B,2,0)</f>
        <v>Albion FC</v>
      </c>
      <c r="Y725" t="str">
        <f>VLOOKUP(F725,'Transform table'!A:B,2,0)</f>
        <v>Danubio</v>
      </c>
      <c r="Z725" t="str">
        <f t="shared" si="13"/>
        <v>01/08/2026Albion FCDanubio</v>
      </c>
      <c r="AA725" t="e">
        <f>VLOOKUP($Z725,'oddspedia-matches'!$A:$AD,AA$2,0)</f>
        <v>#N/A</v>
      </c>
      <c r="AB725" t="e">
        <f>VLOOKUP($Z725,'oddspedia-matches'!$A:$AD,AB$2,0)</f>
        <v>#N/A</v>
      </c>
      <c r="AC725" t="e">
        <f>VLOOKUP($Z725,'oddspedia-matches'!$A:$AD,AC$2,0)</f>
        <v>#N/A</v>
      </c>
      <c r="AD725" t="e">
        <f>VLOOKUP($Z725,'oddspedia-matches'!$A:$AD,AD$2,0)</f>
        <v>#N/A</v>
      </c>
      <c r="AE725" t="e">
        <f>VLOOKUP($Z725,'oddspedia-matches'!$A:$AD,AE$2,0)</f>
        <v>#N/A</v>
      </c>
      <c r="AF725" t="e">
        <f>VLOOKUP($Z725,'oddspedia-matches'!$A:$AD,AF$2,0)</f>
        <v>#N/A</v>
      </c>
      <c r="AG725" t="e">
        <f>VLOOKUP($Z725,'oddspedia-matches'!$A:$AD,AG$2,0)</f>
        <v>#N/A</v>
      </c>
      <c r="AH725" t="e">
        <f>VLOOKUP($Z725,'oddspedia-matches'!$A:$AD,AH$2,0)</f>
        <v>#N/A</v>
      </c>
      <c r="AI725" t="e">
        <f>VLOOKUP($Z725,'oddspedia-matches'!$A:$AD,AI$2,0)</f>
        <v>#N/A</v>
      </c>
      <c r="AJ725" t="e">
        <f>VLOOKUP($Z725,'oddspedia-matches'!$A:$AD,AJ$2,0)</f>
        <v>#N/A</v>
      </c>
      <c r="AK725" t="e">
        <f>VLOOKUP($Z725,'oddspedia-matches'!$A:$AD,AK$2,0)</f>
        <v>#N/A</v>
      </c>
      <c r="AL725" t="e">
        <f>VLOOKUP($Z725,'oddspedia-matches'!$A:$AD,AL$2,0)</f>
        <v>#N/A</v>
      </c>
      <c r="AM725" t="e">
        <f>VLOOKUP($Z725,'oddspedia-matches'!$A:$AD,AM$2,0)</f>
        <v>#N/A</v>
      </c>
      <c r="AN725" t="e">
        <f>VLOOKUP($Z725,'oddspedia-matches'!$A:$AD,AN$2,0)</f>
        <v>#N/A</v>
      </c>
      <c r="AO725" t="e">
        <f>VLOOKUP($Z725,'oddspedia-matches'!$A:$AD,AO$2,0)</f>
        <v>#N/A</v>
      </c>
      <c r="AP725" t="e">
        <f>VLOOKUP($Z725,'oddspedia-matches'!$A:$AD,AP$2,0)</f>
        <v>#N/A</v>
      </c>
      <c r="AQ725" t="e">
        <f>VLOOKUP($Z725,'oddspedia-matches'!$A:$AD,AQ$2,0)</f>
        <v>#N/A</v>
      </c>
    </row>
    <row r="726" spans="2:43" hidden="1" x14ac:dyDescent="0.3">
      <c r="B726" t="s">
        <v>4236</v>
      </c>
      <c r="C726" t="s">
        <v>4817</v>
      </c>
      <c r="D726" s="25">
        <v>0.50694444444444442</v>
      </c>
      <c r="E726" t="s">
        <v>4842</v>
      </c>
      <c r="F726" t="s">
        <v>3034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e">
        <f>VLOOKUP(E726,'Transform table'!A:B,2,0)</f>
        <v>#N/A</v>
      </c>
      <c r="Y726" t="e">
        <f>VLOOKUP(F726,'Transform table'!A:B,2,0)</f>
        <v>#N/A</v>
      </c>
      <c r="Z726" t="e">
        <f t="shared" si="13"/>
        <v>#N/A</v>
      </c>
      <c r="AA726" t="e">
        <f>VLOOKUP($Z726,'oddspedia-matches'!$A:$AD,AA$2,0)</f>
        <v>#N/A</v>
      </c>
      <c r="AB726" t="e">
        <f>VLOOKUP($Z726,'oddspedia-matches'!$A:$AD,AB$2,0)</f>
        <v>#N/A</v>
      </c>
      <c r="AC726" t="e">
        <f>VLOOKUP($Z726,'oddspedia-matches'!$A:$AD,AC$2,0)</f>
        <v>#N/A</v>
      </c>
      <c r="AD726" t="e">
        <f>VLOOKUP($Z726,'oddspedia-matches'!$A:$AD,AD$2,0)</f>
        <v>#N/A</v>
      </c>
      <c r="AE726" t="e">
        <f>VLOOKUP($Z726,'oddspedia-matches'!$A:$AD,AE$2,0)</f>
        <v>#N/A</v>
      </c>
      <c r="AF726" t="e">
        <f>VLOOKUP($Z726,'oddspedia-matches'!$A:$AD,AF$2,0)</f>
        <v>#N/A</v>
      </c>
      <c r="AG726" t="e">
        <f>VLOOKUP($Z726,'oddspedia-matches'!$A:$AD,AG$2,0)</f>
        <v>#N/A</v>
      </c>
      <c r="AH726" t="e">
        <f>VLOOKUP($Z726,'oddspedia-matches'!$A:$AD,AH$2,0)</f>
        <v>#N/A</v>
      </c>
      <c r="AI726" t="e">
        <f>VLOOKUP($Z726,'oddspedia-matches'!$A:$AD,AI$2,0)</f>
        <v>#N/A</v>
      </c>
      <c r="AJ726" t="e">
        <f>VLOOKUP($Z726,'oddspedia-matches'!$A:$AD,AJ$2,0)</f>
        <v>#N/A</v>
      </c>
      <c r="AK726" t="e">
        <f>VLOOKUP($Z726,'oddspedia-matches'!$A:$AD,AK$2,0)</f>
        <v>#N/A</v>
      </c>
      <c r="AL726" t="e">
        <f>VLOOKUP($Z726,'oddspedia-matches'!$A:$AD,AL$2,0)</f>
        <v>#N/A</v>
      </c>
      <c r="AM726" t="e">
        <f>VLOOKUP($Z726,'oddspedia-matches'!$A:$AD,AM$2,0)</f>
        <v>#N/A</v>
      </c>
      <c r="AN726" t="e">
        <f>VLOOKUP($Z726,'oddspedia-matches'!$A:$AD,AN$2,0)</f>
        <v>#N/A</v>
      </c>
      <c r="AO726" t="e">
        <f>VLOOKUP($Z726,'oddspedia-matches'!$A:$AD,AO$2,0)</f>
        <v>#N/A</v>
      </c>
      <c r="AP726" t="e">
        <f>VLOOKUP($Z726,'oddspedia-matches'!$A:$AD,AP$2,0)</f>
        <v>#N/A</v>
      </c>
      <c r="AQ726" t="e">
        <f>VLOOKUP($Z726,'oddspedia-matches'!$A:$AD,AQ$2,0)</f>
        <v>#N/A</v>
      </c>
    </row>
    <row r="727" spans="2:43" hidden="1" x14ac:dyDescent="0.3">
      <c r="B727" t="s">
        <v>626</v>
      </c>
      <c r="C727" t="s">
        <v>4817</v>
      </c>
      <c r="D727" s="25">
        <v>0.54166666666666663</v>
      </c>
      <c r="E727" t="s">
        <v>4843</v>
      </c>
      <c r="F727" t="s">
        <v>4844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e">
        <f>VLOOKUP(E727,'Transform table'!A:B,2,0)</f>
        <v>#N/A</v>
      </c>
      <c r="Y727" t="e">
        <f>VLOOKUP(F727,'Transform table'!A:B,2,0)</f>
        <v>#N/A</v>
      </c>
      <c r="Z727" t="e">
        <f t="shared" si="13"/>
        <v>#N/A</v>
      </c>
      <c r="AA727" t="e">
        <f>VLOOKUP($Z727,'oddspedia-matches'!$A:$AD,AA$2,0)</f>
        <v>#N/A</v>
      </c>
      <c r="AB727" t="e">
        <f>VLOOKUP($Z727,'oddspedia-matches'!$A:$AD,AB$2,0)</f>
        <v>#N/A</v>
      </c>
      <c r="AC727" t="e">
        <f>VLOOKUP($Z727,'oddspedia-matches'!$A:$AD,AC$2,0)</f>
        <v>#N/A</v>
      </c>
      <c r="AD727" t="e">
        <f>VLOOKUP($Z727,'oddspedia-matches'!$A:$AD,AD$2,0)</f>
        <v>#N/A</v>
      </c>
      <c r="AE727" t="e">
        <f>VLOOKUP($Z727,'oddspedia-matches'!$A:$AD,AE$2,0)</f>
        <v>#N/A</v>
      </c>
      <c r="AF727" t="e">
        <f>VLOOKUP($Z727,'oddspedia-matches'!$A:$AD,AF$2,0)</f>
        <v>#N/A</v>
      </c>
      <c r="AG727" t="e">
        <f>VLOOKUP($Z727,'oddspedia-matches'!$A:$AD,AG$2,0)</f>
        <v>#N/A</v>
      </c>
      <c r="AH727" t="e">
        <f>VLOOKUP($Z727,'oddspedia-matches'!$A:$AD,AH$2,0)</f>
        <v>#N/A</v>
      </c>
      <c r="AI727" t="e">
        <f>VLOOKUP($Z727,'oddspedia-matches'!$A:$AD,AI$2,0)</f>
        <v>#N/A</v>
      </c>
      <c r="AJ727" t="e">
        <f>VLOOKUP($Z727,'oddspedia-matches'!$A:$AD,AJ$2,0)</f>
        <v>#N/A</v>
      </c>
      <c r="AK727" t="e">
        <f>VLOOKUP($Z727,'oddspedia-matches'!$A:$AD,AK$2,0)</f>
        <v>#N/A</v>
      </c>
      <c r="AL727" t="e">
        <f>VLOOKUP($Z727,'oddspedia-matches'!$A:$AD,AL$2,0)</f>
        <v>#N/A</v>
      </c>
      <c r="AM727" t="e">
        <f>VLOOKUP($Z727,'oddspedia-matches'!$A:$AD,AM$2,0)</f>
        <v>#N/A</v>
      </c>
      <c r="AN727" t="e">
        <f>VLOOKUP($Z727,'oddspedia-matches'!$A:$AD,AN$2,0)</f>
        <v>#N/A</v>
      </c>
      <c r="AO727" t="e">
        <f>VLOOKUP($Z727,'oddspedia-matches'!$A:$AD,AO$2,0)</f>
        <v>#N/A</v>
      </c>
      <c r="AP727" t="e">
        <f>VLOOKUP($Z727,'oddspedia-matches'!$A:$AD,AP$2,0)</f>
        <v>#N/A</v>
      </c>
      <c r="AQ727" t="e">
        <f>VLOOKUP($Z727,'oddspedia-matches'!$A:$AD,AQ$2,0)</f>
        <v>#N/A</v>
      </c>
    </row>
    <row r="728" spans="2:43" hidden="1" x14ac:dyDescent="0.3">
      <c r="B728" t="s">
        <v>626</v>
      </c>
      <c r="C728" t="s">
        <v>4817</v>
      </c>
      <c r="D728" s="25">
        <v>0.54166666666666663</v>
      </c>
      <c r="E728" t="s">
        <v>4845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e">
        <f>VLOOKUP(E728,'Transform table'!A:B,2,0)</f>
        <v>#N/A</v>
      </c>
      <c r="Y728" t="str">
        <f>VLOOKUP(F728,'Transform table'!A:B,2,0)</f>
        <v>Flora Tallinn II</v>
      </c>
      <c r="Z728" t="e">
        <f t="shared" si="13"/>
        <v>#N/A</v>
      </c>
      <c r="AA728" t="e">
        <f>VLOOKUP($Z728,'oddspedia-matches'!$A:$AD,AA$2,0)</f>
        <v>#N/A</v>
      </c>
      <c r="AB728" t="e">
        <f>VLOOKUP($Z728,'oddspedia-matches'!$A:$AD,AB$2,0)</f>
        <v>#N/A</v>
      </c>
      <c r="AC728" t="e">
        <f>VLOOKUP($Z728,'oddspedia-matches'!$A:$AD,AC$2,0)</f>
        <v>#N/A</v>
      </c>
      <c r="AD728" t="e">
        <f>VLOOKUP($Z728,'oddspedia-matches'!$A:$AD,AD$2,0)</f>
        <v>#N/A</v>
      </c>
      <c r="AE728" t="e">
        <f>VLOOKUP($Z728,'oddspedia-matches'!$A:$AD,AE$2,0)</f>
        <v>#N/A</v>
      </c>
      <c r="AF728" t="e">
        <f>VLOOKUP($Z728,'oddspedia-matches'!$A:$AD,AF$2,0)</f>
        <v>#N/A</v>
      </c>
      <c r="AG728" t="e">
        <f>VLOOKUP($Z728,'oddspedia-matches'!$A:$AD,AG$2,0)</f>
        <v>#N/A</v>
      </c>
      <c r="AH728" t="e">
        <f>VLOOKUP($Z728,'oddspedia-matches'!$A:$AD,AH$2,0)</f>
        <v>#N/A</v>
      </c>
      <c r="AI728" t="e">
        <f>VLOOKUP($Z728,'oddspedia-matches'!$A:$AD,AI$2,0)</f>
        <v>#N/A</v>
      </c>
      <c r="AJ728" t="e">
        <f>VLOOKUP($Z728,'oddspedia-matches'!$A:$AD,AJ$2,0)</f>
        <v>#N/A</v>
      </c>
      <c r="AK728" t="e">
        <f>VLOOKUP($Z728,'oddspedia-matches'!$A:$AD,AK$2,0)</f>
        <v>#N/A</v>
      </c>
      <c r="AL728" t="e">
        <f>VLOOKUP($Z728,'oddspedia-matches'!$A:$AD,AL$2,0)</f>
        <v>#N/A</v>
      </c>
      <c r="AM728" t="e">
        <f>VLOOKUP($Z728,'oddspedia-matches'!$A:$AD,AM$2,0)</f>
        <v>#N/A</v>
      </c>
      <c r="AN728" t="e">
        <f>VLOOKUP($Z728,'oddspedia-matches'!$A:$AD,AN$2,0)</f>
        <v>#N/A</v>
      </c>
      <c r="AO728" t="e">
        <f>VLOOKUP($Z728,'oddspedia-matches'!$A:$AD,AO$2,0)</f>
        <v>#N/A</v>
      </c>
      <c r="AP728" t="e">
        <f>VLOOKUP($Z728,'oddspedia-matches'!$A:$AD,AP$2,0)</f>
        <v>#N/A</v>
      </c>
      <c r="AQ728" t="e">
        <f>VLOOKUP($Z728,'oddspedia-matches'!$A:$AD,AQ$2,0)</f>
        <v>#N/A</v>
      </c>
    </row>
    <row r="729" spans="2:43" hidden="1" x14ac:dyDescent="0.3">
      <c r="B729" t="s">
        <v>626</v>
      </c>
      <c r="C729" t="s">
        <v>4817</v>
      </c>
      <c r="D729" s="25">
        <v>0.54166666666666663</v>
      </c>
      <c r="E729" t="s">
        <v>627</v>
      </c>
      <c r="F729" t="s">
        <v>4846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tr">
        <f>VLOOKUP(E729,'Transform table'!A:B,2,0)</f>
        <v>Nomme Kalju II</v>
      </c>
      <c r="Y729" t="e">
        <f>VLOOKUP(F729,'Transform table'!A:B,2,0)</f>
        <v>#N/A</v>
      </c>
      <c r="Z729" t="e">
        <f t="shared" si="13"/>
        <v>#N/A</v>
      </c>
      <c r="AA729" t="e">
        <f>VLOOKUP($Z729,'oddspedia-matches'!$A:$AD,AA$2,0)</f>
        <v>#N/A</v>
      </c>
      <c r="AB729" t="e">
        <f>VLOOKUP($Z729,'oddspedia-matches'!$A:$AD,AB$2,0)</f>
        <v>#N/A</v>
      </c>
      <c r="AC729" t="e">
        <f>VLOOKUP($Z729,'oddspedia-matches'!$A:$AD,AC$2,0)</f>
        <v>#N/A</v>
      </c>
      <c r="AD729" t="e">
        <f>VLOOKUP($Z729,'oddspedia-matches'!$A:$AD,AD$2,0)</f>
        <v>#N/A</v>
      </c>
      <c r="AE729" t="e">
        <f>VLOOKUP($Z729,'oddspedia-matches'!$A:$AD,AE$2,0)</f>
        <v>#N/A</v>
      </c>
      <c r="AF729" t="e">
        <f>VLOOKUP($Z729,'oddspedia-matches'!$A:$AD,AF$2,0)</f>
        <v>#N/A</v>
      </c>
      <c r="AG729" t="e">
        <f>VLOOKUP($Z729,'oddspedia-matches'!$A:$AD,AG$2,0)</f>
        <v>#N/A</v>
      </c>
      <c r="AH729" t="e">
        <f>VLOOKUP($Z729,'oddspedia-matches'!$A:$AD,AH$2,0)</f>
        <v>#N/A</v>
      </c>
      <c r="AI729" t="e">
        <f>VLOOKUP($Z729,'oddspedia-matches'!$A:$AD,AI$2,0)</f>
        <v>#N/A</v>
      </c>
      <c r="AJ729" t="e">
        <f>VLOOKUP($Z729,'oddspedia-matches'!$A:$AD,AJ$2,0)</f>
        <v>#N/A</v>
      </c>
      <c r="AK729" t="e">
        <f>VLOOKUP($Z729,'oddspedia-matches'!$A:$AD,AK$2,0)</f>
        <v>#N/A</v>
      </c>
      <c r="AL729" t="e">
        <f>VLOOKUP($Z729,'oddspedia-matches'!$A:$AD,AL$2,0)</f>
        <v>#N/A</v>
      </c>
      <c r="AM729" t="e">
        <f>VLOOKUP($Z729,'oddspedia-matches'!$A:$AD,AM$2,0)</f>
        <v>#N/A</v>
      </c>
      <c r="AN729" t="e">
        <f>VLOOKUP($Z729,'oddspedia-matches'!$A:$AD,AN$2,0)</f>
        <v>#N/A</v>
      </c>
      <c r="AO729" t="e">
        <f>VLOOKUP($Z729,'oddspedia-matches'!$A:$AD,AO$2,0)</f>
        <v>#N/A</v>
      </c>
      <c r="AP729" t="e">
        <f>VLOOKUP($Z729,'oddspedia-matches'!$A:$AD,AP$2,0)</f>
        <v>#N/A</v>
      </c>
      <c r="AQ729" t="e">
        <f>VLOOKUP($Z729,'oddspedia-matches'!$A:$AD,AQ$2,0)</f>
        <v>#N/A</v>
      </c>
    </row>
    <row r="730" spans="2:43" hidden="1" x14ac:dyDescent="0.3">
      <c r="B730" t="s">
        <v>626</v>
      </c>
      <c r="C730" t="s">
        <v>4817</v>
      </c>
      <c r="D730" s="25">
        <v>0.54166666666666663</v>
      </c>
      <c r="E730" t="s">
        <v>1242</v>
      </c>
      <c r="F730" t="s">
        <v>4847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tr">
        <f>VLOOKUP(E730,'Transform table'!A:B,2,0)</f>
        <v>JK Nomme United U21</v>
      </c>
      <c r="Y730" t="e">
        <f>VLOOKUP(F730,'Transform table'!A:B,2,0)</f>
        <v>#N/A</v>
      </c>
      <c r="Z730" t="e">
        <f t="shared" si="13"/>
        <v>#N/A</v>
      </c>
      <c r="AA730" t="e">
        <f>VLOOKUP($Z730,'oddspedia-matches'!$A:$AD,AA$2,0)</f>
        <v>#N/A</v>
      </c>
      <c r="AB730" t="e">
        <f>VLOOKUP($Z730,'oddspedia-matches'!$A:$AD,AB$2,0)</f>
        <v>#N/A</v>
      </c>
      <c r="AC730" t="e">
        <f>VLOOKUP($Z730,'oddspedia-matches'!$A:$AD,AC$2,0)</f>
        <v>#N/A</v>
      </c>
      <c r="AD730" t="e">
        <f>VLOOKUP($Z730,'oddspedia-matches'!$A:$AD,AD$2,0)</f>
        <v>#N/A</v>
      </c>
      <c r="AE730" t="e">
        <f>VLOOKUP($Z730,'oddspedia-matches'!$A:$AD,AE$2,0)</f>
        <v>#N/A</v>
      </c>
      <c r="AF730" t="e">
        <f>VLOOKUP($Z730,'oddspedia-matches'!$A:$AD,AF$2,0)</f>
        <v>#N/A</v>
      </c>
      <c r="AG730" t="e">
        <f>VLOOKUP($Z730,'oddspedia-matches'!$A:$AD,AG$2,0)</f>
        <v>#N/A</v>
      </c>
      <c r="AH730" t="e">
        <f>VLOOKUP($Z730,'oddspedia-matches'!$A:$AD,AH$2,0)</f>
        <v>#N/A</v>
      </c>
      <c r="AI730" t="e">
        <f>VLOOKUP($Z730,'oddspedia-matches'!$A:$AD,AI$2,0)</f>
        <v>#N/A</v>
      </c>
      <c r="AJ730" t="e">
        <f>VLOOKUP($Z730,'oddspedia-matches'!$A:$AD,AJ$2,0)</f>
        <v>#N/A</v>
      </c>
      <c r="AK730" t="e">
        <f>VLOOKUP($Z730,'oddspedia-matches'!$A:$AD,AK$2,0)</f>
        <v>#N/A</v>
      </c>
      <c r="AL730" t="e">
        <f>VLOOKUP($Z730,'oddspedia-matches'!$A:$AD,AL$2,0)</f>
        <v>#N/A</v>
      </c>
      <c r="AM730" t="e">
        <f>VLOOKUP($Z730,'oddspedia-matches'!$A:$AD,AM$2,0)</f>
        <v>#N/A</v>
      </c>
      <c r="AN730" t="e">
        <f>VLOOKUP($Z730,'oddspedia-matches'!$A:$AD,AN$2,0)</f>
        <v>#N/A</v>
      </c>
      <c r="AO730" t="e">
        <f>VLOOKUP($Z730,'oddspedia-matches'!$A:$AD,AO$2,0)</f>
        <v>#N/A</v>
      </c>
      <c r="AP730" t="e">
        <f>VLOOKUP($Z730,'oddspedia-matches'!$A:$AD,AP$2,0)</f>
        <v>#N/A</v>
      </c>
      <c r="AQ730" t="e">
        <f>VLOOKUP($Z730,'oddspedia-matches'!$A:$AD,AQ$2,0)</f>
        <v>#N/A</v>
      </c>
    </row>
    <row r="731" spans="2:43" hidden="1" x14ac:dyDescent="0.3">
      <c r="B731" t="s">
        <v>474</v>
      </c>
      <c r="C731" t="s">
        <v>4817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tr">
        <f>VLOOKUP(E731,'Transform table'!A:B,2,0)</f>
        <v>IF Gnistan</v>
      </c>
      <c r="Y731" t="str">
        <f>VLOOKUP(F731,'Transform table'!A:B,2,0)</f>
        <v>Kuopio PS</v>
      </c>
      <c r="Z731" t="str">
        <f t="shared" si="13"/>
        <v>01/08/2026IF GnistanKuopio PS</v>
      </c>
      <c r="AA731" t="e">
        <f>VLOOKUP($Z731,'oddspedia-matches'!$A:$AD,AA$2,0)</f>
        <v>#N/A</v>
      </c>
      <c r="AB731" t="e">
        <f>VLOOKUP($Z731,'oddspedia-matches'!$A:$AD,AB$2,0)</f>
        <v>#N/A</v>
      </c>
      <c r="AC731" t="e">
        <f>VLOOKUP($Z731,'oddspedia-matches'!$A:$AD,AC$2,0)</f>
        <v>#N/A</v>
      </c>
      <c r="AD731" t="e">
        <f>VLOOKUP($Z731,'oddspedia-matches'!$A:$AD,AD$2,0)</f>
        <v>#N/A</v>
      </c>
      <c r="AE731" t="e">
        <f>VLOOKUP($Z731,'oddspedia-matches'!$A:$AD,AE$2,0)</f>
        <v>#N/A</v>
      </c>
      <c r="AF731" t="e">
        <f>VLOOKUP($Z731,'oddspedia-matches'!$A:$AD,AF$2,0)</f>
        <v>#N/A</v>
      </c>
      <c r="AG731" t="e">
        <f>VLOOKUP($Z731,'oddspedia-matches'!$A:$AD,AG$2,0)</f>
        <v>#N/A</v>
      </c>
      <c r="AH731" t="e">
        <f>VLOOKUP($Z731,'oddspedia-matches'!$A:$AD,AH$2,0)</f>
        <v>#N/A</v>
      </c>
      <c r="AI731" t="e">
        <f>VLOOKUP($Z731,'oddspedia-matches'!$A:$AD,AI$2,0)</f>
        <v>#N/A</v>
      </c>
      <c r="AJ731" t="e">
        <f>VLOOKUP($Z731,'oddspedia-matches'!$A:$AD,AJ$2,0)</f>
        <v>#N/A</v>
      </c>
      <c r="AK731" t="e">
        <f>VLOOKUP($Z731,'oddspedia-matches'!$A:$AD,AK$2,0)</f>
        <v>#N/A</v>
      </c>
      <c r="AL731" t="e">
        <f>VLOOKUP($Z731,'oddspedia-matches'!$A:$AD,AL$2,0)</f>
        <v>#N/A</v>
      </c>
      <c r="AM731" t="e">
        <f>VLOOKUP($Z731,'oddspedia-matches'!$A:$AD,AM$2,0)</f>
        <v>#N/A</v>
      </c>
      <c r="AN731" t="e">
        <f>VLOOKUP($Z731,'oddspedia-matches'!$A:$AD,AN$2,0)</f>
        <v>#N/A</v>
      </c>
      <c r="AO731" t="e">
        <f>VLOOKUP($Z731,'oddspedia-matches'!$A:$AD,AO$2,0)</f>
        <v>#N/A</v>
      </c>
      <c r="AP731" t="e">
        <f>VLOOKUP($Z731,'oddspedia-matches'!$A:$AD,AP$2,0)</f>
        <v>#N/A</v>
      </c>
      <c r="AQ731" t="e">
        <f>VLOOKUP($Z731,'oddspedia-matches'!$A:$AD,AQ$2,0)</f>
        <v>#N/A</v>
      </c>
    </row>
    <row r="732" spans="2:43" hidden="1" x14ac:dyDescent="0.3">
      <c r="B732" t="s">
        <v>569</v>
      </c>
      <c r="C732" t="s">
        <v>4817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tr">
        <f>VLOOKUP(E732,'Transform table'!A:B,2,0)</f>
        <v>Riga FC II</v>
      </c>
      <c r="Y732" t="str">
        <f>VLOOKUP(F732,'Transform table'!A:B,2,0)</f>
        <v>FS Metta/LU Riga</v>
      </c>
      <c r="Z732" t="str">
        <f t="shared" si="13"/>
        <v>01/08/2026Riga FC IIFS Metta/LU Riga</v>
      </c>
      <c r="AA732" t="e">
        <f>VLOOKUP($Z732,'oddspedia-matches'!$A:$AD,AA$2,0)</f>
        <v>#N/A</v>
      </c>
      <c r="AB732" t="e">
        <f>VLOOKUP($Z732,'oddspedia-matches'!$A:$AD,AB$2,0)</f>
        <v>#N/A</v>
      </c>
      <c r="AC732" t="e">
        <f>VLOOKUP($Z732,'oddspedia-matches'!$A:$AD,AC$2,0)</f>
        <v>#N/A</v>
      </c>
      <c r="AD732" t="e">
        <f>VLOOKUP($Z732,'oddspedia-matches'!$A:$AD,AD$2,0)</f>
        <v>#N/A</v>
      </c>
      <c r="AE732" t="e">
        <f>VLOOKUP($Z732,'oddspedia-matches'!$A:$AD,AE$2,0)</f>
        <v>#N/A</v>
      </c>
      <c r="AF732" t="e">
        <f>VLOOKUP($Z732,'oddspedia-matches'!$A:$AD,AF$2,0)</f>
        <v>#N/A</v>
      </c>
      <c r="AG732" t="e">
        <f>VLOOKUP($Z732,'oddspedia-matches'!$A:$AD,AG$2,0)</f>
        <v>#N/A</v>
      </c>
      <c r="AH732" t="e">
        <f>VLOOKUP($Z732,'oddspedia-matches'!$A:$AD,AH$2,0)</f>
        <v>#N/A</v>
      </c>
      <c r="AI732" t="e">
        <f>VLOOKUP($Z732,'oddspedia-matches'!$A:$AD,AI$2,0)</f>
        <v>#N/A</v>
      </c>
      <c r="AJ732" t="e">
        <f>VLOOKUP($Z732,'oddspedia-matches'!$A:$AD,AJ$2,0)</f>
        <v>#N/A</v>
      </c>
      <c r="AK732" t="e">
        <f>VLOOKUP($Z732,'oddspedia-matches'!$A:$AD,AK$2,0)</f>
        <v>#N/A</v>
      </c>
      <c r="AL732" t="e">
        <f>VLOOKUP($Z732,'oddspedia-matches'!$A:$AD,AL$2,0)</f>
        <v>#N/A</v>
      </c>
      <c r="AM732" t="e">
        <f>VLOOKUP($Z732,'oddspedia-matches'!$A:$AD,AM$2,0)</f>
        <v>#N/A</v>
      </c>
      <c r="AN732" t="e">
        <f>VLOOKUP($Z732,'oddspedia-matches'!$A:$AD,AN$2,0)</f>
        <v>#N/A</v>
      </c>
      <c r="AO732" t="e">
        <f>VLOOKUP($Z732,'oddspedia-matches'!$A:$AD,AO$2,0)</f>
        <v>#N/A</v>
      </c>
      <c r="AP732" t="e">
        <f>VLOOKUP($Z732,'oddspedia-matches'!$A:$AD,AP$2,0)</f>
        <v>#N/A</v>
      </c>
      <c r="AQ732" t="e">
        <f>VLOOKUP($Z732,'oddspedia-matches'!$A:$AD,AQ$2,0)</f>
        <v>#N/A</v>
      </c>
    </row>
    <row r="733" spans="2:43" hidden="1" x14ac:dyDescent="0.3">
      <c r="B733" t="s">
        <v>569</v>
      </c>
      <c r="C733" t="s">
        <v>4817</v>
      </c>
      <c r="D733" s="25">
        <v>0.54166666666666663</v>
      </c>
      <c r="E733" t="s">
        <v>4848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e">
        <f>VLOOKUP(E733,'Transform table'!A:B,2,0)</f>
        <v>#N/A</v>
      </c>
      <c r="Y733" t="str">
        <f>VLOOKUP(F733,'Transform table'!A:B,2,0)</f>
        <v>Rezeknes BJSS</v>
      </c>
      <c r="Z733" t="e">
        <f t="shared" si="13"/>
        <v>#N/A</v>
      </c>
      <c r="AA733" t="e">
        <f>VLOOKUP($Z733,'oddspedia-matches'!$A:$AD,AA$2,0)</f>
        <v>#N/A</v>
      </c>
      <c r="AB733" t="e">
        <f>VLOOKUP($Z733,'oddspedia-matches'!$A:$AD,AB$2,0)</f>
        <v>#N/A</v>
      </c>
      <c r="AC733" t="e">
        <f>VLOOKUP($Z733,'oddspedia-matches'!$A:$AD,AC$2,0)</f>
        <v>#N/A</v>
      </c>
      <c r="AD733" t="e">
        <f>VLOOKUP($Z733,'oddspedia-matches'!$A:$AD,AD$2,0)</f>
        <v>#N/A</v>
      </c>
      <c r="AE733" t="e">
        <f>VLOOKUP($Z733,'oddspedia-matches'!$A:$AD,AE$2,0)</f>
        <v>#N/A</v>
      </c>
      <c r="AF733" t="e">
        <f>VLOOKUP($Z733,'oddspedia-matches'!$A:$AD,AF$2,0)</f>
        <v>#N/A</v>
      </c>
      <c r="AG733" t="e">
        <f>VLOOKUP($Z733,'oddspedia-matches'!$A:$AD,AG$2,0)</f>
        <v>#N/A</v>
      </c>
      <c r="AH733" t="e">
        <f>VLOOKUP($Z733,'oddspedia-matches'!$A:$AD,AH$2,0)</f>
        <v>#N/A</v>
      </c>
      <c r="AI733" t="e">
        <f>VLOOKUP($Z733,'oddspedia-matches'!$A:$AD,AI$2,0)</f>
        <v>#N/A</v>
      </c>
      <c r="AJ733" t="e">
        <f>VLOOKUP($Z733,'oddspedia-matches'!$A:$AD,AJ$2,0)</f>
        <v>#N/A</v>
      </c>
      <c r="AK733" t="e">
        <f>VLOOKUP($Z733,'oddspedia-matches'!$A:$AD,AK$2,0)</f>
        <v>#N/A</v>
      </c>
      <c r="AL733" t="e">
        <f>VLOOKUP($Z733,'oddspedia-matches'!$A:$AD,AL$2,0)</f>
        <v>#N/A</v>
      </c>
      <c r="AM733" t="e">
        <f>VLOOKUP($Z733,'oddspedia-matches'!$A:$AD,AM$2,0)</f>
        <v>#N/A</v>
      </c>
      <c r="AN733" t="e">
        <f>VLOOKUP($Z733,'oddspedia-matches'!$A:$AD,AN$2,0)</f>
        <v>#N/A</v>
      </c>
      <c r="AO733" t="e">
        <f>VLOOKUP($Z733,'oddspedia-matches'!$A:$AD,AO$2,0)</f>
        <v>#N/A</v>
      </c>
      <c r="AP733" t="e">
        <f>VLOOKUP($Z733,'oddspedia-matches'!$A:$AD,AP$2,0)</f>
        <v>#N/A</v>
      </c>
      <c r="AQ733" t="e">
        <f>VLOOKUP($Z733,'oddspedia-matches'!$A:$AD,AQ$2,0)</f>
        <v>#N/A</v>
      </c>
    </row>
    <row r="734" spans="2:43" hidden="1" x14ac:dyDescent="0.3">
      <c r="B734" t="s">
        <v>450</v>
      </c>
      <c r="C734" t="s">
        <v>4817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tr">
        <f>VLOOKUP(E734,'Transform table'!A:B,2,0)</f>
        <v>Ekranas</v>
      </c>
      <c r="Y734" t="str">
        <f>VLOOKUP(F734,'Transform table'!A:B,2,0)</f>
        <v>VMFD Zalgiris Vilnius II</v>
      </c>
      <c r="Z734" t="str">
        <f t="shared" si="13"/>
        <v>01/08/2026EkranasVMFD Zalgiris Vilnius II</v>
      </c>
      <c r="AA734" t="e">
        <f>VLOOKUP($Z734,'oddspedia-matches'!$A:$AD,AA$2,0)</f>
        <v>#N/A</v>
      </c>
      <c r="AB734" t="e">
        <f>VLOOKUP($Z734,'oddspedia-matches'!$A:$AD,AB$2,0)</f>
        <v>#N/A</v>
      </c>
      <c r="AC734" t="e">
        <f>VLOOKUP($Z734,'oddspedia-matches'!$A:$AD,AC$2,0)</f>
        <v>#N/A</v>
      </c>
      <c r="AD734" t="e">
        <f>VLOOKUP($Z734,'oddspedia-matches'!$A:$AD,AD$2,0)</f>
        <v>#N/A</v>
      </c>
      <c r="AE734" t="e">
        <f>VLOOKUP($Z734,'oddspedia-matches'!$A:$AD,AE$2,0)</f>
        <v>#N/A</v>
      </c>
      <c r="AF734" t="e">
        <f>VLOOKUP($Z734,'oddspedia-matches'!$A:$AD,AF$2,0)</f>
        <v>#N/A</v>
      </c>
      <c r="AG734" t="e">
        <f>VLOOKUP($Z734,'oddspedia-matches'!$A:$AD,AG$2,0)</f>
        <v>#N/A</v>
      </c>
      <c r="AH734" t="e">
        <f>VLOOKUP($Z734,'oddspedia-matches'!$A:$AD,AH$2,0)</f>
        <v>#N/A</v>
      </c>
      <c r="AI734" t="e">
        <f>VLOOKUP($Z734,'oddspedia-matches'!$A:$AD,AI$2,0)</f>
        <v>#N/A</v>
      </c>
      <c r="AJ734" t="e">
        <f>VLOOKUP($Z734,'oddspedia-matches'!$A:$AD,AJ$2,0)</f>
        <v>#N/A</v>
      </c>
      <c r="AK734" t="e">
        <f>VLOOKUP($Z734,'oddspedia-matches'!$A:$AD,AK$2,0)</f>
        <v>#N/A</v>
      </c>
      <c r="AL734" t="e">
        <f>VLOOKUP($Z734,'oddspedia-matches'!$A:$AD,AL$2,0)</f>
        <v>#N/A</v>
      </c>
      <c r="AM734" t="e">
        <f>VLOOKUP($Z734,'oddspedia-matches'!$A:$AD,AM$2,0)</f>
        <v>#N/A</v>
      </c>
      <c r="AN734" t="e">
        <f>VLOOKUP($Z734,'oddspedia-matches'!$A:$AD,AN$2,0)</f>
        <v>#N/A</v>
      </c>
      <c r="AO734" t="e">
        <f>VLOOKUP($Z734,'oddspedia-matches'!$A:$AD,AO$2,0)</f>
        <v>#N/A</v>
      </c>
      <c r="AP734" t="e">
        <f>VLOOKUP($Z734,'oddspedia-matches'!$A:$AD,AP$2,0)</f>
        <v>#N/A</v>
      </c>
      <c r="AQ734" t="e">
        <f>VLOOKUP($Z734,'oddspedia-matches'!$A:$AD,AQ$2,0)</f>
        <v>#N/A</v>
      </c>
    </row>
    <row r="735" spans="2:43" hidden="1" x14ac:dyDescent="0.3">
      <c r="B735" t="s">
        <v>465</v>
      </c>
      <c r="C735" t="s">
        <v>4817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tr">
        <f>VLOOKUP(E735,'Transform table'!A:B,2,0)</f>
        <v>IK Start</v>
      </c>
      <c r="Y735" t="str">
        <f>VLOOKUP(F735,'Transform table'!A:B,2,0)</f>
        <v>Viking</v>
      </c>
      <c r="Z735" t="str">
        <f t="shared" si="13"/>
        <v>01/08/2026IK StartViking</v>
      </c>
      <c r="AA735" t="e">
        <f>VLOOKUP($Z735,'oddspedia-matches'!$A:$AD,AA$2,0)</f>
        <v>#N/A</v>
      </c>
      <c r="AB735" t="e">
        <f>VLOOKUP($Z735,'oddspedia-matches'!$A:$AD,AB$2,0)</f>
        <v>#N/A</v>
      </c>
      <c r="AC735" t="e">
        <f>VLOOKUP($Z735,'oddspedia-matches'!$A:$AD,AC$2,0)</f>
        <v>#N/A</v>
      </c>
      <c r="AD735" t="e">
        <f>VLOOKUP($Z735,'oddspedia-matches'!$A:$AD,AD$2,0)</f>
        <v>#N/A</v>
      </c>
      <c r="AE735" t="e">
        <f>VLOOKUP($Z735,'oddspedia-matches'!$A:$AD,AE$2,0)</f>
        <v>#N/A</v>
      </c>
      <c r="AF735" t="e">
        <f>VLOOKUP($Z735,'oddspedia-matches'!$A:$AD,AF$2,0)</f>
        <v>#N/A</v>
      </c>
      <c r="AG735" t="e">
        <f>VLOOKUP($Z735,'oddspedia-matches'!$A:$AD,AG$2,0)</f>
        <v>#N/A</v>
      </c>
      <c r="AH735" t="e">
        <f>VLOOKUP($Z735,'oddspedia-matches'!$A:$AD,AH$2,0)</f>
        <v>#N/A</v>
      </c>
      <c r="AI735" t="e">
        <f>VLOOKUP($Z735,'oddspedia-matches'!$A:$AD,AI$2,0)</f>
        <v>#N/A</v>
      </c>
      <c r="AJ735" t="e">
        <f>VLOOKUP($Z735,'oddspedia-matches'!$A:$AD,AJ$2,0)</f>
        <v>#N/A</v>
      </c>
      <c r="AK735" t="e">
        <f>VLOOKUP($Z735,'oddspedia-matches'!$A:$AD,AK$2,0)</f>
        <v>#N/A</v>
      </c>
      <c r="AL735" t="e">
        <f>VLOOKUP($Z735,'oddspedia-matches'!$A:$AD,AL$2,0)</f>
        <v>#N/A</v>
      </c>
      <c r="AM735" t="e">
        <f>VLOOKUP($Z735,'oddspedia-matches'!$A:$AD,AM$2,0)</f>
        <v>#N/A</v>
      </c>
      <c r="AN735" t="e">
        <f>VLOOKUP($Z735,'oddspedia-matches'!$A:$AD,AN$2,0)</f>
        <v>#N/A</v>
      </c>
      <c r="AO735" t="e">
        <f>VLOOKUP($Z735,'oddspedia-matches'!$A:$AD,AO$2,0)</f>
        <v>#N/A</v>
      </c>
      <c r="AP735" t="e">
        <f>VLOOKUP($Z735,'oddspedia-matches'!$A:$AD,AP$2,0)</f>
        <v>#N/A</v>
      </c>
      <c r="AQ735" t="e">
        <f>VLOOKUP($Z735,'oddspedia-matches'!$A:$AD,AQ$2,0)</f>
        <v>#N/A</v>
      </c>
    </row>
    <row r="736" spans="2:43" hidden="1" x14ac:dyDescent="0.3">
      <c r="B736" t="s">
        <v>1007</v>
      </c>
      <c r="C736" t="s">
        <v>4817</v>
      </c>
      <c r="D736" s="25">
        <v>0.54166666666666663</v>
      </c>
      <c r="E736" t="s">
        <v>1205</v>
      </c>
      <c r="F736" t="s">
        <v>4849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tr">
        <f>VLOOKUP(E736,'Transform table'!A:B,2,0)</f>
        <v>La Luz</v>
      </c>
      <c r="Y736" t="e">
        <f>VLOOKUP(F736,'Transform table'!A:B,2,0)</f>
        <v>#N/A</v>
      </c>
      <c r="Z736" t="e">
        <f t="shared" si="13"/>
        <v>#N/A</v>
      </c>
      <c r="AA736" t="e">
        <f>VLOOKUP($Z736,'oddspedia-matches'!$A:$AD,AA$2,0)</f>
        <v>#N/A</v>
      </c>
      <c r="AB736" t="e">
        <f>VLOOKUP($Z736,'oddspedia-matches'!$A:$AD,AB$2,0)</f>
        <v>#N/A</v>
      </c>
      <c r="AC736" t="e">
        <f>VLOOKUP($Z736,'oddspedia-matches'!$A:$AD,AC$2,0)</f>
        <v>#N/A</v>
      </c>
      <c r="AD736" t="e">
        <f>VLOOKUP($Z736,'oddspedia-matches'!$A:$AD,AD$2,0)</f>
        <v>#N/A</v>
      </c>
      <c r="AE736" t="e">
        <f>VLOOKUP($Z736,'oddspedia-matches'!$A:$AD,AE$2,0)</f>
        <v>#N/A</v>
      </c>
      <c r="AF736" t="e">
        <f>VLOOKUP($Z736,'oddspedia-matches'!$A:$AD,AF$2,0)</f>
        <v>#N/A</v>
      </c>
      <c r="AG736" t="e">
        <f>VLOOKUP($Z736,'oddspedia-matches'!$A:$AD,AG$2,0)</f>
        <v>#N/A</v>
      </c>
      <c r="AH736" t="e">
        <f>VLOOKUP($Z736,'oddspedia-matches'!$A:$AD,AH$2,0)</f>
        <v>#N/A</v>
      </c>
      <c r="AI736" t="e">
        <f>VLOOKUP($Z736,'oddspedia-matches'!$A:$AD,AI$2,0)</f>
        <v>#N/A</v>
      </c>
      <c r="AJ736" t="e">
        <f>VLOOKUP($Z736,'oddspedia-matches'!$A:$AD,AJ$2,0)</f>
        <v>#N/A</v>
      </c>
      <c r="AK736" t="e">
        <f>VLOOKUP($Z736,'oddspedia-matches'!$A:$AD,AK$2,0)</f>
        <v>#N/A</v>
      </c>
      <c r="AL736" t="e">
        <f>VLOOKUP($Z736,'oddspedia-matches'!$A:$AD,AL$2,0)</f>
        <v>#N/A</v>
      </c>
      <c r="AM736" t="e">
        <f>VLOOKUP($Z736,'oddspedia-matches'!$A:$AD,AM$2,0)</f>
        <v>#N/A</v>
      </c>
      <c r="AN736" t="e">
        <f>VLOOKUP($Z736,'oddspedia-matches'!$A:$AD,AN$2,0)</f>
        <v>#N/A</v>
      </c>
      <c r="AO736" t="e">
        <f>VLOOKUP($Z736,'oddspedia-matches'!$A:$AD,AO$2,0)</f>
        <v>#N/A</v>
      </c>
      <c r="AP736" t="e">
        <f>VLOOKUP($Z736,'oddspedia-matches'!$A:$AD,AP$2,0)</f>
        <v>#N/A</v>
      </c>
      <c r="AQ736" t="e">
        <f>VLOOKUP($Z736,'oddspedia-matches'!$A:$AD,AQ$2,0)</f>
        <v>#N/A</v>
      </c>
    </row>
    <row r="737" spans="2:43" hidden="1" x14ac:dyDescent="0.3">
      <c r="B737" t="s">
        <v>485</v>
      </c>
      <c r="C737" t="s">
        <v>4817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tr">
        <f>VLOOKUP(E737,'Transform table'!A:B,2,0)</f>
        <v>Cobresal</v>
      </c>
      <c r="Y737" t="str">
        <f>VLOOKUP(F737,'Transform table'!A:B,2,0)</f>
        <v>Union La Calera</v>
      </c>
      <c r="Z737" t="str">
        <f t="shared" si="13"/>
        <v>01/08/2026CobresalUnion La Calera</v>
      </c>
      <c r="AA737" t="e">
        <f>VLOOKUP($Z737,'oddspedia-matches'!$A:$AD,AA$2,0)</f>
        <v>#N/A</v>
      </c>
      <c r="AB737" t="e">
        <f>VLOOKUP($Z737,'oddspedia-matches'!$A:$AD,AB$2,0)</f>
        <v>#N/A</v>
      </c>
      <c r="AC737" t="e">
        <f>VLOOKUP($Z737,'oddspedia-matches'!$A:$AD,AC$2,0)</f>
        <v>#N/A</v>
      </c>
      <c r="AD737" t="e">
        <f>VLOOKUP($Z737,'oddspedia-matches'!$A:$AD,AD$2,0)</f>
        <v>#N/A</v>
      </c>
      <c r="AE737" t="e">
        <f>VLOOKUP($Z737,'oddspedia-matches'!$A:$AD,AE$2,0)</f>
        <v>#N/A</v>
      </c>
      <c r="AF737" t="e">
        <f>VLOOKUP($Z737,'oddspedia-matches'!$A:$AD,AF$2,0)</f>
        <v>#N/A</v>
      </c>
      <c r="AG737" t="e">
        <f>VLOOKUP($Z737,'oddspedia-matches'!$A:$AD,AG$2,0)</f>
        <v>#N/A</v>
      </c>
      <c r="AH737" t="e">
        <f>VLOOKUP($Z737,'oddspedia-matches'!$A:$AD,AH$2,0)</f>
        <v>#N/A</v>
      </c>
      <c r="AI737" t="e">
        <f>VLOOKUP($Z737,'oddspedia-matches'!$A:$AD,AI$2,0)</f>
        <v>#N/A</v>
      </c>
      <c r="AJ737" t="e">
        <f>VLOOKUP($Z737,'oddspedia-matches'!$A:$AD,AJ$2,0)</f>
        <v>#N/A</v>
      </c>
      <c r="AK737" t="e">
        <f>VLOOKUP($Z737,'oddspedia-matches'!$A:$AD,AK$2,0)</f>
        <v>#N/A</v>
      </c>
      <c r="AL737" t="e">
        <f>VLOOKUP($Z737,'oddspedia-matches'!$A:$AD,AL$2,0)</f>
        <v>#N/A</v>
      </c>
      <c r="AM737" t="e">
        <f>VLOOKUP($Z737,'oddspedia-matches'!$A:$AD,AM$2,0)</f>
        <v>#N/A</v>
      </c>
      <c r="AN737" t="e">
        <f>VLOOKUP($Z737,'oddspedia-matches'!$A:$AD,AN$2,0)</f>
        <v>#N/A</v>
      </c>
      <c r="AO737" t="e">
        <f>VLOOKUP($Z737,'oddspedia-matches'!$A:$AD,AO$2,0)</f>
        <v>#N/A</v>
      </c>
      <c r="AP737" t="e">
        <f>VLOOKUP($Z737,'oddspedia-matches'!$A:$AD,AP$2,0)</f>
        <v>#N/A</v>
      </c>
      <c r="AQ737" t="e">
        <f>VLOOKUP($Z737,'oddspedia-matches'!$A:$AD,AQ$2,0)</f>
        <v>#N/A</v>
      </c>
    </row>
    <row r="738" spans="2:43" hidden="1" x14ac:dyDescent="0.3">
      <c r="B738" t="s">
        <v>4236</v>
      </c>
      <c r="C738" t="s">
        <v>4817</v>
      </c>
      <c r="D738" s="25">
        <v>0.58333333333333337</v>
      </c>
      <c r="E738" t="s">
        <v>4464</v>
      </c>
      <c r="F738" t="s">
        <v>3030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e">
        <f>VLOOKUP(E738,'Transform table'!A:B,2,0)</f>
        <v>#N/A</v>
      </c>
      <c r="Y738" t="e">
        <f>VLOOKUP(F738,'Transform table'!A:B,2,0)</f>
        <v>#N/A</v>
      </c>
      <c r="Z738" t="e">
        <f t="shared" si="13"/>
        <v>#N/A</v>
      </c>
      <c r="AA738" t="e">
        <f>VLOOKUP($Z738,'oddspedia-matches'!$A:$AD,AA$2,0)</f>
        <v>#N/A</v>
      </c>
      <c r="AB738" t="e">
        <f>VLOOKUP($Z738,'oddspedia-matches'!$A:$AD,AB$2,0)</f>
        <v>#N/A</v>
      </c>
      <c r="AC738" t="e">
        <f>VLOOKUP($Z738,'oddspedia-matches'!$A:$AD,AC$2,0)</f>
        <v>#N/A</v>
      </c>
      <c r="AD738" t="e">
        <f>VLOOKUP($Z738,'oddspedia-matches'!$A:$AD,AD$2,0)</f>
        <v>#N/A</v>
      </c>
      <c r="AE738" t="e">
        <f>VLOOKUP($Z738,'oddspedia-matches'!$A:$AD,AE$2,0)</f>
        <v>#N/A</v>
      </c>
      <c r="AF738" t="e">
        <f>VLOOKUP($Z738,'oddspedia-matches'!$A:$AD,AF$2,0)</f>
        <v>#N/A</v>
      </c>
      <c r="AG738" t="e">
        <f>VLOOKUP($Z738,'oddspedia-matches'!$A:$AD,AG$2,0)</f>
        <v>#N/A</v>
      </c>
      <c r="AH738" t="e">
        <f>VLOOKUP($Z738,'oddspedia-matches'!$A:$AD,AH$2,0)</f>
        <v>#N/A</v>
      </c>
      <c r="AI738" t="e">
        <f>VLOOKUP($Z738,'oddspedia-matches'!$A:$AD,AI$2,0)</f>
        <v>#N/A</v>
      </c>
      <c r="AJ738" t="e">
        <f>VLOOKUP($Z738,'oddspedia-matches'!$A:$AD,AJ$2,0)</f>
        <v>#N/A</v>
      </c>
      <c r="AK738" t="e">
        <f>VLOOKUP($Z738,'oddspedia-matches'!$A:$AD,AK$2,0)</f>
        <v>#N/A</v>
      </c>
      <c r="AL738" t="e">
        <f>VLOOKUP($Z738,'oddspedia-matches'!$A:$AD,AL$2,0)</f>
        <v>#N/A</v>
      </c>
      <c r="AM738" t="e">
        <f>VLOOKUP($Z738,'oddspedia-matches'!$A:$AD,AM$2,0)</f>
        <v>#N/A</v>
      </c>
      <c r="AN738" t="e">
        <f>VLOOKUP($Z738,'oddspedia-matches'!$A:$AD,AN$2,0)</f>
        <v>#N/A</v>
      </c>
      <c r="AO738" t="e">
        <f>VLOOKUP($Z738,'oddspedia-matches'!$A:$AD,AO$2,0)</f>
        <v>#N/A</v>
      </c>
      <c r="AP738" t="e">
        <f>VLOOKUP($Z738,'oddspedia-matches'!$A:$AD,AP$2,0)</f>
        <v>#N/A</v>
      </c>
      <c r="AQ738" t="e">
        <f>VLOOKUP($Z738,'oddspedia-matches'!$A:$AD,AQ$2,0)</f>
        <v>#N/A</v>
      </c>
    </row>
    <row r="739" spans="2:43" hidden="1" x14ac:dyDescent="0.3">
      <c r="B739" t="s">
        <v>1052</v>
      </c>
      <c r="C739" t="s">
        <v>4817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tr">
        <f>VLOOKUP(E739,'Transform table'!A:B,2,0)</f>
        <v>FC Milsami</v>
      </c>
      <c r="Y739" t="str">
        <f>VLOOKUP(F739,'Transform table'!A:B,2,0)</f>
        <v>Real Sireti</v>
      </c>
      <c r="Z739" t="str">
        <f t="shared" si="13"/>
        <v>01/08/2026FC MilsamiReal Sireti</v>
      </c>
      <c r="AA739" t="e">
        <f>VLOOKUP($Z739,'oddspedia-matches'!$A:$AD,AA$2,0)</f>
        <v>#N/A</v>
      </c>
      <c r="AB739" t="e">
        <f>VLOOKUP($Z739,'oddspedia-matches'!$A:$AD,AB$2,0)</f>
        <v>#N/A</v>
      </c>
      <c r="AC739" t="e">
        <f>VLOOKUP($Z739,'oddspedia-matches'!$A:$AD,AC$2,0)</f>
        <v>#N/A</v>
      </c>
      <c r="AD739" t="e">
        <f>VLOOKUP($Z739,'oddspedia-matches'!$A:$AD,AD$2,0)</f>
        <v>#N/A</v>
      </c>
      <c r="AE739" t="e">
        <f>VLOOKUP($Z739,'oddspedia-matches'!$A:$AD,AE$2,0)</f>
        <v>#N/A</v>
      </c>
      <c r="AF739" t="e">
        <f>VLOOKUP($Z739,'oddspedia-matches'!$A:$AD,AF$2,0)</f>
        <v>#N/A</v>
      </c>
      <c r="AG739" t="e">
        <f>VLOOKUP($Z739,'oddspedia-matches'!$A:$AD,AG$2,0)</f>
        <v>#N/A</v>
      </c>
      <c r="AH739" t="e">
        <f>VLOOKUP($Z739,'oddspedia-matches'!$A:$AD,AH$2,0)</f>
        <v>#N/A</v>
      </c>
      <c r="AI739" t="e">
        <f>VLOOKUP($Z739,'oddspedia-matches'!$A:$AD,AI$2,0)</f>
        <v>#N/A</v>
      </c>
      <c r="AJ739" t="e">
        <f>VLOOKUP($Z739,'oddspedia-matches'!$A:$AD,AJ$2,0)</f>
        <v>#N/A</v>
      </c>
      <c r="AK739" t="e">
        <f>VLOOKUP($Z739,'oddspedia-matches'!$A:$AD,AK$2,0)</f>
        <v>#N/A</v>
      </c>
      <c r="AL739" t="e">
        <f>VLOOKUP($Z739,'oddspedia-matches'!$A:$AD,AL$2,0)</f>
        <v>#N/A</v>
      </c>
      <c r="AM739" t="e">
        <f>VLOOKUP($Z739,'oddspedia-matches'!$A:$AD,AM$2,0)</f>
        <v>#N/A</v>
      </c>
      <c r="AN739" t="e">
        <f>VLOOKUP($Z739,'oddspedia-matches'!$A:$AD,AN$2,0)</f>
        <v>#N/A</v>
      </c>
      <c r="AO739" t="e">
        <f>VLOOKUP($Z739,'oddspedia-matches'!$A:$AD,AO$2,0)</f>
        <v>#N/A</v>
      </c>
      <c r="AP739" t="e">
        <f>VLOOKUP($Z739,'oddspedia-matches'!$A:$AD,AP$2,0)</f>
        <v>#N/A</v>
      </c>
      <c r="AQ739" t="e">
        <f>VLOOKUP($Z739,'oddspedia-matches'!$A:$AD,AQ$2,0)</f>
        <v>#N/A</v>
      </c>
    </row>
    <row r="740" spans="2:43" hidden="1" x14ac:dyDescent="0.3">
      <c r="B740" t="s">
        <v>647</v>
      </c>
      <c r="C740" t="s">
        <v>4817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tr">
        <f>VLOOKUP(E740,'Transform table'!A:B,2,0)</f>
        <v>Club Atletico Acassuso</v>
      </c>
      <c r="Y740" t="str">
        <f>VLOOKUP(F740,'Transform table'!A:B,2,0)</f>
        <v>Club Atletico Colon</v>
      </c>
      <c r="Z740" t="str">
        <f t="shared" si="13"/>
        <v>01/08/2026Club Atletico AcassusoClub Atletico Colon</v>
      </c>
      <c r="AA740" t="e">
        <f>VLOOKUP($Z740,'oddspedia-matches'!$A:$AD,AA$2,0)</f>
        <v>#N/A</v>
      </c>
      <c r="AB740" t="e">
        <f>VLOOKUP($Z740,'oddspedia-matches'!$A:$AD,AB$2,0)</f>
        <v>#N/A</v>
      </c>
      <c r="AC740" t="e">
        <f>VLOOKUP($Z740,'oddspedia-matches'!$A:$AD,AC$2,0)</f>
        <v>#N/A</v>
      </c>
      <c r="AD740" t="e">
        <f>VLOOKUP($Z740,'oddspedia-matches'!$A:$AD,AD$2,0)</f>
        <v>#N/A</v>
      </c>
      <c r="AE740" t="e">
        <f>VLOOKUP($Z740,'oddspedia-matches'!$A:$AD,AE$2,0)</f>
        <v>#N/A</v>
      </c>
      <c r="AF740" t="e">
        <f>VLOOKUP($Z740,'oddspedia-matches'!$A:$AD,AF$2,0)</f>
        <v>#N/A</v>
      </c>
      <c r="AG740" t="e">
        <f>VLOOKUP($Z740,'oddspedia-matches'!$A:$AD,AG$2,0)</f>
        <v>#N/A</v>
      </c>
      <c r="AH740" t="e">
        <f>VLOOKUP($Z740,'oddspedia-matches'!$A:$AD,AH$2,0)</f>
        <v>#N/A</v>
      </c>
      <c r="AI740" t="e">
        <f>VLOOKUP($Z740,'oddspedia-matches'!$A:$AD,AI$2,0)</f>
        <v>#N/A</v>
      </c>
      <c r="AJ740" t="e">
        <f>VLOOKUP($Z740,'oddspedia-matches'!$A:$AD,AJ$2,0)</f>
        <v>#N/A</v>
      </c>
      <c r="AK740" t="e">
        <f>VLOOKUP($Z740,'oddspedia-matches'!$A:$AD,AK$2,0)</f>
        <v>#N/A</v>
      </c>
      <c r="AL740" t="e">
        <f>VLOOKUP($Z740,'oddspedia-matches'!$A:$AD,AL$2,0)</f>
        <v>#N/A</v>
      </c>
      <c r="AM740" t="e">
        <f>VLOOKUP($Z740,'oddspedia-matches'!$A:$AD,AM$2,0)</f>
        <v>#N/A</v>
      </c>
      <c r="AN740" t="e">
        <f>VLOOKUP($Z740,'oddspedia-matches'!$A:$AD,AN$2,0)</f>
        <v>#N/A</v>
      </c>
      <c r="AO740" t="e">
        <f>VLOOKUP($Z740,'oddspedia-matches'!$A:$AD,AO$2,0)</f>
        <v>#N/A</v>
      </c>
      <c r="AP740" t="e">
        <f>VLOOKUP($Z740,'oddspedia-matches'!$A:$AD,AP$2,0)</f>
        <v>#N/A</v>
      </c>
      <c r="AQ740" t="e">
        <f>VLOOKUP($Z740,'oddspedia-matches'!$A:$AD,AQ$2,0)</f>
        <v>#N/A</v>
      </c>
    </row>
    <row r="741" spans="2:43" hidden="1" x14ac:dyDescent="0.3">
      <c r="B741" t="s">
        <v>647</v>
      </c>
      <c r="C741" t="s">
        <v>4817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e">
        <f>VLOOKUP(E741,'Transform table'!A:B,2,0)</f>
        <v>#N/A</v>
      </c>
      <c r="Y741" t="str">
        <f>VLOOKUP(F741,'Transform table'!A:B,2,0)</f>
        <v>Agropecuario</v>
      </c>
      <c r="Z741" t="e">
        <f t="shared" si="13"/>
        <v>#N/A</v>
      </c>
      <c r="AA741" t="e">
        <f>VLOOKUP($Z741,'oddspedia-matches'!$A:$AD,AA$2,0)</f>
        <v>#N/A</v>
      </c>
      <c r="AB741" t="e">
        <f>VLOOKUP($Z741,'oddspedia-matches'!$A:$AD,AB$2,0)</f>
        <v>#N/A</v>
      </c>
      <c r="AC741" t="e">
        <f>VLOOKUP($Z741,'oddspedia-matches'!$A:$AD,AC$2,0)</f>
        <v>#N/A</v>
      </c>
      <c r="AD741" t="e">
        <f>VLOOKUP($Z741,'oddspedia-matches'!$A:$AD,AD$2,0)</f>
        <v>#N/A</v>
      </c>
      <c r="AE741" t="e">
        <f>VLOOKUP($Z741,'oddspedia-matches'!$A:$AD,AE$2,0)</f>
        <v>#N/A</v>
      </c>
      <c r="AF741" t="e">
        <f>VLOOKUP($Z741,'oddspedia-matches'!$A:$AD,AF$2,0)</f>
        <v>#N/A</v>
      </c>
      <c r="AG741" t="e">
        <f>VLOOKUP($Z741,'oddspedia-matches'!$A:$AD,AG$2,0)</f>
        <v>#N/A</v>
      </c>
      <c r="AH741" t="e">
        <f>VLOOKUP($Z741,'oddspedia-matches'!$A:$AD,AH$2,0)</f>
        <v>#N/A</v>
      </c>
      <c r="AI741" t="e">
        <f>VLOOKUP($Z741,'oddspedia-matches'!$A:$AD,AI$2,0)</f>
        <v>#N/A</v>
      </c>
      <c r="AJ741" t="e">
        <f>VLOOKUP($Z741,'oddspedia-matches'!$A:$AD,AJ$2,0)</f>
        <v>#N/A</v>
      </c>
      <c r="AK741" t="e">
        <f>VLOOKUP($Z741,'oddspedia-matches'!$A:$AD,AK$2,0)</f>
        <v>#N/A</v>
      </c>
      <c r="AL741" t="e">
        <f>VLOOKUP($Z741,'oddspedia-matches'!$A:$AD,AL$2,0)</f>
        <v>#N/A</v>
      </c>
      <c r="AM741" t="e">
        <f>VLOOKUP($Z741,'oddspedia-matches'!$A:$AD,AM$2,0)</f>
        <v>#N/A</v>
      </c>
      <c r="AN741" t="e">
        <f>VLOOKUP($Z741,'oddspedia-matches'!$A:$AD,AN$2,0)</f>
        <v>#N/A</v>
      </c>
      <c r="AO741" t="e">
        <f>VLOOKUP($Z741,'oddspedia-matches'!$A:$AD,AO$2,0)</f>
        <v>#N/A</v>
      </c>
      <c r="AP741" t="e">
        <f>VLOOKUP($Z741,'oddspedia-matches'!$A:$AD,AP$2,0)</f>
        <v>#N/A</v>
      </c>
      <c r="AQ741" t="e">
        <f>VLOOKUP($Z741,'oddspedia-matches'!$A:$AD,AQ$2,0)</f>
        <v>#N/A</v>
      </c>
    </row>
    <row r="742" spans="2:43" hidden="1" x14ac:dyDescent="0.3">
      <c r="B742" t="s">
        <v>647</v>
      </c>
      <c r="C742" t="s">
        <v>4817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tr">
        <f>VLOOKUP(E742,'Transform table'!A:B,2,0)</f>
        <v>CA Colegiales</v>
      </c>
      <c r="Y742" t="str">
        <f>VLOOKUP(F742,'Transform table'!A:B,2,0)</f>
        <v>Gimnasia Jujuy</v>
      </c>
      <c r="Z742" t="str">
        <f t="shared" si="13"/>
        <v>01/08/2026CA ColegialesGimnasia Jujuy</v>
      </c>
      <c r="AA742" t="e">
        <f>VLOOKUP($Z742,'oddspedia-matches'!$A:$AD,AA$2,0)</f>
        <v>#N/A</v>
      </c>
      <c r="AB742" t="e">
        <f>VLOOKUP($Z742,'oddspedia-matches'!$A:$AD,AB$2,0)</f>
        <v>#N/A</v>
      </c>
      <c r="AC742" t="e">
        <f>VLOOKUP($Z742,'oddspedia-matches'!$A:$AD,AC$2,0)</f>
        <v>#N/A</v>
      </c>
      <c r="AD742" t="e">
        <f>VLOOKUP($Z742,'oddspedia-matches'!$A:$AD,AD$2,0)</f>
        <v>#N/A</v>
      </c>
      <c r="AE742" t="e">
        <f>VLOOKUP($Z742,'oddspedia-matches'!$A:$AD,AE$2,0)</f>
        <v>#N/A</v>
      </c>
      <c r="AF742" t="e">
        <f>VLOOKUP($Z742,'oddspedia-matches'!$A:$AD,AF$2,0)</f>
        <v>#N/A</v>
      </c>
      <c r="AG742" t="e">
        <f>VLOOKUP($Z742,'oddspedia-matches'!$A:$AD,AG$2,0)</f>
        <v>#N/A</v>
      </c>
      <c r="AH742" t="e">
        <f>VLOOKUP($Z742,'oddspedia-matches'!$A:$AD,AH$2,0)</f>
        <v>#N/A</v>
      </c>
      <c r="AI742" t="e">
        <f>VLOOKUP($Z742,'oddspedia-matches'!$A:$AD,AI$2,0)</f>
        <v>#N/A</v>
      </c>
      <c r="AJ742" t="e">
        <f>VLOOKUP($Z742,'oddspedia-matches'!$A:$AD,AJ$2,0)</f>
        <v>#N/A</v>
      </c>
      <c r="AK742" t="e">
        <f>VLOOKUP($Z742,'oddspedia-matches'!$A:$AD,AK$2,0)</f>
        <v>#N/A</v>
      </c>
      <c r="AL742" t="e">
        <f>VLOOKUP($Z742,'oddspedia-matches'!$A:$AD,AL$2,0)</f>
        <v>#N/A</v>
      </c>
      <c r="AM742" t="e">
        <f>VLOOKUP($Z742,'oddspedia-matches'!$A:$AD,AM$2,0)</f>
        <v>#N/A</v>
      </c>
      <c r="AN742" t="e">
        <f>VLOOKUP($Z742,'oddspedia-matches'!$A:$AD,AN$2,0)</f>
        <v>#N/A</v>
      </c>
      <c r="AO742" t="e">
        <f>VLOOKUP($Z742,'oddspedia-matches'!$A:$AD,AO$2,0)</f>
        <v>#N/A</v>
      </c>
      <c r="AP742" t="e">
        <f>VLOOKUP($Z742,'oddspedia-matches'!$A:$AD,AP$2,0)</f>
        <v>#N/A</v>
      </c>
      <c r="AQ742" t="e">
        <f>VLOOKUP($Z742,'oddspedia-matches'!$A:$AD,AQ$2,0)</f>
        <v>#N/A</v>
      </c>
    </row>
    <row r="743" spans="2:43" hidden="1" x14ac:dyDescent="0.3">
      <c r="B743" t="s">
        <v>647</v>
      </c>
      <c r="C743" t="s">
        <v>4817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tr">
        <f>VLOOKUP(E743,'Transform table'!A:B,2,0)</f>
        <v>Defensores de Belgrano</v>
      </c>
      <c r="Y743" t="str">
        <f>VLOOKUP(F743,'Transform table'!A:B,2,0)</f>
        <v>Estudiantes de BA</v>
      </c>
      <c r="Z743" t="str">
        <f t="shared" si="13"/>
        <v>01/08/2026Defensores de BelgranoEstudiantes de BA</v>
      </c>
      <c r="AA743" t="e">
        <f>VLOOKUP($Z743,'oddspedia-matches'!$A:$AD,AA$2,0)</f>
        <v>#N/A</v>
      </c>
      <c r="AB743" t="e">
        <f>VLOOKUP($Z743,'oddspedia-matches'!$A:$AD,AB$2,0)</f>
        <v>#N/A</v>
      </c>
      <c r="AC743" t="e">
        <f>VLOOKUP($Z743,'oddspedia-matches'!$A:$AD,AC$2,0)</f>
        <v>#N/A</v>
      </c>
      <c r="AD743" t="e">
        <f>VLOOKUP($Z743,'oddspedia-matches'!$A:$AD,AD$2,0)</f>
        <v>#N/A</v>
      </c>
      <c r="AE743" t="e">
        <f>VLOOKUP($Z743,'oddspedia-matches'!$A:$AD,AE$2,0)</f>
        <v>#N/A</v>
      </c>
      <c r="AF743" t="e">
        <f>VLOOKUP($Z743,'oddspedia-matches'!$A:$AD,AF$2,0)</f>
        <v>#N/A</v>
      </c>
      <c r="AG743" t="e">
        <f>VLOOKUP($Z743,'oddspedia-matches'!$A:$AD,AG$2,0)</f>
        <v>#N/A</v>
      </c>
      <c r="AH743" t="e">
        <f>VLOOKUP($Z743,'oddspedia-matches'!$A:$AD,AH$2,0)</f>
        <v>#N/A</v>
      </c>
      <c r="AI743" t="e">
        <f>VLOOKUP($Z743,'oddspedia-matches'!$A:$AD,AI$2,0)</f>
        <v>#N/A</v>
      </c>
      <c r="AJ743" t="e">
        <f>VLOOKUP($Z743,'oddspedia-matches'!$A:$AD,AJ$2,0)</f>
        <v>#N/A</v>
      </c>
      <c r="AK743" t="e">
        <f>VLOOKUP($Z743,'oddspedia-matches'!$A:$AD,AK$2,0)</f>
        <v>#N/A</v>
      </c>
      <c r="AL743" t="e">
        <f>VLOOKUP($Z743,'oddspedia-matches'!$A:$AD,AL$2,0)</f>
        <v>#N/A</v>
      </c>
      <c r="AM743" t="e">
        <f>VLOOKUP($Z743,'oddspedia-matches'!$A:$AD,AM$2,0)</f>
        <v>#N/A</v>
      </c>
      <c r="AN743" t="e">
        <f>VLOOKUP($Z743,'oddspedia-matches'!$A:$AD,AN$2,0)</f>
        <v>#N/A</v>
      </c>
      <c r="AO743" t="e">
        <f>VLOOKUP($Z743,'oddspedia-matches'!$A:$AD,AO$2,0)</f>
        <v>#N/A</v>
      </c>
      <c r="AP743" t="e">
        <f>VLOOKUP($Z743,'oddspedia-matches'!$A:$AD,AP$2,0)</f>
        <v>#N/A</v>
      </c>
      <c r="AQ743" t="e">
        <f>VLOOKUP($Z743,'oddspedia-matches'!$A:$AD,AQ$2,0)</f>
        <v>#N/A</v>
      </c>
    </row>
    <row r="744" spans="2:43" hidden="1" x14ac:dyDescent="0.3">
      <c r="B744" t="s">
        <v>647</v>
      </c>
      <c r="C744" t="s">
        <v>4817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tr">
        <f>VLOOKUP(E744,'Transform table'!A:B,2,0)</f>
        <v>Ferro Carril Oeste</v>
      </c>
      <c r="Y744" t="str">
        <f>VLOOKUP(F744,'Transform table'!A:B,2,0)</f>
        <v>Godoy Cruz</v>
      </c>
      <c r="Z744" t="str">
        <f t="shared" si="13"/>
        <v>01/08/2026Ferro Carril OesteGodoy Cruz</v>
      </c>
      <c r="AA744" t="e">
        <f>VLOOKUP($Z744,'oddspedia-matches'!$A:$AD,AA$2,0)</f>
        <v>#N/A</v>
      </c>
      <c r="AB744" t="e">
        <f>VLOOKUP($Z744,'oddspedia-matches'!$A:$AD,AB$2,0)</f>
        <v>#N/A</v>
      </c>
      <c r="AC744" t="e">
        <f>VLOOKUP($Z744,'oddspedia-matches'!$A:$AD,AC$2,0)</f>
        <v>#N/A</v>
      </c>
      <c r="AD744" t="e">
        <f>VLOOKUP($Z744,'oddspedia-matches'!$A:$AD,AD$2,0)</f>
        <v>#N/A</v>
      </c>
      <c r="AE744" t="e">
        <f>VLOOKUP($Z744,'oddspedia-matches'!$A:$AD,AE$2,0)</f>
        <v>#N/A</v>
      </c>
      <c r="AF744" t="e">
        <f>VLOOKUP($Z744,'oddspedia-matches'!$A:$AD,AF$2,0)</f>
        <v>#N/A</v>
      </c>
      <c r="AG744" t="e">
        <f>VLOOKUP($Z744,'oddspedia-matches'!$A:$AD,AG$2,0)</f>
        <v>#N/A</v>
      </c>
      <c r="AH744" t="e">
        <f>VLOOKUP($Z744,'oddspedia-matches'!$A:$AD,AH$2,0)</f>
        <v>#N/A</v>
      </c>
      <c r="AI744" t="e">
        <f>VLOOKUP($Z744,'oddspedia-matches'!$A:$AD,AI$2,0)</f>
        <v>#N/A</v>
      </c>
      <c r="AJ744" t="e">
        <f>VLOOKUP($Z744,'oddspedia-matches'!$A:$AD,AJ$2,0)</f>
        <v>#N/A</v>
      </c>
      <c r="AK744" t="e">
        <f>VLOOKUP($Z744,'oddspedia-matches'!$A:$AD,AK$2,0)</f>
        <v>#N/A</v>
      </c>
      <c r="AL744" t="e">
        <f>VLOOKUP($Z744,'oddspedia-matches'!$A:$AD,AL$2,0)</f>
        <v>#N/A</v>
      </c>
      <c r="AM744" t="e">
        <f>VLOOKUP($Z744,'oddspedia-matches'!$A:$AD,AM$2,0)</f>
        <v>#N/A</v>
      </c>
      <c r="AN744" t="e">
        <f>VLOOKUP($Z744,'oddspedia-matches'!$A:$AD,AN$2,0)</f>
        <v>#N/A</v>
      </c>
      <c r="AO744" t="e">
        <f>VLOOKUP($Z744,'oddspedia-matches'!$A:$AD,AO$2,0)</f>
        <v>#N/A</v>
      </c>
      <c r="AP744" t="e">
        <f>VLOOKUP($Z744,'oddspedia-matches'!$A:$AD,AP$2,0)</f>
        <v>#N/A</v>
      </c>
      <c r="AQ744" t="e">
        <f>VLOOKUP($Z744,'oddspedia-matches'!$A:$AD,AQ$2,0)</f>
        <v>#N/A</v>
      </c>
    </row>
    <row r="745" spans="2:43" hidden="1" x14ac:dyDescent="0.3">
      <c r="B745" t="s">
        <v>647</v>
      </c>
      <c r="C745" t="s">
        <v>4817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tr">
        <f>VLOOKUP(E745,'Transform table'!A:B,2,0)</f>
        <v>Nueva Chicago</v>
      </c>
      <c r="Y745" t="str">
        <f>VLOOKUP(F745,'Transform table'!A:B,2,0)</f>
        <v>San Martin de Tucuman</v>
      </c>
      <c r="Z745" t="str">
        <f t="shared" si="13"/>
        <v>01/08/2026Nueva ChicagoSan Martin de Tucuman</v>
      </c>
      <c r="AA745" t="e">
        <f>VLOOKUP($Z745,'oddspedia-matches'!$A:$AD,AA$2,0)</f>
        <v>#N/A</v>
      </c>
      <c r="AB745" t="e">
        <f>VLOOKUP($Z745,'oddspedia-matches'!$A:$AD,AB$2,0)</f>
        <v>#N/A</v>
      </c>
      <c r="AC745" t="e">
        <f>VLOOKUP($Z745,'oddspedia-matches'!$A:$AD,AC$2,0)</f>
        <v>#N/A</v>
      </c>
      <c r="AD745" t="e">
        <f>VLOOKUP($Z745,'oddspedia-matches'!$A:$AD,AD$2,0)</f>
        <v>#N/A</v>
      </c>
      <c r="AE745" t="e">
        <f>VLOOKUP($Z745,'oddspedia-matches'!$A:$AD,AE$2,0)</f>
        <v>#N/A</v>
      </c>
      <c r="AF745" t="e">
        <f>VLOOKUP($Z745,'oddspedia-matches'!$A:$AD,AF$2,0)</f>
        <v>#N/A</v>
      </c>
      <c r="AG745" t="e">
        <f>VLOOKUP($Z745,'oddspedia-matches'!$A:$AD,AG$2,0)</f>
        <v>#N/A</v>
      </c>
      <c r="AH745" t="e">
        <f>VLOOKUP($Z745,'oddspedia-matches'!$A:$AD,AH$2,0)</f>
        <v>#N/A</v>
      </c>
      <c r="AI745" t="e">
        <f>VLOOKUP($Z745,'oddspedia-matches'!$A:$AD,AI$2,0)</f>
        <v>#N/A</v>
      </c>
      <c r="AJ745" t="e">
        <f>VLOOKUP($Z745,'oddspedia-matches'!$A:$AD,AJ$2,0)</f>
        <v>#N/A</v>
      </c>
      <c r="AK745" t="e">
        <f>VLOOKUP($Z745,'oddspedia-matches'!$A:$AD,AK$2,0)</f>
        <v>#N/A</v>
      </c>
      <c r="AL745" t="e">
        <f>VLOOKUP($Z745,'oddspedia-matches'!$A:$AD,AL$2,0)</f>
        <v>#N/A</v>
      </c>
      <c r="AM745" t="e">
        <f>VLOOKUP($Z745,'oddspedia-matches'!$A:$AD,AM$2,0)</f>
        <v>#N/A</v>
      </c>
      <c r="AN745" t="e">
        <f>VLOOKUP($Z745,'oddspedia-matches'!$A:$AD,AN$2,0)</f>
        <v>#N/A</v>
      </c>
      <c r="AO745" t="e">
        <f>VLOOKUP($Z745,'oddspedia-matches'!$A:$AD,AO$2,0)</f>
        <v>#N/A</v>
      </c>
      <c r="AP745" t="e">
        <f>VLOOKUP($Z745,'oddspedia-matches'!$A:$AD,AP$2,0)</f>
        <v>#N/A</v>
      </c>
      <c r="AQ745" t="e">
        <f>VLOOKUP($Z745,'oddspedia-matches'!$A:$AD,AQ$2,0)</f>
        <v>#N/A</v>
      </c>
    </row>
    <row r="746" spans="2:43" hidden="1" x14ac:dyDescent="0.3">
      <c r="B746" t="s">
        <v>705</v>
      </c>
      <c r="C746" t="s">
        <v>4817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tr">
        <f>VLOOKUP(E746,'Transform table'!A:B,2,0)</f>
        <v>Argentino Merlo</v>
      </c>
      <c r="Y746" t="e">
        <f>VLOOKUP(F746,'Transform table'!A:B,2,0)</f>
        <v>#N/A</v>
      </c>
      <c r="Z746" t="e">
        <f t="shared" si="13"/>
        <v>#N/A</v>
      </c>
      <c r="AA746" t="e">
        <f>VLOOKUP($Z746,'oddspedia-matches'!$A:$AD,AA$2,0)</f>
        <v>#N/A</v>
      </c>
      <c r="AB746" t="e">
        <f>VLOOKUP($Z746,'oddspedia-matches'!$A:$AD,AB$2,0)</f>
        <v>#N/A</v>
      </c>
      <c r="AC746" t="e">
        <f>VLOOKUP($Z746,'oddspedia-matches'!$A:$AD,AC$2,0)</f>
        <v>#N/A</v>
      </c>
      <c r="AD746" t="e">
        <f>VLOOKUP($Z746,'oddspedia-matches'!$A:$AD,AD$2,0)</f>
        <v>#N/A</v>
      </c>
      <c r="AE746" t="e">
        <f>VLOOKUP($Z746,'oddspedia-matches'!$A:$AD,AE$2,0)</f>
        <v>#N/A</v>
      </c>
      <c r="AF746" t="e">
        <f>VLOOKUP($Z746,'oddspedia-matches'!$A:$AD,AF$2,0)</f>
        <v>#N/A</v>
      </c>
      <c r="AG746" t="e">
        <f>VLOOKUP($Z746,'oddspedia-matches'!$A:$AD,AG$2,0)</f>
        <v>#N/A</v>
      </c>
      <c r="AH746" t="e">
        <f>VLOOKUP($Z746,'oddspedia-matches'!$A:$AD,AH$2,0)</f>
        <v>#N/A</v>
      </c>
      <c r="AI746" t="e">
        <f>VLOOKUP($Z746,'oddspedia-matches'!$A:$AD,AI$2,0)</f>
        <v>#N/A</v>
      </c>
      <c r="AJ746" t="e">
        <f>VLOOKUP($Z746,'oddspedia-matches'!$A:$AD,AJ$2,0)</f>
        <v>#N/A</v>
      </c>
      <c r="AK746" t="e">
        <f>VLOOKUP($Z746,'oddspedia-matches'!$A:$AD,AK$2,0)</f>
        <v>#N/A</v>
      </c>
      <c r="AL746" t="e">
        <f>VLOOKUP($Z746,'oddspedia-matches'!$A:$AD,AL$2,0)</f>
        <v>#N/A</v>
      </c>
      <c r="AM746" t="e">
        <f>VLOOKUP($Z746,'oddspedia-matches'!$A:$AD,AM$2,0)</f>
        <v>#N/A</v>
      </c>
      <c r="AN746" t="e">
        <f>VLOOKUP($Z746,'oddspedia-matches'!$A:$AD,AN$2,0)</f>
        <v>#N/A</v>
      </c>
      <c r="AO746" t="e">
        <f>VLOOKUP($Z746,'oddspedia-matches'!$A:$AD,AO$2,0)</f>
        <v>#N/A</v>
      </c>
      <c r="AP746" t="e">
        <f>VLOOKUP($Z746,'oddspedia-matches'!$A:$AD,AP$2,0)</f>
        <v>#N/A</v>
      </c>
      <c r="AQ746" t="e">
        <f>VLOOKUP($Z746,'oddspedia-matches'!$A:$AD,AQ$2,0)</f>
        <v>#N/A</v>
      </c>
    </row>
    <row r="747" spans="2:43" hidden="1" x14ac:dyDescent="0.3">
      <c r="B747" t="s">
        <v>705</v>
      </c>
      <c r="C747" t="s">
        <v>4817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f>VLOOKUP(E747,'Transform table'!A:B,2,0)</f>
        <v>#N/A</v>
      </c>
      <c r="Y747" t="e">
        <f>VLOOKUP(F747,'Transform table'!A:B,2,0)</f>
        <v>#N/A</v>
      </c>
      <c r="Z747" t="e">
        <f t="shared" si="13"/>
        <v>#N/A</v>
      </c>
      <c r="AA747" t="e">
        <f>VLOOKUP($Z747,'oddspedia-matches'!$A:$AD,AA$2,0)</f>
        <v>#N/A</v>
      </c>
      <c r="AB747" t="e">
        <f>VLOOKUP($Z747,'oddspedia-matches'!$A:$AD,AB$2,0)</f>
        <v>#N/A</v>
      </c>
      <c r="AC747" t="e">
        <f>VLOOKUP($Z747,'oddspedia-matches'!$A:$AD,AC$2,0)</f>
        <v>#N/A</v>
      </c>
      <c r="AD747" t="e">
        <f>VLOOKUP($Z747,'oddspedia-matches'!$A:$AD,AD$2,0)</f>
        <v>#N/A</v>
      </c>
      <c r="AE747" t="e">
        <f>VLOOKUP($Z747,'oddspedia-matches'!$A:$AD,AE$2,0)</f>
        <v>#N/A</v>
      </c>
      <c r="AF747" t="e">
        <f>VLOOKUP($Z747,'oddspedia-matches'!$A:$AD,AF$2,0)</f>
        <v>#N/A</v>
      </c>
      <c r="AG747" t="e">
        <f>VLOOKUP($Z747,'oddspedia-matches'!$A:$AD,AG$2,0)</f>
        <v>#N/A</v>
      </c>
      <c r="AH747" t="e">
        <f>VLOOKUP($Z747,'oddspedia-matches'!$A:$AD,AH$2,0)</f>
        <v>#N/A</v>
      </c>
      <c r="AI747" t="e">
        <f>VLOOKUP($Z747,'oddspedia-matches'!$A:$AD,AI$2,0)</f>
        <v>#N/A</v>
      </c>
      <c r="AJ747" t="e">
        <f>VLOOKUP($Z747,'oddspedia-matches'!$A:$AD,AJ$2,0)</f>
        <v>#N/A</v>
      </c>
      <c r="AK747" t="e">
        <f>VLOOKUP($Z747,'oddspedia-matches'!$A:$AD,AK$2,0)</f>
        <v>#N/A</v>
      </c>
      <c r="AL747" t="e">
        <f>VLOOKUP($Z747,'oddspedia-matches'!$A:$AD,AL$2,0)</f>
        <v>#N/A</v>
      </c>
      <c r="AM747" t="e">
        <f>VLOOKUP($Z747,'oddspedia-matches'!$A:$AD,AM$2,0)</f>
        <v>#N/A</v>
      </c>
      <c r="AN747" t="e">
        <f>VLOOKUP($Z747,'oddspedia-matches'!$A:$AD,AN$2,0)</f>
        <v>#N/A</v>
      </c>
      <c r="AO747" t="e">
        <f>VLOOKUP($Z747,'oddspedia-matches'!$A:$AD,AO$2,0)</f>
        <v>#N/A</v>
      </c>
      <c r="AP747" t="e">
        <f>VLOOKUP($Z747,'oddspedia-matches'!$A:$AD,AP$2,0)</f>
        <v>#N/A</v>
      </c>
      <c r="AQ747" t="e">
        <f>VLOOKUP($Z747,'oddspedia-matches'!$A:$AD,AQ$2,0)</f>
        <v>#N/A</v>
      </c>
    </row>
    <row r="748" spans="2:43" hidden="1" x14ac:dyDescent="0.3">
      <c r="B748" t="s">
        <v>650</v>
      </c>
      <c r="C748" t="s">
        <v>4817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f>VLOOKUP(E748,'Transform table'!A:B,2,0)</f>
        <v>#N/A</v>
      </c>
      <c r="Y748" t="e">
        <f>VLOOKUP(F748,'Transform table'!A:B,2,0)</f>
        <v>#N/A</v>
      </c>
      <c r="Z748" t="e">
        <f t="shared" si="13"/>
        <v>#N/A</v>
      </c>
      <c r="AA748" t="e">
        <f>VLOOKUP($Z748,'oddspedia-matches'!$A:$AD,AA$2,0)</f>
        <v>#N/A</v>
      </c>
      <c r="AB748" t="e">
        <f>VLOOKUP($Z748,'oddspedia-matches'!$A:$AD,AB$2,0)</f>
        <v>#N/A</v>
      </c>
      <c r="AC748" t="e">
        <f>VLOOKUP($Z748,'oddspedia-matches'!$A:$AD,AC$2,0)</f>
        <v>#N/A</v>
      </c>
      <c r="AD748" t="e">
        <f>VLOOKUP($Z748,'oddspedia-matches'!$A:$AD,AD$2,0)</f>
        <v>#N/A</v>
      </c>
      <c r="AE748" t="e">
        <f>VLOOKUP($Z748,'oddspedia-matches'!$A:$AD,AE$2,0)</f>
        <v>#N/A</v>
      </c>
      <c r="AF748" t="e">
        <f>VLOOKUP($Z748,'oddspedia-matches'!$A:$AD,AF$2,0)</f>
        <v>#N/A</v>
      </c>
      <c r="AG748" t="e">
        <f>VLOOKUP($Z748,'oddspedia-matches'!$A:$AD,AG$2,0)</f>
        <v>#N/A</v>
      </c>
      <c r="AH748" t="e">
        <f>VLOOKUP($Z748,'oddspedia-matches'!$A:$AD,AH$2,0)</f>
        <v>#N/A</v>
      </c>
      <c r="AI748" t="e">
        <f>VLOOKUP($Z748,'oddspedia-matches'!$A:$AD,AI$2,0)</f>
        <v>#N/A</v>
      </c>
      <c r="AJ748" t="e">
        <f>VLOOKUP($Z748,'oddspedia-matches'!$A:$AD,AJ$2,0)</f>
        <v>#N/A</v>
      </c>
      <c r="AK748" t="e">
        <f>VLOOKUP($Z748,'oddspedia-matches'!$A:$AD,AK$2,0)</f>
        <v>#N/A</v>
      </c>
      <c r="AL748" t="e">
        <f>VLOOKUP($Z748,'oddspedia-matches'!$A:$AD,AL$2,0)</f>
        <v>#N/A</v>
      </c>
      <c r="AM748" t="e">
        <f>VLOOKUP($Z748,'oddspedia-matches'!$A:$AD,AM$2,0)</f>
        <v>#N/A</v>
      </c>
      <c r="AN748" t="e">
        <f>VLOOKUP($Z748,'oddspedia-matches'!$A:$AD,AN$2,0)</f>
        <v>#N/A</v>
      </c>
      <c r="AO748" t="e">
        <f>VLOOKUP($Z748,'oddspedia-matches'!$A:$AD,AO$2,0)</f>
        <v>#N/A</v>
      </c>
      <c r="AP748" t="e">
        <f>VLOOKUP($Z748,'oddspedia-matches'!$A:$AD,AP$2,0)</f>
        <v>#N/A</v>
      </c>
      <c r="AQ748" t="e">
        <f>VLOOKUP($Z748,'oddspedia-matches'!$A:$AD,AQ$2,0)</f>
        <v>#N/A</v>
      </c>
    </row>
    <row r="749" spans="2:43" hidden="1" x14ac:dyDescent="0.3">
      <c r="B749" t="s">
        <v>650</v>
      </c>
      <c r="C749" t="s">
        <v>4817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tr">
        <f>VLOOKUP(E749,'Transform table'!A:B,2,0)</f>
        <v>Club Mercedes</v>
      </c>
      <c r="Y749" t="str">
        <f>VLOOKUP(F749,'Transform table'!A:B,2,0)</f>
        <v>Estrella del Sur</v>
      </c>
      <c r="Z749" t="str">
        <f t="shared" si="13"/>
        <v>01/08/2026Club MercedesEstrella del Sur</v>
      </c>
      <c r="AA749" t="e">
        <f>VLOOKUP($Z749,'oddspedia-matches'!$A:$AD,AA$2,0)</f>
        <v>#N/A</v>
      </c>
      <c r="AB749" t="e">
        <f>VLOOKUP($Z749,'oddspedia-matches'!$A:$AD,AB$2,0)</f>
        <v>#N/A</v>
      </c>
      <c r="AC749" t="e">
        <f>VLOOKUP($Z749,'oddspedia-matches'!$A:$AD,AC$2,0)</f>
        <v>#N/A</v>
      </c>
      <c r="AD749" t="e">
        <f>VLOOKUP($Z749,'oddspedia-matches'!$A:$AD,AD$2,0)</f>
        <v>#N/A</v>
      </c>
      <c r="AE749" t="e">
        <f>VLOOKUP($Z749,'oddspedia-matches'!$A:$AD,AE$2,0)</f>
        <v>#N/A</v>
      </c>
      <c r="AF749" t="e">
        <f>VLOOKUP($Z749,'oddspedia-matches'!$A:$AD,AF$2,0)</f>
        <v>#N/A</v>
      </c>
      <c r="AG749" t="e">
        <f>VLOOKUP($Z749,'oddspedia-matches'!$A:$AD,AG$2,0)</f>
        <v>#N/A</v>
      </c>
      <c r="AH749" t="e">
        <f>VLOOKUP($Z749,'oddspedia-matches'!$A:$AD,AH$2,0)</f>
        <v>#N/A</v>
      </c>
      <c r="AI749" t="e">
        <f>VLOOKUP($Z749,'oddspedia-matches'!$A:$AD,AI$2,0)</f>
        <v>#N/A</v>
      </c>
      <c r="AJ749" t="e">
        <f>VLOOKUP($Z749,'oddspedia-matches'!$A:$AD,AJ$2,0)</f>
        <v>#N/A</v>
      </c>
      <c r="AK749" t="e">
        <f>VLOOKUP($Z749,'oddspedia-matches'!$A:$AD,AK$2,0)</f>
        <v>#N/A</v>
      </c>
      <c r="AL749" t="e">
        <f>VLOOKUP($Z749,'oddspedia-matches'!$A:$AD,AL$2,0)</f>
        <v>#N/A</v>
      </c>
      <c r="AM749" t="e">
        <f>VLOOKUP($Z749,'oddspedia-matches'!$A:$AD,AM$2,0)</f>
        <v>#N/A</v>
      </c>
      <c r="AN749" t="e">
        <f>VLOOKUP($Z749,'oddspedia-matches'!$A:$AD,AN$2,0)</f>
        <v>#N/A</v>
      </c>
      <c r="AO749" t="e">
        <f>VLOOKUP($Z749,'oddspedia-matches'!$A:$AD,AO$2,0)</f>
        <v>#N/A</v>
      </c>
      <c r="AP749" t="e">
        <f>VLOOKUP($Z749,'oddspedia-matches'!$A:$AD,AP$2,0)</f>
        <v>#N/A</v>
      </c>
      <c r="AQ749" t="e">
        <f>VLOOKUP($Z749,'oddspedia-matches'!$A:$AD,AQ$2,0)</f>
        <v>#N/A</v>
      </c>
    </row>
    <row r="750" spans="2:43" hidden="1" x14ac:dyDescent="0.3">
      <c r="B750" t="s">
        <v>650</v>
      </c>
      <c r="C750" t="s">
        <v>4817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e">
        <f>VLOOKUP(E750,'Transform table'!A:B,2,0)</f>
        <v>#N/A</v>
      </c>
      <c r="Y750" t="str">
        <f>VLOOKUP(F750,'Transform table'!A:B,2,0)</f>
        <v>CA Lugano</v>
      </c>
      <c r="Z750" t="e">
        <f t="shared" si="13"/>
        <v>#N/A</v>
      </c>
      <c r="AA750" t="e">
        <f>VLOOKUP($Z750,'oddspedia-matches'!$A:$AD,AA$2,0)</f>
        <v>#N/A</v>
      </c>
      <c r="AB750" t="e">
        <f>VLOOKUP($Z750,'oddspedia-matches'!$A:$AD,AB$2,0)</f>
        <v>#N/A</v>
      </c>
      <c r="AC750" t="e">
        <f>VLOOKUP($Z750,'oddspedia-matches'!$A:$AD,AC$2,0)</f>
        <v>#N/A</v>
      </c>
      <c r="AD750" t="e">
        <f>VLOOKUP($Z750,'oddspedia-matches'!$A:$AD,AD$2,0)</f>
        <v>#N/A</v>
      </c>
      <c r="AE750" t="e">
        <f>VLOOKUP($Z750,'oddspedia-matches'!$A:$AD,AE$2,0)</f>
        <v>#N/A</v>
      </c>
      <c r="AF750" t="e">
        <f>VLOOKUP($Z750,'oddspedia-matches'!$A:$AD,AF$2,0)</f>
        <v>#N/A</v>
      </c>
      <c r="AG750" t="e">
        <f>VLOOKUP($Z750,'oddspedia-matches'!$A:$AD,AG$2,0)</f>
        <v>#N/A</v>
      </c>
      <c r="AH750" t="e">
        <f>VLOOKUP($Z750,'oddspedia-matches'!$A:$AD,AH$2,0)</f>
        <v>#N/A</v>
      </c>
      <c r="AI750" t="e">
        <f>VLOOKUP($Z750,'oddspedia-matches'!$A:$AD,AI$2,0)</f>
        <v>#N/A</v>
      </c>
      <c r="AJ750" t="e">
        <f>VLOOKUP($Z750,'oddspedia-matches'!$A:$AD,AJ$2,0)</f>
        <v>#N/A</v>
      </c>
      <c r="AK750" t="e">
        <f>VLOOKUP($Z750,'oddspedia-matches'!$A:$AD,AK$2,0)</f>
        <v>#N/A</v>
      </c>
      <c r="AL750" t="e">
        <f>VLOOKUP($Z750,'oddspedia-matches'!$A:$AD,AL$2,0)</f>
        <v>#N/A</v>
      </c>
      <c r="AM750" t="e">
        <f>VLOOKUP($Z750,'oddspedia-matches'!$A:$AD,AM$2,0)</f>
        <v>#N/A</v>
      </c>
      <c r="AN750" t="e">
        <f>VLOOKUP($Z750,'oddspedia-matches'!$A:$AD,AN$2,0)</f>
        <v>#N/A</v>
      </c>
      <c r="AO750" t="e">
        <f>VLOOKUP($Z750,'oddspedia-matches'!$A:$AD,AO$2,0)</f>
        <v>#N/A</v>
      </c>
      <c r="AP750" t="e">
        <f>VLOOKUP($Z750,'oddspedia-matches'!$A:$AD,AP$2,0)</f>
        <v>#N/A</v>
      </c>
      <c r="AQ750" t="e">
        <f>VLOOKUP($Z750,'oddspedia-matches'!$A:$AD,AQ$2,0)</f>
        <v>#N/A</v>
      </c>
    </row>
    <row r="751" spans="2:43" hidden="1" x14ac:dyDescent="0.3">
      <c r="B751" t="s">
        <v>650</v>
      </c>
      <c r="C751" t="s">
        <v>4817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e">
        <f>VLOOKUP(E751,'Transform table'!A:B,2,0)</f>
        <v>#N/A</v>
      </c>
      <c r="Y751" t="str">
        <f>VLOOKUP(F751,'Transform table'!A:B,2,0)</f>
        <v>Centro AtlÃ©tico FÃ©nix</v>
      </c>
      <c r="Z751" t="e">
        <f t="shared" si="13"/>
        <v>#N/A</v>
      </c>
      <c r="AA751" t="e">
        <f>VLOOKUP($Z751,'oddspedia-matches'!$A:$AD,AA$2,0)</f>
        <v>#N/A</v>
      </c>
      <c r="AB751" t="e">
        <f>VLOOKUP($Z751,'oddspedia-matches'!$A:$AD,AB$2,0)</f>
        <v>#N/A</v>
      </c>
      <c r="AC751" t="e">
        <f>VLOOKUP($Z751,'oddspedia-matches'!$A:$AD,AC$2,0)</f>
        <v>#N/A</v>
      </c>
      <c r="AD751" t="e">
        <f>VLOOKUP($Z751,'oddspedia-matches'!$A:$AD,AD$2,0)</f>
        <v>#N/A</v>
      </c>
      <c r="AE751" t="e">
        <f>VLOOKUP($Z751,'oddspedia-matches'!$A:$AD,AE$2,0)</f>
        <v>#N/A</v>
      </c>
      <c r="AF751" t="e">
        <f>VLOOKUP($Z751,'oddspedia-matches'!$A:$AD,AF$2,0)</f>
        <v>#N/A</v>
      </c>
      <c r="AG751" t="e">
        <f>VLOOKUP($Z751,'oddspedia-matches'!$A:$AD,AG$2,0)</f>
        <v>#N/A</v>
      </c>
      <c r="AH751" t="e">
        <f>VLOOKUP($Z751,'oddspedia-matches'!$A:$AD,AH$2,0)</f>
        <v>#N/A</v>
      </c>
      <c r="AI751" t="e">
        <f>VLOOKUP($Z751,'oddspedia-matches'!$A:$AD,AI$2,0)</f>
        <v>#N/A</v>
      </c>
      <c r="AJ751" t="e">
        <f>VLOOKUP($Z751,'oddspedia-matches'!$A:$AD,AJ$2,0)</f>
        <v>#N/A</v>
      </c>
      <c r="AK751" t="e">
        <f>VLOOKUP($Z751,'oddspedia-matches'!$A:$AD,AK$2,0)</f>
        <v>#N/A</v>
      </c>
      <c r="AL751" t="e">
        <f>VLOOKUP($Z751,'oddspedia-matches'!$A:$AD,AL$2,0)</f>
        <v>#N/A</v>
      </c>
      <c r="AM751" t="e">
        <f>VLOOKUP($Z751,'oddspedia-matches'!$A:$AD,AM$2,0)</f>
        <v>#N/A</v>
      </c>
      <c r="AN751" t="e">
        <f>VLOOKUP($Z751,'oddspedia-matches'!$A:$AD,AN$2,0)</f>
        <v>#N/A</v>
      </c>
      <c r="AO751" t="e">
        <f>VLOOKUP($Z751,'oddspedia-matches'!$A:$AD,AO$2,0)</f>
        <v>#N/A</v>
      </c>
      <c r="AP751" t="e">
        <f>VLOOKUP($Z751,'oddspedia-matches'!$A:$AD,AP$2,0)</f>
        <v>#N/A</v>
      </c>
      <c r="AQ751" t="e">
        <f>VLOOKUP($Z751,'oddspedia-matches'!$A:$AD,AQ$2,0)</f>
        <v>#N/A</v>
      </c>
    </row>
    <row r="752" spans="2:43" hidden="1" x14ac:dyDescent="0.3">
      <c r="B752" t="s">
        <v>650</v>
      </c>
      <c r="C752" t="s">
        <v>4817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f>VLOOKUP(E752,'Transform table'!A:B,2,0)</f>
        <v>#N/A</v>
      </c>
      <c r="Y752" t="e">
        <f>VLOOKUP(F752,'Transform table'!A:B,2,0)</f>
        <v>#N/A</v>
      </c>
      <c r="Z752" t="e">
        <f t="shared" si="13"/>
        <v>#N/A</v>
      </c>
      <c r="AA752" t="e">
        <f>VLOOKUP($Z752,'oddspedia-matches'!$A:$AD,AA$2,0)</f>
        <v>#N/A</v>
      </c>
      <c r="AB752" t="e">
        <f>VLOOKUP($Z752,'oddspedia-matches'!$A:$AD,AB$2,0)</f>
        <v>#N/A</v>
      </c>
      <c r="AC752" t="e">
        <f>VLOOKUP($Z752,'oddspedia-matches'!$A:$AD,AC$2,0)</f>
        <v>#N/A</v>
      </c>
      <c r="AD752" t="e">
        <f>VLOOKUP($Z752,'oddspedia-matches'!$A:$AD,AD$2,0)</f>
        <v>#N/A</v>
      </c>
      <c r="AE752" t="e">
        <f>VLOOKUP($Z752,'oddspedia-matches'!$A:$AD,AE$2,0)</f>
        <v>#N/A</v>
      </c>
      <c r="AF752" t="e">
        <f>VLOOKUP($Z752,'oddspedia-matches'!$A:$AD,AF$2,0)</f>
        <v>#N/A</v>
      </c>
      <c r="AG752" t="e">
        <f>VLOOKUP($Z752,'oddspedia-matches'!$A:$AD,AG$2,0)</f>
        <v>#N/A</v>
      </c>
      <c r="AH752" t="e">
        <f>VLOOKUP($Z752,'oddspedia-matches'!$A:$AD,AH$2,0)</f>
        <v>#N/A</v>
      </c>
      <c r="AI752" t="e">
        <f>VLOOKUP($Z752,'oddspedia-matches'!$A:$AD,AI$2,0)</f>
        <v>#N/A</v>
      </c>
      <c r="AJ752" t="e">
        <f>VLOOKUP($Z752,'oddspedia-matches'!$A:$AD,AJ$2,0)</f>
        <v>#N/A</v>
      </c>
      <c r="AK752" t="e">
        <f>VLOOKUP($Z752,'oddspedia-matches'!$A:$AD,AK$2,0)</f>
        <v>#N/A</v>
      </c>
      <c r="AL752" t="e">
        <f>VLOOKUP($Z752,'oddspedia-matches'!$A:$AD,AL$2,0)</f>
        <v>#N/A</v>
      </c>
      <c r="AM752" t="e">
        <f>VLOOKUP($Z752,'oddspedia-matches'!$A:$AD,AM$2,0)</f>
        <v>#N/A</v>
      </c>
      <c r="AN752" t="e">
        <f>VLOOKUP($Z752,'oddspedia-matches'!$A:$AD,AN$2,0)</f>
        <v>#N/A</v>
      </c>
      <c r="AO752" t="e">
        <f>VLOOKUP($Z752,'oddspedia-matches'!$A:$AD,AO$2,0)</f>
        <v>#N/A</v>
      </c>
      <c r="AP752" t="e">
        <f>VLOOKUP($Z752,'oddspedia-matches'!$A:$AD,AP$2,0)</f>
        <v>#N/A</v>
      </c>
      <c r="AQ752" t="e">
        <f>VLOOKUP($Z752,'oddspedia-matches'!$A:$AD,AQ$2,0)</f>
        <v>#N/A</v>
      </c>
    </row>
    <row r="753" spans="2:43" hidden="1" x14ac:dyDescent="0.3">
      <c r="B753" t="s">
        <v>650</v>
      </c>
      <c r="C753" t="s">
        <v>4817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e">
        <f>VLOOKUP(E753,'Transform table'!A:B,2,0)</f>
        <v>#N/A</v>
      </c>
      <c r="Y753" t="str">
        <f>VLOOKUP(F753,'Transform table'!A:B,2,0)</f>
        <v>Canuelas FC</v>
      </c>
      <c r="Z753" t="e">
        <f t="shared" si="13"/>
        <v>#N/A</v>
      </c>
      <c r="AA753" t="e">
        <f>VLOOKUP($Z753,'oddspedia-matches'!$A:$AD,AA$2,0)</f>
        <v>#N/A</v>
      </c>
      <c r="AB753" t="e">
        <f>VLOOKUP($Z753,'oddspedia-matches'!$A:$AD,AB$2,0)</f>
        <v>#N/A</v>
      </c>
      <c r="AC753" t="e">
        <f>VLOOKUP($Z753,'oddspedia-matches'!$A:$AD,AC$2,0)</f>
        <v>#N/A</v>
      </c>
      <c r="AD753" t="e">
        <f>VLOOKUP($Z753,'oddspedia-matches'!$A:$AD,AD$2,0)</f>
        <v>#N/A</v>
      </c>
      <c r="AE753" t="e">
        <f>VLOOKUP($Z753,'oddspedia-matches'!$A:$AD,AE$2,0)</f>
        <v>#N/A</v>
      </c>
      <c r="AF753" t="e">
        <f>VLOOKUP($Z753,'oddspedia-matches'!$A:$AD,AF$2,0)</f>
        <v>#N/A</v>
      </c>
      <c r="AG753" t="e">
        <f>VLOOKUP($Z753,'oddspedia-matches'!$A:$AD,AG$2,0)</f>
        <v>#N/A</v>
      </c>
      <c r="AH753" t="e">
        <f>VLOOKUP($Z753,'oddspedia-matches'!$A:$AD,AH$2,0)</f>
        <v>#N/A</v>
      </c>
      <c r="AI753" t="e">
        <f>VLOOKUP($Z753,'oddspedia-matches'!$A:$AD,AI$2,0)</f>
        <v>#N/A</v>
      </c>
      <c r="AJ753" t="e">
        <f>VLOOKUP($Z753,'oddspedia-matches'!$A:$AD,AJ$2,0)</f>
        <v>#N/A</v>
      </c>
      <c r="AK753" t="e">
        <f>VLOOKUP($Z753,'oddspedia-matches'!$A:$AD,AK$2,0)</f>
        <v>#N/A</v>
      </c>
      <c r="AL753" t="e">
        <f>VLOOKUP($Z753,'oddspedia-matches'!$A:$AD,AL$2,0)</f>
        <v>#N/A</v>
      </c>
      <c r="AM753" t="e">
        <f>VLOOKUP($Z753,'oddspedia-matches'!$A:$AD,AM$2,0)</f>
        <v>#N/A</v>
      </c>
      <c r="AN753" t="e">
        <f>VLOOKUP($Z753,'oddspedia-matches'!$A:$AD,AN$2,0)</f>
        <v>#N/A</v>
      </c>
      <c r="AO753" t="e">
        <f>VLOOKUP($Z753,'oddspedia-matches'!$A:$AD,AO$2,0)</f>
        <v>#N/A</v>
      </c>
      <c r="AP753" t="e">
        <f>VLOOKUP($Z753,'oddspedia-matches'!$A:$AD,AP$2,0)</f>
        <v>#N/A</v>
      </c>
      <c r="AQ753" t="e">
        <f>VLOOKUP($Z753,'oddspedia-matches'!$A:$AD,AQ$2,0)</f>
        <v>#N/A</v>
      </c>
    </row>
    <row r="754" spans="2:43" hidden="1" x14ac:dyDescent="0.3">
      <c r="B754" t="s">
        <v>482</v>
      </c>
      <c r="C754" t="s">
        <v>4817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tr">
        <f>VLOOKUP(E754,'Transform table'!A:B,2,0)</f>
        <v>FC Cajamarca</v>
      </c>
      <c r="Y754" t="str">
        <f>VLOOKUP(F754,'Transform table'!A:B,2,0)</f>
        <v>Sport Huancayo</v>
      </c>
      <c r="Z754" t="str">
        <f t="shared" si="13"/>
        <v>01/08/2026FC CajamarcaSport Huancayo</v>
      </c>
      <c r="AA754" t="e">
        <f>VLOOKUP($Z754,'oddspedia-matches'!$A:$AD,AA$2,0)</f>
        <v>#N/A</v>
      </c>
      <c r="AB754" t="e">
        <f>VLOOKUP($Z754,'oddspedia-matches'!$A:$AD,AB$2,0)</f>
        <v>#N/A</v>
      </c>
      <c r="AC754" t="e">
        <f>VLOOKUP($Z754,'oddspedia-matches'!$A:$AD,AC$2,0)</f>
        <v>#N/A</v>
      </c>
      <c r="AD754" t="e">
        <f>VLOOKUP($Z754,'oddspedia-matches'!$A:$AD,AD$2,0)</f>
        <v>#N/A</v>
      </c>
      <c r="AE754" t="e">
        <f>VLOOKUP($Z754,'oddspedia-matches'!$A:$AD,AE$2,0)</f>
        <v>#N/A</v>
      </c>
      <c r="AF754" t="e">
        <f>VLOOKUP($Z754,'oddspedia-matches'!$A:$AD,AF$2,0)</f>
        <v>#N/A</v>
      </c>
      <c r="AG754" t="e">
        <f>VLOOKUP($Z754,'oddspedia-matches'!$A:$AD,AG$2,0)</f>
        <v>#N/A</v>
      </c>
      <c r="AH754" t="e">
        <f>VLOOKUP($Z754,'oddspedia-matches'!$A:$AD,AH$2,0)</f>
        <v>#N/A</v>
      </c>
      <c r="AI754" t="e">
        <f>VLOOKUP($Z754,'oddspedia-matches'!$A:$AD,AI$2,0)</f>
        <v>#N/A</v>
      </c>
      <c r="AJ754" t="e">
        <f>VLOOKUP($Z754,'oddspedia-matches'!$A:$AD,AJ$2,0)</f>
        <v>#N/A</v>
      </c>
      <c r="AK754" t="e">
        <f>VLOOKUP($Z754,'oddspedia-matches'!$A:$AD,AK$2,0)</f>
        <v>#N/A</v>
      </c>
      <c r="AL754" t="e">
        <f>VLOOKUP($Z754,'oddspedia-matches'!$A:$AD,AL$2,0)</f>
        <v>#N/A</v>
      </c>
      <c r="AM754" t="e">
        <f>VLOOKUP($Z754,'oddspedia-matches'!$A:$AD,AM$2,0)</f>
        <v>#N/A</v>
      </c>
      <c r="AN754" t="e">
        <f>VLOOKUP($Z754,'oddspedia-matches'!$A:$AD,AN$2,0)</f>
        <v>#N/A</v>
      </c>
      <c r="AO754" t="e">
        <f>VLOOKUP($Z754,'oddspedia-matches'!$A:$AD,AO$2,0)</f>
        <v>#N/A</v>
      </c>
      <c r="AP754" t="e">
        <f>VLOOKUP($Z754,'oddspedia-matches'!$A:$AD,AP$2,0)</f>
        <v>#N/A</v>
      </c>
      <c r="AQ754" t="e">
        <f>VLOOKUP($Z754,'oddspedia-matches'!$A:$AD,AQ$2,0)</f>
        <v>#N/A</v>
      </c>
    </row>
    <row r="755" spans="2:43" hidden="1" x14ac:dyDescent="0.3">
      <c r="B755" t="s">
        <v>486</v>
      </c>
      <c r="C755" t="s">
        <v>4817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tr">
        <f>VLOOKUP(E755,'Transform table'!A:B,2,0)</f>
        <v>Deportivo Maldonado</v>
      </c>
      <c r="Y755" t="str">
        <f>VLOOKUP(F755,'Transform table'!A:B,2,0)</f>
        <v>CA Juventud</v>
      </c>
      <c r="Z755" t="str">
        <f t="shared" si="13"/>
        <v>01/08/2026Deportivo MaldonadoCA Juventud</v>
      </c>
      <c r="AA755" t="e">
        <f>VLOOKUP($Z755,'oddspedia-matches'!$A:$AD,AA$2,0)</f>
        <v>#N/A</v>
      </c>
      <c r="AB755" t="e">
        <f>VLOOKUP($Z755,'oddspedia-matches'!$A:$AD,AB$2,0)</f>
        <v>#N/A</v>
      </c>
      <c r="AC755" t="e">
        <f>VLOOKUP($Z755,'oddspedia-matches'!$A:$AD,AC$2,0)</f>
        <v>#N/A</v>
      </c>
      <c r="AD755" t="e">
        <f>VLOOKUP($Z755,'oddspedia-matches'!$A:$AD,AD$2,0)</f>
        <v>#N/A</v>
      </c>
      <c r="AE755" t="e">
        <f>VLOOKUP($Z755,'oddspedia-matches'!$A:$AD,AE$2,0)</f>
        <v>#N/A</v>
      </c>
      <c r="AF755" t="e">
        <f>VLOOKUP($Z755,'oddspedia-matches'!$A:$AD,AF$2,0)</f>
        <v>#N/A</v>
      </c>
      <c r="AG755" t="e">
        <f>VLOOKUP($Z755,'oddspedia-matches'!$A:$AD,AG$2,0)</f>
        <v>#N/A</v>
      </c>
      <c r="AH755" t="e">
        <f>VLOOKUP($Z755,'oddspedia-matches'!$A:$AD,AH$2,0)</f>
        <v>#N/A</v>
      </c>
      <c r="AI755" t="e">
        <f>VLOOKUP($Z755,'oddspedia-matches'!$A:$AD,AI$2,0)</f>
        <v>#N/A</v>
      </c>
      <c r="AJ755" t="e">
        <f>VLOOKUP($Z755,'oddspedia-matches'!$A:$AD,AJ$2,0)</f>
        <v>#N/A</v>
      </c>
      <c r="AK755" t="e">
        <f>VLOOKUP($Z755,'oddspedia-matches'!$A:$AD,AK$2,0)</f>
        <v>#N/A</v>
      </c>
      <c r="AL755" t="e">
        <f>VLOOKUP($Z755,'oddspedia-matches'!$A:$AD,AL$2,0)</f>
        <v>#N/A</v>
      </c>
      <c r="AM755" t="e">
        <f>VLOOKUP($Z755,'oddspedia-matches'!$A:$AD,AM$2,0)</f>
        <v>#N/A</v>
      </c>
      <c r="AN755" t="e">
        <f>VLOOKUP($Z755,'oddspedia-matches'!$A:$AD,AN$2,0)</f>
        <v>#N/A</v>
      </c>
      <c r="AO755" t="e">
        <f>VLOOKUP($Z755,'oddspedia-matches'!$A:$AD,AO$2,0)</f>
        <v>#N/A</v>
      </c>
      <c r="AP755" t="e">
        <f>VLOOKUP($Z755,'oddspedia-matches'!$A:$AD,AP$2,0)</f>
        <v>#N/A</v>
      </c>
      <c r="AQ755" t="e">
        <f>VLOOKUP($Z755,'oddspedia-matches'!$A:$AD,AQ$2,0)</f>
        <v>#N/A</v>
      </c>
    </row>
    <row r="756" spans="2:43" hidden="1" x14ac:dyDescent="0.3">
      <c r="B756" t="s">
        <v>470</v>
      </c>
      <c r="C756" t="s">
        <v>4817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tr">
        <f>VLOOKUP(E756,'Transform table'!A:B,2,0)</f>
        <v>Estudiantes Rio Cuarto</v>
      </c>
      <c r="Y756" t="str">
        <f>VLOOKUP(F756,'Transform table'!A:B,2,0)</f>
        <v>Banfield</v>
      </c>
      <c r="Z756" t="str">
        <f t="shared" si="13"/>
        <v>01/08/2026Estudiantes Rio CuartoBanfield</v>
      </c>
      <c r="AA756" t="e">
        <f>VLOOKUP($Z756,'oddspedia-matches'!$A:$AD,AA$2,0)</f>
        <v>#N/A</v>
      </c>
      <c r="AB756" t="e">
        <f>VLOOKUP($Z756,'oddspedia-matches'!$A:$AD,AB$2,0)</f>
        <v>#N/A</v>
      </c>
      <c r="AC756" t="e">
        <f>VLOOKUP($Z756,'oddspedia-matches'!$A:$AD,AC$2,0)</f>
        <v>#N/A</v>
      </c>
      <c r="AD756" t="e">
        <f>VLOOKUP($Z756,'oddspedia-matches'!$A:$AD,AD$2,0)</f>
        <v>#N/A</v>
      </c>
      <c r="AE756" t="e">
        <f>VLOOKUP($Z756,'oddspedia-matches'!$A:$AD,AE$2,0)</f>
        <v>#N/A</v>
      </c>
      <c r="AF756" t="e">
        <f>VLOOKUP($Z756,'oddspedia-matches'!$A:$AD,AF$2,0)</f>
        <v>#N/A</v>
      </c>
      <c r="AG756" t="e">
        <f>VLOOKUP($Z756,'oddspedia-matches'!$A:$AD,AG$2,0)</f>
        <v>#N/A</v>
      </c>
      <c r="AH756" t="e">
        <f>VLOOKUP($Z756,'oddspedia-matches'!$A:$AD,AH$2,0)</f>
        <v>#N/A</v>
      </c>
      <c r="AI756" t="e">
        <f>VLOOKUP($Z756,'oddspedia-matches'!$A:$AD,AI$2,0)</f>
        <v>#N/A</v>
      </c>
      <c r="AJ756" t="e">
        <f>VLOOKUP($Z756,'oddspedia-matches'!$A:$AD,AJ$2,0)</f>
        <v>#N/A</v>
      </c>
      <c r="AK756" t="e">
        <f>VLOOKUP($Z756,'oddspedia-matches'!$A:$AD,AK$2,0)</f>
        <v>#N/A</v>
      </c>
      <c r="AL756" t="e">
        <f>VLOOKUP($Z756,'oddspedia-matches'!$A:$AD,AL$2,0)</f>
        <v>#N/A</v>
      </c>
      <c r="AM756" t="e">
        <f>VLOOKUP($Z756,'oddspedia-matches'!$A:$AD,AM$2,0)</f>
        <v>#N/A</v>
      </c>
      <c r="AN756" t="e">
        <f>VLOOKUP($Z756,'oddspedia-matches'!$A:$AD,AN$2,0)</f>
        <v>#N/A</v>
      </c>
      <c r="AO756" t="e">
        <f>VLOOKUP($Z756,'oddspedia-matches'!$A:$AD,AO$2,0)</f>
        <v>#N/A</v>
      </c>
      <c r="AP756" t="e">
        <f>VLOOKUP($Z756,'oddspedia-matches'!$A:$AD,AP$2,0)</f>
        <v>#N/A</v>
      </c>
      <c r="AQ756" t="e">
        <f>VLOOKUP($Z756,'oddspedia-matches'!$A:$AD,AQ$2,0)</f>
        <v>#N/A</v>
      </c>
    </row>
    <row r="757" spans="2:43" hidden="1" x14ac:dyDescent="0.3">
      <c r="B757" t="s">
        <v>470</v>
      </c>
      <c r="C757" t="s">
        <v>4817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tr">
        <f>VLOOKUP(E757,'Transform table'!A:B,2,0)</f>
        <v>Gimnasia Mendoza</v>
      </c>
      <c r="Y757" t="str">
        <f>VLOOKUP(F757,'Transform table'!A:B,2,0)</f>
        <v>Union de Santa Fe</v>
      </c>
      <c r="Z757" t="str">
        <f t="shared" si="13"/>
        <v>01/08/2026Gimnasia MendozaUnion de Santa Fe</v>
      </c>
      <c r="AA757" t="e">
        <f>VLOOKUP($Z757,'oddspedia-matches'!$A:$AD,AA$2,0)</f>
        <v>#N/A</v>
      </c>
      <c r="AB757" t="e">
        <f>VLOOKUP($Z757,'oddspedia-matches'!$A:$AD,AB$2,0)</f>
        <v>#N/A</v>
      </c>
      <c r="AC757" t="e">
        <f>VLOOKUP($Z757,'oddspedia-matches'!$A:$AD,AC$2,0)</f>
        <v>#N/A</v>
      </c>
      <c r="AD757" t="e">
        <f>VLOOKUP($Z757,'oddspedia-matches'!$A:$AD,AD$2,0)</f>
        <v>#N/A</v>
      </c>
      <c r="AE757" t="e">
        <f>VLOOKUP($Z757,'oddspedia-matches'!$A:$AD,AE$2,0)</f>
        <v>#N/A</v>
      </c>
      <c r="AF757" t="e">
        <f>VLOOKUP($Z757,'oddspedia-matches'!$A:$AD,AF$2,0)</f>
        <v>#N/A</v>
      </c>
      <c r="AG757" t="e">
        <f>VLOOKUP($Z757,'oddspedia-matches'!$A:$AD,AG$2,0)</f>
        <v>#N/A</v>
      </c>
      <c r="AH757" t="e">
        <f>VLOOKUP($Z757,'oddspedia-matches'!$A:$AD,AH$2,0)</f>
        <v>#N/A</v>
      </c>
      <c r="AI757" t="e">
        <f>VLOOKUP($Z757,'oddspedia-matches'!$A:$AD,AI$2,0)</f>
        <v>#N/A</v>
      </c>
      <c r="AJ757" t="e">
        <f>VLOOKUP($Z757,'oddspedia-matches'!$A:$AD,AJ$2,0)</f>
        <v>#N/A</v>
      </c>
      <c r="AK757" t="e">
        <f>VLOOKUP($Z757,'oddspedia-matches'!$A:$AD,AK$2,0)</f>
        <v>#N/A</v>
      </c>
      <c r="AL757" t="e">
        <f>VLOOKUP($Z757,'oddspedia-matches'!$A:$AD,AL$2,0)</f>
        <v>#N/A</v>
      </c>
      <c r="AM757" t="e">
        <f>VLOOKUP($Z757,'oddspedia-matches'!$A:$AD,AM$2,0)</f>
        <v>#N/A</v>
      </c>
      <c r="AN757" t="e">
        <f>VLOOKUP($Z757,'oddspedia-matches'!$A:$AD,AN$2,0)</f>
        <v>#N/A</v>
      </c>
      <c r="AO757" t="e">
        <f>VLOOKUP($Z757,'oddspedia-matches'!$A:$AD,AO$2,0)</f>
        <v>#N/A</v>
      </c>
      <c r="AP757" t="e">
        <f>VLOOKUP($Z757,'oddspedia-matches'!$A:$AD,AP$2,0)</f>
        <v>#N/A</v>
      </c>
      <c r="AQ757" t="e">
        <f>VLOOKUP($Z757,'oddspedia-matches'!$A:$AD,AQ$2,0)</f>
        <v>#N/A</v>
      </c>
    </row>
    <row r="758" spans="2:43" hidden="1" x14ac:dyDescent="0.3">
      <c r="B758" t="s">
        <v>647</v>
      </c>
      <c r="C758" t="s">
        <v>4817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tr">
        <f>VLOOKUP(E758,'Transform table'!A:B,2,0)</f>
        <v>San Martin de San Juan</v>
      </c>
      <c r="Y758" t="str">
        <f>VLOOKUP(F758,'Transform table'!A:B,2,0)</f>
        <v>Atletico de Rafaela</v>
      </c>
      <c r="Z758" t="str">
        <f t="shared" si="13"/>
        <v>01/08/2026San Martin de San JuanAtletico de Rafaela</v>
      </c>
      <c r="AA758" t="e">
        <f>VLOOKUP($Z758,'oddspedia-matches'!$A:$AD,AA$2,0)</f>
        <v>#N/A</v>
      </c>
      <c r="AB758" t="e">
        <f>VLOOKUP($Z758,'oddspedia-matches'!$A:$AD,AB$2,0)</f>
        <v>#N/A</v>
      </c>
      <c r="AC758" t="e">
        <f>VLOOKUP($Z758,'oddspedia-matches'!$A:$AD,AC$2,0)</f>
        <v>#N/A</v>
      </c>
      <c r="AD758" t="e">
        <f>VLOOKUP($Z758,'oddspedia-matches'!$A:$AD,AD$2,0)</f>
        <v>#N/A</v>
      </c>
      <c r="AE758" t="e">
        <f>VLOOKUP($Z758,'oddspedia-matches'!$A:$AD,AE$2,0)</f>
        <v>#N/A</v>
      </c>
      <c r="AF758" t="e">
        <f>VLOOKUP($Z758,'oddspedia-matches'!$A:$AD,AF$2,0)</f>
        <v>#N/A</v>
      </c>
      <c r="AG758" t="e">
        <f>VLOOKUP($Z758,'oddspedia-matches'!$A:$AD,AG$2,0)</f>
        <v>#N/A</v>
      </c>
      <c r="AH758" t="e">
        <f>VLOOKUP($Z758,'oddspedia-matches'!$A:$AD,AH$2,0)</f>
        <v>#N/A</v>
      </c>
      <c r="AI758" t="e">
        <f>VLOOKUP($Z758,'oddspedia-matches'!$A:$AD,AI$2,0)</f>
        <v>#N/A</v>
      </c>
      <c r="AJ758" t="e">
        <f>VLOOKUP($Z758,'oddspedia-matches'!$A:$AD,AJ$2,0)</f>
        <v>#N/A</v>
      </c>
      <c r="AK758" t="e">
        <f>VLOOKUP($Z758,'oddspedia-matches'!$A:$AD,AK$2,0)</f>
        <v>#N/A</v>
      </c>
      <c r="AL758" t="e">
        <f>VLOOKUP($Z758,'oddspedia-matches'!$A:$AD,AL$2,0)</f>
        <v>#N/A</v>
      </c>
      <c r="AM758" t="e">
        <f>VLOOKUP($Z758,'oddspedia-matches'!$A:$AD,AM$2,0)</f>
        <v>#N/A</v>
      </c>
      <c r="AN758" t="e">
        <f>VLOOKUP($Z758,'oddspedia-matches'!$A:$AD,AN$2,0)</f>
        <v>#N/A</v>
      </c>
      <c r="AO758" t="e">
        <f>VLOOKUP($Z758,'oddspedia-matches'!$A:$AD,AO$2,0)</f>
        <v>#N/A</v>
      </c>
      <c r="AP758" t="e">
        <f>VLOOKUP($Z758,'oddspedia-matches'!$A:$AD,AP$2,0)</f>
        <v>#N/A</v>
      </c>
      <c r="AQ758" t="e">
        <f>VLOOKUP($Z758,'oddspedia-matches'!$A:$AD,AQ$2,0)</f>
        <v>#N/A</v>
      </c>
    </row>
    <row r="759" spans="2:43" hidden="1" x14ac:dyDescent="0.3">
      <c r="B759" t="s">
        <v>457</v>
      </c>
      <c r="C759" t="s">
        <v>4817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tr">
        <f>VLOOKUP(E759,'Transform table'!A:B,2,0)</f>
        <v>Real Oruro</v>
      </c>
      <c r="Y759" t="str">
        <f>VLOOKUP(F759,'Transform table'!A:B,2,0)</f>
        <v>Independiente Petrolero</v>
      </c>
      <c r="Z759" t="str">
        <f t="shared" si="13"/>
        <v>01/08/2026Real OruroIndependiente Petrolero</v>
      </c>
      <c r="AA759" t="e">
        <f>VLOOKUP($Z759,'oddspedia-matches'!$A:$AD,AA$2,0)</f>
        <v>#N/A</v>
      </c>
      <c r="AB759" t="e">
        <f>VLOOKUP($Z759,'oddspedia-matches'!$A:$AD,AB$2,0)</f>
        <v>#N/A</v>
      </c>
      <c r="AC759" t="e">
        <f>VLOOKUP($Z759,'oddspedia-matches'!$A:$AD,AC$2,0)</f>
        <v>#N/A</v>
      </c>
      <c r="AD759" t="e">
        <f>VLOOKUP($Z759,'oddspedia-matches'!$A:$AD,AD$2,0)</f>
        <v>#N/A</v>
      </c>
      <c r="AE759" t="e">
        <f>VLOOKUP($Z759,'oddspedia-matches'!$A:$AD,AE$2,0)</f>
        <v>#N/A</v>
      </c>
      <c r="AF759" t="e">
        <f>VLOOKUP($Z759,'oddspedia-matches'!$A:$AD,AF$2,0)</f>
        <v>#N/A</v>
      </c>
      <c r="AG759" t="e">
        <f>VLOOKUP($Z759,'oddspedia-matches'!$A:$AD,AG$2,0)</f>
        <v>#N/A</v>
      </c>
      <c r="AH759" t="e">
        <f>VLOOKUP($Z759,'oddspedia-matches'!$A:$AD,AH$2,0)</f>
        <v>#N/A</v>
      </c>
      <c r="AI759" t="e">
        <f>VLOOKUP($Z759,'oddspedia-matches'!$A:$AD,AI$2,0)</f>
        <v>#N/A</v>
      </c>
      <c r="AJ759" t="e">
        <f>VLOOKUP($Z759,'oddspedia-matches'!$A:$AD,AJ$2,0)</f>
        <v>#N/A</v>
      </c>
      <c r="AK759" t="e">
        <f>VLOOKUP($Z759,'oddspedia-matches'!$A:$AD,AK$2,0)</f>
        <v>#N/A</v>
      </c>
      <c r="AL759" t="e">
        <f>VLOOKUP($Z759,'oddspedia-matches'!$A:$AD,AL$2,0)</f>
        <v>#N/A</v>
      </c>
      <c r="AM759" t="e">
        <f>VLOOKUP($Z759,'oddspedia-matches'!$A:$AD,AM$2,0)</f>
        <v>#N/A</v>
      </c>
      <c r="AN759" t="e">
        <f>VLOOKUP($Z759,'oddspedia-matches'!$A:$AD,AN$2,0)</f>
        <v>#N/A</v>
      </c>
      <c r="AO759" t="e">
        <f>VLOOKUP($Z759,'oddspedia-matches'!$A:$AD,AO$2,0)</f>
        <v>#N/A</v>
      </c>
      <c r="AP759" t="e">
        <f>VLOOKUP($Z759,'oddspedia-matches'!$A:$AD,AP$2,0)</f>
        <v>#N/A</v>
      </c>
      <c r="AQ759" t="e">
        <f>VLOOKUP($Z759,'oddspedia-matches'!$A:$AD,AQ$2,0)</f>
        <v>#N/A</v>
      </c>
    </row>
    <row r="760" spans="2:43" hidden="1" x14ac:dyDescent="0.3">
      <c r="B760" t="s">
        <v>485</v>
      </c>
      <c r="C760" t="s">
        <v>4817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tr">
        <f>VLOOKUP(E760,'Transform table'!A:B,2,0)</f>
        <v>Everton de Vina</v>
      </c>
      <c r="Y760" t="str">
        <f>VLOOKUP(F760,'Transform table'!A:B,2,0)</f>
        <v>Colo Colo</v>
      </c>
      <c r="Z760" t="str">
        <f t="shared" si="13"/>
        <v>01/08/2026Everton de VinaColo Colo</v>
      </c>
      <c r="AA760" t="e">
        <f>VLOOKUP($Z760,'oddspedia-matches'!$A:$AD,AA$2,0)</f>
        <v>#N/A</v>
      </c>
      <c r="AB760" t="e">
        <f>VLOOKUP($Z760,'oddspedia-matches'!$A:$AD,AB$2,0)</f>
        <v>#N/A</v>
      </c>
      <c r="AC760" t="e">
        <f>VLOOKUP($Z760,'oddspedia-matches'!$A:$AD,AC$2,0)</f>
        <v>#N/A</v>
      </c>
      <c r="AD760" t="e">
        <f>VLOOKUP($Z760,'oddspedia-matches'!$A:$AD,AD$2,0)</f>
        <v>#N/A</v>
      </c>
      <c r="AE760" t="e">
        <f>VLOOKUP($Z760,'oddspedia-matches'!$A:$AD,AE$2,0)</f>
        <v>#N/A</v>
      </c>
      <c r="AF760" t="e">
        <f>VLOOKUP($Z760,'oddspedia-matches'!$A:$AD,AF$2,0)</f>
        <v>#N/A</v>
      </c>
      <c r="AG760" t="e">
        <f>VLOOKUP($Z760,'oddspedia-matches'!$A:$AD,AG$2,0)</f>
        <v>#N/A</v>
      </c>
      <c r="AH760" t="e">
        <f>VLOOKUP($Z760,'oddspedia-matches'!$A:$AD,AH$2,0)</f>
        <v>#N/A</v>
      </c>
      <c r="AI760" t="e">
        <f>VLOOKUP($Z760,'oddspedia-matches'!$A:$AD,AI$2,0)</f>
        <v>#N/A</v>
      </c>
      <c r="AJ760" t="e">
        <f>VLOOKUP($Z760,'oddspedia-matches'!$A:$AD,AJ$2,0)</f>
        <v>#N/A</v>
      </c>
      <c r="AK760" t="e">
        <f>VLOOKUP($Z760,'oddspedia-matches'!$A:$AD,AK$2,0)</f>
        <v>#N/A</v>
      </c>
      <c r="AL760" t="e">
        <f>VLOOKUP($Z760,'oddspedia-matches'!$A:$AD,AL$2,0)</f>
        <v>#N/A</v>
      </c>
      <c r="AM760" t="e">
        <f>VLOOKUP($Z760,'oddspedia-matches'!$A:$AD,AM$2,0)</f>
        <v>#N/A</v>
      </c>
      <c r="AN760" t="e">
        <f>VLOOKUP($Z760,'oddspedia-matches'!$A:$AD,AN$2,0)</f>
        <v>#N/A</v>
      </c>
      <c r="AO760" t="e">
        <f>VLOOKUP($Z760,'oddspedia-matches'!$A:$AD,AO$2,0)</f>
        <v>#N/A</v>
      </c>
      <c r="AP760" t="e">
        <f>VLOOKUP($Z760,'oddspedia-matches'!$A:$AD,AP$2,0)</f>
        <v>#N/A</v>
      </c>
      <c r="AQ760" t="e">
        <f>VLOOKUP($Z760,'oddspedia-matches'!$A:$AD,AQ$2,0)</f>
        <v>#N/A</v>
      </c>
    </row>
    <row r="761" spans="2:43" hidden="1" x14ac:dyDescent="0.3">
      <c r="B761" t="s">
        <v>488</v>
      </c>
      <c r="C761" t="s">
        <v>4817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tr">
        <f>VLOOKUP(E761,'Transform table'!A:B,2,0)</f>
        <v>Deportes Antofagasta</v>
      </c>
      <c r="Y761" t="str">
        <f>VLOOKUP(F761,'Transform table'!A:B,2,0)</f>
        <v>Union San Felipe</v>
      </c>
      <c r="Z761" t="str">
        <f t="shared" si="13"/>
        <v>01/08/2026Deportes AntofagastaUnion San Felipe</v>
      </c>
      <c r="AA761" t="e">
        <f>VLOOKUP($Z761,'oddspedia-matches'!$A:$AD,AA$2,0)</f>
        <v>#N/A</v>
      </c>
      <c r="AB761" t="e">
        <f>VLOOKUP($Z761,'oddspedia-matches'!$A:$AD,AB$2,0)</f>
        <v>#N/A</v>
      </c>
      <c r="AC761" t="e">
        <f>VLOOKUP($Z761,'oddspedia-matches'!$A:$AD,AC$2,0)</f>
        <v>#N/A</v>
      </c>
      <c r="AD761" t="e">
        <f>VLOOKUP($Z761,'oddspedia-matches'!$A:$AD,AD$2,0)</f>
        <v>#N/A</v>
      </c>
      <c r="AE761" t="e">
        <f>VLOOKUP($Z761,'oddspedia-matches'!$A:$AD,AE$2,0)</f>
        <v>#N/A</v>
      </c>
      <c r="AF761" t="e">
        <f>VLOOKUP($Z761,'oddspedia-matches'!$A:$AD,AF$2,0)</f>
        <v>#N/A</v>
      </c>
      <c r="AG761" t="e">
        <f>VLOOKUP($Z761,'oddspedia-matches'!$A:$AD,AG$2,0)</f>
        <v>#N/A</v>
      </c>
      <c r="AH761" t="e">
        <f>VLOOKUP($Z761,'oddspedia-matches'!$A:$AD,AH$2,0)</f>
        <v>#N/A</v>
      </c>
      <c r="AI761" t="e">
        <f>VLOOKUP($Z761,'oddspedia-matches'!$A:$AD,AI$2,0)</f>
        <v>#N/A</v>
      </c>
      <c r="AJ761" t="e">
        <f>VLOOKUP($Z761,'oddspedia-matches'!$A:$AD,AJ$2,0)</f>
        <v>#N/A</v>
      </c>
      <c r="AK761" t="e">
        <f>VLOOKUP($Z761,'oddspedia-matches'!$A:$AD,AK$2,0)</f>
        <v>#N/A</v>
      </c>
      <c r="AL761" t="e">
        <f>VLOOKUP($Z761,'oddspedia-matches'!$A:$AD,AL$2,0)</f>
        <v>#N/A</v>
      </c>
      <c r="AM761" t="e">
        <f>VLOOKUP($Z761,'oddspedia-matches'!$A:$AD,AM$2,0)</f>
        <v>#N/A</v>
      </c>
      <c r="AN761" t="e">
        <f>VLOOKUP($Z761,'oddspedia-matches'!$A:$AD,AN$2,0)</f>
        <v>#N/A</v>
      </c>
      <c r="AO761" t="e">
        <f>VLOOKUP($Z761,'oddspedia-matches'!$A:$AD,AO$2,0)</f>
        <v>#N/A</v>
      </c>
      <c r="AP761" t="e">
        <f>VLOOKUP($Z761,'oddspedia-matches'!$A:$AD,AP$2,0)</f>
        <v>#N/A</v>
      </c>
      <c r="AQ761" t="e">
        <f>VLOOKUP($Z761,'oddspedia-matches'!$A:$AD,AQ$2,0)</f>
        <v>#N/A</v>
      </c>
    </row>
    <row r="762" spans="2:43" hidden="1" x14ac:dyDescent="0.3">
      <c r="B762" t="s">
        <v>487</v>
      </c>
      <c r="C762" t="s">
        <v>4817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tr">
        <f>VLOOKUP(E762,'Transform table'!A:B,2,0)</f>
        <v>Deportivo Pasto</v>
      </c>
      <c r="Y762" t="str">
        <f>VLOOKUP(F762,'Transform table'!A:B,2,0)</f>
        <v>Aguilas Pereira</v>
      </c>
      <c r="Z762" t="str">
        <f t="shared" si="13"/>
        <v>01/08/2026Deportivo PastoAguilas Pereira</v>
      </c>
      <c r="AA762" t="e">
        <f>VLOOKUP($Z762,'oddspedia-matches'!$A:$AD,AA$2,0)</f>
        <v>#N/A</v>
      </c>
      <c r="AB762" t="e">
        <f>VLOOKUP($Z762,'oddspedia-matches'!$A:$AD,AB$2,0)</f>
        <v>#N/A</v>
      </c>
      <c r="AC762" t="e">
        <f>VLOOKUP($Z762,'oddspedia-matches'!$A:$AD,AC$2,0)</f>
        <v>#N/A</v>
      </c>
      <c r="AD762" t="e">
        <f>VLOOKUP($Z762,'oddspedia-matches'!$A:$AD,AD$2,0)</f>
        <v>#N/A</v>
      </c>
      <c r="AE762" t="e">
        <f>VLOOKUP($Z762,'oddspedia-matches'!$A:$AD,AE$2,0)</f>
        <v>#N/A</v>
      </c>
      <c r="AF762" t="e">
        <f>VLOOKUP($Z762,'oddspedia-matches'!$A:$AD,AF$2,0)</f>
        <v>#N/A</v>
      </c>
      <c r="AG762" t="e">
        <f>VLOOKUP($Z762,'oddspedia-matches'!$A:$AD,AG$2,0)</f>
        <v>#N/A</v>
      </c>
      <c r="AH762" t="e">
        <f>VLOOKUP($Z762,'oddspedia-matches'!$A:$AD,AH$2,0)</f>
        <v>#N/A</v>
      </c>
      <c r="AI762" t="e">
        <f>VLOOKUP($Z762,'oddspedia-matches'!$A:$AD,AI$2,0)</f>
        <v>#N/A</v>
      </c>
      <c r="AJ762" t="e">
        <f>VLOOKUP($Z762,'oddspedia-matches'!$A:$AD,AJ$2,0)</f>
        <v>#N/A</v>
      </c>
      <c r="AK762" t="e">
        <f>VLOOKUP($Z762,'oddspedia-matches'!$A:$AD,AK$2,0)</f>
        <v>#N/A</v>
      </c>
      <c r="AL762" t="e">
        <f>VLOOKUP($Z762,'oddspedia-matches'!$A:$AD,AL$2,0)</f>
        <v>#N/A</v>
      </c>
      <c r="AM762" t="e">
        <f>VLOOKUP($Z762,'oddspedia-matches'!$A:$AD,AM$2,0)</f>
        <v>#N/A</v>
      </c>
      <c r="AN762" t="e">
        <f>VLOOKUP($Z762,'oddspedia-matches'!$A:$AD,AN$2,0)</f>
        <v>#N/A</v>
      </c>
      <c r="AO762" t="e">
        <f>VLOOKUP($Z762,'oddspedia-matches'!$A:$AD,AO$2,0)</f>
        <v>#N/A</v>
      </c>
      <c r="AP762" t="e">
        <f>VLOOKUP($Z762,'oddspedia-matches'!$A:$AD,AP$2,0)</f>
        <v>#N/A</v>
      </c>
      <c r="AQ762" t="e">
        <f>VLOOKUP($Z762,'oddspedia-matches'!$A:$AD,AQ$2,0)</f>
        <v>#N/A</v>
      </c>
    </row>
    <row r="763" spans="2:43" hidden="1" x14ac:dyDescent="0.3">
      <c r="B763" t="s">
        <v>452</v>
      </c>
      <c r="C763" t="s">
        <v>4817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tr">
        <f>VLOOKUP(E763,'Transform table'!A:B,2,0)</f>
        <v>Manta FC</v>
      </c>
      <c r="Y763" t="str">
        <f>VLOOKUP(F763,'Transform table'!A:B,2,0)</f>
        <v>Mushuc Runa</v>
      </c>
      <c r="Z763" t="str">
        <f t="shared" si="13"/>
        <v>01/08/2026Manta FCMushuc Runa</v>
      </c>
      <c r="AA763" t="e">
        <f>VLOOKUP($Z763,'oddspedia-matches'!$A:$AD,AA$2,0)</f>
        <v>#N/A</v>
      </c>
      <c r="AB763" t="e">
        <f>VLOOKUP($Z763,'oddspedia-matches'!$A:$AD,AB$2,0)</f>
        <v>#N/A</v>
      </c>
      <c r="AC763" t="e">
        <f>VLOOKUP($Z763,'oddspedia-matches'!$A:$AD,AC$2,0)</f>
        <v>#N/A</v>
      </c>
      <c r="AD763" t="e">
        <f>VLOOKUP($Z763,'oddspedia-matches'!$A:$AD,AD$2,0)</f>
        <v>#N/A</v>
      </c>
      <c r="AE763" t="e">
        <f>VLOOKUP($Z763,'oddspedia-matches'!$A:$AD,AE$2,0)</f>
        <v>#N/A</v>
      </c>
      <c r="AF763" t="e">
        <f>VLOOKUP($Z763,'oddspedia-matches'!$A:$AD,AF$2,0)</f>
        <v>#N/A</v>
      </c>
      <c r="AG763" t="e">
        <f>VLOOKUP($Z763,'oddspedia-matches'!$A:$AD,AG$2,0)</f>
        <v>#N/A</v>
      </c>
      <c r="AH763" t="e">
        <f>VLOOKUP($Z763,'oddspedia-matches'!$A:$AD,AH$2,0)</f>
        <v>#N/A</v>
      </c>
      <c r="AI763" t="e">
        <f>VLOOKUP($Z763,'oddspedia-matches'!$A:$AD,AI$2,0)</f>
        <v>#N/A</v>
      </c>
      <c r="AJ763" t="e">
        <f>VLOOKUP($Z763,'oddspedia-matches'!$A:$AD,AJ$2,0)</f>
        <v>#N/A</v>
      </c>
      <c r="AK763" t="e">
        <f>VLOOKUP($Z763,'oddspedia-matches'!$A:$AD,AK$2,0)</f>
        <v>#N/A</v>
      </c>
      <c r="AL763" t="e">
        <f>VLOOKUP($Z763,'oddspedia-matches'!$A:$AD,AL$2,0)</f>
        <v>#N/A</v>
      </c>
      <c r="AM763" t="e">
        <f>VLOOKUP($Z763,'oddspedia-matches'!$A:$AD,AM$2,0)</f>
        <v>#N/A</v>
      </c>
      <c r="AN763" t="e">
        <f>VLOOKUP($Z763,'oddspedia-matches'!$A:$AD,AN$2,0)</f>
        <v>#N/A</v>
      </c>
      <c r="AO763" t="e">
        <f>VLOOKUP($Z763,'oddspedia-matches'!$A:$AD,AO$2,0)</f>
        <v>#N/A</v>
      </c>
      <c r="AP763" t="e">
        <f>VLOOKUP($Z763,'oddspedia-matches'!$A:$AD,AP$2,0)</f>
        <v>#N/A</v>
      </c>
      <c r="AQ763" t="e">
        <f>VLOOKUP($Z763,'oddspedia-matches'!$A:$AD,AQ$2,0)</f>
        <v>#N/A</v>
      </c>
    </row>
    <row r="764" spans="2:43" hidden="1" x14ac:dyDescent="0.3">
      <c r="B764" t="s">
        <v>479</v>
      </c>
      <c r="C764" t="s">
        <v>4817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tr">
        <f>VLOOKUP(E764,'Transform table'!A:B,2,0)</f>
        <v>Club Sportivo Ameliano</v>
      </c>
      <c r="Y764" t="str">
        <f>VLOOKUP(F764,'Transform table'!A:B,2,0)</f>
        <v>CS 2 de Mayo</v>
      </c>
      <c r="Z764" t="str">
        <f t="shared" si="13"/>
        <v>01/08/2026Club Sportivo AmelianoCS 2 de Mayo</v>
      </c>
      <c r="AA764" t="e">
        <f>VLOOKUP($Z764,'oddspedia-matches'!$A:$AD,AA$2,0)</f>
        <v>#N/A</v>
      </c>
      <c r="AB764" t="e">
        <f>VLOOKUP($Z764,'oddspedia-matches'!$A:$AD,AB$2,0)</f>
        <v>#N/A</v>
      </c>
      <c r="AC764" t="e">
        <f>VLOOKUP($Z764,'oddspedia-matches'!$A:$AD,AC$2,0)</f>
        <v>#N/A</v>
      </c>
      <c r="AD764" t="e">
        <f>VLOOKUP($Z764,'oddspedia-matches'!$A:$AD,AD$2,0)</f>
        <v>#N/A</v>
      </c>
      <c r="AE764" t="e">
        <f>VLOOKUP($Z764,'oddspedia-matches'!$A:$AD,AE$2,0)</f>
        <v>#N/A</v>
      </c>
      <c r="AF764" t="e">
        <f>VLOOKUP($Z764,'oddspedia-matches'!$A:$AD,AF$2,0)</f>
        <v>#N/A</v>
      </c>
      <c r="AG764" t="e">
        <f>VLOOKUP($Z764,'oddspedia-matches'!$A:$AD,AG$2,0)</f>
        <v>#N/A</v>
      </c>
      <c r="AH764" t="e">
        <f>VLOOKUP($Z764,'oddspedia-matches'!$A:$AD,AH$2,0)</f>
        <v>#N/A</v>
      </c>
      <c r="AI764" t="e">
        <f>VLOOKUP($Z764,'oddspedia-matches'!$A:$AD,AI$2,0)</f>
        <v>#N/A</v>
      </c>
      <c r="AJ764" t="e">
        <f>VLOOKUP($Z764,'oddspedia-matches'!$A:$AD,AJ$2,0)</f>
        <v>#N/A</v>
      </c>
      <c r="AK764" t="e">
        <f>VLOOKUP($Z764,'oddspedia-matches'!$A:$AD,AK$2,0)</f>
        <v>#N/A</v>
      </c>
      <c r="AL764" t="e">
        <f>VLOOKUP($Z764,'oddspedia-matches'!$A:$AD,AL$2,0)</f>
        <v>#N/A</v>
      </c>
      <c r="AM764" t="e">
        <f>VLOOKUP($Z764,'oddspedia-matches'!$A:$AD,AM$2,0)</f>
        <v>#N/A</v>
      </c>
      <c r="AN764" t="e">
        <f>VLOOKUP($Z764,'oddspedia-matches'!$A:$AD,AN$2,0)</f>
        <v>#N/A</v>
      </c>
      <c r="AO764" t="e">
        <f>VLOOKUP($Z764,'oddspedia-matches'!$A:$AD,AO$2,0)</f>
        <v>#N/A</v>
      </c>
      <c r="AP764" t="e">
        <f>VLOOKUP($Z764,'oddspedia-matches'!$A:$AD,AP$2,0)</f>
        <v>#N/A</v>
      </c>
      <c r="AQ764" t="e">
        <f>VLOOKUP($Z764,'oddspedia-matches'!$A:$AD,AQ$2,0)</f>
        <v>#N/A</v>
      </c>
    </row>
    <row r="765" spans="2:43" hidden="1" x14ac:dyDescent="0.3">
      <c r="B765" t="s">
        <v>1007</v>
      </c>
      <c r="C765" t="s">
        <v>4817</v>
      </c>
      <c r="D765" s="25">
        <v>0.66666666666666663</v>
      </c>
      <c r="E765" t="s">
        <v>3681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e">
        <f>VLOOKUP(E765,'Transform table'!A:B,2,0)</f>
        <v>#N/A</v>
      </c>
      <c r="Y765" t="str">
        <f>VLOOKUP(F765,'Transform table'!A:B,2,0)</f>
        <v>River Plate</v>
      </c>
      <c r="Z765" t="e">
        <f t="shared" si="13"/>
        <v>#N/A</v>
      </c>
      <c r="AA765" t="e">
        <f>VLOOKUP($Z765,'oddspedia-matches'!$A:$AD,AA$2,0)</f>
        <v>#N/A</v>
      </c>
      <c r="AB765" t="e">
        <f>VLOOKUP($Z765,'oddspedia-matches'!$A:$AD,AB$2,0)</f>
        <v>#N/A</v>
      </c>
      <c r="AC765" t="e">
        <f>VLOOKUP($Z765,'oddspedia-matches'!$A:$AD,AC$2,0)</f>
        <v>#N/A</v>
      </c>
      <c r="AD765" t="e">
        <f>VLOOKUP($Z765,'oddspedia-matches'!$A:$AD,AD$2,0)</f>
        <v>#N/A</v>
      </c>
      <c r="AE765" t="e">
        <f>VLOOKUP($Z765,'oddspedia-matches'!$A:$AD,AE$2,0)</f>
        <v>#N/A</v>
      </c>
      <c r="AF765" t="e">
        <f>VLOOKUP($Z765,'oddspedia-matches'!$A:$AD,AF$2,0)</f>
        <v>#N/A</v>
      </c>
      <c r="AG765" t="e">
        <f>VLOOKUP($Z765,'oddspedia-matches'!$A:$AD,AG$2,0)</f>
        <v>#N/A</v>
      </c>
      <c r="AH765" t="e">
        <f>VLOOKUP($Z765,'oddspedia-matches'!$A:$AD,AH$2,0)</f>
        <v>#N/A</v>
      </c>
      <c r="AI765" t="e">
        <f>VLOOKUP($Z765,'oddspedia-matches'!$A:$AD,AI$2,0)</f>
        <v>#N/A</v>
      </c>
      <c r="AJ765" t="e">
        <f>VLOOKUP($Z765,'oddspedia-matches'!$A:$AD,AJ$2,0)</f>
        <v>#N/A</v>
      </c>
      <c r="AK765" t="e">
        <f>VLOOKUP($Z765,'oddspedia-matches'!$A:$AD,AK$2,0)</f>
        <v>#N/A</v>
      </c>
      <c r="AL765" t="e">
        <f>VLOOKUP($Z765,'oddspedia-matches'!$A:$AD,AL$2,0)</f>
        <v>#N/A</v>
      </c>
      <c r="AM765" t="e">
        <f>VLOOKUP($Z765,'oddspedia-matches'!$A:$AD,AM$2,0)</f>
        <v>#N/A</v>
      </c>
      <c r="AN765" t="e">
        <f>VLOOKUP($Z765,'oddspedia-matches'!$A:$AD,AN$2,0)</f>
        <v>#N/A</v>
      </c>
      <c r="AO765" t="e">
        <f>VLOOKUP($Z765,'oddspedia-matches'!$A:$AD,AO$2,0)</f>
        <v>#N/A</v>
      </c>
      <c r="AP765" t="e">
        <f>VLOOKUP($Z765,'oddspedia-matches'!$A:$AD,AP$2,0)</f>
        <v>#N/A</v>
      </c>
      <c r="AQ765" t="e">
        <f>VLOOKUP($Z765,'oddspedia-matches'!$A:$AD,AQ$2,0)</f>
        <v>#N/A</v>
      </c>
    </row>
    <row r="766" spans="2:43" hidden="1" x14ac:dyDescent="0.3">
      <c r="B766" t="s">
        <v>647</v>
      </c>
      <c r="C766" t="s">
        <v>4817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tr">
        <f>VLOOKUP(E766,'Transform table'!A:B,2,0)</f>
        <v>All Boys</v>
      </c>
      <c r="Y766" t="str">
        <f>VLOOKUP(F766,'Transform table'!A:B,2,0)</f>
        <v>Central Norte</v>
      </c>
      <c r="Z766" t="str">
        <f t="shared" si="13"/>
        <v>01/08/2026All BoysCentral Norte</v>
      </c>
      <c r="AA766" t="e">
        <f>VLOOKUP($Z766,'oddspedia-matches'!$A:$AD,AA$2,0)</f>
        <v>#N/A</v>
      </c>
      <c r="AB766" t="e">
        <f>VLOOKUP($Z766,'oddspedia-matches'!$A:$AD,AB$2,0)</f>
        <v>#N/A</v>
      </c>
      <c r="AC766" t="e">
        <f>VLOOKUP($Z766,'oddspedia-matches'!$A:$AD,AC$2,0)</f>
        <v>#N/A</v>
      </c>
      <c r="AD766" t="e">
        <f>VLOOKUP($Z766,'oddspedia-matches'!$A:$AD,AD$2,0)</f>
        <v>#N/A</v>
      </c>
      <c r="AE766" t="e">
        <f>VLOOKUP($Z766,'oddspedia-matches'!$A:$AD,AE$2,0)</f>
        <v>#N/A</v>
      </c>
      <c r="AF766" t="e">
        <f>VLOOKUP($Z766,'oddspedia-matches'!$A:$AD,AF$2,0)</f>
        <v>#N/A</v>
      </c>
      <c r="AG766" t="e">
        <f>VLOOKUP($Z766,'oddspedia-matches'!$A:$AD,AG$2,0)</f>
        <v>#N/A</v>
      </c>
      <c r="AH766" t="e">
        <f>VLOOKUP($Z766,'oddspedia-matches'!$A:$AD,AH$2,0)</f>
        <v>#N/A</v>
      </c>
      <c r="AI766" t="e">
        <f>VLOOKUP($Z766,'oddspedia-matches'!$A:$AD,AI$2,0)</f>
        <v>#N/A</v>
      </c>
      <c r="AJ766" t="e">
        <f>VLOOKUP($Z766,'oddspedia-matches'!$A:$AD,AJ$2,0)</f>
        <v>#N/A</v>
      </c>
      <c r="AK766" t="e">
        <f>VLOOKUP($Z766,'oddspedia-matches'!$A:$AD,AK$2,0)</f>
        <v>#N/A</v>
      </c>
      <c r="AL766" t="e">
        <f>VLOOKUP($Z766,'oddspedia-matches'!$A:$AD,AL$2,0)</f>
        <v>#N/A</v>
      </c>
      <c r="AM766" t="e">
        <f>VLOOKUP($Z766,'oddspedia-matches'!$A:$AD,AM$2,0)</f>
        <v>#N/A</v>
      </c>
      <c r="AN766" t="e">
        <f>VLOOKUP($Z766,'oddspedia-matches'!$A:$AD,AN$2,0)</f>
        <v>#N/A</v>
      </c>
      <c r="AO766" t="e">
        <f>VLOOKUP($Z766,'oddspedia-matches'!$A:$AD,AO$2,0)</f>
        <v>#N/A</v>
      </c>
      <c r="AP766" t="e">
        <f>VLOOKUP($Z766,'oddspedia-matches'!$A:$AD,AP$2,0)</f>
        <v>#N/A</v>
      </c>
      <c r="AQ766" t="e">
        <f>VLOOKUP($Z766,'oddspedia-matches'!$A:$AD,AQ$2,0)</f>
        <v>#N/A</v>
      </c>
    </row>
    <row r="767" spans="2:43" hidden="1" x14ac:dyDescent="0.3">
      <c r="B767" t="s">
        <v>705</v>
      </c>
      <c r="C767" t="s">
        <v>4817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e">
        <f>VLOOKUP(E767,'Transform table'!A:B,2,0)</f>
        <v>#N/A</v>
      </c>
      <c r="Y767" t="str">
        <f>VLOOKUP(F767,'Transform table'!A:B,2,0)</f>
        <v>Atletico Camioneros</v>
      </c>
      <c r="Z767" t="e">
        <f t="shared" si="13"/>
        <v>#N/A</v>
      </c>
      <c r="AA767" t="e">
        <f>VLOOKUP($Z767,'oddspedia-matches'!$A:$AD,AA$2,0)</f>
        <v>#N/A</v>
      </c>
      <c r="AB767" t="e">
        <f>VLOOKUP($Z767,'oddspedia-matches'!$A:$AD,AB$2,0)</f>
        <v>#N/A</v>
      </c>
      <c r="AC767" t="e">
        <f>VLOOKUP($Z767,'oddspedia-matches'!$A:$AD,AC$2,0)</f>
        <v>#N/A</v>
      </c>
      <c r="AD767" t="e">
        <f>VLOOKUP($Z767,'oddspedia-matches'!$A:$AD,AD$2,0)</f>
        <v>#N/A</v>
      </c>
      <c r="AE767" t="e">
        <f>VLOOKUP($Z767,'oddspedia-matches'!$A:$AD,AE$2,0)</f>
        <v>#N/A</v>
      </c>
      <c r="AF767" t="e">
        <f>VLOOKUP($Z767,'oddspedia-matches'!$A:$AD,AF$2,0)</f>
        <v>#N/A</v>
      </c>
      <c r="AG767" t="e">
        <f>VLOOKUP($Z767,'oddspedia-matches'!$A:$AD,AG$2,0)</f>
        <v>#N/A</v>
      </c>
      <c r="AH767" t="e">
        <f>VLOOKUP($Z767,'oddspedia-matches'!$A:$AD,AH$2,0)</f>
        <v>#N/A</v>
      </c>
      <c r="AI767" t="e">
        <f>VLOOKUP($Z767,'oddspedia-matches'!$A:$AD,AI$2,0)</f>
        <v>#N/A</v>
      </c>
      <c r="AJ767" t="e">
        <f>VLOOKUP($Z767,'oddspedia-matches'!$A:$AD,AJ$2,0)</f>
        <v>#N/A</v>
      </c>
      <c r="AK767" t="e">
        <f>VLOOKUP($Z767,'oddspedia-matches'!$A:$AD,AK$2,0)</f>
        <v>#N/A</v>
      </c>
      <c r="AL767" t="e">
        <f>VLOOKUP($Z767,'oddspedia-matches'!$A:$AD,AL$2,0)</f>
        <v>#N/A</v>
      </c>
      <c r="AM767" t="e">
        <f>VLOOKUP($Z767,'oddspedia-matches'!$A:$AD,AM$2,0)</f>
        <v>#N/A</v>
      </c>
      <c r="AN767" t="e">
        <f>VLOOKUP($Z767,'oddspedia-matches'!$A:$AD,AN$2,0)</f>
        <v>#N/A</v>
      </c>
      <c r="AO767" t="e">
        <f>VLOOKUP($Z767,'oddspedia-matches'!$A:$AD,AO$2,0)</f>
        <v>#N/A</v>
      </c>
      <c r="AP767" t="e">
        <f>VLOOKUP($Z767,'oddspedia-matches'!$A:$AD,AP$2,0)</f>
        <v>#N/A</v>
      </c>
      <c r="AQ767" t="e">
        <f>VLOOKUP($Z767,'oddspedia-matches'!$A:$AD,AQ$2,0)</f>
        <v>#N/A</v>
      </c>
    </row>
    <row r="768" spans="2:43" hidden="1" x14ac:dyDescent="0.3">
      <c r="B768" t="s">
        <v>705</v>
      </c>
      <c r="C768" t="s">
        <v>4817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tr">
        <f>VLOOKUP(E768,'Transform table'!A:B,2,0)</f>
        <v>CSD Liniers</v>
      </c>
      <c r="Y768" t="str">
        <f>VLOOKUP(F768,'Transform table'!A:B,2,0)</f>
        <v>Club Comunicaciones</v>
      </c>
      <c r="Z768" t="str">
        <f t="shared" si="13"/>
        <v>01/08/2026CSD LiniersClub Comunicaciones</v>
      </c>
      <c r="AA768" t="e">
        <f>VLOOKUP($Z768,'oddspedia-matches'!$A:$AD,AA$2,0)</f>
        <v>#N/A</v>
      </c>
      <c r="AB768" t="e">
        <f>VLOOKUP($Z768,'oddspedia-matches'!$A:$AD,AB$2,0)</f>
        <v>#N/A</v>
      </c>
      <c r="AC768" t="e">
        <f>VLOOKUP($Z768,'oddspedia-matches'!$A:$AD,AC$2,0)</f>
        <v>#N/A</v>
      </c>
      <c r="AD768" t="e">
        <f>VLOOKUP($Z768,'oddspedia-matches'!$A:$AD,AD$2,0)</f>
        <v>#N/A</v>
      </c>
      <c r="AE768" t="e">
        <f>VLOOKUP($Z768,'oddspedia-matches'!$A:$AD,AE$2,0)</f>
        <v>#N/A</v>
      </c>
      <c r="AF768" t="e">
        <f>VLOOKUP($Z768,'oddspedia-matches'!$A:$AD,AF$2,0)</f>
        <v>#N/A</v>
      </c>
      <c r="AG768" t="e">
        <f>VLOOKUP($Z768,'oddspedia-matches'!$A:$AD,AG$2,0)</f>
        <v>#N/A</v>
      </c>
      <c r="AH768" t="e">
        <f>VLOOKUP($Z768,'oddspedia-matches'!$A:$AD,AH$2,0)</f>
        <v>#N/A</v>
      </c>
      <c r="AI768" t="e">
        <f>VLOOKUP($Z768,'oddspedia-matches'!$A:$AD,AI$2,0)</f>
        <v>#N/A</v>
      </c>
      <c r="AJ768" t="e">
        <f>VLOOKUP($Z768,'oddspedia-matches'!$A:$AD,AJ$2,0)</f>
        <v>#N/A</v>
      </c>
      <c r="AK768" t="e">
        <f>VLOOKUP($Z768,'oddspedia-matches'!$A:$AD,AK$2,0)</f>
        <v>#N/A</v>
      </c>
      <c r="AL768" t="e">
        <f>VLOOKUP($Z768,'oddspedia-matches'!$A:$AD,AL$2,0)</f>
        <v>#N/A</v>
      </c>
      <c r="AM768" t="e">
        <f>VLOOKUP($Z768,'oddspedia-matches'!$A:$AD,AM$2,0)</f>
        <v>#N/A</v>
      </c>
      <c r="AN768" t="e">
        <f>VLOOKUP($Z768,'oddspedia-matches'!$A:$AD,AN$2,0)</f>
        <v>#N/A</v>
      </c>
      <c r="AO768" t="e">
        <f>VLOOKUP($Z768,'oddspedia-matches'!$A:$AD,AO$2,0)</f>
        <v>#N/A</v>
      </c>
      <c r="AP768" t="e">
        <f>VLOOKUP($Z768,'oddspedia-matches'!$A:$AD,AP$2,0)</f>
        <v>#N/A</v>
      </c>
      <c r="AQ768" t="e">
        <f>VLOOKUP($Z768,'oddspedia-matches'!$A:$AD,AQ$2,0)</f>
        <v>#N/A</v>
      </c>
    </row>
    <row r="769" spans="2:43" hidden="1" x14ac:dyDescent="0.3">
      <c r="B769" t="s">
        <v>705</v>
      </c>
      <c r="C769" t="s">
        <v>4817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tr">
        <f>VLOOKUP(E769,'Transform table'!A:B,2,0)</f>
        <v>Real Pilar</v>
      </c>
      <c r="Y769" t="str">
        <f>VLOOKUP(F769,'Transform table'!A:B,2,0)</f>
        <v>Defensores Unidos</v>
      </c>
      <c r="Z769" t="str">
        <f t="shared" si="13"/>
        <v>01/08/2026Real PilarDefensores Unidos</v>
      </c>
      <c r="AA769" t="e">
        <f>VLOOKUP($Z769,'oddspedia-matches'!$A:$AD,AA$2,0)</f>
        <v>#N/A</v>
      </c>
      <c r="AB769" t="e">
        <f>VLOOKUP($Z769,'oddspedia-matches'!$A:$AD,AB$2,0)</f>
        <v>#N/A</v>
      </c>
      <c r="AC769" t="e">
        <f>VLOOKUP($Z769,'oddspedia-matches'!$A:$AD,AC$2,0)</f>
        <v>#N/A</v>
      </c>
      <c r="AD769" t="e">
        <f>VLOOKUP($Z769,'oddspedia-matches'!$A:$AD,AD$2,0)</f>
        <v>#N/A</v>
      </c>
      <c r="AE769" t="e">
        <f>VLOOKUP($Z769,'oddspedia-matches'!$A:$AD,AE$2,0)</f>
        <v>#N/A</v>
      </c>
      <c r="AF769" t="e">
        <f>VLOOKUP($Z769,'oddspedia-matches'!$A:$AD,AF$2,0)</f>
        <v>#N/A</v>
      </c>
      <c r="AG769" t="e">
        <f>VLOOKUP($Z769,'oddspedia-matches'!$A:$AD,AG$2,0)</f>
        <v>#N/A</v>
      </c>
      <c r="AH769" t="e">
        <f>VLOOKUP($Z769,'oddspedia-matches'!$A:$AD,AH$2,0)</f>
        <v>#N/A</v>
      </c>
      <c r="AI769" t="e">
        <f>VLOOKUP($Z769,'oddspedia-matches'!$A:$AD,AI$2,0)</f>
        <v>#N/A</v>
      </c>
      <c r="AJ769" t="e">
        <f>VLOOKUP($Z769,'oddspedia-matches'!$A:$AD,AJ$2,0)</f>
        <v>#N/A</v>
      </c>
      <c r="AK769" t="e">
        <f>VLOOKUP($Z769,'oddspedia-matches'!$A:$AD,AK$2,0)</f>
        <v>#N/A</v>
      </c>
      <c r="AL769" t="e">
        <f>VLOOKUP($Z769,'oddspedia-matches'!$A:$AD,AL$2,0)</f>
        <v>#N/A</v>
      </c>
      <c r="AM769" t="e">
        <f>VLOOKUP($Z769,'oddspedia-matches'!$A:$AD,AM$2,0)</f>
        <v>#N/A</v>
      </c>
      <c r="AN769" t="e">
        <f>VLOOKUP($Z769,'oddspedia-matches'!$A:$AD,AN$2,0)</f>
        <v>#N/A</v>
      </c>
      <c r="AO769" t="e">
        <f>VLOOKUP($Z769,'oddspedia-matches'!$A:$AD,AO$2,0)</f>
        <v>#N/A</v>
      </c>
      <c r="AP769" t="e">
        <f>VLOOKUP($Z769,'oddspedia-matches'!$A:$AD,AP$2,0)</f>
        <v>#N/A</v>
      </c>
      <c r="AQ769" t="e">
        <f>VLOOKUP($Z769,'oddspedia-matches'!$A:$AD,AQ$2,0)</f>
        <v>#N/A</v>
      </c>
    </row>
    <row r="770" spans="2:43" hidden="1" x14ac:dyDescent="0.3">
      <c r="B770" t="s">
        <v>705</v>
      </c>
      <c r="C770" t="s">
        <v>4817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tr">
        <f>VLOOKUP(E770,'Transform table'!A:B,2,0)</f>
        <v>CA Villa San Carlos</v>
      </c>
      <c r="Y770" t="str">
        <f>VLOOKUP(F770,'Transform table'!A:B,2,0)</f>
        <v>Sportivo Dock Sud</v>
      </c>
      <c r="Z770" t="str">
        <f t="shared" si="13"/>
        <v>01/08/2026CA Villa San CarlosSportivo Dock Sud</v>
      </c>
      <c r="AA770" t="e">
        <f>VLOOKUP($Z770,'oddspedia-matches'!$A:$AD,AA$2,0)</f>
        <v>#N/A</v>
      </c>
      <c r="AB770" t="e">
        <f>VLOOKUP($Z770,'oddspedia-matches'!$A:$AD,AB$2,0)</f>
        <v>#N/A</v>
      </c>
      <c r="AC770" t="e">
        <f>VLOOKUP($Z770,'oddspedia-matches'!$A:$AD,AC$2,0)</f>
        <v>#N/A</v>
      </c>
      <c r="AD770" t="e">
        <f>VLOOKUP($Z770,'oddspedia-matches'!$A:$AD,AD$2,0)</f>
        <v>#N/A</v>
      </c>
      <c r="AE770" t="e">
        <f>VLOOKUP($Z770,'oddspedia-matches'!$A:$AD,AE$2,0)</f>
        <v>#N/A</v>
      </c>
      <c r="AF770" t="e">
        <f>VLOOKUP($Z770,'oddspedia-matches'!$A:$AD,AF$2,0)</f>
        <v>#N/A</v>
      </c>
      <c r="AG770" t="e">
        <f>VLOOKUP($Z770,'oddspedia-matches'!$A:$AD,AG$2,0)</f>
        <v>#N/A</v>
      </c>
      <c r="AH770" t="e">
        <f>VLOOKUP($Z770,'oddspedia-matches'!$A:$AD,AH$2,0)</f>
        <v>#N/A</v>
      </c>
      <c r="AI770" t="e">
        <f>VLOOKUP($Z770,'oddspedia-matches'!$A:$AD,AI$2,0)</f>
        <v>#N/A</v>
      </c>
      <c r="AJ770" t="e">
        <f>VLOOKUP($Z770,'oddspedia-matches'!$A:$AD,AJ$2,0)</f>
        <v>#N/A</v>
      </c>
      <c r="AK770" t="e">
        <f>VLOOKUP($Z770,'oddspedia-matches'!$A:$AD,AK$2,0)</f>
        <v>#N/A</v>
      </c>
      <c r="AL770" t="e">
        <f>VLOOKUP($Z770,'oddspedia-matches'!$A:$AD,AL$2,0)</f>
        <v>#N/A</v>
      </c>
      <c r="AM770" t="e">
        <f>VLOOKUP($Z770,'oddspedia-matches'!$A:$AD,AM$2,0)</f>
        <v>#N/A</v>
      </c>
      <c r="AN770" t="e">
        <f>VLOOKUP($Z770,'oddspedia-matches'!$A:$AD,AN$2,0)</f>
        <v>#N/A</v>
      </c>
      <c r="AO770" t="e">
        <f>VLOOKUP($Z770,'oddspedia-matches'!$A:$AD,AO$2,0)</f>
        <v>#N/A</v>
      </c>
      <c r="AP770" t="e">
        <f>VLOOKUP($Z770,'oddspedia-matches'!$A:$AD,AP$2,0)</f>
        <v>#N/A</v>
      </c>
      <c r="AQ770" t="e">
        <f>VLOOKUP($Z770,'oddspedia-matches'!$A:$AD,AQ$2,0)</f>
        <v>#N/A</v>
      </c>
    </row>
    <row r="771" spans="2:43" hidden="1" x14ac:dyDescent="0.3">
      <c r="B771" t="s">
        <v>705</v>
      </c>
      <c r="C771" t="s">
        <v>4817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tr">
        <f>VLOOKUP(E771,'Transform table'!A:B,2,0)</f>
        <v>San Martin De Burzaco</v>
      </c>
      <c r="Y771" t="str">
        <f>VLOOKUP(F771,'Transform table'!A:B,2,0)</f>
        <v>Deportivo Merlo</v>
      </c>
      <c r="Z771" t="str">
        <f t="shared" si="13"/>
        <v>01/08/2026San Martin De BurzacoDeportivo Merlo</v>
      </c>
      <c r="AA771" t="e">
        <f>VLOOKUP($Z771,'oddspedia-matches'!$A:$AD,AA$2,0)</f>
        <v>#N/A</v>
      </c>
      <c r="AB771" t="e">
        <f>VLOOKUP($Z771,'oddspedia-matches'!$A:$AD,AB$2,0)</f>
        <v>#N/A</v>
      </c>
      <c r="AC771" t="e">
        <f>VLOOKUP($Z771,'oddspedia-matches'!$A:$AD,AC$2,0)</f>
        <v>#N/A</v>
      </c>
      <c r="AD771" t="e">
        <f>VLOOKUP($Z771,'oddspedia-matches'!$A:$AD,AD$2,0)</f>
        <v>#N/A</v>
      </c>
      <c r="AE771" t="e">
        <f>VLOOKUP($Z771,'oddspedia-matches'!$A:$AD,AE$2,0)</f>
        <v>#N/A</v>
      </c>
      <c r="AF771" t="e">
        <f>VLOOKUP($Z771,'oddspedia-matches'!$A:$AD,AF$2,0)</f>
        <v>#N/A</v>
      </c>
      <c r="AG771" t="e">
        <f>VLOOKUP($Z771,'oddspedia-matches'!$A:$AD,AG$2,0)</f>
        <v>#N/A</v>
      </c>
      <c r="AH771" t="e">
        <f>VLOOKUP($Z771,'oddspedia-matches'!$A:$AD,AH$2,0)</f>
        <v>#N/A</v>
      </c>
      <c r="AI771" t="e">
        <f>VLOOKUP($Z771,'oddspedia-matches'!$A:$AD,AI$2,0)</f>
        <v>#N/A</v>
      </c>
      <c r="AJ771" t="e">
        <f>VLOOKUP($Z771,'oddspedia-matches'!$A:$AD,AJ$2,0)</f>
        <v>#N/A</v>
      </c>
      <c r="AK771" t="e">
        <f>VLOOKUP($Z771,'oddspedia-matches'!$A:$AD,AK$2,0)</f>
        <v>#N/A</v>
      </c>
      <c r="AL771" t="e">
        <f>VLOOKUP($Z771,'oddspedia-matches'!$A:$AD,AL$2,0)</f>
        <v>#N/A</v>
      </c>
      <c r="AM771" t="e">
        <f>VLOOKUP($Z771,'oddspedia-matches'!$A:$AD,AM$2,0)</f>
        <v>#N/A</v>
      </c>
      <c r="AN771" t="e">
        <f>VLOOKUP($Z771,'oddspedia-matches'!$A:$AD,AN$2,0)</f>
        <v>#N/A</v>
      </c>
      <c r="AO771" t="e">
        <f>VLOOKUP($Z771,'oddspedia-matches'!$A:$AD,AO$2,0)</f>
        <v>#N/A</v>
      </c>
      <c r="AP771" t="e">
        <f>VLOOKUP($Z771,'oddspedia-matches'!$A:$AD,AP$2,0)</f>
        <v>#N/A</v>
      </c>
      <c r="AQ771" t="e">
        <f>VLOOKUP($Z771,'oddspedia-matches'!$A:$AD,AQ$2,0)</f>
        <v>#N/A</v>
      </c>
    </row>
    <row r="772" spans="2:43" hidden="1" x14ac:dyDescent="0.3">
      <c r="B772" t="s">
        <v>705</v>
      </c>
      <c r="C772" t="s">
        <v>4817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tr">
        <f>VLOOKUP(E772,'Transform table'!A:B,2,0)</f>
        <v>Villa Dalmine</v>
      </c>
      <c r="Y772" t="str">
        <f>VLOOKUP(F772,'Transform table'!A:B,2,0)</f>
        <v>Flandria</v>
      </c>
      <c r="Z772" t="str">
        <f t="shared" si="13"/>
        <v>01/08/2026Villa DalmineFlandria</v>
      </c>
      <c r="AA772" t="e">
        <f>VLOOKUP($Z772,'oddspedia-matches'!$A:$AD,AA$2,0)</f>
        <v>#N/A</v>
      </c>
      <c r="AB772" t="e">
        <f>VLOOKUP($Z772,'oddspedia-matches'!$A:$AD,AB$2,0)</f>
        <v>#N/A</v>
      </c>
      <c r="AC772" t="e">
        <f>VLOOKUP($Z772,'oddspedia-matches'!$A:$AD,AC$2,0)</f>
        <v>#N/A</v>
      </c>
      <c r="AD772" t="e">
        <f>VLOOKUP($Z772,'oddspedia-matches'!$A:$AD,AD$2,0)</f>
        <v>#N/A</v>
      </c>
      <c r="AE772" t="e">
        <f>VLOOKUP($Z772,'oddspedia-matches'!$A:$AD,AE$2,0)</f>
        <v>#N/A</v>
      </c>
      <c r="AF772" t="e">
        <f>VLOOKUP($Z772,'oddspedia-matches'!$A:$AD,AF$2,0)</f>
        <v>#N/A</v>
      </c>
      <c r="AG772" t="e">
        <f>VLOOKUP($Z772,'oddspedia-matches'!$A:$AD,AG$2,0)</f>
        <v>#N/A</v>
      </c>
      <c r="AH772" t="e">
        <f>VLOOKUP($Z772,'oddspedia-matches'!$A:$AD,AH$2,0)</f>
        <v>#N/A</v>
      </c>
      <c r="AI772" t="e">
        <f>VLOOKUP($Z772,'oddspedia-matches'!$A:$AD,AI$2,0)</f>
        <v>#N/A</v>
      </c>
      <c r="AJ772" t="e">
        <f>VLOOKUP($Z772,'oddspedia-matches'!$A:$AD,AJ$2,0)</f>
        <v>#N/A</v>
      </c>
      <c r="AK772" t="e">
        <f>VLOOKUP($Z772,'oddspedia-matches'!$A:$AD,AK$2,0)</f>
        <v>#N/A</v>
      </c>
      <c r="AL772" t="e">
        <f>VLOOKUP($Z772,'oddspedia-matches'!$A:$AD,AL$2,0)</f>
        <v>#N/A</v>
      </c>
      <c r="AM772" t="e">
        <f>VLOOKUP($Z772,'oddspedia-matches'!$A:$AD,AM$2,0)</f>
        <v>#N/A</v>
      </c>
      <c r="AN772" t="e">
        <f>VLOOKUP($Z772,'oddspedia-matches'!$A:$AD,AN$2,0)</f>
        <v>#N/A</v>
      </c>
      <c r="AO772" t="e">
        <f>VLOOKUP($Z772,'oddspedia-matches'!$A:$AD,AO$2,0)</f>
        <v>#N/A</v>
      </c>
      <c r="AP772" t="e">
        <f>VLOOKUP($Z772,'oddspedia-matches'!$A:$AD,AP$2,0)</f>
        <v>#N/A</v>
      </c>
      <c r="AQ772" t="e">
        <f>VLOOKUP($Z772,'oddspedia-matches'!$A:$AD,AQ$2,0)</f>
        <v>#N/A</v>
      </c>
    </row>
    <row r="773" spans="2:43" hidden="1" x14ac:dyDescent="0.3">
      <c r="B773" t="s">
        <v>482</v>
      </c>
      <c r="C773" t="s">
        <v>4817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tr">
        <f>VLOOKUP(E773,'Transform table'!A:B,2,0)</f>
        <v>Atletico Grau</v>
      </c>
      <c r="Y773" t="str">
        <f>VLOOKUP(F773,'Transform table'!A:B,2,0)</f>
        <v>Sport Boys</v>
      </c>
      <c r="Z773" t="str">
        <f t="shared" si="13"/>
        <v>01/08/2026Atletico GrauSport Boys</v>
      </c>
      <c r="AA773" t="e">
        <f>VLOOKUP($Z773,'oddspedia-matches'!$A:$AD,AA$2,0)</f>
        <v>#N/A</v>
      </c>
      <c r="AB773" t="e">
        <f>VLOOKUP($Z773,'oddspedia-matches'!$A:$AD,AB$2,0)</f>
        <v>#N/A</v>
      </c>
      <c r="AC773" t="e">
        <f>VLOOKUP($Z773,'oddspedia-matches'!$A:$AD,AC$2,0)</f>
        <v>#N/A</v>
      </c>
      <c r="AD773" t="e">
        <f>VLOOKUP($Z773,'oddspedia-matches'!$A:$AD,AD$2,0)</f>
        <v>#N/A</v>
      </c>
      <c r="AE773" t="e">
        <f>VLOOKUP($Z773,'oddspedia-matches'!$A:$AD,AE$2,0)</f>
        <v>#N/A</v>
      </c>
      <c r="AF773" t="e">
        <f>VLOOKUP($Z773,'oddspedia-matches'!$A:$AD,AF$2,0)</f>
        <v>#N/A</v>
      </c>
      <c r="AG773" t="e">
        <f>VLOOKUP($Z773,'oddspedia-matches'!$A:$AD,AG$2,0)</f>
        <v>#N/A</v>
      </c>
      <c r="AH773" t="e">
        <f>VLOOKUP($Z773,'oddspedia-matches'!$A:$AD,AH$2,0)</f>
        <v>#N/A</v>
      </c>
      <c r="AI773" t="e">
        <f>VLOOKUP($Z773,'oddspedia-matches'!$A:$AD,AI$2,0)</f>
        <v>#N/A</v>
      </c>
      <c r="AJ773" t="e">
        <f>VLOOKUP($Z773,'oddspedia-matches'!$A:$AD,AJ$2,0)</f>
        <v>#N/A</v>
      </c>
      <c r="AK773" t="e">
        <f>VLOOKUP($Z773,'oddspedia-matches'!$A:$AD,AK$2,0)</f>
        <v>#N/A</v>
      </c>
      <c r="AL773" t="e">
        <f>VLOOKUP($Z773,'oddspedia-matches'!$A:$AD,AL$2,0)</f>
        <v>#N/A</v>
      </c>
      <c r="AM773" t="e">
        <f>VLOOKUP($Z773,'oddspedia-matches'!$A:$AD,AM$2,0)</f>
        <v>#N/A</v>
      </c>
      <c r="AN773" t="e">
        <f>VLOOKUP($Z773,'oddspedia-matches'!$A:$AD,AN$2,0)</f>
        <v>#N/A</v>
      </c>
      <c r="AO773" t="e">
        <f>VLOOKUP($Z773,'oddspedia-matches'!$A:$AD,AO$2,0)</f>
        <v>#N/A</v>
      </c>
      <c r="AP773" t="e">
        <f>VLOOKUP($Z773,'oddspedia-matches'!$A:$AD,AP$2,0)</f>
        <v>#N/A</v>
      </c>
      <c r="AQ773" t="e">
        <f>VLOOKUP($Z773,'oddspedia-matches'!$A:$AD,AQ$2,0)</f>
        <v>#N/A</v>
      </c>
    </row>
    <row r="774" spans="2:43" hidden="1" x14ac:dyDescent="0.3">
      <c r="B774" t="s">
        <v>470</v>
      </c>
      <c r="C774" t="s">
        <v>4817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e">
        <f>VLOOKUP(E774,'Transform table'!A:B,2,0)</f>
        <v>#N/A</v>
      </c>
      <c r="Y774" t="str">
        <f>VLOOKUP(F774,'Transform table'!A:B,2,0)</f>
        <v>Argentinos Juniors</v>
      </c>
      <c r="Z774" t="e">
        <f t="shared" si="13"/>
        <v>#N/A</v>
      </c>
      <c r="AA774" t="e">
        <f>VLOOKUP($Z774,'oddspedia-matches'!$A:$AD,AA$2,0)</f>
        <v>#N/A</v>
      </c>
      <c r="AB774" t="e">
        <f>VLOOKUP($Z774,'oddspedia-matches'!$A:$AD,AB$2,0)</f>
        <v>#N/A</v>
      </c>
      <c r="AC774" t="e">
        <f>VLOOKUP($Z774,'oddspedia-matches'!$A:$AD,AC$2,0)</f>
        <v>#N/A</v>
      </c>
      <c r="AD774" t="e">
        <f>VLOOKUP($Z774,'oddspedia-matches'!$A:$AD,AD$2,0)</f>
        <v>#N/A</v>
      </c>
      <c r="AE774" t="e">
        <f>VLOOKUP($Z774,'oddspedia-matches'!$A:$AD,AE$2,0)</f>
        <v>#N/A</v>
      </c>
      <c r="AF774" t="e">
        <f>VLOOKUP($Z774,'oddspedia-matches'!$A:$AD,AF$2,0)</f>
        <v>#N/A</v>
      </c>
      <c r="AG774" t="e">
        <f>VLOOKUP($Z774,'oddspedia-matches'!$A:$AD,AG$2,0)</f>
        <v>#N/A</v>
      </c>
      <c r="AH774" t="e">
        <f>VLOOKUP($Z774,'oddspedia-matches'!$A:$AD,AH$2,0)</f>
        <v>#N/A</v>
      </c>
      <c r="AI774" t="e">
        <f>VLOOKUP($Z774,'oddspedia-matches'!$A:$AD,AI$2,0)</f>
        <v>#N/A</v>
      </c>
      <c r="AJ774" t="e">
        <f>VLOOKUP($Z774,'oddspedia-matches'!$A:$AD,AJ$2,0)</f>
        <v>#N/A</v>
      </c>
      <c r="AK774" t="e">
        <f>VLOOKUP($Z774,'oddspedia-matches'!$A:$AD,AK$2,0)</f>
        <v>#N/A</v>
      </c>
      <c r="AL774" t="e">
        <f>VLOOKUP($Z774,'oddspedia-matches'!$A:$AD,AL$2,0)</f>
        <v>#N/A</v>
      </c>
      <c r="AM774" t="e">
        <f>VLOOKUP($Z774,'oddspedia-matches'!$A:$AD,AM$2,0)</f>
        <v>#N/A</v>
      </c>
      <c r="AN774" t="e">
        <f>VLOOKUP($Z774,'oddspedia-matches'!$A:$AD,AN$2,0)</f>
        <v>#N/A</v>
      </c>
      <c r="AO774" t="e">
        <f>VLOOKUP($Z774,'oddspedia-matches'!$A:$AD,AO$2,0)</f>
        <v>#N/A</v>
      </c>
      <c r="AP774" t="e">
        <f>VLOOKUP($Z774,'oddspedia-matches'!$A:$AD,AP$2,0)</f>
        <v>#N/A</v>
      </c>
      <c r="AQ774" t="e">
        <f>VLOOKUP($Z774,'oddspedia-matches'!$A:$AD,AQ$2,0)</f>
        <v>#N/A</v>
      </c>
    </row>
    <row r="775" spans="2:43" hidden="1" x14ac:dyDescent="0.3">
      <c r="B775" t="s">
        <v>470</v>
      </c>
      <c r="C775" t="s">
        <v>4817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tr">
        <f>VLOOKUP(E775,'Transform table'!A:B,2,0)</f>
        <v>Estudiantes de La Plata</v>
      </c>
      <c r="Y775" t="str">
        <f>VLOOKUP(F775,'Transform table'!A:B,2,0)</f>
        <v>Defensa Y Justicia</v>
      </c>
      <c r="Z775" t="str">
        <f t="shared" si="13"/>
        <v>01/08/2026Estudiantes de La PlataDefensa Y Justicia</v>
      </c>
      <c r="AA775" t="e">
        <f>VLOOKUP($Z775,'oddspedia-matches'!$A:$AD,AA$2,0)</f>
        <v>#N/A</v>
      </c>
      <c r="AB775" t="e">
        <f>VLOOKUP($Z775,'oddspedia-matches'!$A:$AD,AB$2,0)</f>
        <v>#N/A</v>
      </c>
      <c r="AC775" t="e">
        <f>VLOOKUP($Z775,'oddspedia-matches'!$A:$AD,AC$2,0)</f>
        <v>#N/A</v>
      </c>
      <c r="AD775" t="e">
        <f>VLOOKUP($Z775,'oddspedia-matches'!$A:$AD,AD$2,0)</f>
        <v>#N/A</v>
      </c>
      <c r="AE775" t="e">
        <f>VLOOKUP($Z775,'oddspedia-matches'!$A:$AD,AE$2,0)</f>
        <v>#N/A</v>
      </c>
      <c r="AF775" t="e">
        <f>VLOOKUP($Z775,'oddspedia-matches'!$A:$AD,AF$2,0)</f>
        <v>#N/A</v>
      </c>
      <c r="AG775" t="e">
        <f>VLOOKUP($Z775,'oddspedia-matches'!$A:$AD,AG$2,0)</f>
        <v>#N/A</v>
      </c>
      <c r="AH775" t="e">
        <f>VLOOKUP($Z775,'oddspedia-matches'!$A:$AD,AH$2,0)</f>
        <v>#N/A</v>
      </c>
      <c r="AI775" t="e">
        <f>VLOOKUP($Z775,'oddspedia-matches'!$A:$AD,AI$2,0)</f>
        <v>#N/A</v>
      </c>
      <c r="AJ775" t="e">
        <f>VLOOKUP($Z775,'oddspedia-matches'!$A:$AD,AJ$2,0)</f>
        <v>#N/A</v>
      </c>
      <c r="AK775" t="e">
        <f>VLOOKUP($Z775,'oddspedia-matches'!$A:$AD,AK$2,0)</f>
        <v>#N/A</v>
      </c>
      <c r="AL775" t="e">
        <f>VLOOKUP($Z775,'oddspedia-matches'!$A:$AD,AL$2,0)</f>
        <v>#N/A</v>
      </c>
      <c r="AM775" t="e">
        <f>VLOOKUP($Z775,'oddspedia-matches'!$A:$AD,AM$2,0)</f>
        <v>#N/A</v>
      </c>
      <c r="AN775" t="e">
        <f>VLOOKUP($Z775,'oddspedia-matches'!$A:$AD,AN$2,0)</f>
        <v>#N/A</v>
      </c>
      <c r="AO775" t="e">
        <f>VLOOKUP($Z775,'oddspedia-matches'!$A:$AD,AO$2,0)</f>
        <v>#N/A</v>
      </c>
      <c r="AP775" t="e">
        <f>VLOOKUP($Z775,'oddspedia-matches'!$A:$AD,AP$2,0)</f>
        <v>#N/A</v>
      </c>
      <c r="AQ775" t="e">
        <f>VLOOKUP($Z775,'oddspedia-matches'!$A:$AD,AQ$2,0)</f>
        <v>#N/A</v>
      </c>
    </row>
    <row r="776" spans="2:43" hidden="1" x14ac:dyDescent="0.3">
      <c r="B776" t="s">
        <v>483</v>
      </c>
      <c r="C776" t="s">
        <v>4817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tr">
        <f>VLOOKUP(E776,'Transform table'!A:B,2,0)</f>
        <v>Universitario Popayan</v>
      </c>
      <c r="Y776" t="str">
        <f>VLOOKUP(F776,'Transform table'!A:B,2,0)</f>
        <v>Tigres FC</v>
      </c>
      <c r="Z776" t="str">
        <f t="shared" si="13"/>
        <v>01/08/2026Universitario PopayanTigres FC</v>
      </c>
      <c r="AA776" t="e">
        <f>VLOOKUP($Z776,'oddspedia-matches'!$A:$AD,AA$2,0)</f>
        <v>#N/A</v>
      </c>
      <c r="AB776" t="e">
        <f>VLOOKUP($Z776,'oddspedia-matches'!$A:$AD,AB$2,0)</f>
        <v>#N/A</v>
      </c>
      <c r="AC776" t="e">
        <f>VLOOKUP($Z776,'oddspedia-matches'!$A:$AD,AC$2,0)</f>
        <v>#N/A</v>
      </c>
      <c r="AD776" t="e">
        <f>VLOOKUP($Z776,'oddspedia-matches'!$A:$AD,AD$2,0)</f>
        <v>#N/A</v>
      </c>
      <c r="AE776" t="e">
        <f>VLOOKUP($Z776,'oddspedia-matches'!$A:$AD,AE$2,0)</f>
        <v>#N/A</v>
      </c>
      <c r="AF776" t="e">
        <f>VLOOKUP($Z776,'oddspedia-matches'!$A:$AD,AF$2,0)</f>
        <v>#N/A</v>
      </c>
      <c r="AG776" t="e">
        <f>VLOOKUP($Z776,'oddspedia-matches'!$A:$AD,AG$2,0)</f>
        <v>#N/A</v>
      </c>
      <c r="AH776" t="e">
        <f>VLOOKUP($Z776,'oddspedia-matches'!$A:$AD,AH$2,0)</f>
        <v>#N/A</v>
      </c>
      <c r="AI776" t="e">
        <f>VLOOKUP($Z776,'oddspedia-matches'!$A:$AD,AI$2,0)</f>
        <v>#N/A</v>
      </c>
      <c r="AJ776" t="e">
        <f>VLOOKUP($Z776,'oddspedia-matches'!$A:$AD,AJ$2,0)</f>
        <v>#N/A</v>
      </c>
      <c r="AK776" t="e">
        <f>VLOOKUP($Z776,'oddspedia-matches'!$A:$AD,AK$2,0)</f>
        <v>#N/A</v>
      </c>
      <c r="AL776" t="e">
        <f>VLOOKUP($Z776,'oddspedia-matches'!$A:$AD,AL$2,0)</f>
        <v>#N/A</v>
      </c>
      <c r="AM776" t="e">
        <f>VLOOKUP($Z776,'oddspedia-matches'!$A:$AD,AM$2,0)</f>
        <v>#N/A</v>
      </c>
      <c r="AN776" t="e">
        <f>VLOOKUP($Z776,'oddspedia-matches'!$A:$AD,AN$2,0)</f>
        <v>#N/A</v>
      </c>
      <c r="AO776" t="e">
        <f>VLOOKUP($Z776,'oddspedia-matches'!$A:$AD,AO$2,0)</f>
        <v>#N/A</v>
      </c>
      <c r="AP776" t="e">
        <f>VLOOKUP($Z776,'oddspedia-matches'!$A:$AD,AP$2,0)</f>
        <v>#N/A</v>
      </c>
      <c r="AQ776" t="e">
        <f>VLOOKUP($Z776,'oddspedia-matches'!$A:$AD,AQ$2,0)</f>
        <v>#N/A</v>
      </c>
    </row>
    <row r="777" spans="2:43" hidden="1" x14ac:dyDescent="0.3">
      <c r="B777" t="s">
        <v>487</v>
      </c>
      <c r="C777" t="s">
        <v>4817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tr">
        <f>VLOOKUP(E777,'Transform table'!A:B,2,0)</f>
        <v>Alianza Valledupar</v>
      </c>
      <c r="Y777" t="str">
        <f>VLOOKUP(F777,'Transform table'!A:B,2,0)</f>
        <v>Deportes Tolima</v>
      </c>
      <c r="Z777" t="str">
        <f t="shared" si="13"/>
        <v>01/08/2026Alianza ValleduparDeportes Tolima</v>
      </c>
      <c r="AA777" t="e">
        <f>VLOOKUP($Z777,'oddspedia-matches'!$A:$AD,AA$2,0)</f>
        <v>#N/A</v>
      </c>
      <c r="AB777" t="e">
        <f>VLOOKUP($Z777,'oddspedia-matches'!$A:$AD,AB$2,0)</f>
        <v>#N/A</v>
      </c>
      <c r="AC777" t="e">
        <f>VLOOKUP($Z777,'oddspedia-matches'!$A:$AD,AC$2,0)</f>
        <v>#N/A</v>
      </c>
      <c r="AD777" t="e">
        <f>VLOOKUP($Z777,'oddspedia-matches'!$A:$AD,AD$2,0)</f>
        <v>#N/A</v>
      </c>
      <c r="AE777" t="e">
        <f>VLOOKUP($Z777,'oddspedia-matches'!$A:$AD,AE$2,0)</f>
        <v>#N/A</v>
      </c>
      <c r="AF777" t="e">
        <f>VLOOKUP($Z777,'oddspedia-matches'!$A:$AD,AF$2,0)</f>
        <v>#N/A</v>
      </c>
      <c r="AG777" t="e">
        <f>VLOOKUP($Z777,'oddspedia-matches'!$A:$AD,AG$2,0)</f>
        <v>#N/A</v>
      </c>
      <c r="AH777" t="e">
        <f>VLOOKUP($Z777,'oddspedia-matches'!$A:$AD,AH$2,0)</f>
        <v>#N/A</v>
      </c>
      <c r="AI777" t="e">
        <f>VLOOKUP($Z777,'oddspedia-matches'!$A:$AD,AI$2,0)</f>
        <v>#N/A</v>
      </c>
      <c r="AJ777" t="e">
        <f>VLOOKUP($Z777,'oddspedia-matches'!$A:$AD,AJ$2,0)</f>
        <v>#N/A</v>
      </c>
      <c r="AK777" t="e">
        <f>VLOOKUP($Z777,'oddspedia-matches'!$A:$AD,AK$2,0)</f>
        <v>#N/A</v>
      </c>
      <c r="AL777" t="e">
        <f>VLOOKUP($Z777,'oddspedia-matches'!$A:$AD,AL$2,0)</f>
        <v>#N/A</v>
      </c>
      <c r="AM777" t="e">
        <f>VLOOKUP($Z777,'oddspedia-matches'!$A:$AD,AM$2,0)</f>
        <v>#N/A</v>
      </c>
      <c r="AN777" t="e">
        <f>VLOOKUP($Z777,'oddspedia-matches'!$A:$AD,AN$2,0)</f>
        <v>#N/A</v>
      </c>
      <c r="AO777" t="e">
        <f>VLOOKUP($Z777,'oddspedia-matches'!$A:$AD,AO$2,0)</f>
        <v>#N/A</v>
      </c>
      <c r="AP777" t="e">
        <f>VLOOKUP($Z777,'oddspedia-matches'!$A:$AD,AP$2,0)</f>
        <v>#N/A</v>
      </c>
      <c r="AQ777" t="e">
        <f>VLOOKUP($Z777,'oddspedia-matches'!$A:$AD,AQ$2,0)</f>
        <v>#N/A</v>
      </c>
    </row>
    <row r="778" spans="2:43" hidden="1" x14ac:dyDescent="0.3">
      <c r="B778" t="s">
        <v>457</v>
      </c>
      <c r="C778" t="s">
        <v>4817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tr">
        <f>VLOOKUP(E778,'Transform table'!A:B,2,0)</f>
        <v>SA Bulo Bulo</v>
      </c>
      <c r="Y778" t="str">
        <f>VLOOKUP(F778,'Transform table'!A:B,2,0)</f>
        <v>Club Blooming</v>
      </c>
      <c r="Z778" t="str">
        <f t="shared" si="13"/>
        <v>01/08/2026SA Bulo BuloClub Blooming</v>
      </c>
      <c r="AA778" t="e">
        <f>VLOOKUP($Z778,'oddspedia-matches'!$A:$AD,AA$2,0)</f>
        <v>#N/A</v>
      </c>
      <c r="AB778" t="e">
        <f>VLOOKUP($Z778,'oddspedia-matches'!$A:$AD,AB$2,0)</f>
        <v>#N/A</v>
      </c>
      <c r="AC778" t="e">
        <f>VLOOKUP($Z778,'oddspedia-matches'!$A:$AD,AC$2,0)</f>
        <v>#N/A</v>
      </c>
      <c r="AD778" t="e">
        <f>VLOOKUP($Z778,'oddspedia-matches'!$A:$AD,AD$2,0)</f>
        <v>#N/A</v>
      </c>
      <c r="AE778" t="e">
        <f>VLOOKUP($Z778,'oddspedia-matches'!$A:$AD,AE$2,0)</f>
        <v>#N/A</v>
      </c>
      <c r="AF778" t="e">
        <f>VLOOKUP($Z778,'oddspedia-matches'!$A:$AD,AF$2,0)</f>
        <v>#N/A</v>
      </c>
      <c r="AG778" t="e">
        <f>VLOOKUP($Z778,'oddspedia-matches'!$A:$AD,AG$2,0)</f>
        <v>#N/A</v>
      </c>
      <c r="AH778" t="e">
        <f>VLOOKUP($Z778,'oddspedia-matches'!$A:$AD,AH$2,0)</f>
        <v>#N/A</v>
      </c>
      <c r="AI778" t="e">
        <f>VLOOKUP($Z778,'oddspedia-matches'!$A:$AD,AI$2,0)</f>
        <v>#N/A</v>
      </c>
      <c r="AJ778" t="e">
        <f>VLOOKUP($Z778,'oddspedia-matches'!$A:$AD,AJ$2,0)</f>
        <v>#N/A</v>
      </c>
      <c r="AK778" t="e">
        <f>VLOOKUP($Z778,'oddspedia-matches'!$A:$AD,AK$2,0)</f>
        <v>#N/A</v>
      </c>
      <c r="AL778" t="e">
        <f>VLOOKUP($Z778,'oddspedia-matches'!$A:$AD,AL$2,0)</f>
        <v>#N/A</v>
      </c>
      <c r="AM778" t="e">
        <f>VLOOKUP($Z778,'oddspedia-matches'!$A:$AD,AM$2,0)</f>
        <v>#N/A</v>
      </c>
      <c r="AN778" t="e">
        <f>VLOOKUP($Z778,'oddspedia-matches'!$A:$AD,AN$2,0)</f>
        <v>#N/A</v>
      </c>
      <c r="AO778" t="e">
        <f>VLOOKUP($Z778,'oddspedia-matches'!$A:$AD,AO$2,0)</f>
        <v>#N/A</v>
      </c>
      <c r="AP778" t="e">
        <f>VLOOKUP($Z778,'oddspedia-matches'!$A:$AD,AP$2,0)</f>
        <v>#N/A</v>
      </c>
      <c r="AQ778" t="e">
        <f>VLOOKUP($Z778,'oddspedia-matches'!$A:$AD,AQ$2,0)</f>
        <v>#N/A</v>
      </c>
    </row>
    <row r="779" spans="2:43" hidden="1" x14ac:dyDescent="0.3">
      <c r="B779" t="s">
        <v>485</v>
      </c>
      <c r="C779" t="s">
        <v>4817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tr">
        <f>VLOOKUP(E779,'Transform table'!A:B,2,0)</f>
        <v>Palestino</v>
      </c>
      <c r="Y779" t="str">
        <f>VLOOKUP(F779,'Transform table'!A:B,2,0)</f>
        <v>Coquimbo Unido</v>
      </c>
      <c r="Z779" t="str">
        <f t="shared" si="13"/>
        <v>01/08/2026PalestinoCoquimbo Unido</v>
      </c>
      <c r="AA779" t="e">
        <f>VLOOKUP($Z779,'oddspedia-matches'!$A:$AD,AA$2,0)</f>
        <v>#N/A</v>
      </c>
      <c r="AB779" t="e">
        <f>VLOOKUP($Z779,'oddspedia-matches'!$A:$AD,AB$2,0)</f>
        <v>#N/A</v>
      </c>
      <c r="AC779" t="e">
        <f>VLOOKUP($Z779,'oddspedia-matches'!$A:$AD,AC$2,0)</f>
        <v>#N/A</v>
      </c>
      <c r="AD779" t="e">
        <f>VLOOKUP($Z779,'oddspedia-matches'!$A:$AD,AD$2,0)</f>
        <v>#N/A</v>
      </c>
      <c r="AE779" t="e">
        <f>VLOOKUP($Z779,'oddspedia-matches'!$A:$AD,AE$2,0)</f>
        <v>#N/A</v>
      </c>
      <c r="AF779" t="e">
        <f>VLOOKUP($Z779,'oddspedia-matches'!$A:$AD,AF$2,0)</f>
        <v>#N/A</v>
      </c>
      <c r="AG779" t="e">
        <f>VLOOKUP($Z779,'oddspedia-matches'!$A:$AD,AG$2,0)</f>
        <v>#N/A</v>
      </c>
      <c r="AH779" t="e">
        <f>VLOOKUP($Z779,'oddspedia-matches'!$A:$AD,AH$2,0)</f>
        <v>#N/A</v>
      </c>
      <c r="AI779" t="e">
        <f>VLOOKUP($Z779,'oddspedia-matches'!$A:$AD,AI$2,0)</f>
        <v>#N/A</v>
      </c>
      <c r="AJ779" t="e">
        <f>VLOOKUP($Z779,'oddspedia-matches'!$A:$AD,AJ$2,0)</f>
        <v>#N/A</v>
      </c>
      <c r="AK779" t="e">
        <f>VLOOKUP($Z779,'oddspedia-matches'!$A:$AD,AK$2,0)</f>
        <v>#N/A</v>
      </c>
      <c r="AL779" t="e">
        <f>VLOOKUP($Z779,'oddspedia-matches'!$A:$AD,AL$2,0)</f>
        <v>#N/A</v>
      </c>
      <c r="AM779" t="e">
        <f>VLOOKUP($Z779,'oddspedia-matches'!$A:$AD,AM$2,0)</f>
        <v>#N/A</v>
      </c>
      <c r="AN779" t="e">
        <f>VLOOKUP($Z779,'oddspedia-matches'!$A:$AD,AN$2,0)</f>
        <v>#N/A</v>
      </c>
      <c r="AO779" t="e">
        <f>VLOOKUP($Z779,'oddspedia-matches'!$A:$AD,AO$2,0)</f>
        <v>#N/A</v>
      </c>
      <c r="AP779" t="e">
        <f>VLOOKUP($Z779,'oddspedia-matches'!$A:$AD,AP$2,0)</f>
        <v>#N/A</v>
      </c>
      <c r="AQ779" t="e">
        <f>VLOOKUP($Z779,'oddspedia-matches'!$A:$AD,AQ$2,0)</f>
        <v>#N/A</v>
      </c>
    </row>
    <row r="780" spans="2:43" hidden="1" x14ac:dyDescent="0.3">
      <c r="B780" t="s">
        <v>488</v>
      </c>
      <c r="C780" t="s">
        <v>4817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tr">
        <f>VLOOKUP(E780,'Transform table'!A:B,2,0)</f>
        <v>Curico Unido</v>
      </c>
      <c r="Y780" t="str">
        <f>VLOOKUP(F780,'Transform table'!A:B,2,0)</f>
        <v>Cobreloa</v>
      </c>
      <c r="Z780" t="str">
        <f t="shared" si="13"/>
        <v>01/08/2026Curico UnidoCobreloa</v>
      </c>
      <c r="AA780" t="e">
        <f>VLOOKUP($Z780,'oddspedia-matches'!$A:$AD,AA$2,0)</f>
        <v>#N/A</v>
      </c>
      <c r="AB780" t="e">
        <f>VLOOKUP($Z780,'oddspedia-matches'!$A:$AD,AB$2,0)</f>
        <v>#N/A</v>
      </c>
      <c r="AC780" t="e">
        <f>VLOOKUP($Z780,'oddspedia-matches'!$A:$AD,AC$2,0)</f>
        <v>#N/A</v>
      </c>
      <c r="AD780" t="e">
        <f>VLOOKUP($Z780,'oddspedia-matches'!$A:$AD,AD$2,0)</f>
        <v>#N/A</v>
      </c>
      <c r="AE780" t="e">
        <f>VLOOKUP($Z780,'oddspedia-matches'!$A:$AD,AE$2,0)</f>
        <v>#N/A</v>
      </c>
      <c r="AF780" t="e">
        <f>VLOOKUP($Z780,'oddspedia-matches'!$A:$AD,AF$2,0)</f>
        <v>#N/A</v>
      </c>
      <c r="AG780" t="e">
        <f>VLOOKUP($Z780,'oddspedia-matches'!$A:$AD,AG$2,0)</f>
        <v>#N/A</v>
      </c>
      <c r="AH780" t="e">
        <f>VLOOKUP($Z780,'oddspedia-matches'!$A:$AD,AH$2,0)</f>
        <v>#N/A</v>
      </c>
      <c r="AI780" t="e">
        <f>VLOOKUP($Z780,'oddspedia-matches'!$A:$AD,AI$2,0)</f>
        <v>#N/A</v>
      </c>
      <c r="AJ780" t="e">
        <f>VLOOKUP($Z780,'oddspedia-matches'!$A:$AD,AJ$2,0)</f>
        <v>#N/A</v>
      </c>
      <c r="AK780" t="e">
        <f>VLOOKUP($Z780,'oddspedia-matches'!$A:$AD,AK$2,0)</f>
        <v>#N/A</v>
      </c>
      <c r="AL780" t="e">
        <f>VLOOKUP($Z780,'oddspedia-matches'!$A:$AD,AL$2,0)</f>
        <v>#N/A</v>
      </c>
      <c r="AM780" t="e">
        <f>VLOOKUP($Z780,'oddspedia-matches'!$A:$AD,AM$2,0)</f>
        <v>#N/A</v>
      </c>
      <c r="AN780" t="e">
        <f>VLOOKUP($Z780,'oddspedia-matches'!$A:$AD,AN$2,0)</f>
        <v>#N/A</v>
      </c>
      <c r="AO780" t="e">
        <f>VLOOKUP($Z780,'oddspedia-matches'!$A:$AD,AO$2,0)</f>
        <v>#N/A</v>
      </c>
      <c r="AP780" t="e">
        <f>VLOOKUP($Z780,'oddspedia-matches'!$A:$AD,AP$2,0)</f>
        <v>#N/A</v>
      </c>
      <c r="AQ780" t="e">
        <f>VLOOKUP($Z780,'oddspedia-matches'!$A:$AD,AQ$2,0)</f>
        <v>#N/A</v>
      </c>
    </row>
    <row r="781" spans="2:43" hidden="1" x14ac:dyDescent="0.3">
      <c r="B781" t="s">
        <v>452</v>
      </c>
      <c r="C781" t="s">
        <v>4817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tr">
        <f>VLOOKUP(E781,'Transform table'!A:B,2,0)</f>
        <v>CD Uni Catolica del Ecuador</v>
      </c>
      <c r="Y781" t="str">
        <f>VLOOKUP(F781,'Transform table'!A:B,2,0)</f>
        <v>Tecnico Universitario</v>
      </c>
      <c r="Z781" t="str">
        <f t="shared" si="13"/>
        <v>01/08/2026CD Uni Catolica del EcuadorTecnico Universitario</v>
      </c>
      <c r="AA781" t="e">
        <f>VLOOKUP($Z781,'oddspedia-matches'!$A:$AD,AA$2,0)</f>
        <v>#N/A</v>
      </c>
      <c r="AB781" t="e">
        <f>VLOOKUP($Z781,'oddspedia-matches'!$A:$AD,AB$2,0)</f>
        <v>#N/A</v>
      </c>
      <c r="AC781" t="e">
        <f>VLOOKUP($Z781,'oddspedia-matches'!$A:$AD,AC$2,0)</f>
        <v>#N/A</v>
      </c>
      <c r="AD781" t="e">
        <f>VLOOKUP($Z781,'oddspedia-matches'!$A:$AD,AD$2,0)</f>
        <v>#N/A</v>
      </c>
      <c r="AE781" t="e">
        <f>VLOOKUP($Z781,'oddspedia-matches'!$A:$AD,AE$2,0)</f>
        <v>#N/A</v>
      </c>
      <c r="AF781" t="e">
        <f>VLOOKUP($Z781,'oddspedia-matches'!$A:$AD,AF$2,0)</f>
        <v>#N/A</v>
      </c>
      <c r="AG781" t="e">
        <f>VLOOKUP($Z781,'oddspedia-matches'!$A:$AD,AG$2,0)</f>
        <v>#N/A</v>
      </c>
      <c r="AH781" t="e">
        <f>VLOOKUP($Z781,'oddspedia-matches'!$A:$AD,AH$2,0)</f>
        <v>#N/A</v>
      </c>
      <c r="AI781" t="e">
        <f>VLOOKUP($Z781,'oddspedia-matches'!$A:$AD,AI$2,0)</f>
        <v>#N/A</v>
      </c>
      <c r="AJ781" t="e">
        <f>VLOOKUP($Z781,'oddspedia-matches'!$A:$AD,AJ$2,0)</f>
        <v>#N/A</v>
      </c>
      <c r="AK781" t="e">
        <f>VLOOKUP($Z781,'oddspedia-matches'!$A:$AD,AK$2,0)</f>
        <v>#N/A</v>
      </c>
      <c r="AL781" t="e">
        <f>VLOOKUP($Z781,'oddspedia-matches'!$A:$AD,AL$2,0)</f>
        <v>#N/A</v>
      </c>
      <c r="AM781" t="e">
        <f>VLOOKUP($Z781,'oddspedia-matches'!$A:$AD,AM$2,0)</f>
        <v>#N/A</v>
      </c>
      <c r="AN781" t="e">
        <f>VLOOKUP($Z781,'oddspedia-matches'!$A:$AD,AN$2,0)</f>
        <v>#N/A</v>
      </c>
      <c r="AO781" t="e">
        <f>VLOOKUP($Z781,'oddspedia-matches'!$A:$AD,AO$2,0)</f>
        <v>#N/A</v>
      </c>
      <c r="AP781" t="e">
        <f>VLOOKUP($Z781,'oddspedia-matches'!$A:$AD,AP$2,0)</f>
        <v>#N/A</v>
      </c>
      <c r="AQ781" t="e">
        <f>VLOOKUP($Z781,'oddspedia-matches'!$A:$AD,AQ$2,0)</f>
        <v>#N/A</v>
      </c>
    </row>
    <row r="782" spans="2:43" hidden="1" x14ac:dyDescent="0.3">
      <c r="B782" t="s">
        <v>479</v>
      </c>
      <c r="C782" t="s">
        <v>4817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tr">
        <f>VLOOKUP(E782,'Transform table'!A:B,2,0)</f>
        <v>Cerro Porteno</v>
      </c>
      <c r="Y782" t="str">
        <f>VLOOKUP(F782,'Transform table'!A:B,2,0)</f>
        <v>Sportivo Luqueno</v>
      </c>
      <c r="Z782" t="str">
        <f t="shared" ref="Z782:Z845" si="14">C782&amp;X782&amp;Y782</f>
        <v>01/08/2026Cerro PortenoSportivo Luqueno</v>
      </c>
      <c r="AA782" t="e">
        <f>VLOOKUP($Z782,'oddspedia-matches'!$A:$AD,AA$2,0)</f>
        <v>#N/A</v>
      </c>
      <c r="AB782" t="e">
        <f>VLOOKUP($Z782,'oddspedia-matches'!$A:$AD,AB$2,0)</f>
        <v>#N/A</v>
      </c>
      <c r="AC782" t="e">
        <f>VLOOKUP($Z782,'oddspedia-matches'!$A:$AD,AC$2,0)</f>
        <v>#N/A</v>
      </c>
      <c r="AD782" t="e">
        <f>VLOOKUP($Z782,'oddspedia-matches'!$A:$AD,AD$2,0)</f>
        <v>#N/A</v>
      </c>
      <c r="AE782" t="e">
        <f>VLOOKUP($Z782,'oddspedia-matches'!$A:$AD,AE$2,0)</f>
        <v>#N/A</v>
      </c>
      <c r="AF782" t="e">
        <f>VLOOKUP($Z782,'oddspedia-matches'!$A:$AD,AF$2,0)</f>
        <v>#N/A</v>
      </c>
      <c r="AG782" t="e">
        <f>VLOOKUP($Z782,'oddspedia-matches'!$A:$AD,AG$2,0)</f>
        <v>#N/A</v>
      </c>
      <c r="AH782" t="e">
        <f>VLOOKUP($Z782,'oddspedia-matches'!$A:$AD,AH$2,0)</f>
        <v>#N/A</v>
      </c>
      <c r="AI782" t="e">
        <f>VLOOKUP($Z782,'oddspedia-matches'!$A:$AD,AI$2,0)</f>
        <v>#N/A</v>
      </c>
      <c r="AJ782" t="e">
        <f>VLOOKUP($Z782,'oddspedia-matches'!$A:$AD,AJ$2,0)</f>
        <v>#N/A</v>
      </c>
      <c r="AK782" t="e">
        <f>VLOOKUP($Z782,'oddspedia-matches'!$A:$AD,AK$2,0)</f>
        <v>#N/A</v>
      </c>
      <c r="AL782" t="e">
        <f>VLOOKUP($Z782,'oddspedia-matches'!$A:$AD,AL$2,0)</f>
        <v>#N/A</v>
      </c>
      <c r="AM782" t="e">
        <f>VLOOKUP($Z782,'oddspedia-matches'!$A:$AD,AM$2,0)</f>
        <v>#N/A</v>
      </c>
      <c r="AN782" t="e">
        <f>VLOOKUP($Z782,'oddspedia-matches'!$A:$AD,AN$2,0)</f>
        <v>#N/A</v>
      </c>
      <c r="AO782" t="e">
        <f>VLOOKUP($Z782,'oddspedia-matches'!$A:$AD,AO$2,0)</f>
        <v>#N/A</v>
      </c>
      <c r="AP782" t="e">
        <f>VLOOKUP($Z782,'oddspedia-matches'!$A:$AD,AP$2,0)</f>
        <v>#N/A</v>
      </c>
      <c r="AQ782" t="e">
        <f>VLOOKUP($Z782,'oddspedia-matches'!$A:$AD,AQ$2,0)</f>
        <v>#N/A</v>
      </c>
    </row>
    <row r="783" spans="2:43" hidden="1" x14ac:dyDescent="0.3">
      <c r="B783" t="s">
        <v>486</v>
      </c>
      <c r="C783" t="s">
        <v>4817</v>
      </c>
      <c r="D783" s="25">
        <v>0.77083333333333337</v>
      </c>
      <c r="E783" t="s">
        <v>4850</v>
      </c>
      <c r="F783" t="s">
        <v>3677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e">
        <f>VLOOKUP(E783,'Transform table'!A:B,2,0)</f>
        <v>#N/A</v>
      </c>
      <c r="Y783" t="e">
        <f>VLOOKUP(F783,'Transform table'!A:B,2,0)</f>
        <v>#N/A</v>
      </c>
      <c r="Z783" t="e">
        <f t="shared" si="14"/>
        <v>#N/A</v>
      </c>
      <c r="AA783" t="e">
        <f>VLOOKUP($Z783,'oddspedia-matches'!$A:$AD,AA$2,0)</f>
        <v>#N/A</v>
      </c>
      <c r="AB783" t="e">
        <f>VLOOKUP($Z783,'oddspedia-matches'!$A:$AD,AB$2,0)</f>
        <v>#N/A</v>
      </c>
      <c r="AC783" t="e">
        <f>VLOOKUP($Z783,'oddspedia-matches'!$A:$AD,AC$2,0)</f>
        <v>#N/A</v>
      </c>
      <c r="AD783" t="e">
        <f>VLOOKUP($Z783,'oddspedia-matches'!$A:$AD,AD$2,0)</f>
        <v>#N/A</v>
      </c>
      <c r="AE783" t="e">
        <f>VLOOKUP($Z783,'oddspedia-matches'!$A:$AD,AE$2,0)</f>
        <v>#N/A</v>
      </c>
      <c r="AF783" t="e">
        <f>VLOOKUP($Z783,'oddspedia-matches'!$A:$AD,AF$2,0)</f>
        <v>#N/A</v>
      </c>
      <c r="AG783" t="e">
        <f>VLOOKUP($Z783,'oddspedia-matches'!$A:$AD,AG$2,0)</f>
        <v>#N/A</v>
      </c>
      <c r="AH783" t="e">
        <f>VLOOKUP($Z783,'oddspedia-matches'!$A:$AD,AH$2,0)</f>
        <v>#N/A</v>
      </c>
      <c r="AI783" t="e">
        <f>VLOOKUP($Z783,'oddspedia-matches'!$A:$AD,AI$2,0)</f>
        <v>#N/A</v>
      </c>
      <c r="AJ783" t="e">
        <f>VLOOKUP($Z783,'oddspedia-matches'!$A:$AD,AJ$2,0)</f>
        <v>#N/A</v>
      </c>
      <c r="AK783" t="e">
        <f>VLOOKUP($Z783,'oddspedia-matches'!$A:$AD,AK$2,0)</f>
        <v>#N/A</v>
      </c>
      <c r="AL783" t="e">
        <f>VLOOKUP($Z783,'oddspedia-matches'!$A:$AD,AL$2,0)</f>
        <v>#N/A</v>
      </c>
      <c r="AM783" t="e">
        <f>VLOOKUP($Z783,'oddspedia-matches'!$A:$AD,AM$2,0)</f>
        <v>#N/A</v>
      </c>
      <c r="AN783" t="e">
        <f>VLOOKUP($Z783,'oddspedia-matches'!$A:$AD,AN$2,0)</f>
        <v>#N/A</v>
      </c>
      <c r="AO783" t="e">
        <f>VLOOKUP($Z783,'oddspedia-matches'!$A:$AD,AO$2,0)</f>
        <v>#N/A</v>
      </c>
      <c r="AP783" t="e">
        <f>VLOOKUP($Z783,'oddspedia-matches'!$A:$AD,AP$2,0)</f>
        <v>#N/A</v>
      </c>
      <c r="AQ783" t="e">
        <f>VLOOKUP($Z783,'oddspedia-matches'!$A:$AD,AQ$2,0)</f>
        <v>#N/A</v>
      </c>
    </row>
    <row r="784" spans="2:43" hidden="1" x14ac:dyDescent="0.3">
      <c r="B784" t="s">
        <v>484</v>
      </c>
      <c r="C784" t="s">
        <v>4817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tr">
        <f>VLOOKUP(E784,'Transform table'!A:B,2,0)</f>
        <v>Vancouver Langley</v>
      </c>
      <c r="Y784" t="str">
        <f>VLOOKUP(F784,'Transform table'!A:B,2,0)</f>
        <v>Atletico Ottawa</v>
      </c>
      <c r="Z784" t="str">
        <f t="shared" si="14"/>
        <v>01/08/2026Vancouver LangleyAtletico Ottawa</v>
      </c>
      <c r="AA784" t="e">
        <f>VLOOKUP($Z784,'oddspedia-matches'!$A:$AD,AA$2,0)</f>
        <v>#N/A</v>
      </c>
      <c r="AB784" t="e">
        <f>VLOOKUP($Z784,'oddspedia-matches'!$A:$AD,AB$2,0)</f>
        <v>#N/A</v>
      </c>
      <c r="AC784" t="e">
        <f>VLOOKUP($Z784,'oddspedia-matches'!$A:$AD,AC$2,0)</f>
        <v>#N/A</v>
      </c>
      <c r="AD784" t="e">
        <f>VLOOKUP($Z784,'oddspedia-matches'!$A:$AD,AD$2,0)</f>
        <v>#N/A</v>
      </c>
      <c r="AE784" t="e">
        <f>VLOOKUP($Z784,'oddspedia-matches'!$A:$AD,AE$2,0)</f>
        <v>#N/A</v>
      </c>
      <c r="AF784" t="e">
        <f>VLOOKUP($Z784,'oddspedia-matches'!$A:$AD,AF$2,0)</f>
        <v>#N/A</v>
      </c>
      <c r="AG784" t="e">
        <f>VLOOKUP($Z784,'oddspedia-matches'!$A:$AD,AG$2,0)</f>
        <v>#N/A</v>
      </c>
      <c r="AH784" t="e">
        <f>VLOOKUP($Z784,'oddspedia-matches'!$A:$AD,AH$2,0)</f>
        <v>#N/A</v>
      </c>
      <c r="AI784" t="e">
        <f>VLOOKUP($Z784,'oddspedia-matches'!$A:$AD,AI$2,0)</f>
        <v>#N/A</v>
      </c>
      <c r="AJ784" t="e">
        <f>VLOOKUP($Z784,'oddspedia-matches'!$A:$AD,AJ$2,0)</f>
        <v>#N/A</v>
      </c>
      <c r="AK784" t="e">
        <f>VLOOKUP($Z784,'oddspedia-matches'!$A:$AD,AK$2,0)</f>
        <v>#N/A</v>
      </c>
      <c r="AL784" t="e">
        <f>VLOOKUP($Z784,'oddspedia-matches'!$A:$AD,AL$2,0)</f>
        <v>#N/A</v>
      </c>
      <c r="AM784" t="e">
        <f>VLOOKUP($Z784,'oddspedia-matches'!$A:$AD,AM$2,0)</f>
        <v>#N/A</v>
      </c>
      <c r="AN784" t="e">
        <f>VLOOKUP($Z784,'oddspedia-matches'!$A:$AD,AN$2,0)</f>
        <v>#N/A</v>
      </c>
      <c r="AO784" t="e">
        <f>VLOOKUP($Z784,'oddspedia-matches'!$A:$AD,AO$2,0)</f>
        <v>#N/A</v>
      </c>
      <c r="AP784" t="e">
        <f>VLOOKUP($Z784,'oddspedia-matches'!$A:$AD,AP$2,0)</f>
        <v>#N/A</v>
      </c>
      <c r="AQ784" t="e">
        <f>VLOOKUP($Z784,'oddspedia-matches'!$A:$AD,AQ$2,0)</f>
        <v>#N/A</v>
      </c>
    </row>
    <row r="785" spans="2:43" hidden="1" x14ac:dyDescent="0.3">
      <c r="B785" t="s">
        <v>467</v>
      </c>
      <c r="C785" t="s">
        <v>4817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tr">
        <f>VLOOKUP(E785,'Transform table'!A:B,2,0)</f>
        <v>Lexington SC</v>
      </c>
      <c r="Y785" t="str">
        <f>VLOOKUP(F785,'Transform table'!A:B,2,0)</f>
        <v>Monterey Bay</v>
      </c>
      <c r="Z785" t="str">
        <f t="shared" si="14"/>
        <v>01/08/2026Lexington SCMonterey Bay</v>
      </c>
      <c r="AA785" t="e">
        <f>VLOOKUP($Z785,'oddspedia-matches'!$A:$AD,AA$2,0)</f>
        <v>#N/A</v>
      </c>
      <c r="AB785" t="e">
        <f>VLOOKUP($Z785,'oddspedia-matches'!$A:$AD,AB$2,0)</f>
        <v>#N/A</v>
      </c>
      <c r="AC785" t="e">
        <f>VLOOKUP($Z785,'oddspedia-matches'!$A:$AD,AC$2,0)</f>
        <v>#N/A</v>
      </c>
      <c r="AD785" t="e">
        <f>VLOOKUP($Z785,'oddspedia-matches'!$A:$AD,AD$2,0)</f>
        <v>#N/A</v>
      </c>
      <c r="AE785" t="e">
        <f>VLOOKUP($Z785,'oddspedia-matches'!$A:$AD,AE$2,0)</f>
        <v>#N/A</v>
      </c>
      <c r="AF785" t="e">
        <f>VLOOKUP($Z785,'oddspedia-matches'!$A:$AD,AF$2,0)</f>
        <v>#N/A</v>
      </c>
      <c r="AG785" t="e">
        <f>VLOOKUP($Z785,'oddspedia-matches'!$A:$AD,AG$2,0)</f>
        <v>#N/A</v>
      </c>
      <c r="AH785" t="e">
        <f>VLOOKUP($Z785,'oddspedia-matches'!$A:$AD,AH$2,0)</f>
        <v>#N/A</v>
      </c>
      <c r="AI785" t="e">
        <f>VLOOKUP($Z785,'oddspedia-matches'!$A:$AD,AI$2,0)</f>
        <v>#N/A</v>
      </c>
      <c r="AJ785" t="e">
        <f>VLOOKUP($Z785,'oddspedia-matches'!$A:$AD,AJ$2,0)</f>
        <v>#N/A</v>
      </c>
      <c r="AK785" t="e">
        <f>VLOOKUP($Z785,'oddspedia-matches'!$A:$AD,AK$2,0)</f>
        <v>#N/A</v>
      </c>
      <c r="AL785" t="e">
        <f>VLOOKUP($Z785,'oddspedia-matches'!$A:$AD,AL$2,0)</f>
        <v>#N/A</v>
      </c>
      <c r="AM785" t="e">
        <f>VLOOKUP($Z785,'oddspedia-matches'!$A:$AD,AM$2,0)</f>
        <v>#N/A</v>
      </c>
      <c r="AN785" t="e">
        <f>VLOOKUP($Z785,'oddspedia-matches'!$A:$AD,AN$2,0)</f>
        <v>#N/A</v>
      </c>
      <c r="AO785" t="e">
        <f>VLOOKUP($Z785,'oddspedia-matches'!$A:$AD,AO$2,0)</f>
        <v>#N/A</v>
      </c>
      <c r="AP785" t="e">
        <f>VLOOKUP($Z785,'oddspedia-matches'!$A:$AD,AP$2,0)</f>
        <v>#N/A</v>
      </c>
      <c r="AQ785" t="e">
        <f>VLOOKUP($Z785,'oddspedia-matches'!$A:$AD,AQ$2,0)</f>
        <v>#N/A</v>
      </c>
    </row>
    <row r="786" spans="2:43" hidden="1" x14ac:dyDescent="0.3">
      <c r="B786" t="s">
        <v>467</v>
      </c>
      <c r="C786" t="s">
        <v>4817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tr">
        <f>VLOOKUP(E786,'Transform table'!A:B,2,0)</f>
        <v>Loudoun United</v>
      </c>
      <c r="Y786" t="str">
        <f>VLOOKUP(F786,'Transform table'!A:B,2,0)</f>
        <v>Hartford Athletic</v>
      </c>
      <c r="Z786" t="str">
        <f t="shared" si="14"/>
        <v>01/08/2026Loudoun UnitedHartford Athletic</v>
      </c>
      <c r="AA786" t="e">
        <f>VLOOKUP($Z786,'oddspedia-matches'!$A:$AD,AA$2,0)</f>
        <v>#N/A</v>
      </c>
      <c r="AB786" t="e">
        <f>VLOOKUP($Z786,'oddspedia-matches'!$A:$AD,AB$2,0)</f>
        <v>#N/A</v>
      </c>
      <c r="AC786" t="e">
        <f>VLOOKUP($Z786,'oddspedia-matches'!$A:$AD,AC$2,0)</f>
        <v>#N/A</v>
      </c>
      <c r="AD786" t="e">
        <f>VLOOKUP($Z786,'oddspedia-matches'!$A:$AD,AD$2,0)</f>
        <v>#N/A</v>
      </c>
      <c r="AE786" t="e">
        <f>VLOOKUP($Z786,'oddspedia-matches'!$A:$AD,AE$2,0)</f>
        <v>#N/A</v>
      </c>
      <c r="AF786" t="e">
        <f>VLOOKUP($Z786,'oddspedia-matches'!$A:$AD,AF$2,0)</f>
        <v>#N/A</v>
      </c>
      <c r="AG786" t="e">
        <f>VLOOKUP($Z786,'oddspedia-matches'!$A:$AD,AG$2,0)</f>
        <v>#N/A</v>
      </c>
      <c r="AH786" t="e">
        <f>VLOOKUP($Z786,'oddspedia-matches'!$A:$AD,AH$2,0)</f>
        <v>#N/A</v>
      </c>
      <c r="AI786" t="e">
        <f>VLOOKUP($Z786,'oddspedia-matches'!$A:$AD,AI$2,0)</f>
        <v>#N/A</v>
      </c>
      <c r="AJ786" t="e">
        <f>VLOOKUP($Z786,'oddspedia-matches'!$A:$AD,AJ$2,0)</f>
        <v>#N/A</v>
      </c>
      <c r="AK786" t="e">
        <f>VLOOKUP($Z786,'oddspedia-matches'!$A:$AD,AK$2,0)</f>
        <v>#N/A</v>
      </c>
      <c r="AL786" t="e">
        <f>VLOOKUP($Z786,'oddspedia-matches'!$A:$AD,AL$2,0)</f>
        <v>#N/A</v>
      </c>
      <c r="AM786" t="e">
        <f>VLOOKUP($Z786,'oddspedia-matches'!$A:$AD,AM$2,0)</f>
        <v>#N/A</v>
      </c>
      <c r="AN786" t="e">
        <f>VLOOKUP($Z786,'oddspedia-matches'!$A:$AD,AN$2,0)</f>
        <v>#N/A</v>
      </c>
      <c r="AO786" t="e">
        <f>VLOOKUP($Z786,'oddspedia-matches'!$A:$AD,AO$2,0)</f>
        <v>#N/A</v>
      </c>
      <c r="AP786" t="e">
        <f>VLOOKUP($Z786,'oddspedia-matches'!$A:$AD,AP$2,0)</f>
        <v>#N/A</v>
      </c>
      <c r="AQ786" t="e">
        <f>VLOOKUP($Z786,'oddspedia-matches'!$A:$AD,AQ$2,0)</f>
        <v>#N/A</v>
      </c>
    </row>
    <row r="787" spans="2:43" hidden="1" x14ac:dyDescent="0.3">
      <c r="B787" t="s">
        <v>466</v>
      </c>
      <c r="C787" t="s">
        <v>4817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tr">
        <f>VLOOKUP(E787,'Transform table'!A:B,2,0)</f>
        <v>Connecticut United</v>
      </c>
      <c r="Y787" t="str">
        <f>VLOOKUP(F787,'Transform table'!A:B,2,0)</f>
        <v>Orlando City II</v>
      </c>
      <c r="Z787" t="str">
        <f t="shared" si="14"/>
        <v>01/08/2026Connecticut UnitedOrlando City II</v>
      </c>
      <c r="AA787" t="e">
        <f>VLOOKUP($Z787,'oddspedia-matches'!$A:$AD,AA$2,0)</f>
        <v>#N/A</v>
      </c>
      <c r="AB787" t="e">
        <f>VLOOKUP($Z787,'oddspedia-matches'!$A:$AD,AB$2,0)</f>
        <v>#N/A</v>
      </c>
      <c r="AC787" t="e">
        <f>VLOOKUP($Z787,'oddspedia-matches'!$A:$AD,AC$2,0)</f>
        <v>#N/A</v>
      </c>
      <c r="AD787" t="e">
        <f>VLOOKUP($Z787,'oddspedia-matches'!$A:$AD,AD$2,0)</f>
        <v>#N/A</v>
      </c>
      <c r="AE787" t="e">
        <f>VLOOKUP($Z787,'oddspedia-matches'!$A:$AD,AE$2,0)</f>
        <v>#N/A</v>
      </c>
      <c r="AF787" t="e">
        <f>VLOOKUP($Z787,'oddspedia-matches'!$A:$AD,AF$2,0)</f>
        <v>#N/A</v>
      </c>
      <c r="AG787" t="e">
        <f>VLOOKUP($Z787,'oddspedia-matches'!$A:$AD,AG$2,0)</f>
        <v>#N/A</v>
      </c>
      <c r="AH787" t="e">
        <f>VLOOKUP($Z787,'oddspedia-matches'!$A:$AD,AH$2,0)</f>
        <v>#N/A</v>
      </c>
      <c r="AI787" t="e">
        <f>VLOOKUP($Z787,'oddspedia-matches'!$A:$AD,AI$2,0)</f>
        <v>#N/A</v>
      </c>
      <c r="AJ787" t="e">
        <f>VLOOKUP($Z787,'oddspedia-matches'!$A:$AD,AJ$2,0)</f>
        <v>#N/A</v>
      </c>
      <c r="AK787" t="e">
        <f>VLOOKUP($Z787,'oddspedia-matches'!$A:$AD,AK$2,0)</f>
        <v>#N/A</v>
      </c>
      <c r="AL787" t="e">
        <f>VLOOKUP($Z787,'oddspedia-matches'!$A:$AD,AL$2,0)</f>
        <v>#N/A</v>
      </c>
      <c r="AM787" t="e">
        <f>VLOOKUP($Z787,'oddspedia-matches'!$A:$AD,AM$2,0)</f>
        <v>#N/A</v>
      </c>
      <c r="AN787" t="e">
        <f>VLOOKUP($Z787,'oddspedia-matches'!$A:$AD,AN$2,0)</f>
        <v>#N/A</v>
      </c>
      <c r="AO787" t="e">
        <f>VLOOKUP($Z787,'oddspedia-matches'!$A:$AD,AO$2,0)</f>
        <v>#N/A</v>
      </c>
      <c r="AP787" t="e">
        <f>VLOOKUP($Z787,'oddspedia-matches'!$A:$AD,AP$2,0)</f>
        <v>#N/A</v>
      </c>
      <c r="AQ787" t="e">
        <f>VLOOKUP($Z787,'oddspedia-matches'!$A:$AD,AQ$2,0)</f>
        <v>#N/A</v>
      </c>
    </row>
    <row r="788" spans="2:43" hidden="1" x14ac:dyDescent="0.3">
      <c r="B788" t="s">
        <v>466</v>
      </c>
      <c r="C788" t="s">
        <v>4817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tr">
        <f>VLOOKUP(E788,'Transform table'!A:B,2,0)</f>
        <v>New York City II</v>
      </c>
      <c r="Y788" t="str">
        <f>VLOOKUP(F788,'Transform table'!A:B,2,0)</f>
        <v>Philadelphia Union II</v>
      </c>
      <c r="Z788" t="str">
        <f t="shared" si="14"/>
        <v>01/08/2026New York City IIPhiladelphia Union II</v>
      </c>
      <c r="AA788" t="e">
        <f>VLOOKUP($Z788,'oddspedia-matches'!$A:$AD,AA$2,0)</f>
        <v>#N/A</v>
      </c>
      <c r="AB788" t="e">
        <f>VLOOKUP($Z788,'oddspedia-matches'!$A:$AD,AB$2,0)</f>
        <v>#N/A</v>
      </c>
      <c r="AC788" t="e">
        <f>VLOOKUP($Z788,'oddspedia-matches'!$A:$AD,AC$2,0)</f>
        <v>#N/A</v>
      </c>
      <c r="AD788" t="e">
        <f>VLOOKUP($Z788,'oddspedia-matches'!$A:$AD,AD$2,0)</f>
        <v>#N/A</v>
      </c>
      <c r="AE788" t="e">
        <f>VLOOKUP($Z788,'oddspedia-matches'!$A:$AD,AE$2,0)</f>
        <v>#N/A</v>
      </c>
      <c r="AF788" t="e">
        <f>VLOOKUP($Z788,'oddspedia-matches'!$A:$AD,AF$2,0)</f>
        <v>#N/A</v>
      </c>
      <c r="AG788" t="e">
        <f>VLOOKUP($Z788,'oddspedia-matches'!$A:$AD,AG$2,0)</f>
        <v>#N/A</v>
      </c>
      <c r="AH788" t="e">
        <f>VLOOKUP($Z788,'oddspedia-matches'!$A:$AD,AH$2,0)</f>
        <v>#N/A</v>
      </c>
      <c r="AI788" t="e">
        <f>VLOOKUP($Z788,'oddspedia-matches'!$A:$AD,AI$2,0)</f>
        <v>#N/A</v>
      </c>
      <c r="AJ788" t="e">
        <f>VLOOKUP($Z788,'oddspedia-matches'!$A:$AD,AJ$2,0)</f>
        <v>#N/A</v>
      </c>
      <c r="AK788" t="e">
        <f>VLOOKUP($Z788,'oddspedia-matches'!$A:$AD,AK$2,0)</f>
        <v>#N/A</v>
      </c>
      <c r="AL788" t="e">
        <f>VLOOKUP($Z788,'oddspedia-matches'!$A:$AD,AL$2,0)</f>
        <v>#N/A</v>
      </c>
      <c r="AM788" t="e">
        <f>VLOOKUP($Z788,'oddspedia-matches'!$A:$AD,AM$2,0)</f>
        <v>#N/A</v>
      </c>
      <c r="AN788" t="e">
        <f>VLOOKUP($Z788,'oddspedia-matches'!$A:$AD,AN$2,0)</f>
        <v>#N/A</v>
      </c>
      <c r="AO788" t="e">
        <f>VLOOKUP($Z788,'oddspedia-matches'!$A:$AD,AO$2,0)</f>
        <v>#N/A</v>
      </c>
      <c r="AP788" t="e">
        <f>VLOOKUP($Z788,'oddspedia-matches'!$A:$AD,AP$2,0)</f>
        <v>#N/A</v>
      </c>
      <c r="AQ788" t="e">
        <f>VLOOKUP($Z788,'oddspedia-matches'!$A:$AD,AQ$2,0)</f>
        <v>#N/A</v>
      </c>
    </row>
    <row r="789" spans="2:43" hidden="1" x14ac:dyDescent="0.3">
      <c r="B789" t="s">
        <v>482</v>
      </c>
      <c r="C789" t="s">
        <v>4817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tr">
        <f>VLOOKUP(E789,'Transform table'!A:B,2,0)</f>
        <v>Cusco FC</v>
      </c>
      <c r="Y789" t="str">
        <f>VLOOKUP(F789,'Transform table'!A:B,2,0)</f>
        <v>UTC Cajamarca</v>
      </c>
      <c r="Z789" t="str">
        <f t="shared" si="14"/>
        <v>01/08/2026Cusco FCUTC Cajamarca</v>
      </c>
      <c r="AA789" t="e">
        <f>VLOOKUP($Z789,'oddspedia-matches'!$A:$AD,AA$2,0)</f>
        <v>#N/A</v>
      </c>
      <c r="AB789" t="e">
        <f>VLOOKUP($Z789,'oddspedia-matches'!$A:$AD,AB$2,0)</f>
        <v>#N/A</v>
      </c>
      <c r="AC789" t="e">
        <f>VLOOKUP($Z789,'oddspedia-matches'!$A:$AD,AC$2,0)</f>
        <v>#N/A</v>
      </c>
      <c r="AD789" t="e">
        <f>VLOOKUP($Z789,'oddspedia-matches'!$A:$AD,AD$2,0)</f>
        <v>#N/A</v>
      </c>
      <c r="AE789" t="e">
        <f>VLOOKUP($Z789,'oddspedia-matches'!$A:$AD,AE$2,0)</f>
        <v>#N/A</v>
      </c>
      <c r="AF789" t="e">
        <f>VLOOKUP($Z789,'oddspedia-matches'!$A:$AD,AF$2,0)</f>
        <v>#N/A</v>
      </c>
      <c r="AG789" t="e">
        <f>VLOOKUP($Z789,'oddspedia-matches'!$A:$AD,AG$2,0)</f>
        <v>#N/A</v>
      </c>
      <c r="AH789" t="e">
        <f>VLOOKUP($Z789,'oddspedia-matches'!$A:$AD,AH$2,0)</f>
        <v>#N/A</v>
      </c>
      <c r="AI789" t="e">
        <f>VLOOKUP($Z789,'oddspedia-matches'!$A:$AD,AI$2,0)</f>
        <v>#N/A</v>
      </c>
      <c r="AJ789" t="e">
        <f>VLOOKUP($Z789,'oddspedia-matches'!$A:$AD,AJ$2,0)</f>
        <v>#N/A</v>
      </c>
      <c r="AK789" t="e">
        <f>VLOOKUP($Z789,'oddspedia-matches'!$A:$AD,AK$2,0)</f>
        <v>#N/A</v>
      </c>
      <c r="AL789" t="e">
        <f>VLOOKUP($Z789,'oddspedia-matches'!$A:$AD,AL$2,0)</f>
        <v>#N/A</v>
      </c>
      <c r="AM789" t="e">
        <f>VLOOKUP($Z789,'oddspedia-matches'!$A:$AD,AM$2,0)</f>
        <v>#N/A</v>
      </c>
      <c r="AN789" t="e">
        <f>VLOOKUP($Z789,'oddspedia-matches'!$A:$AD,AN$2,0)</f>
        <v>#N/A</v>
      </c>
      <c r="AO789" t="e">
        <f>VLOOKUP($Z789,'oddspedia-matches'!$A:$AD,AO$2,0)</f>
        <v>#N/A</v>
      </c>
      <c r="AP789" t="e">
        <f>VLOOKUP($Z789,'oddspedia-matches'!$A:$AD,AP$2,0)</f>
        <v>#N/A</v>
      </c>
      <c r="AQ789" t="e">
        <f>VLOOKUP($Z789,'oddspedia-matches'!$A:$AD,AQ$2,0)</f>
        <v>#N/A</v>
      </c>
    </row>
    <row r="790" spans="2:43" hidden="1" x14ac:dyDescent="0.3">
      <c r="B790" t="s">
        <v>487</v>
      </c>
      <c r="C790" t="s">
        <v>4817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tr">
        <f>VLOOKUP(E790,'Transform table'!A:B,2,0)</f>
        <v>Independiente Medellin</v>
      </c>
      <c r="Y790" t="str">
        <f>VLOOKUP(F790,'Transform table'!A:B,2,0)</f>
        <v>Deportivo Cali</v>
      </c>
      <c r="Z790" t="str">
        <f t="shared" si="14"/>
        <v>01/08/2026Independiente MedellinDeportivo Cali</v>
      </c>
      <c r="AA790" t="e">
        <f>VLOOKUP($Z790,'oddspedia-matches'!$A:$AD,AA$2,0)</f>
        <v>#N/A</v>
      </c>
      <c r="AB790" t="e">
        <f>VLOOKUP($Z790,'oddspedia-matches'!$A:$AD,AB$2,0)</f>
        <v>#N/A</v>
      </c>
      <c r="AC790" t="e">
        <f>VLOOKUP($Z790,'oddspedia-matches'!$A:$AD,AC$2,0)</f>
        <v>#N/A</v>
      </c>
      <c r="AD790" t="e">
        <f>VLOOKUP($Z790,'oddspedia-matches'!$A:$AD,AD$2,0)</f>
        <v>#N/A</v>
      </c>
      <c r="AE790" t="e">
        <f>VLOOKUP($Z790,'oddspedia-matches'!$A:$AD,AE$2,0)</f>
        <v>#N/A</v>
      </c>
      <c r="AF790" t="e">
        <f>VLOOKUP($Z790,'oddspedia-matches'!$A:$AD,AF$2,0)</f>
        <v>#N/A</v>
      </c>
      <c r="AG790" t="e">
        <f>VLOOKUP($Z790,'oddspedia-matches'!$A:$AD,AG$2,0)</f>
        <v>#N/A</v>
      </c>
      <c r="AH790" t="e">
        <f>VLOOKUP($Z790,'oddspedia-matches'!$A:$AD,AH$2,0)</f>
        <v>#N/A</v>
      </c>
      <c r="AI790" t="e">
        <f>VLOOKUP($Z790,'oddspedia-matches'!$A:$AD,AI$2,0)</f>
        <v>#N/A</v>
      </c>
      <c r="AJ790" t="e">
        <f>VLOOKUP($Z790,'oddspedia-matches'!$A:$AD,AJ$2,0)</f>
        <v>#N/A</v>
      </c>
      <c r="AK790" t="e">
        <f>VLOOKUP($Z790,'oddspedia-matches'!$A:$AD,AK$2,0)</f>
        <v>#N/A</v>
      </c>
      <c r="AL790" t="e">
        <f>VLOOKUP($Z790,'oddspedia-matches'!$A:$AD,AL$2,0)</f>
        <v>#N/A</v>
      </c>
      <c r="AM790" t="e">
        <f>VLOOKUP($Z790,'oddspedia-matches'!$A:$AD,AM$2,0)</f>
        <v>#N/A</v>
      </c>
      <c r="AN790" t="e">
        <f>VLOOKUP($Z790,'oddspedia-matches'!$A:$AD,AN$2,0)</f>
        <v>#N/A</v>
      </c>
      <c r="AO790" t="e">
        <f>VLOOKUP($Z790,'oddspedia-matches'!$A:$AD,AO$2,0)</f>
        <v>#N/A</v>
      </c>
      <c r="AP790" t="e">
        <f>VLOOKUP($Z790,'oddspedia-matches'!$A:$AD,AP$2,0)</f>
        <v>#N/A</v>
      </c>
      <c r="AQ790" t="e">
        <f>VLOOKUP($Z790,'oddspedia-matches'!$A:$AD,AQ$2,0)</f>
        <v>#N/A</v>
      </c>
    </row>
    <row r="791" spans="2:43" hidden="1" x14ac:dyDescent="0.3">
      <c r="B791" t="s">
        <v>489</v>
      </c>
      <c r="C791" t="s">
        <v>4817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tr">
        <f>VLOOKUP(E791,'Transform table'!A:B,2,0)</f>
        <v>Sporting San Miguelito</v>
      </c>
      <c r="Y791" t="str">
        <f>VLOOKUP(F791,'Transform table'!A:B,2,0)</f>
        <v>Plaza Amador</v>
      </c>
      <c r="Z791" t="str">
        <f t="shared" si="14"/>
        <v>01/08/2026Sporting San MiguelitoPlaza Amador</v>
      </c>
      <c r="AA791" t="e">
        <f>VLOOKUP($Z791,'oddspedia-matches'!$A:$AD,AA$2,0)</f>
        <v>#N/A</v>
      </c>
      <c r="AB791" t="e">
        <f>VLOOKUP($Z791,'oddspedia-matches'!$A:$AD,AB$2,0)</f>
        <v>#N/A</v>
      </c>
      <c r="AC791" t="e">
        <f>VLOOKUP($Z791,'oddspedia-matches'!$A:$AD,AC$2,0)</f>
        <v>#N/A</v>
      </c>
      <c r="AD791" t="e">
        <f>VLOOKUP($Z791,'oddspedia-matches'!$A:$AD,AD$2,0)</f>
        <v>#N/A</v>
      </c>
      <c r="AE791" t="e">
        <f>VLOOKUP($Z791,'oddspedia-matches'!$A:$AD,AE$2,0)</f>
        <v>#N/A</v>
      </c>
      <c r="AF791" t="e">
        <f>VLOOKUP($Z791,'oddspedia-matches'!$A:$AD,AF$2,0)</f>
        <v>#N/A</v>
      </c>
      <c r="AG791" t="e">
        <f>VLOOKUP($Z791,'oddspedia-matches'!$A:$AD,AG$2,0)</f>
        <v>#N/A</v>
      </c>
      <c r="AH791" t="e">
        <f>VLOOKUP($Z791,'oddspedia-matches'!$A:$AD,AH$2,0)</f>
        <v>#N/A</v>
      </c>
      <c r="AI791" t="e">
        <f>VLOOKUP($Z791,'oddspedia-matches'!$A:$AD,AI$2,0)</f>
        <v>#N/A</v>
      </c>
      <c r="AJ791" t="e">
        <f>VLOOKUP($Z791,'oddspedia-matches'!$A:$AD,AJ$2,0)</f>
        <v>#N/A</v>
      </c>
      <c r="AK791" t="e">
        <f>VLOOKUP($Z791,'oddspedia-matches'!$A:$AD,AK$2,0)</f>
        <v>#N/A</v>
      </c>
      <c r="AL791" t="e">
        <f>VLOOKUP($Z791,'oddspedia-matches'!$A:$AD,AL$2,0)</f>
        <v>#N/A</v>
      </c>
      <c r="AM791" t="e">
        <f>VLOOKUP($Z791,'oddspedia-matches'!$A:$AD,AM$2,0)</f>
        <v>#N/A</v>
      </c>
      <c r="AN791" t="e">
        <f>VLOOKUP($Z791,'oddspedia-matches'!$A:$AD,AN$2,0)</f>
        <v>#N/A</v>
      </c>
      <c r="AO791" t="e">
        <f>VLOOKUP($Z791,'oddspedia-matches'!$A:$AD,AO$2,0)</f>
        <v>#N/A</v>
      </c>
      <c r="AP791" t="e">
        <f>VLOOKUP($Z791,'oddspedia-matches'!$A:$AD,AP$2,0)</f>
        <v>#N/A</v>
      </c>
      <c r="AQ791" t="e">
        <f>VLOOKUP($Z791,'oddspedia-matches'!$A:$AD,AQ$2,0)</f>
        <v>#N/A</v>
      </c>
    </row>
    <row r="792" spans="2:43" hidden="1" x14ac:dyDescent="0.3">
      <c r="B792" t="s">
        <v>470</v>
      </c>
      <c r="C792" t="s">
        <v>4817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tr">
        <f>VLOOKUP(E792,'Transform table'!A:B,2,0)</f>
        <v>Racing Avellaneda</v>
      </c>
      <c r="Y792" t="str">
        <f>VLOOKUP(F792,'Transform table'!A:B,2,0)</f>
        <v>Club Atletico Tigre</v>
      </c>
      <c r="Z792" t="str">
        <f t="shared" si="14"/>
        <v>01/08/2026Racing AvellanedaClub Atletico Tigre</v>
      </c>
      <c r="AA792" t="e">
        <f>VLOOKUP($Z792,'oddspedia-matches'!$A:$AD,AA$2,0)</f>
        <v>#N/A</v>
      </c>
      <c r="AB792" t="e">
        <f>VLOOKUP($Z792,'oddspedia-matches'!$A:$AD,AB$2,0)</f>
        <v>#N/A</v>
      </c>
      <c r="AC792" t="e">
        <f>VLOOKUP($Z792,'oddspedia-matches'!$A:$AD,AC$2,0)</f>
        <v>#N/A</v>
      </c>
      <c r="AD792" t="e">
        <f>VLOOKUP($Z792,'oddspedia-matches'!$A:$AD,AD$2,0)</f>
        <v>#N/A</v>
      </c>
      <c r="AE792" t="e">
        <f>VLOOKUP($Z792,'oddspedia-matches'!$A:$AD,AE$2,0)</f>
        <v>#N/A</v>
      </c>
      <c r="AF792" t="e">
        <f>VLOOKUP($Z792,'oddspedia-matches'!$A:$AD,AF$2,0)</f>
        <v>#N/A</v>
      </c>
      <c r="AG792" t="e">
        <f>VLOOKUP($Z792,'oddspedia-matches'!$A:$AD,AG$2,0)</f>
        <v>#N/A</v>
      </c>
      <c r="AH792" t="e">
        <f>VLOOKUP($Z792,'oddspedia-matches'!$A:$AD,AH$2,0)</f>
        <v>#N/A</v>
      </c>
      <c r="AI792" t="e">
        <f>VLOOKUP($Z792,'oddspedia-matches'!$A:$AD,AI$2,0)</f>
        <v>#N/A</v>
      </c>
      <c r="AJ792" t="e">
        <f>VLOOKUP($Z792,'oddspedia-matches'!$A:$AD,AJ$2,0)</f>
        <v>#N/A</v>
      </c>
      <c r="AK792" t="e">
        <f>VLOOKUP($Z792,'oddspedia-matches'!$A:$AD,AK$2,0)</f>
        <v>#N/A</v>
      </c>
      <c r="AL792" t="e">
        <f>VLOOKUP($Z792,'oddspedia-matches'!$A:$AD,AL$2,0)</f>
        <v>#N/A</v>
      </c>
      <c r="AM792" t="e">
        <f>VLOOKUP($Z792,'oddspedia-matches'!$A:$AD,AM$2,0)</f>
        <v>#N/A</v>
      </c>
      <c r="AN792" t="e">
        <f>VLOOKUP($Z792,'oddspedia-matches'!$A:$AD,AN$2,0)</f>
        <v>#N/A</v>
      </c>
      <c r="AO792" t="e">
        <f>VLOOKUP($Z792,'oddspedia-matches'!$A:$AD,AO$2,0)</f>
        <v>#N/A</v>
      </c>
      <c r="AP792" t="e">
        <f>VLOOKUP($Z792,'oddspedia-matches'!$A:$AD,AP$2,0)</f>
        <v>#N/A</v>
      </c>
      <c r="AQ792" t="e">
        <f>VLOOKUP($Z792,'oddspedia-matches'!$A:$AD,AQ$2,0)</f>
        <v>#N/A</v>
      </c>
    </row>
    <row r="793" spans="2:43" hidden="1" x14ac:dyDescent="0.3">
      <c r="B793" t="s">
        <v>457</v>
      </c>
      <c r="C793" t="s">
        <v>4817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tr">
        <f>VLOOKUP(E793,'Transform table'!A:B,2,0)</f>
        <v>Club The Strongest</v>
      </c>
      <c r="Y793" t="e">
        <f>VLOOKUP(F793,'Transform table'!A:B,2,0)</f>
        <v>#N/A</v>
      </c>
      <c r="Z793" t="e">
        <f t="shared" si="14"/>
        <v>#N/A</v>
      </c>
      <c r="AA793" t="e">
        <f>VLOOKUP($Z793,'oddspedia-matches'!$A:$AD,AA$2,0)</f>
        <v>#N/A</v>
      </c>
      <c r="AB793" t="e">
        <f>VLOOKUP($Z793,'oddspedia-matches'!$A:$AD,AB$2,0)</f>
        <v>#N/A</v>
      </c>
      <c r="AC793" t="e">
        <f>VLOOKUP($Z793,'oddspedia-matches'!$A:$AD,AC$2,0)</f>
        <v>#N/A</v>
      </c>
      <c r="AD793" t="e">
        <f>VLOOKUP($Z793,'oddspedia-matches'!$A:$AD,AD$2,0)</f>
        <v>#N/A</v>
      </c>
      <c r="AE793" t="e">
        <f>VLOOKUP($Z793,'oddspedia-matches'!$A:$AD,AE$2,0)</f>
        <v>#N/A</v>
      </c>
      <c r="AF793" t="e">
        <f>VLOOKUP($Z793,'oddspedia-matches'!$A:$AD,AF$2,0)</f>
        <v>#N/A</v>
      </c>
      <c r="AG793" t="e">
        <f>VLOOKUP($Z793,'oddspedia-matches'!$A:$AD,AG$2,0)</f>
        <v>#N/A</v>
      </c>
      <c r="AH793" t="e">
        <f>VLOOKUP($Z793,'oddspedia-matches'!$A:$AD,AH$2,0)</f>
        <v>#N/A</v>
      </c>
      <c r="AI793" t="e">
        <f>VLOOKUP($Z793,'oddspedia-matches'!$A:$AD,AI$2,0)</f>
        <v>#N/A</v>
      </c>
      <c r="AJ793" t="e">
        <f>VLOOKUP($Z793,'oddspedia-matches'!$A:$AD,AJ$2,0)</f>
        <v>#N/A</v>
      </c>
      <c r="AK793" t="e">
        <f>VLOOKUP($Z793,'oddspedia-matches'!$A:$AD,AK$2,0)</f>
        <v>#N/A</v>
      </c>
      <c r="AL793" t="e">
        <f>VLOOKUP($Z793,'oddspedia-matches'!$A:$AD,AL$2,0)</f>
        <v>#N/A</v>
      </c>
      <c r="AM793" t="e">
        <f>VLOOKUP($Z793,'oddspedia-matches'!$A:$AD,AM$2,0)</f>
        <v>#N/A</v>
      </c>
      <c r="AN793" t="e">
        <f>VLOOKUP($Z793,'oddspedia-matches'!$A:$AD,AN$2,0)</f>
        <v>#N/A</v>
      </c>
      <c r="AO793" t="e">
        <f>VLOOKUP($Z793,'oddspedia-matches'!$A:$AD,AO$2,0)</f>
        <v>#N/A</v>
      </c>
      <c r="AP793" t="e">
        <f>VLOOKUP($Z793,'oddspedia-matches'!$A:$AD,AP$2,0)</f>
        <v>#N/A</v>
      </c>
      <c r="AQ793" t="e">
        <f>VLOOKUP($Z793,'oddspedia-matches'!$A:$AD,AQ$2,0)</f>
        <v>#N/A</v>
      </c>
    </row>
    <row r="794" spans="2:43" hidden="1" x14ac:dyDescent="0.3">
      <c r="B794" t="s">
        <v>468</v>
      </c>
      <c r="C794" t="s">
        <v>4817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tr">
        <f>VLOOKUP(E794,'Transform table'!A:B,2,0)</f>
        <v>Montreal Impact</v>
      </c>
      <c r="Y794" t="str">
        <f>VLOOKUP(F794,'Transform table'!A:B,2,0)</f>
        <v>New England Revolution</v>
      </c>
      <c r="Z794" t="str">
        <f t="shared" si="14"/>
        <v>01/08/2026Montreal ImpactNew England Revolution</v>
      </c>
      <c r="AA794" t="e">
        <f>VLOOKUP($Z794,'oddspedia-matches'!$A:$AD,AA$2,0)</f>
        <v>#N/A</v>
      </c>
      <c r="AB794" t="e">
        <f>VLOOKUP($Z794,'oddspedia-matches'!$A:$AD,AB$2,0)</f>
        <v>#N/A</v>
      </c>
      <c r="AC794" t="e">
        <f>VLOOKUP($Z794,'oddspedia-matches'!$A:$AD,AC$2,0)</f>
        <v>#N/A</v>
      </c>
      <c r="AD794" t="e">
        <f>VLOOKUP($Z794,'oddspedia-matches'!$A:$AD,AD$2,0)</f>
        <v>#N/A</v>
      </c>
      <c r="AE794" t="e">
        <f>VLOOKUP($Z794,'oddspedia-matches'!$A:$AD,AE$2,0)</f>
        <v>#N/A</v>
      </c>
      <c r="AF794" t="e">
        <f>VLOOKUP($Z794,'oddspedia-matches'!$A:$AD,AF$2,0)</f>
        <v>#N/A</v>
      </c>
      <c r="AG794" t="e">
        <f>VLOOKUP($Z794,'oddspedia-matches'!$A:$AD,AG$2,0)</f>
        <v>#N/A</v>
      </c>
      <c r="AH794" t="e">
        <f>VLOOKUP($Z794,'oddspedia-matches'!$A:$AD,AH$2,0)</f>
        <v>#N/A</v>
      </c>
      <c r="AI794" t="e">
        <f>VLOOKUP($Z794,'oddspedia-matches'!$A:$AD,AI$2,0)</f>
        <v>#N/A</v>
      </c>
      <c r="AJ794" t="e">
        <f>VLOOKUP($Z794,'oddspedia-matches'!$A:$AD,AJ$2,0)</f>
        <v>#N/A</v>
      </c>
      <c r="AK794" t="e">
        <f>VLOOKUP($Z794,'oddspedia-matches'!$A:$AD,AK$2,0)</f>
        <v>#N/A</v>
      </c>
      <c r="AL794" t="e">
        <f>VLOOKUP($Z794,'oddspedia-matches'!$A:$AD,AL$2,0)</f>
        <v>#N/A</v>
      </c>
      <c r="AM794" t="e">
        <f>VLOOKUP($Z794,'oddspedia-matches'!$A:$AD,AM$2,0)</f>
        <v>#N/A</v>
      </c>
      <c r="AN794" t="e">
        <f>VLOOKUP($Z794,'oddspedia-matches'!$A:$AD,AN$2,0)</f>
        <v>#N/A</v>
      </c>
      <c r="AO794" t="e">
        <f>VLOOKUP($Z794,'oddspedia-matches'!$A:$AD,AO$2,0)</f>
        <v>#N/A</v>
      </c>
      <c r="AP794" t="e">
        <f>VLOOKUP($Z794,'oddspedia-matches'!$A:$AD,AP$2,0)</f>
        <v>#N/A</v>
      </c>
      <c r="AQ794" t="e">
        <f>VLOOKUP($Z794,'oddspedia-matches'!$A:$AD,AQ$2,0)</f>
        <v>#N/A</v>
      </c>
    </row>
    <row r="795" spans="2:43" hidden="1" x14ac:dyDescent="0.3">
      <c r="B795" t="s">
        <v>468</v>
      </c>
      <c r="C795" t="s">
        <v>4817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tr">
        <f>VLOOKUP(E795,'Transform table'!A:B,2,0)</f>
        <v>DC United</v>
      </c>
      <c r="Y795" t="str">
        <f>VLOOKUP(F795,'Transform table'!A:B,2,0)</f>
        <v>Nashville FC</v>
      </c>
      <c r="Z795" t="str">
        <f t="shared" si="14"/>
        <v>01/08/2026DC UnitedNashville FC</v>
      </c>
      <c r="AA795" t="e">
        <f>VLOOKUP($Z795,'oddspedia-matches'!$A:$AD,AA$2,0)</f>
        <v>#N/A</v>
      </c>
      <c r="AB795" t="e">
        <f>VLOOKUP($Z795,'oddspedia-matches'!$A:$AD,AB$2,0)</f>
        <v>#N/A</v>
      </c>
      <c r="AC795" t="e">
        <f>VLOOKUP($Z795,'oddspedia-matches'!$A:$AD,AC$2,0)</f>
        <v>#N/A</v>
      </c>
      <c r="AD795" t="e">
        <f>VLOOKUP($Z795,'oddspedia-matches'!$A:$AD,AD$2,0)</f>
        <v>#N/A</v>
      </c>
      <c r="AE795" t="e">
        <f>VLOOKUP($Z795,'oddspedia-matches'!$A:$AD,AE$2,0)</f>
        <v>#N/A</v>
      </c>
      <c r="AF795" t="e">
        <f>VLOOKUP($Z795,'oddspedia-matches'!$A:$AD,AF$2,0)</f>
        <v>#N/A</v>
      </c>
      <c r="AG795" t="e">
        <f>VLOOKUP($Z795,'oddspedia-matches'!$A:$AD,AG$2,0)</f>
        <v>#N/A</v>
      </c>
      <c r="AH795" t="e">
        <f>VLOOKUP($Z795,'oddspedia-matches'!$A:$AD,AH$2,0)</f>
        <v>#N/A</v>
      </c>
      <c r="AI795" t="e">
        <f>VLOOKUP($Z795,'oddspedia-matches'!$A:$AD,AI$2,0)</f>
        <v>#N/A</v>
      </c>
      <c r="AJ795" t="e">
        <f>VLOOKUP($Z795,'oddspedia-matches'!$A:$AD,AJ$2,0)</f>
        <v>#N/A</v>
      </c>
      <c r="AK795" t="e">
        <f>VLOOKUP($Z795,'oddspedia-matches'!$A:$AD,AK$2,0)</f>
        <v>#N/A</v>
      </c>
      <c r="AL795" t="e">
        <f>VLOOKUP($Z795,'oddspedia-matches'!$A:$AD,AL$2,0)</f>
        <v>#N/A</v>
      </c>
      <c r="AM795" t="e">
        <f>VLOOKUP($Z795,'oddspedia-matches'!$A:$AD,AM$2,0)</f>
        <v>#N/A</v>
      </c>
      <c r="AN795" t="e">
        <f>VLOOKUP($Z795,'oddspedia-matches'!$A:$AD,AN$2,0)</f>
        <v>#N/A</v>
      </c>
      <c r="AO795" t="e">
        <f>VLOOKUP($Z795,'oddspedia-matches'!$A:$AD,AO$2,0)</f>
        <v>#N/A</v>
      </c>
      <c r="AP795" t="e">
        <f>VLOOKUP($Z795,'oddspedia-matches'!$A:$AD,AP$2,0)</f>
        <v>#N/A</v>
      </c>
      <c r="AQ795" t="e">
        <f>VLOOKUP($Z795,'oddspedia-matches'!$A:$AD,AQ$2,0)</f>
        <v>#N/A</v>
      </c>
    </row>
    <row r="796" spans="2:43" hidden="1" x14ac:dyDescent="0.3">
      <c r="B796" t="s">
        <v>468</v>
      </c>
      <c r="C796" t="s">
        <v>4817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tr">
        <f>VLOOKUP(E796,'Transform table'!A:B,2,0)</f>
        <v>FC Cincinnati</v>
      </c>
      <c r="Y796" t="str">
        <f>VLOOKUP(F796,'Transform table'!A:B,2,0)</f>
        <v>San Jose Earthquakes</v>
      </c>
      <c r="Z796" t="str">
        <f t="shared" si="14"/>
        <v>01/08/2026FC CincinnatiSan Jose Earthquakes</v>
      </c>
      <c r="AA796" t="e">
        <f>VLOOKUP($Z796,'oddspedia-matches'!$A:$AD,AA$2,0)</f>
        <v>#N/A</v>
      </c>
      <c r="AB796" t="e">
        <f>VLOOKUP($Z796,'oddspedia-matches'!$A:$AD,AB$2,0)</f>
        <v>#N/A</v>
      </c>
      <c r="AC796" t="e">
        <f>VLOOKUP($Z796,'oddspedia-matches'!$A:$AD,AC$2,0)</f>
        <v>#N/A</v>
      </c>
      <c r="AD796" t="e">
        <f>VLOOKUP($Z796,'oddspedia-matches'!$A:$AD,AD$2,0)</f>
        <v>#N/A</v>
      </c>
      <c r="AE796" t="e">
        <f>VLOOKUP($Z796,'oddspedia-matches'!$A:$AD,AE$2,0)</f>
        <v>#N/A</v>
      </c>
      <c r="AF796" t="e">
        <f>VLOOKUP($Z796,'oddspedia-matches'!$A:$AD,AF$2,0)</f>
        <v>#N/A</v>
      </c>
      <c r="AG796" t="e">
        <f>VLOOKUP($Z796,'oddspedia-matches'!$A:$AD,AG$2,0)</f>
        <v>#N/A</v>
      </c>
      <c r="AH796" t="e">
        <f>VLOOKUP($Z796,'oddspedia-matches'!$A:$AD,AH$2,0)</f>
        <v>#N/A</v>
      </c>
      <c r="AI796" t="e">
        <f>VLOOKUP($Z796,'oddspedia-matches'!$A:$AD,AI$2,0)</f>
        <v>#N/A</v>
      </c>
      <c r="AJ796" t="e">
        <f>VLOOKUP($Z796,'oddspedia-matches'!$A:$AD,AJ$2,0)</f>
        <v>#N/A</v>
      </c>
      <c r="AK796" t="e">
        <f>VLOOKUP($Z796,'oddspedia-matches'!$A:$AD,AK$2,0)</f>
        <v>#N/A</v>
      </c>
      <c r="AL796" t="e">
        <f>VLOOKUP($Z796,'oddspedia-matches'!$A:$AD,AL$2,0)</f>
        <v>#N/A</v>
      </c>
      <c r="AM796" t="e">
        <f>VLOOKUP($Z796,'oddspedia-matches'!$A:$AD,AM$2,0)</f>
        <v>#N/A</v>
      </c>
      <c r="AN796" t="e">
        <f>VLOOKUP($Z796,'oddspedia-matches'!$A:$AD,AN$2,0)</f>
        <v>#N/A</v>
      </c>
      <c r="AO796" t="e">
        <f>VLOOKUP($Z796,'oddspedia-matches'!$A:$AD,AO$2,0)</f>
        <v>#N/A</v>
      </c>
      <c r="AP796" t="e">
        <f>VLOOKUP($Z796,'oddspedia-matches'!$A:$AD,AP$2,0)</f>
        <v>#N/A</v>
      </c>
      <c r="AQ796" t="e">
        <f>VLOOKUP($Z796,'oddspedia-matches'!$A:$AD,AQ$2,0)</f>
        <v>#N/A</v>
      </c>
    </row>
    <row r="797" spans="2:43" hidden="1" x14ac:dyDescent="0.3">
      <c r="B797" t="s">
        <v>468</v>
      </c>
      <c r="C797" t="s">
        <v>4817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tr">
        <f>VLOOKUP(E797,'Transform table'!A:B,2,0)</f>
        <v>Inter Miami CF</v>
      </c>
      <c r="Y797" t="str">
        <f>VLOOKUP(F797,'Transform table'!A:B,2,0)</f>
        <v>Columbus Crew</v>
      </c>
      <c r="Z797" t="str">
        <f t="shared" si="14"/>
        <v>01/08/2026Inter Miami CFColumbus Crew</v>
      </c>
      <c r="AA797" t="e">
        <f>VLOOKUP($Z797,'oddspedia-matches'!$A:$AD,AA$2,0)</f>
        <v>#N/A</v>
      </c>
      <c r="AB797" t="e">
        <f>VLOOKUP($Z797,'oddspedia-matches'!$A:$AD,AB$2,0)</f>
        <v>#N/A</v>
      </c>
      <c r="AC797" t="e">
        <f>VLOOKUP($Z797,'oddspedia-matches'!$A:$AD,AC$2,0)</f>
        <v>#N/A</v>
      </c>
      <c r="AD797" t="e">
        <f>VLOOKUP($Z797,'oddspedia-matches'!$A:$AD,AD$2,0)</f>
        <v>#N/A</v>
      </c>
      <c r="AE797" t="e">
        <f>VLOOKUP($Z797,'oddspedia-matches'!$A:$AD,AE$2,0)</f>
        <v>#N/A</v>
      </c>
      <c r="AF797" t="e">
        <f>VLOOKUP($Z797,'oddspedia-matches'!$A:$AD,AF$2,0)</f>
        <v>#N/A</v>
      </c>
      <c r="AG797" t="e">
        <f>VLOOKUP($Z797,'oddspedia-matches'!$A:$AD,AG$2,0)</f>
        <v>#N/A</v>
      </c>
      <c r="AH797" t="e">
        <f>VLOOKUP($Z797,'oddspedia-matches'!$A:$AD,AH$2,0)</f>
        <v>#N/A</v>
      </c>
      <c r="AI797" t="e">
        <f>VLOOKUP($Z797,'oddspedia-matches'!$A:$AD,AI$2,0)</f>
        <v>#N/A</v>
      </c>
      <c r="AJ797" t="e">
        <f>VLOOKUP($Z797,'oddspedia-matches'!$A:$AD,AJ$2,0)</f>
        <v>#N/A</v>
      </c>
      <c r="AK797" t="e">
        <f>VLOOKUP($Z797,'oddspedia-matches'!$A:$AD,AK$2,0)</f>
        <v>#N/A</v>
      </c>
      <c r="AL797" t="e">
        <f>VLOOKUP($Z797,'oddspedia-matches'!$A:$AD,AL$2,0)</f>
        <v>#N/A</v>
      </c>
      <c r="AM797" t="e">
        <f>VLOOKUP($Z797,'oddspedia-matches'!$A:$AD,AM$2,0)</f>
        <v>#N/A</v>
      </c>
      <c r="AN797" t="e">
        <f>VLOOKUP($Z797,'oddspedia-matches'!$A:$AD,AN$2,0)</f>
        <v>#N/A</v>
      </c>
      <c r="AO797" t="e">
        <f>VLOOKUP($Z797,'oddspedia-matches'!$A:$AD,AO$2,0)</f>
        <v>#N/A</v>
      </c>
      <c r="AP797" t="e">
        <f>VLOOKUP($Z797,'oddspedia-matches'!$A:$AD,AP$2,0)</f>
        <v>#N/A</v>
      </c>
      <c r="AQ797" t="e">
        <f>VLOOKUP($Z797,'oddspedia-matches'!$A:$AD,AQ$2,0)</f>
        <v>#N/A</v>
      </c>
    </row>
    <row r="798" spans="2:43" hidden="1" x14ac:dyDescent="0.3">
      <c r="B798" t="s">
        <v>468</v>
      </c>
      <c r="C798" t="s">
        <v>4817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tr">
        <f>VLOOKUP(E798,'Transform table'!A:B,2,0)</f>
        <v>New York Red Bulls</v>
      </c>
      <c r="Y798" t="str">
        <f>VLOOKUP(F798,'Transform table'!A:B,2,0)</f>
        <v>Orlando City</v>
      </c>
      <c r="Z798" t="str">
        <f t="shared" si="14"/>
        <v>01/08/2026New York Red BullsOrlando City</v>
      </c>
      <c r="AA798" t="e">
        <f>VLOOKUP($Z798,'oddspedia-matches'!$A:$AD,AA$2,0)</f>
        <v>#N/A</v>
      </c>
      <c r="AB798" t="e">
        <f>VLOOKUP($Z798,'oddspedia-matches'!$A:$AD,AB$2,0)</f>
        <v>#N/A</v>
      </c>
      <c r="AC798" t="e">
        <f>VLOOKUP($Z798,'oddspedia-matches'!$A:$AD,AC$2,0)</f>
        <v>#N/A</v>
      </c>
      <c r="AD798" t="e">
        <f>VLOOKUP($Z798,'oddspedia-matches'!$A:$AD,AD$2,0)</f>
        <v>#N/A</v>
      </c>
      <c r="AE798" t="e">
        <f>VLOOKUP($Z798,'oddspedia-matches'!$A:$AD,AE$2,0)</f>
        <v>#N/A</v>
      </c>
      <c r="AF798" t="e">
        <f>VLOOKUP($Z798,'oddspedia-matches'!$A:$AD,AF$2,0)</f>
        <v>#N/A</v>
      </c>
      <c r="AG798" t="e">
        <f>VLOOKUP($Z798,'oddspedia-matches'!$A:$AD,AG$2,0)</f>
        <v>#N/A</v>
      </c>
      <c r="AH798" t="e">
        <f>VLOOKUP($Z798,'oddspedia-matches'!$A:$AD,AH$2,0)</f>
        <v>#N/A</v>
      </c>
      <c r="AI798" t="e">
        <f>VLOOKUP($Z798,'oddspedia-matches'!$A:$AD,AI$2,0)</f>
        <v>#N/A</v>
      </c>
      <c r="AJ798" t="e">
        <f>VLOOKUP($Z798,'oddspedia-matches'!$A:$AD,AJ$2,0)</f>
        <v>#N/A</v>
      </c>
      <c r="AK798" t="e">
        <f>VLOOKUP($Z798,'oddspedia-matches'!$A:$AD,AK$2,0)</f>
        <v>#N/A</v>
      </c>
      <c r="AL798" t="e">
        <f>VLOOKUP($Z798,'oddspedia-matches'!$A:$AD,AL$2,0)</f>
        <v>#N/A</v>
      </c>
      <c r="AM798" t="e">
        <f>VLOOKUP($Z798,'oddspedia-matches'!$A:$AD,AM$2,0)</f>
        <v>#N/A</v>
      </c>
      <c r="AN798" t="e">
        <f>VLOOKUP($Z798,'oddspedia-matches'!$A:$AD,AN$2,0)</f>
        <v>#N/A</v>
      </c>
      <c r="AO798" t="e">
        <f>VLOOKUP($Z798,'oddspedia-matches'!$A:$AD,AO$2,0)</f>
        <v>#N/A</v>
      </c>
      <c r="AP798" t="e">
        <f>VLOOKUP($Z798,'oddspedia-matches'!$A:$AD,AP$2,0)</f>
        <v>#N/A</v>
      </c>
      <c r="AQ798" t="e">
        <f>VLOOKUP($Z798,'oddspedia-matches'!$A:$AD,AQ$2,0)</f>
        <v>#N/A</v>
      </c>
    </row>
    <row r="799" spans="2:43" hidden="1" x14ac:dyDescent="0.3">
      <c r="B799" t="s">
        <v>468</v>
      </c>
      <c r="C799" t="s">
        <v>4817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tr">
        <f>VLOOKUP(E799,'Transform table'!A:B,2,0)</f>
        <v>Philadelphia Union</v>
      </c>
      <c r="Y799" t="str">
        <f>VLOOKUP(F799,'Transform table'!A:B,2,0)</f>
        <v>Atlanta United</v>
      </c>
      <c r="Z799" t="str">
        <f t="shared" si="14"/>
        <v>01/08/2026Philadelphia UnionAtlanta United</v>
      </c>
      <c r="AA799" t="e">
        <f>VLOOKUP($Z799,'oddspedia-matches'!$A:$AD,AA$2,0)</f>
        <v>#N/A</v>
      </c>
      <c r="AB799" t="e">
        <f>VLOOKUP($Z799,'oddspedia-matches'!$A:$AD,AB$2,0)</f>
        <v>#N/A</v>
      </c>
      <c r="AC799" t="e">
        <f>VLOOKUP($Z799,'oddspedia-matches'!$A:$AD,AC$2,0)</f>
        <v>#N/A</v>
      </c>
      <c r="AD799" t="e">
        <f>VLOOKUP($Z799,'oddspedia-matches'!$A:$AD,AD$2,0)</f>
        <v>#N/A</v>
      </c>
      <c r="AE799" t="e">
        <f>VLOOKUP($Z799,'oddspedia-matches'!$A:$AD,AE$2,0)</f>
        <v>#N/A</v>
      </c>
      <c r="AF799" t="e">
        <f>VLOOKUP($Z799,'oddspedia-matches'!$A:$AD,AF$2,0)</f>
        <v>#N/A</v>
      </c>
      <c r="AG799" t="e">
        <f>VLOOKUP($Z799,'oddspedia-matches'!$A:$AD,AG$2,0)</f>
        <v>#N/A</v>
      </c>
      <c r="AH799" t="e">
        <f>VLOOKUP($Z799,'oddspedia-matches'!$A:$AD,AH$2,0)</f>
        <v>#N/A</v>
      </c>
      <c r="AI799" t="e">
        <f>VLOOKUP($Z799,'oddspedia-matches'!$A:$AD,AI$2,0)</f>
        <v>#N/A</v>
      </c>
      <c r="AJ799" t="e">
        <f>VLOOKUP($Z799,'oddspedia-matches'!$A:$AD,AJ$2,0)</f>
        <v>#N/A</v>
      </c>
      <c r="AK799" t="e">
        <f>VLOOKUP($Z799,'oddspedia-matches'!$A:$AD,AK$2,0)</f>
        <v>#N/A</v>
      </c>
      <c r="AL799" t="e">
        <f>VLOOKUP($Z799,'oddspedia-matches'!$A:$AD,AL$2,0)</f>
        <v>#N/A</v>
      </c>
      <c r="AM799" t="e">
        <f>VLOOKUP($Z799,'oddspedia-matches'!$A:$AD,AM$2,0)</f>
        <v>#N/A</v>
      </c>
      <c r="AN799" t="e">
        <f>VLOOKUP($Z799,'oddspedia-matches'!$A:$AD,AN$2,0)</f>
        <v>#N/A</v>
      </c>
      <c r="AO799" t="e">
        <f>VLOOKUP($Z799,'oddspedia-matches'!$A:$AD,AO$2,0)</f>
        <v>#N/A</v>
      </c>
      <c r="AP799" t="e">
        <f>VLOOKUP($Z799,'oddspedia-matches'!$A:$AD,AP$2,0)</f>
        <v>#N/A</v>
      </c>
      <c r="AQ799" t="e">
        <f>VLOOKUP($Z799,'oddspedia-matches'!$A:$AD,AQ$2,0)</f>
        <v>#N/A</v>
      </c>
    </row>
    <row r="800" spans="2:43" hidden="1" x14ac:dyDescent="0.3">
      <c r="B800" t="s">
        <v>468</v>
      </c>
      <c r="C800" t="s">
        <v>4817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tr">
        <f>VLOOKUP(E800,'Transform table'!A:B,2,0)</f>
        <v>Vancouver Whitecaps</v>
      </c>
      <c r="Y800" t="str">
        <f>VLOOKUP(F800,'Transform table'!A:B,2,0)</f>
        <v>Los Angeles FC</v>
      </c>
      <c r="Z800" t="str">
        <f t="shared" si="14"/>
        <v>01/08/2026Vancouver WhitecapsLos Angeles FC</v>
      </c>
      <c r="AA800" t="e">
        <f>VLOOKUP($Z800,'oddspedia-matches'!$A:$AD,AA$2,0)</f>
        <v>#N/A</v>
      </c>
      <c r="AB800" t="e">
        <f>VLOOKUP($Z800,'oddspedia-matches'!$A:$AD,AB$2,0)</f>
        <v>#N/A</v>
      </c>
      <c r="AC800" t="e">
        <f>VLOOKUP($Z800,'oddspedia-matches'!$A:$AD,AC$2,0)</f>
        <v>#N/A</v>
      </c>
      <c r="AD800" t="e">
        <f>VLOOKUP($Z800,'oddspedia-matches'!$A:$AD,AD$2,0)</f>
        <v>#N/A</v>
      </c>
      <c r="AE800" t="e">
        <f>VLOOKUP($Z800,'oddspedia-matches'!$A:$AD,AE$2,0)</f>
        <v>#N/A</v>
      </c>
      <c r="AF800" t="e">
        <f>VLOOKUP($Z800,'oddspedia-matches'!$A:$AD,AF$2,0)</f>
        <v>#N/A</v>
      </c>
      <c r="AG800" t="e">
        <f>VLOOKUP($Z800,'oddspedia-matches'!$A:$AD,AG$2,0)</f>
        <v>#N/A</v>
      </c>
      <c r="AH800" t="e">
        <f>VLOOKUP($Z800,'oddspedia-matches'!$A:$AD,AH$2,0)</f>
        <v>#N/A</v>
      </c>
      <c r="AI800" t="e">
        <f>VLOOKUP($Z800,'oddspedia-matches'!$A:$AD,AI$2,0)</f>
        <v>#N/A</v>
      </c>
      <c r="AJ800" t="e">
        <f>VLOOKUP($Z800,'oddspedia-matches'!$A:$AD,AJ$2,0)</f>
        <v>#N/A</v>
      </c>
      <c r="AK800" t="e">
        <f>VLOOKUP($Z800,'oddspedia-matches'!$A:$AD,AK$2,0)</f>
        <v>#N/A</v>
      </c>
      <c r="AL800" t="e">
        <f>VLOOKUP($Z800,'oddspedia-matches'!$A:$AD,AL$2,0)</f>
        <v>#N/A</v>
      </c>
      <c r="AM800" t="e">
        <f>VLOOKUP($Z800,'oddspedia-matches'!$A:$AD,AM$2,0)</f>
        <v>#N/A</v>
      </c>
      <c r="AN800" t="e">
        <f>VLOOKUP($Z800,'oddspedia-matches'!$A:$AD,AN$2,0)</f>
        <v>#N/A</v>
      </c>
      <c r="AO800" t="e">
        <f>VLOOKUP($Z800,'oddspedia-matches'!$A:$AD,AO$2,0)</f>
        <v>#N/A</v>
      </c>
      <c r="AP800" t="e">
        <f>VLOOKUP($Z800,'oddspedia-matches'!$A:$AD,AP$2,0)</f>
        <v>#N/A</v>
      </c>
      <c r="AQ800" t="e">
        <f>VLOOKUP($Z800,'oddspedia-matches'!$A:$AD,AQ$2,0)</f>
        <v>#N/A</v>
      </c>
    </row>
    <row r="801" spans="2:43" hidden="1" x14ac:dyDescent="0.3">
      <c r="B801" t="s">
        <v>467</v>
      </c>
      <c r="C801" t="s">
        <v>4817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tr">
        <f>VLOOKUP(E801,'Transform table'!A:B,2,0)</f>
        <v>Miami FC</v>
      </c>
      <c r="Y801" t="str">
        <f>VLOOKUP(F801,'Transform table'!A:B,2,0)</f>
        <v>Detroit City FC</v>
      </c>
      <c r="Z801" t="str">
        <f t="shared" si="14"/>
        <v>01/08/2026Miami FCDetroit City FC</v>
      </c>
      <c r="AA801" t="e">
        <f>VLOOKUP($Z801,'oddspedia-matches'!$A:$AD,AA$2,0)</f>
        <v>#N/A</v>
      </c>
      <c r="AB801" t="e">
        <f>VLOOKUP($Z801,'oddspedia-matches'!$A:$AD,AB$2,0)</f>
        <v>#N/A</v>
      </c>
      <c r="AC801" t="e">
        <f>VLOOKUP($Z801,'oddspedia-matches'!$A:$AD,AC$2,0)</f>
        <v>#N/A</v>
      </c>
      <c r="AD801" t="e">
        <f>VLOOKUP($Z801,'oddspedia-matches'!$A:$AD,AD$2,0)</f>
        <v>#N/A</v>
      </c>
      <c r="AE801" t="e">
        <f>VLOOKUP($Z801,'oddspedia-matches'!$A:$AD,AE$2,0)</f>
        <v>#N/A</v>
      </c>
      <c r="AF801" t="e">
        <f>VLOOKUP($Z801,'oddspedia-matches'!$A:$AD,AF$2,0)</f>
        <v>#N/A</v>
      </c>
      <c r="AG801" t="e">
        <f>VLOOKUP($Z801,'oddspedia-matches'!$A:$AD,AG$2,0)</f>
        <v>#N/A</v>
      </c>
      <c r="AH801" t="e">
        <f>VLOOKUP($Z801,'oddspedia-matches'!$A:$AD,AH$2,0)</f>
        <v>#N/A</v>
      </c>
      <c r="AI801" t="e">
        <f>VLOOKUP($Z801,'oddspedia-matches'!$A:$AD,AI$2,0)</f>
        <v>#N/A</v>
      </c>
      <c r="AJ801" t="e">
        <f>VLOOKUP($Z801,'oddspedia-matches'!$A:$AD,AJ$2,0)</f>
        <v>#N/A</v>
      </c>
      <c r="AK801" t="e">
        <f>VLOOKUP($Z801,'oddspedia-matches'!$A:$AD,AK$2,0)</f>
        <v>#N/A</v>
      </c>
      <c r="AL801" t="e">
        <f>VLOOKUP($Z801,'oddspedia-matches'!$A:$AD,AL$2,0)</f>
        <v>#N/A</v>
      </c>
      <c r="AM801" t="e">
        <f>VLOOKUP($Z801,'oddspedia-matches'!$A:$AD,AM$2,0)</f>
        <v>#N/A</v>
      </c>
      <c r="AN801" t="e">
        <f>VLOOKUP($Z801,'oddspedia-matches'!$A:$AD,AN$2,0)</f>
        <v>#N/A</v>
      </c>
      <c r="AO801" t="e">
        <f>VLOOKUP($Z801,'oddspedia-matches'!$A:$AD,AO$2,0)</f>
        <v>#N/A</v>
      </c>
      <c r="AP801" t="e">
        <f>VLOOKUP($Z801,'oddspedia-matches'!$A:$AD,AP$2,0)</f>
        <v>#N/A</v>
      </c>
      <c r="AQ801" t="e">
        <f>VLOOKUP($Z801,'oddspedia-matches'!$A:$AD,AQ$2,0)</f>
        <v>#N/A</v>
      </c>
    </row>
    <row r="802" spans="2:43" hidden="1" x14ac:dyDescent="0.3">
      <c r="B802" t="s">
        <v>1007</v>
      </c>
      <c r="C802" t="s">
        <v>4817</v>
      </c>
      <c r="D802" s="25">
        <v>0.85416666666666663</v>
      </c>
      <c r="E802" t="s">
        <v>3682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e">
        <f>VLOOKUP(E802,'Transform table'!A:B,2,0)</f>
        <v>#N/A</v>
      </c>
      <c r="Y802" t="str">
        <f>VLOOKUP(F802,'Transform table'!A:B,2,0)</f>
        <v>Miramar Misiones</v>
      </c>
      <c r="Z802" t="e">
        <f t="shared" si="14"/>
        <v>#N/A</v>
      </c>
      <c r="AA802" t="e">
        <f>VLOOKUP($Z802,'oddspedia-matches'!$A:$AD,AA$2,0)</f>
        <v>#N/A</v>
      </c>
      <c r="AB802" t="e">
        <f>VLOOKUP($Z802,'oddspedia-matches'!$A:$AD,AB$2,0)</f>
        <v>#N/A</v>
      </c>
      <c r="AC802" t="e">
        <f>VLOOKUP($Z802,'oddspedia-matches'!$A:$AD,AC$2,0)</f>
        <v>#N/A</v>
      </c>
      <c r="AD802" t="e">
        <f>VLOOKUP($Z802,'oddspedia-matches'!$A:$AD,AD$2,0)</f>
        <v>#N/A</v>
      </c>
      <c r="AE802" t="e">
        <f>VLOOKUP($Z802,'oddspedia-matches'!$A:$AD,AE$2,0)</f>
        <v>#N/A</v>
      </c>
      <c r="AF802" t="e">
        <f>VLOOKUP($Z802,'oddspedia-matches'!$A:$AD,AF$2,0)</f>
        <v>#N/A</v>
      </c>
      <c r="AG802" t="e">
        <f>VLOOKUP($Z802,'oddspedia-matches'!$A:$AD,AG$2,0)</f>
        <v>#N/A</v>
      </c>
      <c r="AH802" t="e">
        <f>VLOOKUP($Z802,'oddspedia-matches'!$A:$AD,AH$2,0)</f>
        <v>#N/A</v>
      </c>
      <c r="AI802" t="e">
        <f>VLOOKUP($Z802,'oddspedia-matches'!$A:$AD,AI$2,0)</f>
        <v>#N/A</v>
      </c>
      <c r="AJ802" t="e">
        <f>VLOOKUP($Z802,'oddspedia-matches'!$A:$AD,AJ$2,0)</f>
        <v>#N/A</v>
      </c>
      <c r="AK802" t="e">
        <f>VLOOKUP($Z802,'oddspedia-matches'!$A:$AD,AK$2,0)</f>
        <v>#N/A</v>
      </c>
      <c r="AL802" t="e">
        <f>VLOOKUP($Z802,'oddspedia-matches'!$A:$AD,AL$2,0)</f>
        <v>#N/A</v>
      </c>
      <c r="AM802" t="e">
        <f>VLOOKUP($Z802,'oddspedia-matches'!$A:$AD,AM$2,0)</f>
        <v>#N/A</v>
      </c>
      <c r="AN802" t="e">
        <f>VLOOKUP($Z802,'oddspedia-matches'!$A:$AD,AN$2,0)</f>
        <v>#N/A</v>
      </c>
      <c r="AO802" t="e">
        <f>VLOOKUP($Z802,'oddspedia-matches'!$A:$AD,AO$2,0)</f>
        <v>#N/A</v>
      </c>
      <c r="AP802" t="e">
        <f>VLOOKUP($Z802,'oddspedia-matches'!$A:$AD,AP$2,0)</f>
        <v>#N/A</v>
      </c>
      <c r="AQ802" t="e">
        <f>VLOOKUP($Z802,'oddspedia-matches'!$A:$AD,AQ$2,0)</f>
        <v>#N/A</v>
      </c>
    </row>
    <row r="803" spans="2:43" hidden="1" x14ac:dyDescent="0.3">
      <c r="B803" t="s">
        <v>485</v>
      </c>
      <c r="C803" t="s">
        <v>4817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tr">
        <f>VLOOKUP(E803,'Transform table'!A:B,2,0)</f>
        <v>Deportes Limache</v>
      </c>
      <c r="Y803" t="str">
        <f>VLOOKUP(F803,'Transform table'!A:B,2,0)</f>
        <v>Nublense</v>
      </c>
      <c r="Z803" t="str">
        <f t="shared" si="14"/>
        <v>01/08/2026Deportes LimacheNublense</v>
      </c>
      <c r="AA803" t="e">
        <f>VLOOKUP($Z803,'oddspedia-matches'!$A:$AD,AA$2,0)</f>
        <v>#N/A</v>
      </c>
      <c r="AB803" t="e">
        <f>VLOOKUP($Z803,'oddspedia-matches'!$A:$AD,AB$2,0)</f>
        <v>#N/A</v>
      </c>
      <c r="AC803" t="e">
        <f>VLOOKUP($Z803,'oddspedia-matches'!$A:$AD,AC$2,0)</f>
        <v>#N/A</v>
      </c>
      <c r="AD803" t="e">
        <f>VLOOKUP($Z803,'oddspedia-matches'!$A:$AD,AD$2,0)</f>
        <v>#N/A</v>
      </c>
      <c r="AE803" t="e">
        <f>VLOOKUP($Z803,'oddspedia-matches'!$A:$AD,AE$2,0)</f>
        <v>#N/A</v>
      </c>
      <c r="AF803" t="e">
        <f>VLOOKUP($Z803,'oddspedia-matches'!$A:$AD,AF$2,0)</f>
        <v>#N/A</v>
      </c>
      <c r="AG803" t="e">
        <f>VLOOKUP($Z803,'oddspedia-matches'!$A:$AD,AG$2,0)</f>
        <v>#N/A</v>
      </c>
      <c r="AH803" t="e">
        <f>VLOOKUP($Z803,'oddspedia-matches'!$A:$AD,AH$2,0)</f>
        <v>#N/A</v>
      </c>
      <c r="AI803" t="e">
        <f>VLOOKUP($Z803,'oddspedia-matches'!$A:$AD,AI$2,0)</f>
        <v>#N/A</v>
      </c>
      <c r="AJ803" t="e">
        <f>VLOOKUP($Z803,'oddspedia-matches'!$A:$AD,AJ$2,0)</f>
        <v>#N/A</v>
      </c>
      <c r="AK803" t="e">
        <f>VLOOKUP($Z803,'oddspedia-matches'!$A:$AD,AK$2,0)</f>
        <v>#N/A</v>
      </c>
      <c r="AL803" t="e">
        <f>VLOOKUP($Z803,'oddspedia-matches'!$A:$AD,AL$2,0)</f>
        <v>#N/A</v>
      </c>
      <c r="AM803" t="e">
        <f>VLOOKUP($Z803,'oddspedia-matches'!$A:$AD,AM$2,0)</f>
        <v>#N/A</v>
      </c>
      <c r="AN803" t="e">
        <f>VLOOKUP($Z803,'oddspedia-matches'!$A:$AD,AN$2,0)</f>
        <v>#N/A</v>
      </c>
      <c r="AO803" t="e">
        <f>VLOOKUP($Z803,'oddspedia-matches'!$A:$AD,AO$2,0)</f>
        <v>#N/A</v>
      </c>
      <c r="AP803" t="e">
        <f>VLOOKUP($Z803,'oddspedia-matches'!$A:$AD,AP$2,0)</f>
        <v>#N/A</v>
      </c>
      <c r="AQ803" t="e">
        <f>VLOOKUP($Z803,'oddspedia-matches'!$A:$AD,AQ$2,0)</f>
        <v>#N/A</v>
      </c>
    </row>
    <row r="804" spans="2:43" hidden="1" x14ac:dyDescent="0.3">
      <c r="B804" t="s">
        <v>452</v>
      </c>
      <c r="C804" t="s">
        <v>4817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tr">
        <f>VLOOKUP(E804,'Transform table'!A:B,2,0)</f>
        <v>Emelec</v>
      </c>
      <c r="Y804" t="str">
        <f>VLOOKUP(F804,'Transform table'!A:B,2,0)</f>
        <v>SD Aucas</v>
      </c>
      <c r="Z804" t="str">
        <f t="shared" si="14"/>
        <v>01/08/2026EmelecSD Aucas</v>
      </c>
      <c r="AA804" t="e">
        <f>VLOOKUP($Z804,'oddspedia-matches'!$A:$AD,AA$2,0)</f>
        <v>#N/A</v>
      </c>
      <c r="AB804" t="e">
        <f>VLOOKUP($Z804,'oddspedia-matches'!$A:$AD,AB$2,0)</f>
        <v>#N/A</v>
      </c>
      <c r="AC804" t="e">
        <f>VLOOKUP($Z804,'oddspedia-matches'!$A:$AD,AC$2,0)</f>
        <v>#N/A</v>
      </c>
      <c r="AD804" t="e">
        <f>VLOOKUP($Z804,'oddspedia-matches'!$A:$AD,AD$2,0)</f>
        <v>#N/A</v>
      </c>
      <c r="AE804" t="e">
        <f>VLOOKUP($Z804,'oddspedia-matches'!$A:$AD,AE$2,0)</f>
        <v>#N/A</v>
      </c>
      <c r="AF804" t="e">
        <f>VLOOKUP($Z804,'oddspedia-matches'!$A:$AD,AF$2,0)</f>
        <v>#N/A</v>
      </c>
      <c r="AG804" t="e">
        <f>VLOOKUP($Z804,'oddspedia-matches'!$A:$AD,AG$2,0)</f>
        <v>#N/A</v>
      </c>
      <c r="AH804" t="e">
        <f>VLOOKUP($Z804,'oddspedia-matches'!$A:$AD,AH$2,0)</f>
        <v>#N/A</v>
      </c>
      <c r="AI804" t="e">
        <f>VLOOKUP($Z804,'oddspedia-matches'!$A:$AD,AI$2,0)</f>
        <v>#N/A</v>
      </c>
      <c r="AJ804" t="e">
        <f>VLOOKUP($Z804,'oddspedia-matches'!$A:$AD,AJ$2,0)</f>
        <v>#N/A</v>
      </c>
      <c r="AK804" t="e">
        <f>VLOOKUP($Z804,'oddspedia-matches'!$A:$AD,AK$2,0)</f>
        <v>#N/A</v>
      </c>
      <c r="AL804" t="e">
        <f>VLOOKUP($Z804,'oddspedia-matches'!$A:$AD,AL$2,0)</f>
        <v>#N/A</v>
      </c>
      <c r="AM804" t="e">
        <f>VLOOKUP($Z804,'oddspedia-matches'!$A:$AD,AM$2,0)</f>
        <v>#N/A</v>
      </c>
      <c r="AN804" t="e">
        <f>VLOOKUP($Z804,'oddspedia-matches'!$A:$AD,AN$2,0)</f>
        <v>#N/A</v>
      </c>
      <c r="AO804" t="e">
        <f>VLOOKUP($Z804,'oddspedia-matches'!$A:$AD,AO$2,0)</f>
        <v>#N/A</v>
      </c>
      <c r="AP804" t="e">
        <f>VLOOKUP($Z804,'oddspedia-matches'!$A:$AD,AP$2,0)</f>
        <v>#N/A</v>
      </c>
      <c r="AQ804" t="e">
        <f>VLOOKUP($Z804,'oddspedia-matches'!$A:$AD,AQ$2,0)</f>
        <v>#N/A</v>
      </c>
    </row>
    <row r="805" spans="2:43" hidden="1" x14ac:dyDescent="0.3">
      <c r="B805" t="s">
        <v>467</v>
      </c>
      <c r="C805" t="s">
        <v>4817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tr">
        <f>VLOOKUP(E805,'Transform table'!A:B,2,0)</f>
        <v>Birmingham Legion</v>
      </c>
      <c r="Y805" t="str">
        <f>VLOOKUP(F805,'Transform table'!A:B,2,0)</f>
        <v>Rhode Island</v>
      </c>
      <c r="Z805" t="str">
        <f t="shared" si="14"/>
        <v>01/08/2026Birmingham LegionRhode Island</v>
      </c>
      <c r="AA805" t="e">
        <f>VLOOKUP($Z805,'oddspedia-matches'!$A:$AD,AA$2,0)</f>
        <v>#N/A</v>
      </c>
      <c r="AB805" t="e">
        <f>VLOOKUP($Z805,'oddspedia-matches'!$A:$AD,AB$2,0)</f>
        <v>#N/A</v>
      </c>
      <c r="AC805" t="e">
        <f>VLOOKUP($Z805,'oddspedia-matches'!$A:$AD,AC$2,0)</f>
        <v>#N/A</v>
      </c>
      <c r="AD805" t="e">
        <f>VLOOKUP($Z805,'oddspedia-matches'!$A:$AD,AD$2,0)</f>
        <v>#N/A</v>
      </c>
      <c r="AE805" t="e">
        <f>VLOOKUP($Z805,'oddspedia-matches'!$A:$AD,AE$2,0)</f>
        <v>#N/A</v>
      </c>
      <c r="AF805" t="e">
        <f>VLOOKUP($Z805,'oddspedia-matches'!$A:$AD,AF$2,0)</f>
        <v>#N/A</v>
      </c>
      <c r="AG805" t="e">
        <f>VLOOKUP($Z805,'oddspedia-matches'!$A:$AD,AG$2,0)</f>
        <v>#N/A</v>
      </c>
      <c r="AH805" t="e">
        <f>VLOOKUP($Z805,'oddspedia-matches'!$A:$AD,AH$2,0)</f>
        <v>#N/A</v>
      </c>
      <c r="AI805" t="e">
        <f>VLOOKUP($Z805,'oddspedia-matches'!$A:$AD,AI$2,0)</f>
        <v>#N/A</v>
      </c>
      <c r="AJ805" t="e">
        <f>VLOOKUP($Z805,'oddspedia-matches'!$A:$AD,AJ$2,0)</f>
        <v>#N/A</v>
      </c>
      <c r="AK805" t="e">
        <f>VLOOKUP($Z805,'oddspedia-matches'!$A:$AD,AK$2,0)</f>
        <v>#N/A</v>
      </c>
      <c r="AL805" t="e">
        <f>VLOOKUP($Z805,'oddspedia-matches'!$A:$AD,AL$2,0)</f>
        <v>#N/A</v>
      </c>
      <c r="AM805" t="e">
        <f>VLOOKUP($Z805,'oddspedia-matches'!$A:$AD,AM$2,0)</f>
        <v>#N/A</v>
      </c>
      <c r="AN805" t="e">
        <f>VLOOKUP($Z805,'oddspedia-matches'!$A:$AD,AN$2,0)</f>
        <v>#N/A</v>
      </c>
      <c r="AO805" t="e">
        <f>VLOOKUP($Z805,'oddspedia-matches'!$A:$AD,AO$2,0)</f>
        <v>#N/A</v>
      </c>
      <c r="AP805" t="e">
        <f>VLOOKUP($Z805,'oddspedia-matches'!$A:$AD,AP$2,0)</f>
        <v>#N/A</v>
      </c>
      <c r="AQ805" t="e">
        <f>VLOOKUP($Z805,'oddspedia-matches'!$A:$AD,AQ$2,0)</f>
        <v>#N/A</v>
      </c>
    </row>
    <row r="806" spans="2:43" hidden="1" x14ac:dyDescent="0.3">
      <c r="B806" t="s">
        <v>467</v>
      </c>
      <c r="C806" t="s">
        <v>4817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tr">
        <f>VLOOKUP(E806,'Transform table'!A:B,2,0)</f>
        <v>Charleston Battery</v>
      </c>
      <c r="Y806" t="str">
        <f>VLOOKUP(F806,'Transform table'!A:B,2,0)</f>
        <v>Brooklyn FC</v>
      </c>
      <c r="Z806" t="str">
        <f t="shared" si="14"/>
        <v>01/08/2026Charleston BatteryBrooklyn FC</v>
      </c>
      <c r="AA806" t="e">
        <f>VLOOKUP($Z806,'oddspedia-matches'!$A:$AD,AA$2,0)</f>
        <v>#N/A</v>
      </c>
      <c r="AB806" t="e">
        <f>VLOOKUP($Z806,'oddspedia-matches'!$A:$AD,AB$2,0)</f>
        <v>#N/A</v>
      </c>
      <c r="AC806" t="e">
        <f>VLOOKUP($Z806,'oddspedia-matches'!$A:$AD,AC$2,0)</f>
        <v>#N/A</v>
      </c>
      <c r="AD806" t="e">
        <f>VLOOKUP($Z806,'oddspedia-matches'!$A:$AD,AD$2,0)</f>
        <v>#N/A</v>
      </c>
      <c r="AE806" t="e">
        <f>VLOOKUP($Z806,'oddspedia-matches'!$A:$AD,AE$2,0)</f>
        <v>#N/A</v>
      </c>
      <c r="AF806" t="e">
        <f>VLOOKUP($Z806,'oddspedia-matches'!$A:$AD,AF$2,0)</f>
        <v>#N/A</v>
      </c>
      <c r="AG806" t="e">
        <f>VLOOKUP($Z806,'oddspedia-matches'!$A:$AD,AG$2,0)</f>
        <v>#N/A</v>
      </c>
      <c r="AH806" t="e">
        <f>VLOOKUP($Z806,'oddspedia-matches'!$A:$AD,AH$2,0)</f>
        <v>#N/A</v>
      </c>
      <c r="AI806" t="e">
        <f>VLOOKUP($Z806,'oddspedia-matches'!$A:$AD,AI$2,0)</f>
        <v>#N/A</v>
      </c>
      <c r="AJ806" t="e">
        <f>VLOOKUP($Z806,'oddspedia-matches'!$A:$AD,AJ$2,0)</f>
        <v>#N/A</v>
      </c>
      <c r="AK806" t="e">
        <f>VLOOKUP($Z806,'oddspedia-matches'!$A:$AD,AK$2,0)</f>
        <v>#N/A</v>
      </c>
      <c r="AL806" t="e">
        <f>VLOOKUP($Z806,'oddspedia-matches'!$A:$AD,AL$2,0)</f>
        <v>#N/A</v>
      </c>
      <c r="AM806" t="e">
        <f>VLOOKUP($Z806,'oddspedia-matches'!$A:$AD,AM$2,0)</f>
        <v>#N/A</v>
      </c>
      <c r="AN806" t="e">
        <f>VLOOKUP($Z806,'oddspedia-matches'!$A:$AD,AN$2,0)</f>
        <v>#N/A</v>
      </c>
      <c r="AO806" t="e">
        <f>VLOOKUP($Z806,'oddspedia-matches'!$A:$AD,AO$2,0)</f>
        <v>#N/A</v>
      </c>
      <c r="AP806" t="e">
        <f>VLOOKUP($Z806,'oddspedia-matches'!$A:$AD,AP$2,0)</f>
        <v>#N/A</v>
      </c>
      <c r="AQ806" t="e">
        <f>VLOOKUP($Z806,'oddspedia-matches'!$A:$AD,AQ$2,0)</f>
        <v>#N/A</v>
      </c>
    </row>
    <row r="807" spans="2:43" hidden="1" x14ac:dyDescent="0.3">
      <c r="B807" t="s">
        <v>466</v>
      </c>
      <c r="C807" t="s">
        <v>4817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tr">
        <f>VLOOKUP(E807,'Transform table'!A:B,2,0)</f>
        <v>Huntsville City</v>
      </c>
      <c r="Y807" t="str">
        <f>VLOOKUP(F807,'Transform table'!A:B,2,0)</f>
        <v>Crown Legacy</v>
      </c>
      <c r="Z807" t="str">
        <f t="shared" si="14"/>
        <v>01/08/2026Huntsville CityCrown Legacy</v>
      </c>
      <c r="AA807" t="e">
        <f>VLOOKUP($Z807,'oddspedia-matches'!$A:$AD,AA$2,0)</f>
        <v>#N/A</v>
      </c>
      <c r="AB807" t="e">
        <f>VLOOKUP($Z807,'oddspedia-matches'!$A:$AD,AB$2,0)</f>
        <v>#N/A</v>
      </c>
      <c r="AC807" t="e">
        <f>VLOOKUP($Z807,'oddspedia-matches'!$A:$AD,AC$2,0)</f>
        <v>#N/A</v>
      </c>
      <c r="AD807" t="e">
        <f>VLOOKUP($Z807,'oddspedia-matches'!$A:$AD,AD$2,0)</f>
        <v>#N/A</v>
      </c>
      <c r="AE807" t="e">
        <f>VLOOKUP($Z807,'oddspedia-matches'!$A:$AD,AE$2,0)</f>
        <v>#N/A</v>
      </c>
      <c r="AF807" t="e">
        <f>VLOOKUP($Z807,'oddspedia-matches'!$A:$AD,AF$2,0)</f>
        <v>#N/A</v>
      </c>
      <c r="AG807" t="e">
        <f>VLOOKUP($Z807,'oddspedia-matches'!$A:$AD,AG$2,0)</f>
        <v>#N/A</v>
      </c>
      <c r="AH807" t="e">
        <f>VLOOKUP($Z807,'oddspedia-matches'!$A:$AD,AH$2,0)</f>
        <v>#N/A</v>
      </c>
      <c r="AI807" t="e">
        <f>VLOOKUP($Z807,'oddspedia-matches'!$A:$AD,AI$2,0)</f>
        <v>#N/A</v>
      </c>
      <c r="AJ807" t="e">
        <f>VLOOKUP($Z807,'oddspedia-matches'!$A:$AD,AJ$2,0)</f>
        <v>#N/A</v>
      </c>
      <c r="AK807" t="e">
        <f>VLOOKUP($Z807,'oddspedia-matches'!$A:$AD,AK$2,0)</f>
        <v>#N/A</v>
      </c>
      <c r="AL807" t="e">
        <f>VLOOKUP($Z807,'oddspedia-matches'!$A:$AD,AL$2,0)</f>
        <v>#N/A</v>
      </c>
      <c r="AM807" t="e">
        <f>VLOOKUP($Z807,'oddspedia-matches'!$A:$AD,AM$2,0)</f>
        <v>#N/A</v>
      </c>
      <c r="AN807" t="e">
        <f>VLOOKUP($Z807,'oddspedia-matches'!$A:$AD,AN$2,0)</f>
        <v>#N/A</v>
      </c>
      <c r="AO807" t="e">
        <f>VLOOKUP($Z807,'oddspedia-matches'!$A:$AD,AO$2,0)</f>
        <v>#N/A</v>
      </c>
      <c r="AP807" t="e">
        <f>VLOOKUP($Z807,'oddspedia-matches'!$A:$AD,AP$2,0)</f>
        <v>#N/A</v>
      </c>
      <c r="AQ807" t="e">
        <f>VLOOKUP($Z807,'oddspedia-matches'!$A:$AD,AQ$2,0)</f>
        <v>#N/A</v>
      </c>
    </row>
    <row r="808" spans="2:43" hidden="1" x14ac:dyDescent="0.3">
      <c r="B808" t="s">
        <v>468</v>
      </c>
      <c r="C808" t="s">
        <v>4817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tr">
        <f>VLOOKUP(E808,'Transform table'!A:B,2,0)</f>
        <v>Chicago Fire</v>
      </c>
      <c r="Y808" t="str">
        <f>VLOOKUP(F808,'Transform table'!A:B,2,0)</f>
        <v>Charlotte FC</v>
      </c>
      <c r="Z808" t="str">
        <f t="shared" si="14"/>
        <v>01/08/2026Chicago FireCharlotte FC</v>
      </c>
      <c r="AA808" t="e">
        <f>VLOOKUP($Z808,'oddspedia-matches'!$A:$AD,AA$2,0)</f>
        <v>#N/A</v>
      </c>
      <c r="AB808" t="e">
        <f>VLOOKUP($Z808,'oddspedia-matches'!$A:$AD,AB$2,0)</f>
        <v>#N/A</v>
      </c>
      <c r="AC808" t="e">
        <f>VLOOKUP($Z808,'oddspedia-matches'!$A:$AD,AC$2,0)</f>
        <v>#N/A</v>
      </c>
      <c r="AD808" t="e">
        <f>VLOOKUP($Z808,'oddspedia-matches'!$A:$AD,AD$2,0)</f>
        <v>#N/A</v>
      </c>
      <c r="AE808" t="e">
        <f>VLOOKUP($Z808,'oddspedia-matches'!$A:$AD,AE$2,0)</f>
        <v>#N/A</v>
      </c>
      <c r="AF808" t="e">
        <f>VLOOKUP($Z808,'oddspedia-matches'!$A:$AD,AF$2,0)</f>
        <v>#N/A</v>
      </c>
      <c r="AG808" t="e">
        <f>VLOOKUP($Z808,'oddspedia-matches'!$A:$AD,AG$2,0)</f>
        <v>#N/A</v>
      </c>
      <c r="AH808" t="e">
        <f>VLOOKUP($Z808,'oddspedia-matches'!$A:$AD,AH$2,0)</f>
        <v>#N/A</v>
      </c>
      <c r="AI808" t="e">
        <f>VLOOKUP($Z808,'oddspedia-matches'!$A:$AD,AI$2,0)</f>
        <v>#N/A</v>
      </c>
      <c r="AJ808" t="e">
        <f>VLOOKUP($Z808,'oddspedia-matches'!$A:$AD,AJ$2,0)</f>
        <v>#N/A</v>
      </c>
      <c r="AK808" t="e">
        <f>VLOOKUP($Z808,'oddspedia-matches'!$A:$AD,AK$2,0)</f>
        <v>#N/A</v>
      </c>
      <c r="AL808" t="e">
        <f>VLOOKUP($Z808,'oddspedia-matches'!$A:$AD,AL$2,0)</f>
        <v>#N/A</v>
      </c>
      <c r="AM808" t="e">
        <f>VLOOKUP($Z808,'oddspedia-matches'!$A:$AD,AM$2,0)</f>
        <v>#N/A</v>
      </c>
      <c r="AN808" t="e">
        <f>VLOOKUP($Z808,'oddspedia-matches'!$A:$AD,AN$2,0)</f>
        <v>#N/A</v>
      </c>
      <c r="AO808" t="e">
        <f>VLOOKUP($Z808,'oddspedia-matches'!$A:$AD,AO$2,0)</f>
        <v>#N/A</v>
      </c>
      <c r="AP808" t="e">
        <f>VLOOKUP($Z808,'oddspedia-matches'!$A:$AD,AP$2,0)</f>
        <v>#N/A</v>
      </c>
      <c r="AQ808" t="e">
        <f>VLOOKUP($Z808,'oddspedia-matches'!$A:$AD,AQ$2,0)</f>
        <v>#N/A</v>
      </c>
    </row>
    <row r="809" spans="2:43" hidden="1" x14ac:dyDescent="0.3">
      <c r="B809" t="s">
        <v>468</v>
      </c>
      <c r="C809" t="s">
        <v>4817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tr">
        <f>VLOOKUP(E809,'Transform table'!A:B,2,0)</f>
        <v>Minnesota United</v>
      </c>
      <c r="Y809" t="str">
        <f>VLOOKUP(F809,'Transform table'!A:B,2,0)</f>
        <v>San Diego FC</v>
      </c>
      <c r="Z809" t="str">
        <f t="shared" si="14"/>
        <v>01/08/2026Minnesota UnitedSan Diego FC</v>
      </c>
      <c r="AA809" t="e">
        <f>VLOOKUP($Z809,'oddspedia-matches'!$A:$AD,AA$2,0)</f>
        <v>#N/A</v>
      </c>
      <c r="AB809" t="e">
        <f>VLOOKUP($Z809,'oddspedia-matches'!$A:$AD,AB$2,0)</f>
        <v>#N/A</v>
      </c>
      <c r="AC809" t="e">
        <f>VLOOKUP($Z809,'oddspedia-matches'!$A:$AD,AC$2,0)</f>
        <v>#N/A</v>
      </c>
      <c r="AD809" t="e">
        <f>VLOOKUP($Z809,'oddspedia-matches'!$A:$AD,AD$2,0)</f>
        <v>#N/A</v>
      </c>
      <c r="AE809" t="e">
        <f>VLOOKUP($Z809,'oddspedia-matches'!$A:$AD,AE$2,0)</f>
        <v>#N/A</v>
      </c>
      <c r="AF809" t="e">
        <f>VLOOKUP($Z809,'oddspedia-matches'!$A:$AD,AF$2,0)</f>
        <v>#N/A</v>
      </c>
      <c r="AG809" t="e">
        <f>VLOOKUP($Z809,'oddspedia-matches'!$A:$AD,AG$2,0)</f>
        <v>#N/A</v>
      </c>
      <c r="AH809" t="e">
        <f>VLOOKUP($Z809,'oddspedia-matches'!$A:$AD,AH$2,0)</f>
        <v>#N/A</v>
      </c>
      <c r="AI809" t="e">
        <f>VLOOKUP($Z809,'oddspedia-matches'!$A:$AD,AI$2,0)</f>
        <v>#N/A</v>
      </c>
      <c r="AJ809" t="e">
        <f>VLOOKUP($Z809,'oddspedia-matches'!$A:$AD,AJ$2,0)</f>
        <v>#N/A</v>
      </c>
      <c r="AK809" t="e">
        <f>VLOOKUP($Z809,'oddspedia-matches'!$A:$AD,AK$2,0)</f>
        <v>#N/A</v>
      </c>
      <c r="AL809" t="e">
        <f>VLOOKUP($Z809,'oddspedia-matches'!$A:$AD,AL$2,0)</f>
        <v>#N/A</v>
      </c>
      <c r="AM809" t="e">
        <f>VLOOKUP($Z809,'oddspedia-matches'!$A:$AD,AM$2,0)</f>
        <v>#N/A</v>
      </c>
      <c r="AN809" t="e">
        <f>VLOOKUP($Z809,'oddspedia-matches'!$A:$AD,AN$2,0)</f>
        <v>#N/A</v>
      </c>
      <c r="AO809" t="e">
        <f>VLOOKUP($Z809,'oddspedia-matches'!$A:$AD,AO$2,0)</f>
        <v>#N/A</v>
      </c>
      <c r="AP809" t="e">
        <f>VLOOKUP($Z809,'oddspedia-matches'!$A:$AD,AP$2,0)</f>
        <v>#N/A</v>
      </c>
      <c r="AQ809" t="e">
        <f>VLOOKUP($Z809,'oddspedia-matches'!$A:$AD,AQ$2,0)</f>
        <v>#N/A</v>
      </c>
    </row>
    <row r="810" spans="2:43" hidden="1" x14ac:dyDescent="0.3">
      <c r="B810" t="s">
        <v>468</v>
      </c>
      <c r="C810" t="s">
        <v>4817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tr">
        <f>VLOOKUP(E810,'Transform table'!A:B,2,0)</f>
        <v>Sporting Kansas City</v>
      </c>
      <c r="Y810" t="str">
        <f>VLOOKUP(F810,'Transform table'!A:B,2,0)</f>
        <v>Houston Dynamo</v>
      </c>
      <c r="Z810" t="str">
        <f t="shared" si="14"/>
        <v>01/08/2026Sporting Kansas CityHouston Dynamo</v>
      </c>
      <c r="AA810" t="e">
        <f>VLOOKUP($Z810,'oddspedia-matches'!$A:$AD,AA$2,0)</f>
        <v>#N/A</v>
      </c>
      <c r="AB810" t="e">
        <f>VLOOKUP($Z810,'oddspedia-matches'!$A:$AD,AB$2,0)</f>
        <v>#N/A</v>
      </c>
      <c r="AC810" t="e">
        <f>VLOOKUP($Z810,'oddspedia-matches'!$A:$AD,AC$2,0)</f>
        <v>#N/A</v>
      </c>
      <c r="AD810" t="e">
        <f>VLOOKUP($Z810,'oddspedia-matches'!$A:$AD,AD$2,0)</f>
        <v>#N/A</v>
      </c>
      <c r="AE810" t="e">
        <f>VLOOKUP($Z810,'oddspedia-matches'!$A:$AD,AE$2,0)</f>
        <v>#N/A</v>
      </c>
      <c r="AF810" t="e">
        <f>VLOOKUP($Z810,'oddspedia-matches'!$A:$AD,AF$2,0)</f>
        <v>#N/A</v>
      </c>
      <c r="AG810" t="e">
        <f>VLOOKUP($Z810,'oddspedia-matches'!$A:$AD,AG$2,0)</f>
        <v>#N/A</v>
      </c>
      <c r="AH810" t="e">
        <f>VLOOKUP($Z810,'oddspedia-matches'!$A:$AD,AH$2,0)</f>
        <v>#N/A</v>
      </c>
      <c r="AI810" t="e">
        <f>VLOOKUP($Z810,'oddspedia-matches'!$A:$AD,AI$2,0)</f>
        <v>#N/A</v>
      </c>
      <c r="AJ810" t="e">
        <f>VLOOKUP($Z810,'oddspedia-matches'!$A:$AD,AJ$2,0)</f>
        <v>#N/A</v>
      </c>
      <c r="AK810" t="e">
        <f>VLOOKUP($Z810,'oddspedia-matches'!$A:$AD,AK$2,0)</f>
        <v>#N/A</v>
      </c>
      <c r="AL810" t="e">
        <f>VLOOKUP($Z810,'oddspedia-matches'!$A:$AD,AL$2,0)</f>
        <v>#N/A</v>
      </c>
      <c r="AM810" t="e">
        <f>VLOOKUP($Z810,'oddspedia-matches'!$A:$AD,AM$2,0)</f>
        <v>#N/A</v>
      </c>
      <c r="AN810" t="e">
        <f>VLOOKUP($Z810,'oddspedia-matches'!$A:$AD,AN$2,0)</f>
        <v>#N/A</v>
      </c>
      <c r="AO810" t="e">
        <f>VLOOKUP($Z810,'oddspedia-matches'!$A:$AD,AO$2,0)</f>
        <v>#N/A</v>
      </c>
      <c r="AP810" t="e">
        <f>VLOOKUP($Z810,'oddspedia-matches'!$A:$AD,AP$2,0)</f>
        <v>#N/A</v>
      </c>
      <c r="AQ810" t="e">
        <f>VLOOKUP($Z810,'oddspedia-matches'!$A:$AD,AQ$2,0)</f>
        <v>#N/A</v>
      </c>
    </row>
    <row r="811" spans="2:43" hidden="1" x14ac:dyDescent="0.3">
      <c r="B811" t="s">
        <v>468</v>
      </c>
      <c r="C811" t="s">
        <v>4817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tr">
        <f>VLOOKUP(E811,'Transform table'!A:B,2,0)</f>
        <v>Saint Louis City</v>
      </c>
      <c r="Y811" t="str">
        <f>VLOOKUP(F811,'Transform table'!A:B,2,0)</f>
        <v>Real Salt Lake</v>
      </c>
      <c r="Z811" t="str">
        <f t="shared" si="14"/>
        <v>01/08/2026Saint Louis CityReal Salt Lake</v>
      </c>
      <c r="AA811" t="e">
        <f>VLOOKUP($Z811,'oddspedia-matches'!$A:$AD,AA$2,0)</f>
        <v>#N/A</v>
      </c>
      <c r="AB811" t="e">
        <f>VLOOKUP($Z811,'oddspedia-matches'!$A:$AD,AB$2,0)</f>
        <v>#N/A</v>
      </c>
      <c r="AC811" t="e">
        <f>VLOOKUP($Z811,'oddspedia-matches'!$A:$AD,AC$2,0)</f>
        <v>#N/A</v>
      </c>
      <c r="AD811" t="e">
        <f>VLOOKUP($Z811,'oddspedia-matches'!$A:$AD,AD$2,0)</f>
        <v>#N/A</v>
      </c>
      <c r="AE811" t="e">
        <f>VLOOKUP($Z811,'oddspedia-matches'!$A:$AD,AE$2,0)</f>
        <v>#N/A</v>
      </c>
      <c r="AF811" t="e">
        <f>VLOOKUP($Z811,'oddspedia-matches'!$A:$AD,AF$2,0)</f>
        <v>#N/A</v>
      </c>
      <c r="AG811" t="e">
        <f>VLOOKUP($Z811,'oddspedia-matches'!$A:$AD,AG$2,0)</f>
        <v>#N/A</v>
      </c>
      <c r="AH811" t="e">
        <f>VLOOKUP($Z811,'oddspedia-matches'!$A:$AD,AH$2,0)</f>
        <v>#N/A</v>
      </c>
      <c r="AI811" t="e">
        <f>VLOOKUP($Z811,'oddspedia-matches'!$A:$AD,AI$2,0)</f>
        <v>#N/A</v>
      </c>
      <c r="AJ811" t="e">
        <f>VLOOKUP($Z811,'oddspedia-matches'!$A:$AD,AJ$2,0)</f>
        <v>#N/A</v>
      </c>
      <c r="AK811" t="e">
        <f>VLOOKUP($Z811,'oddspedia-matches'!$A:$AD,AK$2,0)</f>
        <v>#N/A</v>
      </c>
      <c r="AL811" t="e">
        <f>VLOOKUP($Z811,'oddspedia-matches'!$A:$AD,AL$2,0)</f>
        <v>#N/A</v>
      </c>
      <c r="AM811" t="e">
        <f>VLOOKUP($Z811,'oddspedia-matches'!$A:$AD,AM$2,0)</f>
        <v>#N/A</v>
      </c>
      <c r="AN811" t="e">
        <f>VLOOKUP($Z811,'oddspedia-matches'!$A:$AD,AN$2,0)</f>
        <v>#N/A</v>
      </c>
      <c r="AO811" t="e">
        <f>VLOOKUP($Z811,'oddspedia-matches'!$A:$AD,AO$2,0)</f>
        <v>#N/A</v>
      </c>
      <c r="AP811" t="e">
        <f>VLOOKUP($Z811,'oddspedia-matches'!$A:$AD,AP$2,0)</f>
        <v>#N/A</v>
      </c>
      <c r="AQ811" t="e">
        <f>VLOOKUP($Z811,'oddspedia-matches'!$A:$AD,AQ$2,0)</f>
        <v>#N/A</v>
      </c>
    </row>
    <row r="812" spans="2:43" hidden="1" x14ac:dyDescent="0.3">
      <c r="B812" t="s">
        <v>484</v>
      </c>
      <c r="C812" t="s">
        <v>4817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tr">
        <f>VLOOKUP(E812,'Transform table'!A:B,2,0)</f>
        <v>Cavalry FC</v>
      </c>
      <c r="Y812" t="str">
        <f>VLOOKUP(F812,'Transform table'!A:B,2,0)</f>
        <v>York 9 FC</v>
      </c>
      <c r="Z812" t="str">
        <f t="shared" si="14"/>
        <v>01/08/2026Cavalry FCYork 9 FC</v>
      </c>
      <c r="AA812" t="e">
        <f>VLOOKUP($Z812,'oddspedia-matches'!$A:$AD,AA$2,0)</f>
        <v>#N/A</v>
      </c>
      <c r="AB812" t="e">
        <f>VLOOKUP($Z812,'oddspedia-matches'!$A:$AD,AB$2,0)</f>
        <v>#N/A</v>
      </c>
      <c r="AC812" t="e">
        <f>VLOOKUP($Z812,'oddspedia-matches'!$A:$AD,AC$2,0)</f>
        <v>#N/A</v>
      </c>
      <c r="AD812" t="e">
        <f>VLOOKUP($Z812,'oddspedia-matches'!$A:$AD,AD$2,0)</f>
        <v>#N/A</v>
      </c>
      <c r="AE812" t="e">
        <f>VLOOKUP($Z812,'oddspedia-matches'!$A:$AD,AE$2,0)</f>
        <v>#N/A</v>
      </c>
      <c r="AF812" t="e">
        <f>VLOOKUP($Z812,'oddspedia-matches'!$A:$AD,AF$2,0)</f>
        <v>#N/A</v>
      </c>
      <c r="AG812" t="e">
        <f>VLOOKUP($Z812,'oddspedia-matches'!$A:$AD,AG$2,0)</f>
        <v>#N/A</v>
      </c>
      <c r="AH812" t="e">
        <f>VLOOKUP($Z812,'oddspedia-matches'!$A:$AD,AH$2,0)</f>
        <v>#N/A</v>
      </c>
      <c r="AI812" t="e">
        <f>VLOOKUP($Z812,'oddspedia-matches'!$A:$AD,AI$2,0)</f>
        <v>#N/A</v>
      </c>
      <c r="AJ812" t="e">
        <f>VLOOKUP($Z812,'oddspedia-matches'!$A:$AD,AJ$2,0)</f>
        <v>#N/A</v>
      </c>
      <c r="AK812" t="e">
        <f>VLOOKUP($Z812,'oddspedia-matches'!$A:$AD,AK$2,0)</f>
        <v>#N/A</v>
      </c>
      <c r="AL812" t="e">
        <f>VLOOKUP($Z812,'oddspedia-matches'!$A:$AD,AL$2,0)</f>
        <v>#N/A</v>
      </c>
      <c r="AM812" t="e">
        <f>VLOOKUP($Z812,'oddspedia-matches'!$A:$AD,AM$2,0)</f>
        <v>#N/A</v>
      </c>
      <c r="AN812" t="e">
        <f>VLOOKUP($Z812,'oddspedia-matches'!$A:$AD,AN$2,0)</f>
        <v>#N/A</v>
      </c>
      <c r="AO812" t="e">
        <f>VLOOKUP($Z812,'oddspedia-matches'!$A:$AD,AO$2,0)</f>
        <v>#N/A</v>
      </c>
      <c r="AP812" t="e">
        <f>VLOOKUP($Z812,'oddspedia-matches'!$A:$AD,AP$2,0)</f>
        <v>#N/A</v>
      </c>
      <c r="AQ812" t="e">
        <f>VLOOKUP($Z812,'oddspedia-matches'!$A:$AD,AQ$2,0)</f>
        <v>#N/A</v>
      </c>
    </row>
    <row r="813" spans="2:43" hidden="1" x14ac:dyDescent="0.3">
      <c r="B813" t="s">
        <v>467</v>
      </c>
      <c r="C813" t="s">
        <v>4817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tr">
        <f>VLOOKUP(E813,'Transform table'!A:B,2,0)</f>
        <v>San Antonio FC</v>
      </c>
      <c r="Y813" t="str">
        <f>VLOOKUP(F813,'Transform table'!A:B,2,0)</f>
        <v>Indy Eleven</v>
      </c>
      <c r="Z813" t="str">
        <f t="shared" si="14"/>
        <v>01/08/2026San Antonio FCIndy Eleven</v>
      </c>
      <c r="AA813" t="e">
        <f>VLOOKUP($Z813,'oddspedia-matches'!$A:$AD,AA$2,0)</f>
        <v>#N/A</v>
      </c>
      <c r="AB813" t="e">
        <f>VLOOKUP($Z813,'oddspedia-matches'!$A:$AD,AB$2,0)</f>
        <v>#N/A</v>
      </c>
      <c r="AC813" t="e">
        <f>VLOOKUP($Z813,'oddspedia-matches'!$A:$AD,AC$2,0)</f>
        <v>#N/A</v>
      </c>
      <c r="AD813" t="e">
        <f>VLOOKUP($Z813,'oddspedia-matches'!$A:$AD,AD$2,0)</f>
        <v>#N/A</v>
      </c>
      <c r="AE813" t="e">
        <f>VLOOKUP($Z813,'oddspedia-matches'!$A:$AD,AE$2,0)</f>
        <v>#N/A</v>
      </c>
      <c r="AF813" t="e">
        <f>VLOOKUP($Z813,'oddspedia-matches'!$A:$AD,AF$2,0)</f>
        <v>#N/A</v>
      </c>
      <c r="AG813" t="e">
        <f>VLOOKUP($Z813,'oddspedia-matches'!$A:$AD,AG$2,0)</f>
        <v>#N/A</v>
      </c>
      <c r="AH813" t="e">
        <f>VLOOKUP($Z813,'oddspedia-matches'!$A:$AD,AH$2,0)</f>
        <v>#N/A</v>
      </c>
      <c r="AI813" t="e">
        <f>VLOOKUP($Z813,'oddspedia-matches'!$A:$AD,AI$2,0)</f>
        <v>#N/A</v>
      </c>
      <c r="AJ813" t="e">
        <f>VLOOKUP($Z813,'oddspedia-matches'!$A:$AD,AJ$2,0)</f>
        <v>#N/A</v>
      </c>
      <c r="AK813" t="e">
        <f>VLOOKUP($Z813,'oddspedia-matches'!$A:$AD,AK$2,0)</f>
        <v>#N/A</v>
      </c>
      <c r="AL813" t="e">
        <f>VLOOKUP($Z813,'oddspedia-matches'!$A:$AD,AL$2,0)</f>
        <v>#N/A</v>
      </c>
      <c r="AM813" t="e">
        <f>VLOOKUP($Z813,'oddspedia-matches'!$A:$AD,AM$2,0)</f>
        <v>#N/A</v>
      </c>
      <c r="AN813" t="e">
        <f>VLOOKUP($Z813,'oddspedia-matches'!$A:$AD,AN$2,0)</f>
        <v>#N/A</v>
      </c>
      <c r="AO813" t="e">
        <f>VLOOKUP($Z813,'oddspedia-matches'!$A:$AD,AO$2,0)</f>
        <v>#N/A</v>
      </c>
      <c r="AP813" t="e">
        <f>VLOOKUP($Z813,'oddspedia-matches'!$A:$AD,AP$2,0)</f>
        <v>#N/A</v>
      </c>
      <c r="AQ813" t="e">
        <f>VLOOKUP($Z813,'oddspedia-matches'!$A:$AD,AQ$2,0)</f>
        <v>#N/A</v>
      </c>
    </row>
    <row r="814" spans="2:43" hidden="1" x14ac:dyDescent="0.3">
      <c r="B814" t="s">
        <v>487</v>
      </c>
      <c r="C814" t="s">
        <v>4817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tr">
        <f>VLOOKUP(E814,'Transform table'!A:B,2,0)</f>
        <v>Junior FC</v>
      </c>
      <c r="Y814" t="str">
        <f>VLOOKUP(F814,'Transform table'!A:B,2,0)</f>
        <v>Millonarios FC</v>
      </c>
      <c r="Z814" t="str">
        <f t="shared" si="14"/>
        <v>01/08/2026Junior FCMillonarios FC</v>
      </c>
      <c r="AA814" t="e">
        <f>VLOOKUP($Z814,'oddspedia-matches'!$A:$AD,AA$2,0)</f>
        <v>#N/A</v>
      </c>
      <c r="AB814" t="e">
        <f>VLOOKUP($Z814,'oddspedia-matches'!$A:$AD,AB$2,0)</f>
        <v>#N/A</v>
      </c>
      <c r="AC814" t="e">
        <f>VLOOKUP($Z814,'oddspedia-matches'!$A:$AD,AC$2,0)</f>
        <v>#N/A</v>
      </c>
      <c r="AD814" t="e">
        <f>VLOOKUP($Z814,'oddspedia-matches'!$A:$AD,AD$2,0)</f>
        <v>#N/A</v>
      </c>
      <c r="AE814" t="e">
        <f>VLOOKUP($Z814,'oddspedia-matches'!$A:$AD,AE$2,0)</f>
        <v>#N/A</v>
      </c>
      <c r="AF814" t="e">
        <f>VLOOKUP($Z814,'oddspedia-matches'!$A:$AD,AF$2,0)</f>
        <v>#N/A</v>
      </c>
      <c r="AG814" t="e">
        <f>VLOOKUP($Z814,'oddspedia-matches'!$A:$AD,AG$2,0)</f>
        <v>#N/A</v>
      </c>
      <c r="AH814" t="e">
        <f>VLOOKUP($Z814,'oddspedia-matches'!$A:$AD,AH$2,0)</f>
        <v>#N/A</v>
      </c>
      <c r="AI814" t="e">
        <f>VLOOKUP($Z814,'oddspedia-matches'!$A:$AD,AI$2,0)</f>
        <v>#N/A</v>
      </c>
      <c r="AJ814" t="e">
        <f>VLOOKUP($Z814,'oddspedia-matches'!$A:$AD,AJ$2,0)</f>
        <v>#N/A</v>
      </c>
      <c r="AK814" t="e">
        <f>VLOOKUP($Z814,'oddspedia-matches'!$A:$AD,AK$2,0)</f>
        <v>#N/A</v>
      </c>
      <c r="AL814" t="e">
        <f>VLOOKUP($Z814,'oddspedia-matches'!$A:$AD,AL$2,0)</f>
        <v>#N/A</v>
      </c>
      <c r="AM814" t="e">
        <f>VLOOKUP($Z814,'oddspedia-matches'!$A:$AD,AM$2,0)</f>
        <v>#N/A</v>
      </c>
      <c r="AN814" t="e">
        <f>VLOOKUP($Z814,'oddspedia-matches'!$A:$AD,AN$2,0)</f>
        <v>#N/A</v>
      </c>
      <c r="AO814" t="e">
        <f>VLOOKUP($Z814,'oddspedia-matches'!$A:$AD,AO$2,0)</f>
        <v>#N/A</v>
      </c>
      <c r="AP814" t="e">
        <f>VLOOKUP($Z814,'oddspedia-matches'!$A:$AD,AP$2,0)</f>
        <v>#N/A</v>
      </c>
      <c r="AQ814" t="e">
        <f>VLOOKUP($Z814,'oddspedia-matches'!$A:$AD,AQ$2,0)</f>
        <v>#N/A</v>
      </c>
    </row>
    <row r="815" spans="2:43" hidden="1" x14ac:dyDescent="0.3">
      <c r="B815" t="s">
        <v>468</v>
      </c>
      <c r="C815" t="s">
        <v>4817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tr">
        <f>VLOOKUP(E815,'Transform table'!A:B,2,0)</f>
        <v>Colorado Rapids</v>
      </c>
      <c r="Y815" t="str">
        <f>VLOOKUP(F815,'Transform table'!A:B,2,0)</f>
        <v>Austin FC</v>
      </c>
      <c r="Z815" t="str">
        <f t="shared" si="14"/>
        <v>01/08/2026Colorado RapidsAustin FC</v>
      </c>
      <c r="AA815" t="e">
        <f>VLOOKUP($Z815,'oddspedia-matches'!$A:$AD,AA$2,0)</f>
        <v>#N/A</v>
      </c>
      <c r="AB815" t="e">
        <f>VLOOKUP($Z815,'oddspedia-matches'!$A:$AD,AB$2,0)</f>
        <v>#N/A</v>
      </c>
      <c r="AC815" t="e">
        <f>VLOOKUP($Z815,'oddspedia-matches'!$A:$AD,AC$2,0)</f>
        <v>#N/A</v>
      </c>
      <c r="AD815" t="e">
        <f>VLOOKUP($Z815,'oddspedia-matches'!$A:$AD,AD$2,0)</f>
        <v>#N/A</v>
      </c>
      <c r="AE815" t="e">
        <f>VLOOKUP($Z815,'oddspedia-matches'!$A:$AD,AE$2,0)</f>
        <v>#N/A</v>
      </c>
      <c r="AF815" t="e">
        <f>VLOOKUP($Z815,'oddspedia-matches'!$A:$AD,AF$2,0)</f>
        <v>#N/A</v>
      </c>
      <c r="AG815" t="e">
        <f>VLOOKUP($Z815,'oddspedia-matches'!$A:$AD,AG$2,0)</f>
        <v>#N/A</v>
      </c>
      <c r="AH815" t="e">
        <f>VLOOKUP($Z815,'oddspedia-matches'!$A:$AD,AH$2,0)</f>
        <v>#N/A</v>
      </c>
      <c r="AI815" t="e">
        <f>VLOOKUP($Z815,'oddspedia-matches'!$A:$AD,AI$2,0)</f>
        <v>#N/A</v>
      </c>
      <c r="AJ815" t="e">
        <f>VLOOKUP($Z815,'oddspedia-matches'!$A:$AD,AJ$2,0)</f>
        <v>#N/A</v>
      </c>
      <c r="AK815" t="e">
        <f>VLOOKUP($Z815,'oddspedia-matches'!$A:$AD,AK$2,0)</f>
        <v>#N/A</v>
      </c>
      <c r="AL815" t="e">
        <f>VLOOKUP($Z815,'oddspedia-matches'!$A:$AD,AL$2,0)</f>
        <v>#N/A</v>
      </c>
      <c r="AM815" t="e">
        <f>VLOOKUP($Z815,'oddspedia-matches'!$A:$AD,AM$2,0)</f>
        <v>#N/A</v>
      </c>
      <c r="AN815" t="e">
        <f>VLOOKUP($Z815,'oddspedia-matches'!$A:$AD,AN$2,0)</f>
        <v>#N/A</v>
      </c>
      <c r="AO815" t="e">
        <f>VLOOKUP($Z815,'oddspedia-matches'!$A:$AD,AO$2,0)</f>
        <v>#N/A</v>
      </c>
      <c r="AP815" t="e">
        <f>VLOOKUP($Z815,'oddspedia-matches'!$A:$AD,AP$2,0)</f>
        <v>#N/A</v>
      </c>
      <c r="AQ815" t="e">
        <f>VLOOKUP($Z815,'oddspedia-matches'!$A:$AD,AQ$2,0)</f>
        <v>#N/A</v>
      </c>
    </row>
    <row r="816" spans="2:43" hidden="1" x14ac:dyDescent="0.3">
      <c r="B816" t="s">
        <v>467</v>
      </c>
      <c r="C816" t="s">
        <v>4817</v>
      </c>
      <c r="D816" s="25">
        <v>0.9375</v>
      </c>
      <c r="E816" t="s">
        <v>764</v>
      </c>
      <c r="F816" t="s">
        <v>4011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tr">
        <f>VLOOKUP(E816,'Transform table'!A:B,2,0)</f>
        <v>Tampa Bay Rowdies</v>
      </c>
      <c r="Y816" t="str">
        <f>VLOOKUP(F816,'Transform table'!A:B,2,0)</f>
        <v>Louisville City FC</v>
      </c>
      <c r="Z816" t="str">
        <f t="shared" si="14"/>
        <v>01/08/2026Tampa Bay RowdiesLouisville City FC</v>
      </c>
      <c r="AA816" t="e">
        <f>VLOOKUP($Z816,'oddspedia-matches'!$A:$AD,AA$2,0)</f>
        <v>#N/A</v>
      </c>
      <c r="AB816" t="e">
        <f>VLOOKUP($Z816,'oddspedia-matches'!$A:$AD,AB$2,0)</f>
        <v>#N/A</v>
      </c>
      <c r="AC816" t="e">
        <f>VLOOKUP($Z816,'oddspedia-matches'!$A:$AD,AC$2,0)</f>
        <v>#N/A</v>
      </c>
      <c r="AD816" t="e">
        <f>VLOOKUP($Z816,'oddspedia-matches'!$A:$AD,AD$2,0)</f>
        <v>#N/A</v>
      </c>
      <c r="AE816" t="e">
        <f>VLOOKUP($Z816,'oddspedia-matches'!$A:$AD,AE$2,0)</f>
        <v>#N/A</v>
      </c>
      <c r="AF816" t="e">
        <f>VLOOKUP($Z816,'oddspedia-matches'!$A:$AD,AF$2,0)</f>
        <v>#N/A</v>
      </c>
      <c r="AG816" t="e">
        <f>VLOOKUP($Z816,'oddspedia-matches'!$A:$AD,AG$2,0)</f>
        <v>#N/A</v>
      </c>
      <c r="AH816" t="e">
        <f>VLOOKUP($Z816,'oddspedia-matches'!$A:$AD,AH$2,0)</f>
        <v>#N/A</v>
      </c>
      <c r="AI816" t="e">
        <f>VLOOKUP($Z816,'oddspedia-matches'!$A:$AD,AI$2,0)</f>
        <v>#N/A</v>
      </c>
      <c r="AJ816" t="e">
        <f>VLOOKUP($Z816,'oddspedia-matches'!$A:$AD,AJ$2,0)</f>
        <v>#N/A</v>
      </c>
      <c r="AK816" t="e">
        <f>VLOOKUP($Z816,'oddspedia-matches'!$A:$AD,AK$2,0)</f>
        <v>#N/A</v>
      </c>
      <c r="AL816" t="e">
        <f>VLOOKUP($Z816,'oddspedia-matches'!$A:$AD,AL$2,0)</f>
        <v>#N/A</v>
      </c>
      <c r="AM816" t="e">
        <f>VLOOKUP($Z816,'oddspedia-matches'!$A:$AD,AM$2,0)</f>
        <v>#N/A</v>
      </c>
      <c r="AN816" t="e">
        <f>VLOOKUP($Z816,'oddspedia-matches'!$A:$AD,AN$2,0)</f>
        <v>#N/A</v>
      </c>
      <c r="AO816" t="e">
        <f>VLOOKUP($Z816,'oddspedia-matches'!$A:$AD,AO$2,0)</f>
        <v>#N/A</v>
      </c>
      <c r="AP816" t="e">
        <f>VLOOKUP($Z816,'oddspedia-matches'!$A:$AD,AP$2,0)</f>
        <v>#N/A</v>
      </c>
      <c r="AQ816" t="e">
        <f>VLOOKUP($Z816,'oddspedia-matches'!$A:$AD,AQ$2,0)</f>
        <v>#N/A</v>
      </c>
    </row>
    <row r="817" spans="2:43" hidden="1" x14ac:dyDescent="0.3">
      <c r="B817" t="s">
        <v>489</v>
      </c>
      <c r="C817" t="s">
        <v>4817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tr">
        <f>VLOOKUP(E817,'Transform table'!A:B,2,0)</f>
        <v>Tauro FC</v>
      </c>
      <c r="Y817" t="str">
        <f>VLOOKUP(F817,'Transform table'!A:B,2,0)</f>
        <v>UMECIT</v>
      </c>
      <c r="Z817" t="str">
        <f t="shared" si="14"/>
        <v>01/08/2026Tauro FCUMECIT</v>
      </c>
      <c r="AA817" t="e">
        <f>VLOOKUP($Z817,'oddspedia-matches'!$A:$AD,AA$2,0)</f>
        <v>#N/A</v>
      </c>
      <c r="AB817" t="e">
        <f>VLOOKUP($Z817,'oddspedia-matches'!$A:$AD,AB$2,0)</f>
        <v>#N/A</v>
      </c>
      <c r="AC817" t="e">
        <f>VLOOKUP($Z817,'oddspedia-matches'!$A:$AD,AC$2,0)</f>
        <v>#N/A</v>
      </c>
      <c r="AD817" t="e">
        <f>VLOOKUP($Z817,'oddspedia-matches'!$A:$AD,AD$2,0)</f>
        <v>#N/A</v>
      </c>
      <c r="AE817" t="e">
        <f>VLOOKUP($Z817,'oddspedia-matches'!$A:$AD,AE$2,0)</f>
        <v>#N/A</v>
      </c>
      <c r="AF817" t="e">
        <f>VLOOKUP($Z817,'oddspedia-matches'!$A:$AD,AF$2,0)</f>
        <v>#N/A</v>
      </c>
      <c r="AG817" t="e">
        <f>VLOOKUP($Z817,'oddspedia-matches'!$A:$AD,AG$2,0)</f>
        <v>#N/A</v>
      </c>
      <c r="AH817" t="e">
        <f>VLOOKUP($Z817,'oddspedia-matches'!$A:$AD,AH$2,0)</f>
        <v>#N/A</v>
      </c>
      <c r="AI817" t="e">
        <f>VLOOKUP($Z817,'oddspedia-matches'!$A:$AD,AI$2,0)</f>
        <v>#N/A</v>
      </c>
      <c r="AJ817" t="e">
        <f>VLOOKUP($Z817,'oddspedia-matches'!$A:$AD,AJ$2,0)</f>
        <v>#N/A</v>
      </c>
      <c r="AK817" t="e">
        <f>VLOOKUP($Z817,'oddspedia-matches'!$A:$AD,AK$2,0)</f>
        <v>#N/A</v>
      </c>
      <c r="AL817" t="e">
        <f>VLOOKUP($Z817,'oddspedia-matches'!$A:$AD,AL$2,0)</f>
        <v>#N/A</v>
      </c>
      <c r="AM817" t="e">
        <f>VLOOKUP($Z817,'oddspedia-matches'!$A:$AD,AM$2,0)</f>
        <v>#N/A</v>
      </c>
      <c r="AN817" t="e">
        <f>VLOOKUP($Z817,'oddspedia-matches'!$A:$AD,AN$2,0)</f>
        <v>#N/A</v>
      </c>
      <c r="AO817" t="e">
        <f>VLOOKUP($Z817,'oddspedia-matches'!$A:$AD,AO$2,0)</f>
        <v>#N/A</v>
      </c>
      <c r="AP817" t="e">
        <f>VLOOKUP($Z817,'oddspedia-matches'!$A:$AD,AP$2,0)</f>
        <v>#N/A</v>
      </c>
      <c r="AQ817" t="e">
        <f>VLOOKUP($Z817,'oddspedia-matches'!$A:$AD,AQ$2,0)</f>
        <v>#N/A</v>
      </c>
    </row>
    <row r="818" spans="2:43" hidden="1" x14ac:dyDescent="0.3">
      <c r="B818" t="s">
        <v>482</v>
      </c>
      <c r="C818" t="s">
        <v>4817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tr">
        <f>VLOOKUP(E818,'Transform table'!A:B,2,0)</f>
        <v>Alianza Lima</v>
      </c>
      <c r="Y818" t="str">
        <f>VLOOKUP(F818,'Transform table'!A:B,2,0)</f>
        <v>Alianza Atletico</v>
      </c>
      <c r="Z818" t="str">
        <f t="shared" si="14"/>
        <v>01/08/2026Alianza LimaAlianza Atletico</v>
      </c>
      <c r="AA818" t="e">
        <f>VLOOKUP($Z818,'oddspedia-matches'!$A:$AD,AA$2,0)</f>
        <v>#N/A</v>
      </c>
      <c r="AB818" t="e">
        <f>VLOOKUP($Z818,'oddspedia-matches'!$A:$AD,AB$2,0)</f>
        <v>#N/A</v>
      </c>
      <c r="AC818" t="e">
        <f>VLOOKUP($Z818,'oddspedia-matches'!$A:$AD,AC$2,0)</f>
        <v>#N/A</v>
      </c>
      <c r="AD818" t="e">
        <f>VLOOKUP($Z818,'oddspedia-matches'!$A:$AD,AD$2,0)</f>
        <v>#N/A</v>
      </c>
      <c r="AE818" t="e">
        <f>VLOOKUP($Z818,'oddspedia-matches'!$A:$AD,AE$2,0)</f>
        <v>#N/A</v>
      </c>
      <c r="AF818" t="e">
        <f>VLOOKUP($Z818,'oddspedia-matches'!$A:$AD,AF$2,0)</f>
        <v>#N/A</v>
      </c>
      <c r="AG818" t="e">
        <f>VLOOKUP($Z818,'oddspedia-matches'!$A:$AD,AG$2,0)</f>
        <v>#N/A</v>
      </c>
      <c r="AH818" t="e">
        <f>VLOOKUP($Z818,'oddspedia-matches'!$A:$AD,AH$2,0)</f>
        <v>#N/A</v>
      </c>
      <c r="AI818" t="e">
        <f>VLOOKUP($Z818,'oddspedia-matches'!$A:$AD,AI$2,0)</f>
        <v>#N/A</v>
      </c>
      <c r="AJ818" t="e">
        <f>VLOOKUP($Z818,'oddspedia-matches'!$A:$AD,AJ$2,0)</f>
        <v>#N/A</v>
      </c>
      <c r="AK818" t="e">
        <f>VLOOKUP($Z818,'oddspedia-matches'!$A:$AD,AK$2,0)</f>
        <v>#N/A</v>
      </c>
      <c r="AL818" t="e">
        <f>VLOOKUP($Z818,'oddspedia-matches'!$A:$AD,AL$2,0)</f>
        <v>#N/A</v>
      </c>
      <c r="AM818" t="e">
        <f>VLOOKUP($Z818,'oddspedia-matches'!$A:$AD,AM$2,0)</f>
        <v>#N/A</v>
      </c>
      <c r="AN818" t="e">
        <f>VLOOKUP($Z818,'oddspedia-matches'!$A:$AD,AN$2,0)</f>
        <v>#N/A</v>
      </c>
      <c r="AO818" t="e">
        <f>VLOOKUP($Z818,'oddspedia-matches'!$A:$AD,AO$2,0)</f>
        <v>#N/A</v>
      </c>
      <c r="AP818" t="e">
        <f>VLOOKUP($Z818,'oddspedia-matches'!$A:$AD,AP$2,0)</f>
        <v>#N/A</v>
      </c>
      <c r="AQ818" t="e">
        <f>VLOOKUP($Z818,'oddspedia-matches'!$A:$AD,AQ$2,0)</f>
        <v>#N/A</v>
      </c>
    </row>
    <row r="819" spans="2:43" hidden="1" x14ac:dyDescent="0.3">
      <c r="B819" t="s">
        <v>467</v>
      </c>
      <c r="C819" t="s">
        <v>4817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e">
        <f>VLOOKUP(E819,'Transform table'!A:B,2,0)</f>
        <v>#N/A</v>
      </c>
      <c r="Y819" t="str">
        <f>VLOOKUP(F819,'Transform table'!A:B,2,0)</f>
        <v>Colorado Switchbacks</v>
      </c>
      <c r="Z819" t="e">
        <f t="shared" si="14"/>
        <v>#N/A</v>
      </c>
      <c r="AA819" t="e">
        <f>VLOOKUP($Z819,'oddspedia-matches'!$A:$AD,AA$2,0)</f>
        <v>#N/A</v>
      </c>
      <c r="AB819" t="e">
        <f>VLOOKUP($Z819,'oddspedia-matches'!$A:$AD,AB$2,0)</f>
        <v>#N/A</v>
      </c>
      <c r="AC819" t="e">
        <f>VLOOKUP($Z819,'oddspedia-matches'!$A:$AD,AC$2,0)</f>
        <v>#N/A</v>
      </c>
      <c r="AD819" t="e">
        <f>VLOOKUP($Z819,'oddspedia-matches'!$A:$AD,AD$2,0)</f>
        <v>#N/A</v>
      </c>
      <c r="AE819" t="e">
        <f>VLOOKUP($Z819,'oddspedia-matches'!$A:$AD,AE$2,0)</f>
        <v>#N/A</v>
      </c>
      <c r="AF819" t="e">
        <f>VLOOKUP($Z819,'oddspedia-matches'!$A:$AD,AF$2,0)</f>
        <v>#N/A</v>
      </c>
      <c r="AG819" t="e">
        <f>VLOOKUP($Z819,'oddspedia-matches'!$A:$AD,AG$2,0)</f>
        <v>#N/A</v>
      </c>
      <c r="AH819" t="e">
        <f>VLOOKUP($Z819,'oddspedia-matches'!$A:$AD,AH$2,0)</f>
        <v>#N/A</v>
      </c>
      <c r="AI819" t="e">
        <f>VLOOKUP($Z819,'oddspedia-matches'!$A:$AD,AI$2,0)</f>
        <v>#N/A</v>
      </c>
      <c r="AJ819" t="e">
        <f>VLOOKUP($Z819,'oddspedia-matches'!$A:$AD,AJ$2,0)</f>
        <v>#N/A</v>
      </c>
      <c r="AK819" t="e">
        <f>VLOOKUP($Z819,'oddspedia-matches'!$A:$AD,AK$2,0)</f>
        <v>#N/A</v>
      </c>
      <c r="AL819" t="e">
        <f>VLOOKUP($Z819,'oddspedia-matches'!$A:$AD,AL$2,0)</f>
        <v>#N/A</v>
      </c>
      <c r="AM819" t="e">
        <f>VLOOKUP($Z819,'oddspedia-matches'!$A:$AD,AM$2,0)</f>
        <v>#N/A</v>
      </c>
      <c r="AN819" t="e">
        <f>VLOOKUP($Z819,'oddspedia-matches'!$A:$AD,AN$2,0)</f>
        <v>#N/A</v>
      </c>
      <c r="AO819" t="e">
        <f>VLOOKUP($Z819,'oddspedia-matches'!$A:$AD,AO$2,0)</f>
        <v>#N/A</v>
      </c>
      <c r="AP819" t="e">
        <f>VLOOKUP($Z819,'oddspedia-matches'!$A:$AD,AP$2,0)</f>
        <v>#N/A</v>
      </c>
      <c r="AQ819" t="e">
        <f>VLOOKUP($Z819,'oddspedia-matches'!$A:$AD,AQ$2,0)</f>
        <v>#N/A</v>
      </c>
    </row>
    <row r="820" spans="2:43" hidden="1" x14ac:dyDescent="0.3">
      <c r="B820" t="s">
        <v>467</v>
      </c>
      <c r="C820" t="s">
        <v>4817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tr">
        <f>VLOOKUP(E820,'Transform table'!A:B,2,0)</f>
        <v>Oakland Roots</v>
      </c>
      <c r="Y820" t="str">
        <f>VLOOKUP(F820,'Transform table'!A:B,2,0)</f>
        <v>Pittsburgh Riverhounds</v>
      </c>
      <c r="Z820" t="str">
        <f t="shared" si="14"/>
        <v>01/08/2026Oakland RootsPittsburgh Riverhounds</v>
      </c>
      <c r="AA820" t="e">
        <f>VLOOKUP($Z820,'oddspedia-matches'!$A:$AD,AA$2,0)</f>
        <v>#N/A</v>
      </c>
      <c r="AB820" t="e">
        <f>VLOOKUP($Z820,'oddspedia-matches'!$A:$AD,AB$2,0)</f>
        <v>#N/A</v>
      </c>
      <c r="AC820" t="e">
        <f>VLOOKUP($Z820,'oddspedia-matches'!$A:$AD,AC$2,0)</f>
        <v>#N/A</v>
      </c>
      <c r="AD820" t="e">
        <f>VLOOKUP($Z820,'oddspedia-matches'!$A:$AD,AD$2,0)</f>
        <v>#N/A</v>
      </c>
      <c r="AE820" t="e">
        <f>VLOOKUP($Z820,'oddspedia-matches'!$A:$AD,AE$2,0)</f>
        <v>#N/A</v>
      </c>
      <c r="AF820" t="e">
        <f>VLOOKUP($Z820,'oddspedia-matches'!$A:$AD,AF$2,0)</f>
        <v>#N/A</v>
      </c>
      <c r="AG820" t="e">
        <f>VLOOKUP($Z820,'oddspedia-matches'!$A:$AD,AG$2,0)</f>
        <v>#N/A</v>
      </c>
      <c r="AH820" t="e">
        <f>VLOOKUP($Z820,'oddspedia-matches'!$A:$AD,AH$2,0)</f>
        <v>#N/A</v>
      </c>
      <c r="AI820" t="e">
        <f>VLOOKUP($Z820,'oddspedia-matches'!$A:$AD,AI$2,0)</f>
        <v>#N/A</v>
      </c>
      <c r="AJ820" t="e">
        <f>VLOOKUP($Z820,'oddspedia-matches'!$A:$AD,AJ$2,0)</f>
        <v>#N/A</v>
      </c>
      <c r="AK820" t="e">
        <f>VLOOKUP($Z820,'oddspedia-matches'!$A:$AD,AK$2,0)</f>
        <v>#N/A</v>
      </c>
      <c r="AL820" t="e">
        <f>VLOOKUP($Z820,'oddspedia-matches'!$A:$AD,AL$2,0)</f>
        <v>#N/A</v>
      </c>
      <c r="AM820" t="e">
        <f>VLOOKUP($Z820,'oddspedia-matches'!$A:$AD,AM$2,0)</f>
        <v>#N/A</v>
      </c>
      <c r="AN820" t="e">
        <f>VLOOKUP($Z820,'oddspedia-matches'!$A:$AD,AN$2,0)</f>
        <v>#N/A</v>
      </c>
      <c r="AO820" t="e">
        <f>VLOOKUP($Z820,'oddspedia-matches'!$A:$AD,AO$2,0)</f>
        <v>#N/A</v>
      </c>
      <c r="AP820" t="e">
        <f>VLOOKUP($Z820,'oddspedia-matches'!$A:$AD,AP$2,0)</f>
        <v>#N/A</v>
      </c>
      <c r="AQ820" t="e">
        <f>VLOOKUP($Z820,'oddspedia-matches'!$A:$AD,AQ$2,0)</f>
        <v>#N/A</v>
      </c>
    </row>
    <row r="821" spans="2:43" hidden="1" x14ac:dyDescent="0.3">
      <c r="B821" t="s">
        <v>466</v>
      </c>
      <c r="C821" t="s">
        <v>4817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tr">
        <f>VLOOKUP(E821,'Transform table'!A:B,2,0)</f>
        <v>Tacoma Defiance</v>
      </c>
      <c r="Y821" t="str">
        <f>VLOOKUP(F821,'Transform table'!A:B,2,0)</f>
        <v>Vancouver Whitecaps II</v>
      </c>
      <c r="Z821" t="str">
        <f t="shared" si="14"/>
        <v>01/08/2026Tacoma DefianceVancouver Whitecaps II</v>
      </c>
      <c r="AA821" t="e">
        <f>VLOOKUP($Z821,'oddspedia-matches'!$A:$AD,AA$2,0)</f>
        <v>#N/A</v>
      </c>
      <c r="AB821" t="e">
        <f>VLOOKUP($Z821,'oddspedia-matches'!$A:$AD,AB$2,0)</f>
        <v>#N/A</v>
      </c>
      <c r="AC821" t="e">
        <f>VLOOKUP($Z821,'oddspedia-matches'!$A:$AD,AC$2,0)</f>
        <v>#N/A</v>
      </c>
      <c r="AD821" t="e">
        <f>VLOOKUP($Z821,'oddspedia-matches'!$A:$AD,AD$2,0)</f>
        <v>#N/A</v>
      </c>
      <c r="AE821" t="e">
        <f>VLOOKUP($Z821,'oddspedia-matches'!$A:$AD,AE$2,0)</f>
        <v>#N/A</v>
      </c>
      <c r="AF821" t="e">
        <f>VLOOKUP($Z821,'oddspedia-matches'!$A:$AD,AF$2,0)</f>
        <v>#N/A</v>
      </c>
      <c r="AG821" t="e">
        <f>VLOOKUP($Z821,'oddspedia-matches'!$A:$AD,AG$2,0)</f>
        <v>#N/A</v>
      </c>
      <c r="AH821" t="e">
        <f>VLOOKUP($Z821,'oddspedia-matches'!$A:$AD,AH$2,0)</f>
        <v>#N/A</v>
      </c>
      <c r="AI821" t="e">
        <f>VLOOKUP($Z821,'oddspedia-matches'!$A:$AD,AI$2,0)</f>
        <v>#N/A</v>
      </c>
      <c r="AJ821" t="e">
        <f>VLOOKUP($Z821,'oddspedia-matches'!$A:$AD,AJ$2,0)</f>
        <v>#N/A</v>
      </c>
      <c r="AK821" t="e">
        <f>VLOOKUP($Z821,'oddspedia-matches'!$A:$AD,AK$2,0)</f>
        <v>#N/A</v>
      </c>
      <c r="AL821" t="e">
        <f>VLOOKUP($Z821,'oddspedia-matches'!$A:$AD,AL$2,0)</f>
        <v>#N/A</v>
      </c>
      <c r="AM821" t="e">
        <f>VLOOKUP($Z821,'oddspedia-matches'!$A:$AD,AM$2,0)</f>
        <v>#N/A</v>
      </c>
      <c r="AN821" t="e">
        <f>VLOOKUP($Z821,'oddspedia-matches'!$A:$AD,AN$2,0)</f>
        <v>#N/A</v>
      </c>
      <c r="AO821" t="e">
        <f>VLOOKUP($Z821,'oddspedia-matches'!$A:$AD,AO$2,0)</f>
        <v>#N/A</v>
      </c>
      <c r="AP821" t="e">
        <f>VLOOKUP($Z821,'oddspedia-matches'!$A:$AD,AP$2,0)</f>
        <v>#N/A</v>
      </c>
      <c r="AQ821" t="e">
        <f>VLOOKUP($Z821,'oddspedia-matches'!$A:$AD,AQ$2,0)</f>
        <v>#N/A</v>
      </c>
    </row>
    <row r="822" spans="2:43" hidden="1" x14ac:dyDescent="0.3">
      <c r="B822" t="s">
        <v>468</v>
      </c>
      <c r="C822" t="s">
        <v>4817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tr">
        <f>VLOOKUP(E822,'Transform table'!A:B,2,0)</f>
        <v>LA Galaxy</v>
      </c>
      <c r="Y822" t="str">
        <f>VLOOKUP(F822,'Transform table'!A:B,2,0)</f>
        <v>Dallas</v>
      </c>
      <c r="Z822" t="str">
        <f t="shared" si="14"/>
        <v>01/08/2026LA GalaxyDallas</v>
      </c>
      <c r="AA822" t="e">
        <f>VLOOKUP($Z822,'oddspedia-matches'!$A:$AD,AA$2,0)</f>
        <v>#N/A</v>
      </c>
      <c r="AB822" t="e">
        <f>VLOOKUP($Z822,'oddspedia-matches'!$A:$AD,AB$2,0)</f>
        <v>#N/A</v>
      </c>
      <c r="AC822" t="e">
        <f>VLOOKUP($Z822,'oddspedia-matches'!$A:$AD,AC$2,0)</f>
        <v>#N/A</v>
      </c>
      <c r="AD822" t="e">
        <f>VLOOKUP($Z822,'oddspedia-matches'!$A:$AD,AD$2,0)</f>
        <v>#N/A</v>
      </c>
      <c r="AE822" t="e">
        <f>VLOOKUP($Z822,'oddspedia-matches'!$A:$AD,AE$2,0)</f>
        <v>#N/A</v>
      </c>
      <c r="AF822" t="e">
        <f>VLOOKUP($Z822,'oddspedia-matches'!$A:$AD,AF$2,0)</f>
        <v>#N/A</v>
      </c>
      <c r="AG822" t="e">
        <f>VLOOKUP($Z822,'oddspedia-matches'!$A:$AD,AG$2,0)</f>
        <v>#N/A</v>
      </c>
      <c r="AH822" t="e">
        <f>VLOOKUP($Z822,'oddspedia-matches'!$A:$AD,AH$2,0)</f>
        <v>#N/A</v>
      </c>
      <c r="AI822" t="e">
        <f>VLOOKUP($Z822,'oddspedia-matches'!$A:$AD,AI$2,0)</f>
        <v>#N/A</v>
      </c>
      <c r="AJ822" t="e">
        <f>VLOOKUP($Z822,'oddspedia-matches'!$A:$AD,AJ$2,0)</f>
        <v>#N/A</v>
      </c>
      <c r="AK822" t="e">
        <f>VLOOKUP($Z822,'oddspedia-matches'!$A:$AD,AK$2,0)</f>
        <v>#N/A</v>
      </c>
      <c r="AL822" t="e">
        <f>VLOOKUP($Z822,'oddspedia-matches'!$A:$AD,AL$2,0)</f>
        <v>#N/A</v>
      </c>
      <c r="AM822" t="e">
        <f>VLOOKUP($Z822,'oddspedia-matches'!$A:$AD,AM$2,0)</f>
        <v>#N/A</v>
      </c>
      <c r="AN822" t="e">
        <f>VLOOKUP($Z822,'oddspedia-matches'!$A:$AD,AN$2,0)</f>
        <v>#N/A</v>
      </c>
      <c r="AO822" t="e">
        <f>VLOOKUP($Z822,'oddspedia-matches'!$A:$AD,AO$2,0)</f>
        <v>#N/A</v>
      </c>
      <c r="AP822" t="e">
        <f>VLOOKUP($Z822,'oddspedia-matches'!$A:$AD,AP$2,0)</f>
        <v>#N/A</v>
      </c>
      <c r="AQ822" t="e">
        <f>VLOOKUP($Z822,'oddspedia-matches'!$A:$AD,AQ$2,0)</f>
        <v>#N/A</v>
      </c>
    </row>
    <row r="823" spans="2:43" hidden="1" x14ac:dyDescent="0.3">
      <c r="B823" t="s">
        <v>468</v>
      </c>
      <c r="C823" t="s">
        <v>4817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tr">
        <f>VLOOKUP(E823,'Transform table'!A:B,2,0)</f>
        <v>Portland Timbers</v>
      </c>
      <c r="Y823" t="str">
        <f>VLOOKUP(F823,'Transform table'!A:B,2,0)</f>
        <v>Seattle Sounders FC</v>
      </c>
      <c r="Z823" t="str">
        <f t="shared" si="14"/>
        <v>01/08/2026Portland TimbersSeattle Sounders FC</v>
      </c>
      <c r="AA823" t="e">
        <f>VLOOKUP($Z823,'oddspedia-matches'!$A:$AD,AA$2,0)</f>
        <v>#N/A</v>
      </c>
      <c r="AB823" t="e">
        <f>VLOOKUP($Z823,'oddspedia-matches'!$A:$AD,AB$2,0)</f>
        <v>#N/A</v>
      </c>
      <c r="AC823" t="e">
        <f>VLOOKUP($Z823,'oddspedia-matches'!$A:$AD,AC$2,0)</f>
        <v>#N/A</v>
      </c>
      <c r="AD823" t="e">
        <f>VLOOKUP($Z823,'oddspedia-matches'!$A:$AD,AD$2,0)</f>
        <v>#N/A</v>
      </c>
      <c r="AE823" t="e">
        <f>VLOOKUP($Z823,'oddspedia-matches'!$A:$AD,AE$2,0)</f>
        <v>#N/A</v>
      </c>
      <c r="AF823" t="e">
        <f>VLOOKUP($Z823,'oddspedia-matches'!$A:$AD,AF$2,0)</f>
        <v>#N/A</v>
      </c>
      <c r="AG823" t="e">
        <f>VLOOKUP($Z823,'oddspedia-matches'!$A:$AD,AG$2,0)</f>
        <v>#N/A</v>
      </c>
      <c r="AH823" t="e">
        <f>VLOOKUP($Z823,'oddspedia-matches'!$A:$AD,AH$2,0)</f>
        <v>#N/A</v>
      </c>
      <c r="AI823" t="e">
        <f>VLOOKUP($Z823,'oddspedia-matches'!$A:$AD,AI$2,0)</f>
        <v>#N/A</v>
      </c>
      <c r="AJ823" t="e">
        <f>VLOOKUP($Z823,'oddspedia-matches'!$A:$AD,AJ$2,0)</f>
        <v>#N/A</v>
      </c>
      <c r="AK823" t="e">
        <f>VLOOKUP($Z823,'oddspedia-matches'!$A:$AD,AK$2,0)</f>
        <v>#N/A</v>
      </c>
      <c r="AL823" t="e">
        <f>VLOOKUP($Z823,'oddspedia-matches'!$A:$AD,AL$2,0)</f>
        <v>#N/A</v>
      </c>
      <c r="AM823" t="e">
        <f>VLOOKUP($Z823,'oddspedia-matches'!$A:$AD,AM$2,0)</f>
        <v>#N/A</v>
      </c>
      <c r="AN823" t="e">
        <f>VLOOKUP($Z823,'oddspedia-matches'!$A:$AD,AN$2,0)</f>
        <v>#N/A</v>
      </c>
      <c r="AO823" t="e">
        <f>VLOOKUP($Z823,'oddspedia-matches'!$A:$AD,AO$2,0)</f>
        <v>#N/A</v>
      </c>
      <c r="AP823" t="e">
        <f>VLOOKUP($Z823,'oddspedia-matches'!$A:$AD,AP$2,0)</f>
        <v>#N/A</v>
      </c>
      <c r="AQ823" t="e">
        <f>VLOOKUP($Z823,'oddspedia-matches'!$A:$AD,AQ$2,0)</f>
        <v>#N/A</v>
      </c>
    </row>
    <row r="824" spans="2:43" hidden="1" x14ac:dyDescent="0.3">
      <c r="B824" t="s">
        <v>467</v>
      </c>
      <c r="C824" t="s">
        <v>4817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tr">
        <f>VLOOKUP(E824,'Transform table'!A:B,2,0)</f>
        <v>Orange County Blues</v>
      </c>
      <c r="Y824" t="str">
        <f>VLOOKUP(F824,'Transform table'!A:B,2,0)</f>
        <v>El Paso Locomotive</v>
      </c>
      <c r="Z824" t="str">
        <f t="shared" si="14"/>
        <v>01/08/2026Orange County BluesEl Paso Locomotive</v>
      </c>
      <c r="AA824" t="e">
        <f>VLOOKUP($Z824,'oddspedia-matches'!$A:$AD,AA$2,0)</f>
        <v>#N/A</v>
      </c>
      <c r="AB824" t="e">
        <f>VLOOKUP($Z824,'oddspedia-matches'!$A:$AD,AB$2,0)</f>
        <v>#N/A</v>
      </c>
      <c r="AC824" t="e">
        <f>VLOOKUP($Z824,'oddspedia-matches'!$A:$AD,AC$2,0)</f>
        <v>#N/A</v>
      </c>
      <c r="AD824" t="e">
        <f>VLOOKUP($Z824,'oddspedia-matches'!$A:$AD,AD$2,0)</f>
        <v>#N/A</v>
      </c>
      <c r="AE824" t="e">
        <f>VLOOKUP($Z824,'oddspedia-matches'!$A:$AD,AE$2,0)</f>
        <v>#N/A</v>
      </c>
      <c r="AF824" t="e">
        <f>VLOOKUP($Z824,'oddspedia-matches'!$A:$AD,AF$2,0)</f>
        <v>#N/A</v>
      </c>
      <c r="AG824" t="e">
        <f>VLOOKUP($Z824,'oddspedia-matches'!$A:$AD,AG$2,0)</f>
        <v>#N/A</v>
      </c>
      <c r="AH824" t="e">
        <f>VLOOKUP($Z824,'oddspedia-matches'!$A:$AD,AH$2,0)</f>
        <v>#N/A</v>
      </c>
      <c r="AI824" t="e">
        <f>VLOOKUP($Z824,'oddspedia-matches'!$A:$AD,AI$2,0)</f>
        <v>#N/A</v>
      </c>
      <c r="AJ824" t="e">
        <f>VLOOKUP($Z824,'oddspedia-matches'!$A:$AD,AJ$2,0)</f>
        <v>#N/A</v>
      </c>
      <c r="AK824" t="e">
        <f>VLOOKUP($Z824,'oddspedia-matches'!$A:$AD,AK$2,0)</f>
        <v>#N/A</v>
      </c>
      <c r="AL824" t="e">
        <f>VLOOKUP($Z824,'oddspedia-matches'!$A:$AD,AL$2,0)</f>
        <v>#N/A</v>
      </c>
      <c r="AM824" t="e">
        <f>VLOOKUP($Z824,'oddspedia-matches'!$A:$AD,AM$2,0)</f>
        <v>#N/A</v>
      </c>
      <c r="AN824" t="e">
        <f>VLOOKUP($Z824,'oddspedia-matches'!$A:$AD,AN$2,0)</f>
        <v>#N/A</v>
      </c>
      <c r="AO824" t="e">
        <f>VLOOKUP($Z824,'oddspedia-matches'!$A:$AD,AO$2,0)</f>
        <v>#N/A</v>
      </c>
      <c r="AP824" t="e">
        <f>VLOOKUP($Z824,'oddspedia-matches'!$A:$AD,AP$2,0)</f>
        <v>#N/A</v>
      </c>
      <c r="AQ824" t="e">
        <f>VLOOKUP($Z824,'oddspedia-matches'!$A:$AD,AQ$2,0)</f>
        <v>#N/A</v>
      </c>
    </row>
    <row r="825" spans="2:43" hidden="1" x14ac:dyDescent="0.3">
      <c r="B825" t="s">
        <v>463</v>
      </c>
      <c r="C825" t="s">
        <v>5147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tr">
        <f>VLOOKUP(E825,'Transform table'!A:B,2,0)</f>
        <v>Edgeworth Eagles Reserves</v>
      </c>
      <c r="Y825" t="str">
        <f>VLOOKUP(F825,'Transform table'!A:B,2,0)</f>
        <v>Belmont Swansea United SC</v>
      </c>
      <c r="Z825" t="str">
        <f t="shared" si="14"/>
        <v>02/08/2026Edgeworth Eagles ReservesBelmont Swansea United SC</v>
      </c>
      <c r="AA825" t="e">
        <f>VLOOKUP($Z825,'oddspedia-matches'!$A:$AD,AA$2,0)</f>
        <v>#N/A</v>
      </c>
      <c r="AB825" t="e">
        <f>VLOOKUP($Z825,'oddspedia-matches'!$A:$AD,AB$2,0)</f>
        <v>#N/A</v>
      </c>
      <c r="AC825" t="e">
        <f>VLOOKUP($Z825,'oddspedia-matches'!$A:$AD,AC$2,0)</f>
        <v>#N/A</v>
      </c>
      <c r="AD825" t="e">
        <f>VLOOKUP($Z825,'oddspedia-matches'!$A:$AD,AD$2,0)</f>
        <v>#N/A</v>
      </c>
      <c r="AE825" t="e">
        <f>VLOOKUP($Z825,'oddspedia-matches'!$A:$AD,AE$2,0)</f>
        <v>#N/A</v>
      </c>
      <c r="AF825" t="e">
        <f>VLOOKUP($Z825,'oddspedia-matches'!$A:$AD,AF$2,0)</f>
        <v>#N/A</v>
      </c>
      <c r="AG825" t="e">
        <f>VLOOKUP($Z825,'oddspedia-matches'!$A:$AD,AG$2,0)</f>
        <v>#N/A</v>
      </c>
      <c r="AH825" t="e">
        <f>VLOOKUP($Z825,'oddspedia-matches'!$A:$AD,AH$2,0)</f>
        <v>#N/A</v>
      </c>
      <c r="AI825" t="e">
        <f>VLOOKUP($Z825,'oddspedia-matches'!$A:$AD,AI$2,0)</f>
        <v>#N/A</v>
      </c>
      <c r="AJ825" t="e">
        <f>VLOOKUP($Z825,'oddspedia-matches'!$A:$AD,AJ$2,0)</f>
        <v>#N/A</v>
      </c>
      <c r="AK825" t="e">
        <f>VLOOKUP($Z825,'oddspedia-matches'!$A:$AD,AK$2,0)</f>
        <v>#N/A</v>
      </c>
      <c r="AL825" t="e">
        <f>VLOOKUP($Z825,'oddspedia-matches'!$A:$AD,AL$2,0)</f>
        <v>#N/A</v>
      </c>
      <c r="AM825" t="e">
        <f>VLOOKUP($Z825,'oddspedia-matches'!$A:$AD,AM$2,0)</f>
        <v>#N/A</v>
      </c>
      <c r="AN825" t="e">
        <f>VLOOKUP($Z825,'oddspedia-matches'!$A:$AD,AN$2,0)</f>
        <v>#N/A</v>
      </c>
      <c r="AO825" t="e">
        <f>VLOOKUP($Z825,'oddspedia-matches'!$A:$AD,AO$2,0)</f>
        <v>#N/A</v>
      </c>
      <c r="AP825" t="e">
        <f>VLOOKUP($Z825,'oddspedia-matches'!$A:$AD,AP$2,0)</f>
        <v>#N/A</v>
      </c>
      <c r="AQ825" t="e">
        <f>VLOOKUP($Z825,'oddspedia-matches'!$A:$AD,AQ$2,0)</f>
        <v>#N/A</v>
      </c>
    </row>
    <row r="826" spans="2:43" hidden="1" x14ac:dyDescent="0.3">
      <c r="B826" t="s">
        <v>467</v>
      </c>
      <c r="C826" t="s">
        <v>5147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tr">
        <f>VLOOKUP(E826,'Transform table'!A:B,2,0)</f>
        <v>Sacramento Republic</v>
      </c>
      <c r="Y826" t="str">
        <f>VLOOKUP(F826,'Transform table'!A:B,2,0)</f>
        <v>Sporting Jacksonville</v>
      </c>
      <c r="Z826" t="str">
        <f t="shared" si="14"/>
        <v>02/08/2026Sacramento RepublicSporting Jacksonville</v>
      </c>
      <c r="AA826" t="e">
        <f>VLOOKUP($Z826,'oddspedia-matches'!$A:$AD,AA$2,0)</f>
        <v>#N/A</v>
      </c>
      <c r="AB826" t="e">
        <f>VLOOKUP($Z826,'oddspedia-matches'!$A:$AD,AB$2,0)</f>
        <v>#N/A</v>
      </c>
      <c r="AC826" t="e">
        <f>VLOOKUP($Z826,'oddspedia-matches'!$A:$AD,AC$2,0)</f>
        <v>#N/A</v>
      </c>
      <c r="AD826" t="e">
        <f>VLOOKUP($Z826,'oddspedia-matches'!$A:$AD,AD$2,0)</f>
        <v>#N/A</v>
      </c>
      <c r="AE826" t="e">
        <f>VLOOKUP($Z826,'oddspedia-matches'!$A:$AD,AE$2,0)</f>
        <v>#N/A</v>
      </c>
      <c r="AF826" t="e">
        <f>VLOOKUP($Z826,'oddspedia-matches'!$A:$AD,AF$2,0)</f>
        <v>#N/A</v>
      </c>
      <c r="AG826" t="e">
        <f>VLOOKUP($Z826,'oddspedia-matches'!$A:$AD,AG$2,0)</f>
        <v>#N/A</v>
      </c>
      <c r="AH826" t="e">
        <f>VLOOKUP($Z826,'oddspedia-matches'!$A:$AD,AH$2,0)</f>
        <v>#N/A</v>
      </c>
      <c r="AI826" t="e">
        <f>VLOOKUP($Z826,'oddspedia-matches'!$A:$AD,AI$2,0)</f>
        <v>#N/A</v>
      </c>
      <c r="AJ826" t="e">
        <f>VLOOKUP($Z826,'oddspedia-matches'!$A:$AD,AJ$2,0)</f>
        <v>#N/A</v>
      </c>
      <c r="AK826" t="e">
        <f>VLOOKUP($Z826,'oddspedia-matches'!$A:$AD,AK$2,0)</f>
        <v>#N/A</v>
      </c>
      <c r="AL826" t="e">
        <f>VLOOKUP($Z826,'oddspedia-matches'!$A:$AD,AL$2,0)</f>
        <v>#N/A</v>
      </c>
      <c r="AM826" t="e">
        <f>VLOOKUP($Z826,'oddspedia-matches'!$A:$AD,AM$2,0)</f>
        <v>#N/A</v>
      </c>
      <c r="AN826" t="e">
        <f>VLOOKUP($Z826,'oddspedia-matches'!$A:$AD,AN$2,0)</f>
        <v>#N/A</v>
      </c>
      <c r="AO826" t="e">
        <f>VLOOKUP($Z826,'oddspedia-matches'!$A:$AD,AO$2,0)</f>
        <v>#N/A</v>
      </c>
      <c r="AP826" t="e">
        <f>VLOOKUP($Z826,'oddspedia-matches'!$A:$AD,AP$2,0)</f>
        <v>#N/A</v>
      </c>
      <c r="AQ826" t="e">
        <f>VLOOKUP($Z826,'oddspedia-matches'!$A:$AD,AQ$2,0)</f>
        <v>#N/A</v>
      </c>
    </row>
    <row r="827" spans="2:43" hidden="1" x14ac:dyDescent="0.3">
      <c r="B827" t="s">
        <v>471</v>
      </c>
      <c r="C827" t="s">
        <v>5147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tr">
        <f>VLOOKUP(E827,'Transform table'!A:B,2,0)</f>
        <v>Sydney Olympic</v>
      </c>
      <c r="Y827" t="str">
        <f>VLOOKUP(F827,'Transform table'!A:B,2,0)</f>
        <v>APIA Leichhardt Tigers</v>
      </c>
      <c r="Z827" t="str">
        <f t="shared" si="14"/>
        <v>02/08/2026Sydney OlympicAPIA Leichhardt Tigers</v>
      </c>
      <c r="AA827" t="e">
        <f>VLOOKUP($Z827,'oddspedia-matches'!$A:$AD,AA$2,0)</f>
        <v>#N/A</v>
      </c>
      <c r="AB827" t="e">
        <f>VLOOKUP($Z827,'oddspedia-matches'!$A:$AD,AB$2,0)</f>
        <v>#N/A</v>
      </c>
      <c r="AC827" t="e">
        <f>VLOOKUP($Z827,'oddspedia-matches'!$A:$AD,AC$2,0)</f>
        <v>#N/A</v>
      </c>
      <c r="AD827" t="e">
        <f>VLOOKUP($Z827,'oddspedia-matches'!$A:$AD,AD$2,0)</f>
        <v>#N/A</v>
      </c>
      <c r="AE827" t="e">
        <f>VLOOKUP($Z827,'oddspedia-matches'!$A:$AD,AE$2,0)</f>
        <v>#N/A</v>
      </c>
      <c r="AF827" t="e">
        <f>VLOOKUP($Z827,'oddspedia-matches'!$A:$AD,AF$2,0)</f>
        <v>#N/A</v>
      </c>
      <c r="AG827" t="e">
        <f>VLOOKUP($Z827,'oddspedia-matches'!$A:$AD,AG$2,0)</f>
        <v>#N/A</v>
      </c>
      <c r="AH827" t="e">
        <f>VLOOKUP($Z827,'oddspedia-matches'!$A:$AD,AH$2,0)</f>
        <v>#N/A</v>
      </c>
      <c r="AI827" t="e">
        <f>VLOOKUP($Z827,'oddspedia-matches'!$A:$AD,AI$2,0)</f>
        <v>#N/A</v>
      </c>
      <c r="AJ827" t="e">
        <f>VLOOKUP($Z827,'oddspedia-matches'!$A:$AD,AJ$2,0)</f>
        <v>#N/A</v>
      </c>
      <c r="AK827" t="e">
        <f>VLOOKUP($Z827,'oddspedia-matches'!$A:$AD,AK$2,0)</f>
        <v>#N/A</v>
      </c>
      <c r="AL827" t="e">
        <f>VLOOKUP($Z827,'oddspedia-matches'!$A:$AD,AL$2,0)</f>
        <v>#N/A</v>
      </c>
      <c r="AM827" t="e">
        <f>VLOOKUP($Z827,'oddspedia-matches'!$A:$AD,AM$2,0)</f>
        <v>#N/A</v>
      </c>
      <c r="AN827" t="e">
        <f>VLOOKUP($Z827,'oddspedia-matches'!$A:$AD,AN$2,0)</f>
        <v>#N/A</v>
      </c>
      <c r="AO827" t="e">
        <f>VLOOKUP($Z827,'oddspedia-matches'!$A:$AD,AO$2,0)</f>
        <v>#N/A</v>
      </c>
      <c r="AP827" t="e">
        <f>VLOOKUP($Z827,'oddspedia-matches'!$A:$AD,AP$2,0)</f>
        <v>#N/A</v>
      </c>
      <c r="AQ827" t="e">
        <f>VLOOKUP($Z827,'oddspedia-matches'!$A:$AD,AQ$2,0)</f>
        <v>#N/A</v>
      </c>
    </row>
    <row r="828" spans="2:43" hidden="1" x14ac:dyDescent="0.3">
      <c r="B828" t="s">
        <v>471</v>
      </c>
      <c r="C828" t="s">
        <v>5147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tr">
        <f>VLOOKUP(E828,'Transform table'!A:B,2,0)</f>
        <v>Sydney United 58</v>
      </c>
      <c r="Y828" t="str">
        <f>VLOOKUP(F828,'Transform table'!A:B,2,0)</f>
        <v>Spirit FC</v>
      </c>
      <c r="Z828" t="str">
        <f t="shared" si="14"/>
        <v>02/08/2026Sydney United 58Spirit FC</v>
      </c>
      <c r="AA828" t="e">
        <f>VLOOKUP($Z828,'oddspedia-matches'!$A:$AD,AA$2,0)</f>
        <v>#N/A</v>
      </c>
      <c r="AB828" t="e">
        <f>VLOOKUP($Z828,'oddspedia-matches'!$A:$AD,AB$2,0)</f>
        <v>#N/A</v>
      </c>
      <c r="AC828" t="e">
        <f>VLOOKUP($Z828,'oddspedia-matches'!$A:$AD,AC$2,0)</f>
        <v>#N/A</v>
      </c>
      <c r="AD828" t="e">
        <f>VLOOKUP($Z828,'oddspedia-matches'!$A:$AD,AD$2,0)</f>
        <v>#N/A</v>
      </c>
      <c r="AE828" t="e">
        <f>VLOOKUP($Z828,'oddspedia-matches'!$A:$AD,AE$2,0)</f>
        <v>#N/A</v>
      </c>
      <c r="AF828" t="e">
        <f>VLOOKUP($Z828,'oddspedia-matches'!$A:$AD,AF$2,0)</f>
        <v>#N/A</v>
      </c>
      <c r="AG828" t="e">
        <f>VLOOKUP($Z828,'oddspedia-matches'!$A:$AD,AG$2,0)</f>
        <v>#N/A</v>
      </c>
      <c r="AH828" t="e">
        <f>VLOOKUP($Z828,'oddspedia-matches'!$A:$AD,AH$2,0)</f>
        <v>#N/A</v>
      </c>
      <c r="AI828" t="e">
        <f>VLOOKUP($Z828,'oddspedia-matches'!$A:$AD,AI$2,0)</f>
        <v>#N/A</v>
      </c>
      <c r="AJ828" t="e">
        <f>VLOOKUP($Z828,'oddspedia-matches'!$A:$AD,AJ$2,0)</f>
        <v>#N/A</v>
      </c>
      <c r="AK828" t="e">
        <f>VLOOKUP($Z828,'oddspedia-matches'!$A:$AD,AK$2,0)</f>
        <v>#N/A</v>
      </c>
      <c r="AL828" t="e">
        <f>VLOOKUP($Z828,'oddspedia-matches'!$A:$AD,AL$2,0)</f>
        <v>#N/A</v>
      </c>
      <c r="AM828" t="e">
        <f>VLOOKUP($Z828,'oddspedia-matches'!$A:$AD,AM$2,0)</f>
        <v>#N/A</v>
      </c>
      <c r="AN828" t="e">
        <f>VLOOKUP($Z828,'oddspedia-matches'!$A:$AD,AN$2,0)</f>
        <v>#N/A</v>
      </c>
      <c r="AO828" t="e">
        <f>VLOOKUP($Z828,'oddspedia-matches'!$A:$AD,AO$2,0)</f>
        <v>#N/A</v>
      </c>
      <c r="AP828" t="e">
        <f>VLOOKUP($Z828,'oddspedia-matches'!$A:$AD,AP$2,0)</f>
        <v>#N/A</v>
      </c>
      <c r="AQ828" t="e">
        <f>VLOOKUP($Z828,'oddspedia-matches'!$A:$AD,AQ$2,0)</f>
        <v>#N/A</v>
      </c>
    </row>
    <row r="829" spans="2:43" hidden="1" x14ac:dyDescent="0.3">
      <c r="B829" t="s">
        <v>536</v>
      </c>
      <c r="C829" t="s">
        <v>5147</v>
      </c>
      <c r="D829" s="25">
        <v>6.25E-2</v>
      </c>
      <c r="E829" t="s">
        <v>5148</v>
      </c>
      <c r="F829" t="s">
        <v>5149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e">
        <f>VLOOKUP(E829,'Transform table'!A:B,2,0)</f>
        <v>#N/A</v>
      </c>
      <c r="Y829" t="e">
        <f>VLOOKUP(F829,'Transform table'!A:B,2,0)</f>
        <v>#N/A</v>
      </c>
      <c r="Z829" t="e">
        <f t="shared" si="14"/>
        <v>#N/A</v>
      </c>
      <c r="AA829" t="e">
        <f>VLOOKUP($Z829,'oddspedia-matches'!$A:$AD,AA$2,0)</f>
        <v>#N/A</v>
      </c>
      <c r="AB829" t="e">
        <f>VLOOKUP($Z829,'oddspedia-matches'!$A:$AD,AB$2,0)</f>
        <v>#N/A</v>
      </c>
      <c r="AC829" t="e">
        <f>VLOOKUP($Z829,'oddspedia-matches'!$A:$AD,AC$2,0)</f>
        <v>#N/A</v>
      </c>
      <c r="AD829" t="e">
        <f>VLOOKUP($Z829,'oddspedia-matches'!$A:$AD,AD$2,0)</f>
        <v>#N/A</v>
      </c>
      <c r="AE829" t="e">
        <f>VLOOKUP($Z829,'oddspedia-matches'!$A:$AD,AE$2,0)</f>
        <v>#N/A</v>
      </c>
      <c r="AF829" t="e">
        <f>VLOOKUP($Z829,'oddspedia-matches'!$A:$AD,AF$2,0)</f>
        <v>#N/A</v>
      </c>
      <c r="AG829" t="e">
        <f>VLOOKUP($Z829,'oddspedia-matches'!$A:$AD,AG$2,0)</f>
        <v>#N/A</v>
      </c>
      <c r="AH829" t="e">
        <f>VLOOKUP($Z829,'oddspedia-matches'!$A:$AD,AH$2,0)</f>
        <v>#N/A</v>
      </c>
      <c r="AI829" t="e">
        <f>VLOOKUP($Z829,'oddspedia-matches'!$A:$AD,AI$2,0)</f>
        <v>#N/A</v>
      </c>
      <c r="AJ829" t="e">
        <f>VLOOKUP($Z829,'oddspedia-matches'!$A:$AD,AJ$2,0)</f>
        <v>#N/A</v>
      </c>
      <c r="AK829" t="e">
        <f>VLOOKUP($Z829,'oddspedia-matches'!$A:$AD,AK$2,0)</f>
        <v>#N/A</v>
      </c>
      <c r="AL829" t="e">
        <f>VLOOKUP($Z829,'oddspedia-matches'!$A:$AD,AL$2,0)</f>
        <v>#N/A</v>
      </c>
      <c r="AM829" t="e">
        <f>VLOOKUP($Z829,'oddspedia-matches'!$A:$AD,AM$2,0)</f>
        <v>#N/A</v>
      </c>
      <c r="AN829" t="e">
        <f>VLOOKUP($Z829,'oddspedia-matches'!$A:$AD,AN$2,0)</f>
        <v>#N/A</v>
      </c>
      <c r="AO829" t="e">
        <f>VLOOKUP($Z829,'oddspedia-matches'!$A:$AD,AO$2,0)</f>
        <v>#N/A</v>
      </c>
      <c r="AP829" t="e">
        <f>VLOOKUP($Z829,'oddspedia-matches'!$A:$AD,AP$2,0)</f>
        <v>#N/A</v>
      </c>
      <c r="AQ829" t="e">
        <f>VLOOKUP($Z829,'oddspedia-matches'!$A:$AD,AQ$2,0)</f>
        <v>#N/A</v>
      </c>
    </row>
    <row r="830" spans="2:43" hidden="1" x14ac:dyDescent="0.3">
      <c r="B830" t="s">
        <v>536</v>
      </c>
      <c r="C830" t="s">
        <v>5147</v>
      </c>
      <c r="D830" s="25">
        <v>6.25E-2</v>
      </c>
      <c r="E830" t="s">
        <v>5150</v>
      </c>
      <c r="F830" t="s">
        <v>5151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e">
        <f>VLOOKUP(E830,'Transform table'!A:B,2,0)</f>
        <v>#N/A</v>
      </c>
      <c r="Y830" t="e">
        <f>VLOOKUP(F830,'Transform table'!A:B,2,0)</f>
        <v>#N/A</v>
      </c>
      <c r="Z830" t="e">
        <f t="shared" si="14"/>
        <v>#N/A</v>
      </c>
      <c r="AA830" t="e">
        <f>VLOOKUP($Z830,'oddspedia-matches'!$A:$AD,AA$2,0)</f>
        <v>#N/A</v>
      </c>
      <c r="AB830" t="e">
        <f>VLOOKUP($Z830,'oddspedia-matches'!$A:$AD,AB$2,0)</f>
        <v>#N/A</v>
      </c>
      <c r="AC830" t="e">
        <f>VLOOKUP($Z830,'oddspedia-matches'!$A:$AD,AC$2,0)</f>
        <v>#N/A</v>
      </c>
      <c r="AD830" t="e">
        <f>VLOOKUP($Z830,'oddspedia-matches'!$A:$AD,AD$2,0)</f>
        <v>#N/A</v>
      </c>
      <c r="AE830" t="e">
        <f>VLOOKUP($Z830,'oddspedia-matches'!$A:$AD,AE$2,0)</f>
        <v>#N/A</v>
      </c>
      <c r="AF830" t="e">
        <f>VLOOKUP($Z830,'oddspedia-matches'!$A:$AD,AF$2,0)</f>
        <v>#N/A</v>
      </c>
      <c r="AG830" t="e">
        <f>VLOOKUP($Z830,'oddspedia-matches'!$A:$AD,AG$2,0)</f>
        <v>#N/A</v>
      </c>
      <c r="AH830" t="e">
        <f>VLOOKUP($Z830,'oddspedia-matches'!$A:$AD,AH$2,0)</f>
        <v>#N/A</v>
      </c>
      <c r="AI830" t="e">
        <f>VLOOKUP($Z830,'oddspedia-matches'!$A:$AD,AI$2,0)</f>
        <v>#N/A</v>
      </c>
      <c r="AJ830" t="e">
        <f>VLOOKUP($Z830,'oddspedia-matches'!$A:$AD,AJ$2,0)</f>
        <v>#N/A</v>
      </c>
      <c r="AK830" t="e">
        <f>VLOOKUP($Z830,'oddspedia-matches'!$A:$AD,AK$2,0)</f>
        <v>#N/A</v>
      </c>
      <c r="AL830" t="e">
        <f>VLOOKUP($Z830,'oddspedia-matches'!$A:$AD,AL$2,0)</f>
        <v>#N/A</v>
      </c>
      <c r="AM830" t="e">
        <f>VLOOKUP($Z830,'oddspedia-matches'!$A:$AD,AM$2,0)</f>
        <v>#N/A</v>
      </c>
      <c r="AN830" t="e">
        <f>VLOOKUP($Z830,'oddspedia-matches'!$A:$AD,AN$2,0)</f>
        <v>#N/A</v>
      </c>
      <c r="AO830" t="e">
        <f>VLOOKUP($Z830,'oddspedia-matches'!$A:$AD,AO$2,0)</f>
        <v>#N/A</v>
      </c>
      <c r="AP830" t="e">
        <f>VLOOKUP($Z830,'oddspedia-matches'!$A:$AD,AP$2,0)</f>
        <v>#N/A</v>
      </c>
      <c r="AQ830" t="e">
        <f>VLOOKUP($Z830,'oddspedia-matches'!$A:$AD,AQ$2,0)</f>
        <v>#N/A</v>
      </c>
    </row>
    <row r="831" spans="2:43" hidden="1" x14ac:dyDescent="0.3">
      <c r="B831" t="s">
        <v>464</v>
      </c>
      <c r="C831" t="s">
        <v>5147</v>
      </c>
      <c r="D831" s="25">
        <v>6.25E-2</v>
      </c>
      <c r="E831" t="s">
        <v>5152</v>
      </c>
      <c r="F831" t="s">
        <v>5153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e">
        <f>VLOOKUP(E831,'Transform table'!A:B,2,0)</f>
        <v>#N/A</v>
      </c>
      <c r="Y831" t="e">
        <f>VLOOKUP(F831,'Transform table'!A:B,2,0)</f>
        <v>#N/A</v>
      </c>
      <c r="Z831" t="e">
        <f t="shared" si="14"/>
        <v>#N/A</v>
      </c>
      <c r="AA831" t="e">
        <f>VLOOKUP($Z831,'oddspedia-matches'!$A:$AD,AA$2,0)</f>
        <v>#N/A</v>
      </c>
      <c r="AB831" t="e">
        <f>VLOOKUP($Z831,'oddspedia-matches'!$A:$AD,AB$2,0)</f>
        <v>#N/A</v>
      </c>
      <c r="AC831" t="e">
        <f>VLOOKUP($Z831,'oddspedia-matches'!$A:$AD,AC$2,0)</f>
        <v>#N/A</v>
      </c>
      <c r="AD831" t="e">
        <f>VLOOKUP($Z831,'oddspedia-matches'!$A:$AD,AD$2,0)</f>
        <v>#N/A</v>
      </c>
      <c r="AE831" t="e">
        <f>VLOOKUP($Z831,'oddspedia-matches'!$A:$AD,AE$2,0)</f>
        <v>#N/A</v>
      </c>
      <c r="AF831" t="e">
        <f>VLOOKUP($Z831,'oddspedia-matches'!$A:$AD,AF$2,0)</f>
        <v>#N/A</v>
      </c>
      <c r="AG831" t="e">
        <f>VLOOKUP($Z831,'oddspedia-matches'!$A:$AD,AG$2,0)</f>
        <v>#N/A</v>
      </c>
      <c r="AH831" t="e">
        <f>VLOOKUP($Z831,'oddspedia-matches'!$A:$AD,AH$2,0)</f>
        <v>#N/A</v>
      </c>
      <c r="AI831" t="e">
        <f>VLOOKUP($Z831,'oddspedia-matches'!$A:$AD,AI$2,0)</f>
        <v>#N/A</v>
      </c>
      <c r="AJ831" t="e">
        <f>VLOOKUP($Z831,'oddspedia-matches'!$A:$AD,AJ$2,0)</f>
        <v>#N/A</v>
      </c>
      <c r="AK831" t="e">
        <f>VLOOKUP($Z831,'oddspedia-matches'!$A:$AD,AK$2,0)</f>
        <v>#N/A</v>
      </c>
      <c r="AL831" t="e">
        <f>VLOOKUP($Z831,'oddspedia-matches'!$A:$AD,AL$2,0)</f>
        <v>#N/A</v>
      </c>
      <c r="AM831" t="e">
        <f>VLOOKUP($Z831,'oddspedia-matches'!$A:$AD,AM$2,0)</f>
        <v>#N/A</v>
      </c>
      <c r="AN831" t="e">
        <f>VLOOKUP($Z831,'oddspedia-matches'!$A:$AD,AN$2,0)</f>
        <v>#N/A</v>
      </c>
      <c r="AO831" t="e">
        <f>VLOOKUP($Z831,'oddspedia-matches'!$A:$AD,AO$2,0)</f>
        <v>#N/A</v>
      </c>
      <c r="AP831" t="e">
        <f>VLOOKUP($Z831,'oddspedia-matches'!$A:$AD,AP$2,0)</f>
        <v>#N/A</v>
      </c>
      <c r="AQ831" t="e">
        <f>VLOOKUP($Z831,'oddspedia-matches'!$A:$AD,AQ$2,0)</f>
        <v>#N/A</v>
      </c>
    </row>
    <row r="832" spans="2:43" hidden="1" x14ac:dyDescent="0.3">
      <c r="B832" t="s">
        <v>445</v>
      </c>
      <c r="C832" t="s">
        <v>5147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e">
        <f>VLOOKUP(E832,'Transform table'!A:B,2,0)</f>
        <v>#N/A</v>
      </c>
      <c r="Y832" t="str">
        <f>VLOOKUP(F832,'Transform table'!A:B,2,0)</f>
        <v>Gungahlin Juventus</v>
      </c>
      <c r="Z832" t="e">
        <f t="shared" si="14"/>
        <v>#N/A</v>
      </c>
      <c r="AA832" t="e">
        <f>VLOOKUP($Z832,'oddspedia-matches'!$A:$AD,AA$2,0)</f>
        <v>#N/A</v>
      </c>
      <c r="AB832" t="e">
        <f>VLOOKUP($Z832,'oddspedia-matches'!$A:$AD,AB$2,0)</f>
        <v>#N/A</v>
      </c>
      <c r="AC832" t="e">
        <f>VLOOKUP($Z832,'oddspedia-matches'!$A:$AD,AC$2,0)</f>
        <v>#N/A</v>
      </c>
      <c r="AD832" t="e">
        <f>VLOOKUP($Z832,'oddspedia-matches'!$A:$AD,AD$2,0)</f>
        <v>#N/A</v>
      </c>
      <c r="AE832" t="e">
        <f>VLOOKUP($Z832,'oddspedia-matches'!$A:$AD,AE$2,0)</f>
        <v>#N/A</v>
      </c>
      <c r="AF832" t="e">
        <f>VLOOKUP($Z832,'oddspedia-matches'!$A:$AD,AF$2,0)</f>
        <v>#N/A</v>
      </c>
      <c r="AG832" t="e">
        <f>VLOOKUP($Z832,'oddspedia-matches'!$A:$AD,AG$2,0)</f>
        <v>#N/A</v>
      </c>
      <c r="AH832" t="e">
        <f>VLOOKUP($Z832,'oddspedia-matches'!$A:$AD,AH$2,0)</f>
        <v>#N/A</v>
      </c>
      <c r="AI832" t="e">
        <f>VLOOKUP($Z832,'oddspedia-matches'!$A:$AD,AI$2,0)</f>
        <v>#N/A</v>
      </c>
      <c r="AJ832" t="e">
        <f>VLOOKUP($Z832,'oddspedia-matches'!$A:$AD,AJ$2,0)</f>
        <v>#N/A</v>
      </c>
      <c r="AK832" t="e">
        <f>VLOOKUP($Z832,'oddspedia-matches'!$A:$AD,AK$2,0)</f>
        <v>#N/A</v>
      </c>
      <c r="AL832" t="e">
        <f>VLOOKUP($Z832,'oddspedia-matches'!$A:$AD,AL$2,0)</f>
        <v>#N/A</v>
      </c>
      <c r="AM832" t="e">
        <f>VLOOKUP($Z832,'oddspedia-matches'!$A:$AD,AM$2,0)</f>
        <v>#N/A</v>
      </c>
      <c r="AN832" t="e">
        <f>VLOOKUP($Z832,'oddspedia-matches'!$A:$AD,AN$2,0)</f>
        <v>#N/A</v>
      </c>
      <c r="AO832" t="e">
        <f>VLOOKUP($Z832,'oddspedia-matches'!$A:$AD,AO$2,0)</f>
        <v>#N/A</v>
      </c>
      <c r="AP832" t="e">
        <f>VLOOKUP($Z832,'oddspedia-matches'!$A:$AD,AP$2,0)</f>
        <v>#N/A</v>
      </c>
      <c r="AQ832" t="e">
        <f>VLOOKUP($Z832,'oddspedia-matches'!$A:$AD,AQ$2,0)</f>
        <v>#N/A</v>
      </c>
    </row>
    <row r="833" spans="2:43" hidden="1" x14ac:dyDescent="0.3">
      <c r="B833" t="s">
        <v>471</v>
      </c>
      <c r="C833" t="s">
        <v>5147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tr">
        <f>VLOOKUP(E833,'Transform table'!A:B,2,0)</f>
        <v>Blacktown City</v>
      </c>
      <c r="Y833" t="str">
        <f>VLOOKUP(F833,'Transform table'!A:B,2,0)</f>
        <v>Sydney U21</v>
      </c>
      <c r="Z833" t="str">
        <f t="shared" si="14"/>
        <v>02/08/2026Blacktown CitySydney U21</v>
      </c>
      <c r="AA833" t="e">
        <f>VLOOKUP($Z833,'oddspedia-matches'!$A:$AD,AA$2,0)</f>
        <v>#N/A</v>
      </c>
      <c r="AB833" t="e">
        <f>VLOOKUP($Z833,'oddspedia-matches'!$A:$AD,AB$2,0)</f>
        <v>#N/A</v>
      </c>
      <c r="AC833" t="e">
        <f>VLOOKUP($Z833,'oddspedia-matches'!$A:$AD,AC$2,0)</f>
        <v>#N/A</v>
      </c>
      <c r="AD833" t="e">
        <f>VLOOKUP($Z833,'oddspedia-matches'!$A:$AD,AD$2,0)</f>
        <v>#N/A</v>
      </c>
      <c r="AE833" t="e">
        <f>VLOOKUP($Z833,'oddspedia-matches'!$A:$AD,AE$2,0)</f>
        <v>#N/A</v>
      </c>
      <c r="AF833" t="e">
        <f>VLOOKUP($Z833,'oddspedia-matches'!$A:$AD,AF$2,0)</f>
        <v>#N/A</v>
      </c>
      <c r="AG833" t="e">
        <f>VLOOKUP($Z833,'oddspedia-matches'!$A:$AD,AG$2,0)</f>
        <v>#N/A</v>
      </c>
      <c r="AH833" t="e">
        <f>VLOOKUP($Z833,'oddspedia-matches'!$A:$AD,AH$2,0)</f>
        <v>#N/A</v>
      </c>
      <c r="AI833" t="e">
        <f>VLOOKUP($Z833,'oddspedia-matches'!$A:$AD,AI$2,0)</f>
        <v>#N/A</v>
      </c>
      <c r="AJ833" t="e">
        <f>VLOOKUP($Z833,'oddspedia-matches'!$A:$AD,AJ$2,0)</f>
        <v>#N/A</v>
      </c>
      <c r="AK833" t="e">
        <f>VLOOKUP($Z833,'oddspedia-matches'!$A:$AD,AK$2,0)</f>
        <v>#N/A</v>
      </c>
      <c r="AL833" t="e">
        <f>VLOOKUP($Z833,'oddspedia-matches'!$A:$AD,AL$2,0)</f>
        <v>#N/A</v>
      </c>
      <c r="AM833" t="e">
        <f>VLOOKUP($Z833,'oddspedia-matches'!$A:$AD,AM$2,0)</f>
        <v>#N/A</v>
      </c>
      <c r="AN833" t="e">
        <f>VLOOKUP($Z833,'oddspedia-matches'!$A:$AD,AN$2,0)</f>
        <v>#N/A</v>
      </c>
      <c r="AO833" t="e">
        <f>VLOOKUP($Z833,'oddspedia-matches'!$A:$AD,AO$2,0)</f>
        <v>#N/A</v>
      </c>
      <c r="AP833" t="e">
        <f>VLOOKUP($Z833,'oddspedia-matches'!$A:$AD,AP$2,0)</f>
        <v>#N/A</v>
      </c>
      <c r="AQ833" t="e">
        <f>VLOOKUP($Z833,'oddspedia-matches'!$A:$AD,AQ$2,0)</f>
        <v>#N/A</v>
      </c>
    </row>
    <row r="834" spans="2:43" hidden="1" x14ac:dyDescent="0.3">
      <c r="B834" t="s">
        <v>471</v>
      </c>
      <c r="C834" t="s">
        <v>5147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tr">
        <f>VLOOKUP(E834,'Transform table'!A:B,2,0)</f>
        <v>Marconi Stallions</v>
      </c>
      <c r="Y834" t="str">
        <f>VLOOKUP(F834,'Transform table'!A:B,2,0)</f>
        <v>St George City</v>
      </c>
      <c r="Z834" t="str">
        <f t="shared" si="14"/>
        <v>02/08/2026Marconi StallionsSt George City</v>
      </c>
      <c r="AA834" t="e">
        <f>VLOOKUP($Z834,'oddspedia-matches'!$A:$AD,AA$2,0)</f>
        <v>#N/A</v>
      </c>
      <c r="AB834" t="e">
        <f>VLOOKUP($Z834,'oddspedia-matches'!$A:$AD,AB$2,0)</f>
        <v>#N/A</v>
      </c>
      <c r="AC834" t="e">
        <f>VLOOKUP($Z834,'oddspedia-matches'!$A:$AD,AC$2,0)</f>
        <v>#N/A</v>
      </c>
      <c r="AD834" t="e">
        <f>VLOOKUP($Z834,'oddspedia-matches'!$A:$AD,AD$2,0)</f>
        <v>#N/A</v>
      </c>
      <c r="AE834" t="e">
        <f>VLOOKUP($Z834,'oddspedia-matches'!$A:$AD,AE$2,0)</f>
        <v>#N/A</v>
      </c>
      <c r="AF834" t="e">
        <f>VLOOKUP($Z834,'oddspedia-matches'!$A:$AD,AF$2,0)</f>
        <v>#N/A</v>
      </c>
      <c r="AG834" t="e">
        <f>VLOOKUP($Z834,'oddspedia-matches'!$A:$AD,AG$2,0)</f>
        <v>#N/A</v>
      </c>
      <c r="AH834" t="e">
        <f>VLOOKUP($Z834,'oddspedia-matches'!$A:$AD,AH$2,0)</f>
        <v>#N/A</v>
      </c>
      <c r="AI834" t="e">
        <f>VLOOKUP($Z834,'oddspedia-matches'!$A:$AD,AI$2,0)</f>
        <v>#N/A</v>
      </c>
      <c r="AJ834" t="e">
        <f>VLOOKUP($Z834,'oddspedia-matches'!$A:$AD,AJ$2,0)</f>
        <v>#N/A</v>
      </c>
      <c r="AK834" t="e">
        <f>VLOOKUP($Z834,'oddspedia-matches'!$A:$AD,AK$2,0)</f>
        <v>#N/A</v>
      </c>
      <c r="AL834" t="e">
        <f>VLOOKUP($Z834,'oddspedia-matches'!$A:$AD,AL$2,0)</f>
        <v>#N/A</v>
      </c>
      <c r="AM834" t="e">
        <f>VLOOKUP($Z834,'oddspedia-matches'!$A:$AD,AM$2,0)</f>
        <v>#N/A</v>
      </c>
      <c r="AN834" t="e">
        <f>VLOOKUP($Z834,'oddspedia-matches'!$A:$AD,AN$2,0)</f>
        <v>#N/A</v>
      </c>
      <c r="AO834" t="e">
        <f>VLOOKUP($Z834,'oddspedia-matches'!$A:$AD,AO$2,0)</f>
        <v>#N/A</v>
      </c>
      <c r="AP834" t="e">
        <f>VLOOKUP($Z834,'oddspedia-matches'!$A:$AD,AP$2,0)</f>
        <v>#N/A</v>
      </c>
      <c r="AQ834" t="e">
        <f>VLOOKUP($Z834,'oddspedia-matches'!$A:$AD,AQ$2,0)</f>
        <v>#N/A</v>
      </c>
    </row>
    <row r="835" spans="2:43" hidden="1" x14ac:dyDescent="0.3">
      <c r="B835" t="s">
        <v>471</v>
      </c>
      <c r="C835" t="s">
        <v>5147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tr">
        <f>VLOOKUP(E835,'Transform table'!A:B,2,0)</f>
        <v>Rockdale City Suns</v>
      </c>
      <c r="Y835" t="str">
        <f>VLOOKUP(F835,'Transform table'!A:B,2,0)</f>
        <v>Manly United</v>
      </c>
      <c r="Z835" t="str">
        <f t="shared" si="14"/>
        <v>02/08/2026Rockdale City SunsManly United</v>
      </c>
      <c r="AA835" t="e">
        <f>VLOOKUP($Z835,'oddspedia-matches'!$A:$AD,AA$2,0)</f>
        <v>#N/A</v>
      </c>
      <c r="AB835" t="e">
        <f>VLOOKUP($Z835,'oddspedia-matches'!$A:$AD,AB$2,0)</f>
        <v>#N/A</v>
      </c>
      <c r="AC835" t="e">
        <f>VLOOKUP($Z835,'oddspedia-matches'!$A:$AD,AC$2,0)</f>
        <v>#N/A</v>
      </c>
      <c r="AD835" t="e">
        <f>VLOOKUP($Z835,'oddspedia-matches'!$A:$AD,AD$2,0)</f>
        <v>#N/A</v>
      </c>
      <c r="AE835" t="e">
        <f>VLOOKUP($Z835,'oddspedia-matches'!$A:$AD,AE$2,0)</f>
        <v>#N/A</v>
      </c>
      <c r="AF835" t="e">
        <f>VLOOKUP($Z835,'oddspedia-matches'!$A:$AD,AF$2,0)</f>
        <v>#N/A</v>
      </c>
      <c r="AG835" t="e">
        <f>VLOOKUP($Z835,'oddspedia-matches'!$A:$AD,AG$2,0)</f>
        <v>#N/A</v>
      </c>
      <c r="AH835" t="e">
        <f>VLOOKUP($Z835,'oddspedia-matches'!$A:$AD,AH$2,0)</f>
        <v>#N/A</v>
      </c>
      <c r="AI835" t="e">
        <f>VLOOKUP($Z835,'oddspedia-matches'!$A:$AD,AI$2,0)</f>
        <v>#N/A</v>
      </c>
      <c r="AJ835" t="e">
        <f>VLOOKUP($Z835,'oddspedia-matches'!$A:$AD,AJ$2,0)</f>
        <v>#N/A</v>
      </c>
      <c r="AK835" t="e">
        <f>VLOOKUP($Z835,'oddspedia-matches'!$A:$AD,AK$2,0)</f>
        <v>#N/A</v>
      </c>
      <c r="AL835" t="e">
        <f>VLOOKUP($Z835,'oddspedia-matches'!$A:$AD,AL$2,0)</f>
        <v>#N/A</v>
      </c>
      <c r="AM835" t="e">
        <f>VLOOKUP($Z835,'oddspedia-matches'!$A:$AD,AM$2,0)</f>
        <v>#N/A</v>
      </c>
      <c r="AN835" t="e">
        <f>VLOOKUP($Z835,'oddspedia-matches'!$A:$AD,AN$2,0)</f>
        <v>#N/A</v>
      </c>
      <c r="AO835" t="e">
        <f>VLOOKUP($Z835,'oddspedia-matches'!$A:$AD,AO$2,0)</f>
        <v>#N/A</v>
      </c>
      <c r="AP835" t="e">
        <f>VLOOKUP($Z835,'oddspedia-matches'!$A:$AD,AP$2,0)</f>
        <v>#N/A</v>
      </c>
      <c r="AQ835" t="e">
        <f>VLOOKUP($Z835,'oddspedia-matches'!$A:$AD,AQ$2,0)</f>
        <v>#N/A</v>
      </c>
    </row>
    <row r="836" spans="2:43" hidden="1" x14ac:dyDescent="0.3">
      <c r="B836" t="s">
        <v>472</v>
      </c>
      <c r="C836" t="s">
        <v>5147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tr">
        <f>VLOOKUP(E836,'Transform table'!A:B,2,0)</f>
        <v>South Melbourne FC</v>
      </c>
      <c r="Y836" t="str">
        <f>VLOOKUP(F836,'Transform table'!A:B,2,0)</f>
        <v>St Albans Saints</v>
      </c>
      <c r="Z836" t="str">
        <f t="shared" si="14"/>
        <v>02/08/2026South Melbourne FCSt Albans Saints</v>
      </c>
      <c r="AA836" t="e">
        <f>VLOOKUP($Z836,'oddspedia-matches'!$A:$AD,AA$2,0)</f>
        <v>#N/A</v>
      </c>
      <c r="AB836" t="e">
        <f>VLOOKUP($Z836,'oddspedia-matches'!$A:$AD,AB$2,0)</f>
        <v>#N/A</v>
      </c>
      <c r="AC836" t="e">
        <f>VLOOKUP($Z836,'oddspedia-matches'!$A:$AD,AC$2,0)</f>
        <v>#N/A</v>
      </c>
      <c r="AD836" t="e">
        <f>VLOOKUP($Z836,'oddspedia-matches'!$A:$AD,AD$2,0)</f>
        <v>#N/A</v>
      </c>
      <c r="AE836" t="e">
        <f>VLOOKUP($Z836,'oddspedia-matches'!$A:$AD,AE$2,0)</f>
        <v>#N/A</v>
      </c>
      <c r="AF836" t="e">
        <f>VLOOKUP($Z836,'oddspedia-matches'!$A:$AD,AF$2,0)</f>
        <v>#N/A</v>
      </c>
      <c r="AG836" t="e">
        <f>VLOOKUP($Z836,'oddspedia-matches'!$A:$AD,AG$2,0)</f>
        <v>#N/A</v>
      </c>
      <c r="AH836" t="e">
        <f>VLOOKUP($Z836,'oddspedia-matches'!$A:$AD,AH$2,0)</f>
        <v>#N/A</v>
      </c>
      <c r="AI836" t="e">
        <f>VLOOKUP($Z836,'oddspedia-matches'!$A:$AD,AI$2,0)</f>
        <v>#N/A</v>
      </c>
      <c r="AJ836" t="e">
        <f>VLOOKUP($Z836,'oddspedia-matches'!$A:$AD,AJ$2,0)</f>
        <v>#N/A</v>
      </c>
      <c r="AK836" t="e">
        <f>VLOOKUP($Z836,'oddspedia-matches'!$A:$AD,AK$2,0)</f>
        <v>#N/A</v>
      </c>
      <c r="AL836" t="e">
        <f>VLOOKUP($Z836,'oddspedia-matches'!$A:$AD,AL$2,0)</f>
        <v>#N/A</v>
      </c>
      <c r="AM836" t="e">
        <f>VLOOKUP($Z836,'oddspedia-matches'!$A:$AD,AM$2,0)</f>
        <v>#N/A</v>
      </c>
      <c r="AN836" t="e">
        <f>VLOOKUP($Z836,'oddspedia-matches'!$A:$AD,AN$2,0)</f>
        <v>#N/A</v>
      </c>
      <c r="AO836" t="e">
        <f>VLOOKUP($Z836,'oddspedia-matches'!$A:$AD,AO$2,0)</f>
        <v>#N/A</v>
      </c>
      <c r="AP836" t="e">
        <f>VLOOKUP($Z836,'oddspedia-matches'!$A:$AD,AP$2,0)</f>
        <v>#N/A</v>
      </c>
      <c r="AQ836" t="e">
        <f>VLOOKUP($Z836,'oddspedia-matches'!$A:$AD,AQ$2,0)</f>
        <v>#N/A</v>
      </c>
    </row>
    <row r="837" spans="2:43" hidden="1" x14ac:dyDescent="0.3">
      <c r="B837" t="s">
        <v>546</v>
      </c>
      <c r="C837" t="s">
        <v>5147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tr">
        <f>VLOOKUP(E837,'Transform table'!A:B,2,0)</f>
        <v>Shanghai Segenda</v>
      </c>
      <c r="Y837" t="str">
        <f>VLOOKUP(F837,'Transform table'!A:B,2,0)</f>
        <v>Changchun Xidu</v>
      </c>
      <c r="Z837" t="str">
        <f t="shared" si="14"/>
        <v>02/08/2026Shanghai SegendaChangchun Xidu</v>
      </c>
      <c r="AA837" t="e">
        <f>VLOOKUP($Z837,'oddspedia-matches'!$A:$AD,AA$2,0)</f>
        <v>#N/A</v>
      </c>
      <c r="AB837" t="e">
        <f>VLOOKUP($Z837,'oddspedia-matches'!$A:$AD,AB$2,0)</f>
        <v>#N/A</v>
      </c>
      <c r="AC837" t="e">
        <f>VLOOKUP($Z837,'oddspedia-matches'!$A:$AD,AC$2,0)</f>
        <v>#N/A</v>
      </c>
      <c r="AD837" t="e">
        <f>VLOOKUP($Z837,'oddspedia-matches'!$A:$AD,AD$2,0)</f>
        <v>#N/A</v>
      </c>
      <c r="AE837" t="e">
        <f>VLOOKUP($Z837,'oddspedia-matches'!$A:$AD,AE$2,0)</f>
        <v>#N/A</v>
      </c>
      <c r="AF837" t="e">
        <f>VLOOKUP($Z837,'oddspedia-matches'!$A:$AD,AF$2,0)</f>
        <v>#N/A</v>
      </c>
      <c r="AG837" t="e">
        <f>VLOOKUP($Z837,'oddspedia-matches'!$A:$AD,AG$2,0)</f>
        <v>#N/A</v>
      </c>
      <c r="AH837" t="e">
        <f>VLOOKUP($Z837,'oddspedia-matches'!$A:$AD,AH$2,0)</f>
        <v>#N/A</v>
      </c>
      <c r="AI837" t="e">
        <f>VLOOKUP($Z837,'oddspedia-matches'!$A:$AD,AI$2,0)</f>
        <v>#N/A</v>
      </c>
      <c r="AJ837" t="e">
        <f>VLOOKUP($Z837,'oddspedia-matches'!$A:$AD,AJ$2,0)</f>
        <v>#N/A</v>
      </c>
      <c r="AK837" t="e">
        <f>VLOOKUP($Z837,'oddspedia-matches'!$A:$AD,AK$2,0)</f>
        <v>#N/A</v>
      </c>
      <c r="AL837" t="e">
        <f>VLOOKUP($Z837,'oddspedia-matches'!$A:$AD,AL$2,0)</f>
        <v>#N/A</v>
      </c>
      <c r="AM837" t="e">
        <f>VLOOKUP($Z837,'oddspedia-matches'!$A:$AD,AM$2,0)</f>
        <v>#N/A</v>
      </c>
      <c r="AN837" t="e">
        <f>VLOOKUP($Z837,'oddspedia-matches'!$A:$AD,AN$2,0)</f>
        <v>#N/A</v>
      </c>
      <c r="AO837" t="e">
        <f>VLOOKUP($Z837,'oddspedia-matches'!$A:$AD,AO$2,0)</f>
        <v>#N/A</v>
      </c>
      <c r="AP837" t="e">
        <f>VLOOKUP($Z837,'oddspedia-matches'!$A:$AD,AP$2,0)</f>
        <v>#N/A</v>
      </c>
      <c r="AQ837" t="e">
        <f>VLOOKUP($Z837,'oddspedia-matches'!$A:$AD,AQ$2,0)</f>
        <v>#N/A</v>
      </c>
    </row>
    <row r="838" spans="2:43" hidden="1" x14ac:dyDescent="0.3">
      <c r="B838" t="s">
        <v>543</v>
      </c>
      <c r="C838" t="s">
        <v>5147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tr">
        <f>VLOOKUP(E838,'Transform table'!A:B,2,0)</f>
        <v>Qingdao Kangtine</v>
      </c>
      <c r="Y838" t="str">
        <f>VLOOKUP(F838,'Transform table'!A:B,2,0)</f>
        <v>Qingdao Jonoon</v>
      </c>
      <c r="Z838" t="str">
        <f t="shared" si="14"/>
        <v>02/08/2026Qingdao KangtineQingdao Jonoon</v>
      </c>
      <c r="AA838" t="e">
        <f>VLOOKUP($Z838,'oddspedia-matches'!$A:$AD,AA$2,0)</f>
        <v>#N/A</v>
      </c>
      <c r="AB838" t="e">
        <f>VLOOKUP($Z838,'oddspedia-matches'!$A:$AD,AB$2,0)</f>
        <v>#N/A</v>
      </c>
      <c r="AC838" t="e">
        <f>VLOOKUP($Z838,'oddspedia-matches'!$A:$AD,AC$2,0)</f>
        <v>#N/A</v>
      </c>
      <c r="AD838" t="e">
        <f>VLOOKUP($Z838,'oddspedia-matches'!$A:$AD,AD$2,0)</f>
        <v>#N/A</v>
      </c>
      <c r="AE838" t="e">
        <f>VLOOKUP($Z838,'oddspedia-matches'!$A:$AD,AE$2,0)</f>
        <v>#N/A</v>
      </c>
      <c r="AF838" t="e">
        <f>VLOOKUP($Z838,'oddspedia-matches'!$A:$AD,AF$2,0)</f>
        <v>#N/A</v>
      </c>
      <c r="AG838" t="e">
        <f>VLOOKUP($Z838,'oddspedia-matches'!$A:$AD,AG$2,0)</f>
        <v>#N/A</v>
      </c>
      <c r="AH838" t="e">
        <f>VLOOKUP($Z838,'oddspedia-matches'!$A:$AD,AH$2,0)</f>
        <v>#N/A</v>
      </c>
      <c r="AI838" t="e">
        <f>VLOOKUP($Z838,'oddspedia-matches'!$A:$AD,AI$2,0)</f>
        <v>#N/A</v>
      </c>
      <c r="AJ838" t="e">
        <f>VLOOKUP($Z838,'oddspedia-matches'!$A:$AD,AJ$2,0)</f>
        <v>#N/A</v>
      </c>
      <c r="AK838" t="e">
        <f>VLOOKUP($Z838,'oddspedia-matches'!$A:$AD,AK$2,0)</f>
        <v>#N/A</v>
      </c>
      <c r="AL838" t="e">
        <f>VLOOKUP($Z838,'oddspedia-matches'!$A:$AD,AL$2,0)</f>
        <v>#N/A</v>
      </c>
      <c r="AM838" t="e">
        <f>VLOOKUP($Z838,'oddspedia-matches'!$A:$AD,AM$2,0)</f>
        <v>#N/A</v>
      </c>
      <c r="AN838" t="e">
        <f>VLOOKUP($Z838,'oddspedia-matches'!$A:$AD,AN$2,0)</f>
        <v>#N/A</v>
      </c>
      <c r="AO838" t="e">
        <f>VLOOKUP($Z838,'oddspedia-matches'!$A:$AD,AO$2,0)</f>
        <v>#N/A</v>
      </c>
      <c r="AP838" t="e">
        <f>VLOOKUP($Z838,'oddspedia-matches'!$A:$AD,AP$2,0)</f>
        <v>#N/A</v>
      </c>
      <c r="AQ838" t="e">
        <f>VLOOKUP($Z838,'oddspedia-matches'!$A:$AD,AQ$2,0)</f>
        <v>#N/A</v>
      </c>
    </row>
    <row r="839" spans="2:43" hidden="1" x14ac:dyDescent="0.3">
      <c r="B839" t="s">
        <v>446</v>
      </c>
      <c r="C839" t="s">
        <v>5147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tr">
        <f>VLOOKUP(E839,'Transform table'!A:B,2,0)</f>
        <v>Daejeon Citizen</v>
      </c>
      <c r="Y839" t="str">
        <f>VLOOKUP(F839,'Transform table'!A:B,2,0)</f>
        <v>Gwangju</v>
      </c>
      <c r="Z839" t="str">
        <f t="shared" si="14"/>
        <v>02/08/2026Daejeon CitizenGwangju</v>
      </c>
      <c r="AA839" t="e">
        <f>VLOOKUP($Z839,'oddspedia-matches'!$A:$AD,AA$2,0)</f>
        <v>#N/A</v>
      </c>
      <c r="AB839" t="e">
        <f>VLOOKUP($Z839,'oddspedia-matches'!$A:$AD,AB$2,0)</f>
        <v>#N/A</v>
      </c>
      <c r="AC839" t="e">
        <f>VLOOKUP($Z839,'oddspedia-matches'!$A:$AD,AC$2,0)</f>
        <v>#N/A</v>
      </c>
      <c r="AD839" t="e">
        <f>VLOOKUP($Z839,'oddspedia-matches'!$A:$AD,AD$2,0)</f>
        <v>#N/A</v>
      </c>
      <c r="AE839" t="e">
        <f>VLOOKUP($Z839,'oddspedia-matches'!$A:$AD,AE$2,0)</f>
        <v>#N/A</v>
      </c>
      <c r="AF839" t="e">
        <f>VLOOKUP($Z839,'oddspedia-matches'!$A:$AD,AF$2,0)</f>
        <v>#N/A</v>
      </c>
      <c r="AG839" t="e">
        <f>VLOOKUP($Z839,'oddspedia-matches'!$A:$AD,AG$2,0)</f>
        <v>#N/A</v>
      </c>
      <c r="AH839" t="e">
        <f>VLOOKUP($Z839,'oddspedia-matches'!$A:$AD,AH$2,0)</f>
        <v>#N/A</v>
      </c>
      <c r="AI839" t="e">
        <f>VLOOKUP($Z839,'oddspedia-matches'!$A:$AD,AI$2,0)</f>
        <v>#N/A</v>
      </c>
      <c r="AJ839" t="e">
        <f>VLOOKUP($Z839,'oddspedia-matches'!$A:$AD,AJ$2,0)</f>
        <v>#N/A</v>
      </c>
      <c r="AK839" t="e">
        <f>VLOOKUP($Z839,'oddspedia-matches'!$A:$AD,AK$2,0)</f>
        <v>#N/A</v>
      </c>
      <c r="AL839" t="e">
        <f>VLOOKUP($Z839,'oddspedia-matches'!$A:$AD,AL$2,0)</f>
        <v>#N/A</v>
      </c>
      <c r="AM839" t="e">
        <f>VLOOKUP($Z839,'oddspedia-matches'!$A:$AD,AM$2,0)</f>
        <v>#N/A</v>
      </c>
      <c r="AN839" t="e">
        <f>VLOOKUP($Z839,'oddspedia-matches'!$A:$AD,AN$2,0)</f>
        <v>#N/A</v>
      </c>
      <c r="AO839" t="e">
        <f>VLOOKUP($Z839,'oddspedia-matches'!$A:$AD,AO$2,0)</f>
        <v>#N/A</v>
      </c>
      <c r="AP839" t="e">
        <f>VLOOKUP($Z839,'oddspedia-matches'!$A:$AD,AP$2,0)</f>
        <v>#N/A</v>
      </c>
      <c r="AQ839" t="e">
        <f>VLOOKUP($Z839,'oddspedia-matches'!$A:$AD,AQ$2,0)</f>
        <v>#N/A</v>
      </c>
    </row>
    <row r="840" spans="2:43" hidden="1" x14ac:dyDescent="0.3">
      <c r="B840" t="s">
        <v>446</v>
      </c>
      <c r="C840" t="s">
        <v>5147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tr">
        <f>VLOOKUP(E840,'Transform table'!A:B,2,0)</f>
        <v>Ulsan Hyundai</v>
      </c>
      <c r="Y840" t="str">
        <f>VLOOKUP(F840,'Transform table'!A:B,2,0)</f>
        <v>Anyang</v>
      </c>
      <c r="Z840" t="str">
        <f t="shared" si="14"/>
        <v>02/08/2026Ulsan HyundaiAnyang</v>
      </c>
      <c r="AA840" t="e">
        <f>VLOOKUP($Z840,'oddspedia-matches'!$A:$AD,AA$2,0)</f>
        <v>#N/A</v>
      </c>
      <c r="AB840" t="e">
        <f>VLOOKUP($Z840,'oddspedia-matches'!$A:$AD,AB$2,0)</f>
        <v>#N/A</v>
      </c>
      <c r="AC840" t="e">
        <f>VLOOKUP($Z840,'oddspedia-matches'!$A:$AD,AC$2,0)</f>
        <v>#N/A</v>
      </c>
      <c r="AD840" t="e">
        <f>VLOOKUP($Z840,'oddspedia-matches'!$A:$AD,AD$2,0)</f>
        <v>#N/A</v>
      </c>
      <c r="AE840" t="e">
        <f>VLOOKUP($Z840,'oddspedia-matches'!$A:$AD,AE$2,0)</f>
        <v>#N/A</v>
      </c>
      <c r="AF840" t="e">
        <f>VLOOKUP($Z840,'oddspedia-matches'!$A:$AD,AF$2,0)</f>
        <v>#N/A</v>
      </c>
      <c r="AG840" t="e">
        <f>VLOOKUP($Z840,'oddspedia-matches'!$A:$AD,AG$2,0)</f>
        <v>#N/A</v>
      </c>
      <c r="AH840" t="e">
        <f>VLOOKUP($Z840,'oddspedia-matches'!$A:$AD,AH$2,0)</f>
        <v>#N/A</v>
      </c>
      <c r="AI840" t="e">
        <f>VLOOKUP($Z840,'oddspedia-matches'!$A:$AD,AI$2,0)</f>
        <v>#N/A</v>
      </c>
      <c r="AJ840" t="e">
        <f>VLOOKUP($Z840,'oddspedia-matches'!$A:$AD,AJ$2,0)</f>
        <v>#N/A</v>
      </c>
      <c r="AK840" t="e">
        <f>VLOOKUP($Z840,'oddspedia-matches'!$A:$AD,AK$2,0)</f>
        <v>#N/A</v>
      </c>
      <c r="AL840" t="e">
        <f>VLOOKUP($Z840,'oddspedia-matches'!$A:$AD,AL$2,0)</f>
        <v>#N/A</v>
      </c>
      <c r="AM840" t="e">
        <f>VLOOKUP($Z840,'oddspedia-matches'!$A:$AD,AM$2,0)</f>
        <v>#N/A</v>
      </c>
      <c r="AN840" t="e">
        <f>VLOOKUP($Z840,'oddspedia-matches'!$A:$AD,AN$2,0)</f>
        <v>#N/A</v>
      </c>
      <c r="AO840" t="e">
        <f>VLOOKUP($Z840,'oddspedia-matches'!$A:$AD,AO$2,0)</f>
        <v>#N/A</v>
      </c>
      <c r="AP840" t="e">
        <f>VLOOKUP($Z840,'oddspedia-matches'!$A:$AD,AP$2,0)</f>
        <v>#N/A</v>
      </c>
      <c r="AQ840" t="e">
        <f>VLOOKUP($Z840,'oddspedia-matches'!$A:$AD,AQ$2,0)</f>
        <v>#N/A</v>
      </c>
    </row>
    <row r="841" spans="2:43" hidden="1" x14ac:dyDescent="0.3">
      <c r="B841" t="s">
        <v>473</v>
      </c>
      <c r="C841" t="s">
        <v>5147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tr">
        <f>VLOOKUP(E841,'Transform table'!A:B,2,0)</f>
        <v>Ansan Greeners FC</v>
      </c>
      <c r="Y841" t="str">
        <f>VLOOKUP(F841,'Transform table'!A:B,2,0)</f>
        <v>Gimhae City</v>
      </c>
      <c r="Z841" t="str">
        <f t="shared" si="14"/>
        <v>02/08/2026Ansan Greeners FCGimhae City</v>
      </c>
      <c r="AA841" t="e">
        <f>VLOOKUP($Z841,'oddspedia-matches'!$A:$AD,AA$2,0)</f>
        <v>#N/A</v>
      </c>
      <c r="AB841" t="e">
        <f>VLOOKUP($Z841,'oddspedia-matches'!$A:$AD,AB$2,0)</f>
        <v>#N/A</v>
      </c>
      <c r="AC841" t="e">
        <f>VLOOKUP($Z841,'oddspedia-matches'!$A:$AD,AC$2,0)</f>
        <v>#N/A</v>
      </c>
      <c r="AD841" t="e">
        <f>VLOOKUP($Z841,'oddspedia-matches'!$A:$AD,AD$2,0)</f>
        <v>#N/A</v>
      </c>
      <c r="AE841" t="e">
        <f>VLOOKUP($Z841,'oddspedia-matches'!$A:$AD,AE$2,0)</f>
        <v>#N/A</v>
      </c>
      <c r="AF841" t="e">
        <f>VLOOKUP($Z841,'oddspedia-matches'!$A:$AD,AF$2,0)</f>
        <v>#N/A</v>
      </c>
      <c r="AG841" t="e">
        <f>VLOOKUP($Z841,'oddspedia-matches'!$A:$AD,AG$2,0)</f>
        <v>#N/A</v>
      </c>
      <c r="AH841" t="e">
        <f>VLOOKUP($Z841,'oddspedia-matches'!$A:$AD,AH$2,0)</f>
        <v>#N/A</v>
      </c>
      <c r="AI841" t="e">
        <f>VLOOKUP($Z841,'oddspedia-matches'!$A:$AD,AI$2,0)</f>
        <v>#N/A</v>
      </c>
      <c r="AJ841" t="e">
        <f>VLOOKUP($Z841,'oddspedia-matches'!$A:$AD,AJ$2,0)</f>
        <v>#N/A</v>
      </c>
      <c r="AK841" t="e">
        <f>VLOOKUP($Z841,'oddspedia-matches'!$A:$AD,AK$2,0)</f>
        <v>#N/A</v>
      </c>
      <c r="AL841" t="e">
        <f>VLOOKUP($Z841,'oddspedia-matches'!$A:$AD,AL$2,0)</f>
        <v>#N/A</v>
      </c>
      <c r="AM841" t="e">
        <f>VLOOKUP($Z841,'oddspedia-matches'!$A:$AD,AM$2,0)</f>
        <v>#N/A</v>
      </c>
      <c r="AN841" t="e">
        <f>VLOOKUP($Z841,'oddspedia-matches'!$A:$AD,AN$2,0)</f>
        <v>#N/A</v>
      </c>
      <c r="AO841" t="e">
        <f>VLOOKUP($Z841,'oddspedia-matches'!$A:$AD,AO$2,0)</f>
        <v>#N/A</v>
      </c>
      <c r="AP841" t="e">
        <f>VLOOKUP($Z841,'oddspedia-matches'!$A:$AD,AP$2,0)</f>
        <v>#N/A</v>
      </c>
      <c r="AQ841" t="e">
        <f>VLOOKUP($Z841,'oddspedia-matches'!$A:$AD,AQ$2,0)</f>
        <v>#N/A</v>
      </c>
    </row>
    <row r="842" spans="2:43" hidden="1" x14ac:dyDescent="0.3">
      <c r="B842" t="s">
        <v>473</v>
      </c>
      <c r="C842" t="s">
        <v>5147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tr">
        <f>VLOOKUP(E842,'Transform table'!A:B,2,0)</f>
        <v>Busan IPark</v>
      </c>
      <c r="Y842" t="str">
        <f>VLOOKUP(F842,'Transform table'!A:B,2,0)</f>
        <v>Seoul E-Land</v>
      </c>
      <c r="Z842" t="str">
        <f t="shared" si="14"/>
        <v>02/08/2026Busan IParkSeoul E-Land</v>
      </c>
      <c r="AA842" t="e">
        <f>VLOOKUP($Z842,'oddspedia-matches'!$A:$AD,AA$2,0)</f>
        <v>#N/A</v>
      </c>
      <c r="AB842" t="e">
        <f>VLOOKUP($Z842,'oddspedia-matches'!$A:$AD,AB$2,0)</f>
        <v>#N/A</v>
      </c>
      <c r="AC842" t="e">
        <f>VLOOKUP($Z842,'oddspedia-matches'!$A:$AD,AC$2,0)</f>
        <v>#N/A</v>
      </c>
      <c r="AD842" t="e">
        <f>VLOOKUP($Z842,'oddspedia-matches'!$A:$AD,AD$2,0)</f>
        <v>#N/A</v>
      </c>
      <c r="AE842" t="e">
        <f>VLOOKUP($Z842,'oddspedia-matches'!$A:$AD,AE$2,0)</f>
        <v>#N/A</v>
      </c>
      <c r="AF842" t="e">
        <f>VLOOKUP($Z842,'oddspedia-matches'!$A:$AD,AF$2,0)</f>
        <v>#N/A</v>
      </c>
      <c r="AG842" t="e">
        <f>VLOOKUP($Z842,'oddspedia-matches'!$A:$AD,AG$2,0)</f>
        <v>#N/A</v>
      </c>
      <c r="AH842" t="e">
        <f>VLOOKUP($Z842,'oddspedia-matches'!$A:$AD,AH$2,0)</f>
        <v>#N/A</v>
      </c>
      <c r="AI842" t="e">
        <f>VLOOKUP($Z842,'oddspedia-matches'!$A:$AD,AI$2,0)</f>
        <v>#N/A</v>
      </c>
      <c r="AJ842" t="e">
        <f>VLOOKUP($Z842,'oddspedia-matches'!$A:$AD,AJ$2,0)</f>
        <v>#N/A</v>
      </c>
      <c r="AK842" t="e">
        <f>VLOOKUP($Z842,'oddspedia-matches'!$A:$AD,AK$2,0)</f>
        <v>#N/A</v>
      </c>
      <c r="AL842" t="e">
        <f>VLOOKUP($Z842,'oddspedia-matches'!$A:$AD,AL$2,0)</f>
        <v>#N/A</v>
      </c>
      <c r="AM842" t="e">
        <f>VLOOKUP($Z842,'oddspedia-matches'!$A:$AD,AM$2,0)</f>
        <v>#N/A</v>
      </c>
      <c r="AN842" t="e">
        <f>VLOOKUP($Z842,'oddspedia-matches'!$A:$AD,AN$2,0)</f>
        <v>#N/A</v>
      </c>
      <c r="AO842" t="e">
        <f>VLOOKUP($Z842,'oddspedia-matches'!$A:$AD,AO$2,0)</f>
        <v>#N/A</v>
      </c>
      <c r="AP842" t="e">
        <f>VLOOKUP($Z842,'oddspedia-matches'!$A:$AD,AP$2,0)</f>
        <v>#N/A</v>
      </c>
      <c r="AQ842" t="e">
        <f>VLOOKUP($Z842,'oddspedia-matches'!$A:$AD,AQ$2,0)</f>
        <v>#N/A</v>
      </c>
    </row>
    <row r="843" spans="2:43" hidden="1" x14ac:dyDescent="0.3">
      <c r="B843" t="s">
        <v>473</v>
      </c>
      <c r="C843" t="s">
        <v>5147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tr">
        <f>VLOOKUP(E843,'Transform table'!A:B,2,0)</f>
        <v>Gimpo FC</v>
      </c>
      <c r="Y843" t="str">
        <f>VLOOKUP(F843,'Transform table'!A:B,2,0)</f>
        <v>Gyeongnam</v>
      </c>
      <c r="Z843" t="str">
        <f t="shared" si="14"/>
        <v>02/08/2026Gimpo FCGyeongnam</v>
      </c>
      <c r="AA843" t="e">
        <f>VLOOKUP($Z843,'oddspedia-matches'!$A:$AD,AA$2,0)</f>
        <v>#N/A</v>
      </c>
      <c r="AB843" t="e">
        <f>VLOOKUP($Z843,'oddspedia-matches'!$A:$AD,AB$2,0)</f>
        <v>#N/A</v>
      </c>
      <c r="AC843" t="e">
        <f>VLOOKUP($Z843,'oddspedia-matches'!$A:$AD,AC$2,0)</f>
        <v>#N/A</v>
      </c>
      <c r="AD843" t="e">
        <f>VLOOKUP($Z843,'oddspedia-matches'!$A:$AD,AD$2,0)</f>
        <v>#N/A</v>
      </c>
      <c r="AE843" t="e">
        <f>VLOOKUP($Z843,'oddspedia-matches'!$A:$AD,AE$2,0)</f>
        <v>#N/A</v>
      </c>
      <c r="AF843" t="e">
        <f>VLOOKUP($Z843,'oddspedia-matches'!$A:$AD,AF$2,0)</f>
        <v>#N/A</v>
      </c>
      <c r="AG843" t="e">
        <f>VLOOKUP($Z843,'oddspedia-matches'!$A:$AD,AG$2,0)</f>
        <v>#N/A</v>
      </c>
      <c r="AH843" t="e">
        <f>VLOOKUP($Z843,'oddspedia-matches'!$A:$AD,AH$2,0)</f>
        <v>#N/A</v>
      </c>
      <c r="AI843" t="e">
        <f>VLOOKUP($Z843,'oddspedia-matches'!$A:$AD,AI$2,0)</f>
        <v>#N/A</v>
      </c>
      <c r="AJ843" t="e">
        <f>VLOOKUP($Z843,'oddspedia-matches'!$A:$AD,AJ$2,0)</f>
        <v>#N/A</v>
      </c>
      <c r="AK843" t="e">
        <f>VLOOKUP($Z843,'oddspedia-matches'!$A:$AD,AK$2,0)</f>
        <v>#N/A</v>
      </c>
      <c r="AL843" t="e">
        <f>VLOOKUP($Z843,'oddspedia-matches'!$A:$AD,AL$2,0)</f>
        <v>#N/A</v>
      </c>
      <c r="AM843" t="e">
        <f>VLOOKUP($Z843,'oddspedia-matches'!$A:$AD,AM$2,0)</f>
        <v>#N/A</v>
      </c>
      <c r="AN843" t="e">
        <f>VLOOKUP($Z843,'oddspedia-matches'!$A:$AD,AN$2,0)</f>
        <v>#N/A</v>
      </c>
      <c r="AO843" t="e">
        <f>VLOOKUP($Z843,'oddspedia-matches'!$A:$AD,AO$2,0)</f>
        <v>#N/A</v>
      </c>
      <c r="AP843" t="e">
        <f>VLOOKUP($Z843,'oddspedia-matches'!$A:$AD,AP$2,0)</f>
        <v>#N/A</v>
      </c>
      <c r="AQ843" t="e">
        <f>VLOOKUP($Z843,'oddspedia-matches'!$A:$AD,AQ$2,0)</f>
        <v>#N/A</v>
      </c>
    </row>
    <row r="844" spans="2:43" hidden="1" x14ac:dyDescent="0.3">
      <c r="B844" t="s">
        <v>473</v>
      </c>
      <c r="C844" t="s">
        <v>5147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tr">
        <f>VLOOKUP(E844,'Transform table'!A:B,2,0)</f>
        <v>Jeonnam Dragons</v>
      </c>
      <c r="Y844" t="str">
        <f>VLOOKUP(F844,'Transform table'!A:B,2,0)</f>
        <v>Paju Frontier</v>
      </c>
      <c r="Z844" t="str">
        <f t="shared" si="14"/>
        <v>02/08/2026Jeonnam DragonsPaju Frontier</v>
      </c>
      <c r="AA844" t="e">
        <f>VLOOKUP($Z844,'oddspedia-matches'!$A:$AD,AA$2,0)</f>
        <v>#N/A</v>
      </c>
      <c r="AB844" t="e">
        <f>VLOOKUP($Z844,'oddspedia-matches'!$A:$AD,AB$2,0)</f>
        <v>#N/A</v>
      </c>
      <c r="AC844" t="e">
        <f>VLOOKUP($Z844,'oddspedia-matches'!$A:$AD,AC$2,0)</f>
        <v>#N/A</v>
      </c>
      <c r="AD844" t="e">
        <f>VLOOKUP($Z844,'oddspedia-matches'!$A:$AD,AD$2,0)</f>
        <v>#N/A</v>
      </c>
      <c r="AE844" t="e">
        <f>VLOOKUP($Z844,'oddspedia-matches'!$A:$AD,AE$2,0)</f>
        <v>#N/A</v>
      </c>
      <c r="AF844" t="e">
        <f>VLOOKUP($Z844,'oddspedia-matches'!$A:$AD,AF$2,0)</f>
        <v>#N/A</v>
      </c>
      <c r="AG844" t="e">
        <f>VLOOKUP($Z844,'oddspedia-matches'!$A:$AD,AG$2,0)</f>
        <v>#N/A</v>
      </c>
      <c r="AH844" t="e">
        <f>VLOOKUP($Z844,'oddspedia-matches'!$A:$AD,AH$2,0)</f>
        <v>#N/A</v>
      </c>
      <c r="AI844" t="e">
        <f>VLOOKUP($Z844,'oddspedia-matches'!$A:$AD,AI$2,0)</f>
        <v>#N/A</v>
      </c>
      <c r="AJ844" t="e">
        <f>VLOOKUP($Z844,'oddspedia-matches'!$A:$AD,AJ$2,0)</f>
        <v>#N/A</v>
      </c>
      <c r="AK844" t="e">
        <f>VLOOKUP($Z844,'oddspedia-matches'!$A:$AD,AK$2,0)</f>
        <v>#N/A</v>
      </c>
      <c r="AL844" t="e">
        <f>VLOOKUP($Z844,'oddspedia-matches'!$A:$AD,AL$2,0)</f>
        <v>#N/A</v>
      </c>
      <c r="AM844" t="e">
        <f>VLOOKUP($Z844,'oddspedia-matches'!$A:$AD,AM$2,0)</f>
        <v>#N/A</v>
      </c>
      <c r="AN844" t="e">
        <f>VLOOKUP($Z844,'oddspedia-matches'!$A:$AD,AN$2,0)</f>
        <v>#N/A</v>
      </c>
      <c r="AO844" t="e">
        <f>VLOOKUP($Z844,'oddspedia-matches'!$A:$AD,AO$2,0)</f>
        <v>#N/A</v>
      </c>
      <c r="AP844" t="e">
        <f>VLOOKUP($Z844,'oddspedia-matches'!$A:$AD,AP$2,0)</f>
        <v>#N/A</v>
      </c>
      <c r="AQ844" t="e">
        <f>VLOOKUP($Z844,'oddspedia-matches'!$A:$AD,AQ$2,0)</f>
        <v>#N/A</v>
      </c>
    </row>
    <row r="845" spans="2:43" hidden="1" x14ac:dyDescent="0.3">
      <c r="B845" t="s">
        <v>558</v>
      </c>
      <c r="C845" t="s">
        <v>5147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tr">
        <f>VLOOKUP(E845,'Transform table'!A:B,2,0)</f>
        <v>Changchun Yatai</v>
      </c>
      <c r="Y845" t="str">
        <f>VLOOKUP(F845,'Transform table'!A:B,2,0)</f>
        <v>Hebei KungFu</v>
      </c>
      <c r="Z845" t="str">
        <f t="shared" si="14"/>
        <v>02/08/2026Changchun YataiHebei KungFu</v>
      </c>
      <c r="AA845" t="e">
        <f>VLOOKUP($Z845,'oddspedia-matches'!$A:$AD,AA$2,0)</f>
        <v>#N/A</v>
      </c>
      <c r="AB845" t="e">
        <f>VLOOKUP($Z845,'oddspedia-matches'!$A:$AD,AB$2,0)</f>
        <v>#N/A</v>
      </c>
      <c r="AC845" t="e">
        <f>VLOOKUP($Z845,'oddspedia-matches'!$A:$AD,AC$2,0)</f>
        <v>#N/A</v>
      </c>
      <c r="AD845" t="e">
        <f>VLOOKUP($Z845,'oddspedia-matches'!$A:$AD,AD$2,0)</f>
        <v>#N/A</v>
      </c>
      <c r="AE845" t="e">
        <f>VLOOKUP($Z845,'oddspedia-matches'!$A:$AD,AE$2,0)</f>
        <v>#N/A</v>
      </c>
      <c r="AF845" t="e">
        <f>VLOOKUP($Z845,'oddspedia-matches'!$A:$AD,AF$2,0)</f>
        <v>#N/A</v>
      </c>
      <c r="AG845" t="e">
        <f>VLOOKUP($Z845,'oddspedia-matches'!$A:$AD,AG$2,0)</f>
        <v>#N/A</v>
      </c>
      <c r="AH845" t="e">
        <f>VLOOKUP($Z845,'oddspedia-matches'!$A:$AD,AH$2,0)</f>
        <v>#N/A</v>
      </c>
      <c r="AI845" t="e">
        <f>VLOOKUP($Z845,'oddspedia-matches'!$A:$AD,AI$2,0)</f>
        <v>#N/A</v>
      </c>
      <c r="AJ845" t="e">
        <f>VLOOKUP($Z845,'oddspedia-matches'!$A:$AD,AJ$2,0)</f>
        <v>#N/A</v>
      </c>
      <c r="AK845" t="e">
        <f>VLOOKUP($Z845,'oddspedia-matches'!$A:$AD,AK$2,0)</f>
        <v>#N/A</v>
      </c>
      <c r="AL845" t="e">
        <f>VLOOKUP($Z845,'oddspedia-matches'!$A:$AD,AL$2,0)</f>
        <v>#N/A</v>
      </c>
      <c r="AM845" t="e">
        <f>VLOOKUP($Z845,'oddspedia-matches'!$A:$AD,AM$2,0)</f>
        <v>#N/A</v>
      </c>
      <c r="AN845" t="e">
        <f>VLOOKUP($Z845,'oddspedia-matches'!$A:$AD,AN$2,0)</f>
        <v>#N/A</v>
      </c>
      <c r="AO845" t="e">
        <f>VLOOKUP($Z845,'oddspedia-matches'!$A:$AD,AO$2,0)</f>
        <v>#N/A</v>
      </c>
      <c r="AP845" t="e">
        <f>VLOOKUP($Z845,'oddspedia-matches'!$A:$AD,AP$2,0)</f>
        <v>#N/A</v>
      </c>
      <c r="AQ845" t="e">
        <f>VLOOKUP($Z845,'oddspedia-matches'!$A:$AD,AQ$2,0)</f>
        <v>#N/A</v>
      </c>
    </row>
    <row r="846" spans="2:43" hidden="1" x14ac:dyDescent="0.3">
      <c r="B846" t="s">
        <v>558</v>
      </c>
      <c r="C846" t="s">
        <v>5147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tr">
        <f>VLOOKUP(E846,'Transform table'!A:B,2,0)</f>
        <v>Shenzhen Juniors</v>
      </c>
      <c r="Y846" t="str">
        <f>VLOOKUP(F846,'Transform table'!A:B,2,0)</f>
        <v>Wuxi Wugou</v>
      </c>
      <c r="Z846" t="str">
        <f t="shared" ref="Z846:Z909" si="15">C846&amp;X846&amp;Y846</f>
        <v>02/08/2026Shenzhen JuniorsWuxi Wugou</v>
      </c>
      <c r="AA846" t="e">
        <f>VLOOKUP($Z846,'oddspedia-matches'!$A:$AD,AA$2,0)</f>
        <v>#N/A</v>
      </c>
      <c r="AB846" t="e">
        <f>VLOOKUP($Z846,'oddspedia-matches'!$A:$AD,AB$2,0)</f>
        <v>#N/A</v>
      </c>
      <c r="AC846" t="e">
        <f>VLOOKUP($Z846,'oddspedia-matches'!$A:$AD,AC$2,0)</f>
        <v>#N/A</v>
      </c>
      <c r="AD846" t="e">
        <f>VLOOKUP($Z846,'oddspedia-matches'!$A:$AD,AD$2,0)</f>
        <v>#N/A</v>
      </c>
      <c r="AE846" t="e">
        <f>VLOOKUP($Z846,'oddspedia-matches'!$A:$AD,AE$2,0)</f>
        <v>#N/A</v>
      </c>
      <c r="AF846" t="e">
        <f>VLOOKUP($Z846,'oddspedia-matches'!$A:$AD,AF$2,0)</f>
        <v>#N/A</v>
      </c>
      <c r="AG846" t="e">
        <f>VLOOKUP($Z846,'oddspedia-matches'!$A:$AD,AG$2,0)</f>
        <v>#N/A</v>
      </c>
      <c r="AH846" t="e">
        <f>VLOOKUP($Z846,'oddspedia-matches'!$A:$AD,AH$2,0)</f>
        <v>#N/A</v>
      </c>
      <c r="AI846" t="e">
        <f>VLOOKUP($Z846,'oddspedia-matches'!$A:$AD,AI$2,0)</f>
        <v>#N/A</v>
      </c>
      <c r="AJ846" t="e">
        <f>VLOOKUP($Z846,'oddspedia-matches'!$A:$AD,AJ$2,0)</f>
        <v>#N/A</v>
      </c>
      <c r="AK846" t="e">
        <f>VLOOKUP($Z846,'oddspedia-matches'!$A:$AD,AK$2,0)</f>
        <v>#N/A</v>
      </c>
      <c r="AL846" t="e">
        <f>VLOOKUP($Z846,'oddspedia-matches'!$A:$AD,AL$2,0)</f>
        <v>#N/A</v>
      </c>
      <c r="AM846" t="e">
        <f>VLOOKUP($Z846,'oddspedia-matches'!$A:$AD,AM$2,0)</f>
        <v>#N/A</v>
      </c>
      <c r="AN846" t="e">
        <f>VLOOKUP($Z846,'oddspedia-matches'!$A:$AD,AN$2,0)</f>
        <v>#N/A</v>
      </c>
      <c r="AO846" t="e">
        <f>VLOOKUP($Z846,'oddspedia-matches'!$A:$AD,AO$2,0)</f>
        <v>#N/A</v>
      </c>
      <c r="AP846" t="e">
        <f>VLOOKUP($Z846,'oddspedia-matches'!$A:$AD,AP$2,0)</f>
        <v>#N/A</v>
      </c>
      <c r="AQ846" t="e">
        <f>VLOOKUP($Z846,'oddspedia-matches'!$A:$AD,AQ$2,0)</f>
        <v>#N/A</v>
      </c>
    </row>
    <row r="847" spans="2:43" hidden="1" x14ac:dyDescent="0.3">
      <c r="B847" t="s">
        <v>558</v>
      </c>
      <c r="C847" t="s">
        <v>5147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tr">
        <f>VLOOKUP(E847,'Transform table'!A:B,2,0)</f>
        <v>Suzhou Dongwu</v>
      </c>
      <c r="Y847" t="str">
        <f>VLOOKUP(F847,'Transform table'!A:B,2,0)</f>
        <v>Meizhou Hakka</v>
      </c>
      <c r="Z847" t="str">
        <f t="shared" si="15"/>
        <v>02/08/2026Suzhou DongwuMeizhou Hakka</v>
      </c>
      <c r="AA847" t="e">
        <f>VLOOKUP($Z847,'oddspedia-matches'!$A:$AD,AA$2,0)</f>
        <v>#N/A</v>
      </c>
      <c r="AB847" t="e">
        <f>VLOOKUP($Z847,'oddspedia-matches'!$A:$AD,AB$2,0)</f>
        <v>#N/A</v>
      </c>
      <c r="AC847" t="e">
        <f>VLOOKUP($Z847,'oddspedia-matches'!$A:$AD,AC$2,0)</f>
        <v>#N/A</v>
      </c>
      <c r="AD847" t="e">
        <f>VLOOKUP($Z847,'oddspedia-matches'!$A:$AD,AD$2,0)</f>
        <v>#N/A</v>
      </c>
      <c r="AE847" t="e">
        <f>VLOOKUP($Z847,'oddspedia-matches'!$A:$AD,AE$2,0)</f>
        <v>#N/A</v>
      </c>
      <c r="AF847" t="e">
        <f>VLOOKUP($Z847,'oddspedia-matches'!$A:$AD,AF$2,0)</f>
        <v>#N/A</v>
      </c>
      <c r="AG847" t="e">
        <f>VLOOKUP($Z847,'oddspedia-matches'!$A:$AD,AG$2,0)</f>
        <v>#N/A</v>
      </c>
      <c r="AH847" t="e">
        <f>VLOOKUP($Z847,'oddspedia-matches'!$A:$AD,AH$2,0)</f>
        <v>#N/A</v>
      </c>
      <c r="AI847" t="e">
        <f>VLOOKUP($Z847,'oddspedia-matches'!$A:$AD,AI$2,0)</f>
        <v>#N/A</v>
      </c>
      <c r="AJ847" t="e">
        <f>VLOOKUP($Z847,'oddspedia-matches'!$A:$AD,AJ$2,0)</f>
        <v>#N/A</v>
      </c>
      <c r="AK847" t="e">
        <f>VLOOKUP($Z847,'oddspedia-matches'!$A:$AD,AK$2,0)</f>
        <v>#N/A</v>
      </c>
      <c r="AL847" t="e">
        <f>VLOOKUP($Z847,'oddspedia-matches'!$A:$AD,AL$2,0)</f>
        <v>#N/A</v>
      </c>
      <c r="AM847" t="e">
        <f>VLOOKUP($Z847,'oddspedia-matches'!$A:$AD,AM$2,0)</f>
        <v>#N/A</v>
      </c>
      <c r="AN847" t="e">
        <f>VLOOKUP($Z847,'oddspedia-matches'!$A:$AD,AN$2,0)</f>
        <v>#N/A</v>
      </c>
      <c r="AO847" t="e">
        <f>VLOOKUP($Z847,'oddspedia-matches'!$A:$AD,AO$2,0)</f>
        <v>#N/A</v>
      </c>
      <c r="AP847" t="e">
        <f>VLOOKUP($Z847,'oddspedia-matches'!$A:$AD,AP$2,0)</f>
        <v>#N/A</v>
      </c>
      <c r="AQ847" t="e">
        <f>VLOOKUP($Z847,'oddspedia-matches'!$A:$AD,AQ$2,0)</f>
        <v>#N/A</v>
      </c>
    </row>
    <row r="848" spans="2:43" hidden="1" x14ac:dyDescent="0.3">
      <c r="B848" t="s">
        <v>546</v>
      </c>
      <c r="C848" t="s">
        <v>5147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tr">
        <f>VLOOKUP(E848,'Transform table'!A:B,2,0)</f>
        <v>Guangzhou Dandelion Alpha</v>
      </c>
      <c r="Y848" t="str">
        <f>VLOOKUP(F848,'Transform table'!A:B,2,0)</f>
        <v>Wuhan Three Towns Reserves</v>
      </c>
      <c r="Z848" t="str">
        <f t="shared" si="15"/>
        <v>02/08/2026Guangzhou Dandelion AlphaWuhan Three Towns Reserves</v>
      </c>
      <c r="AA848" t="e">
        <f>VLOOKUP($Z848,'oddspedia-matches'!$A:$AD,AA$2,0)</f>
        <v>#N/A</v>
      </c>
      <c r="AB848" t="e">
        <f>VLOOKUP($Z848,'oddspedia-matches'!$A:$AD,AB$2,0)</f>
        <v>#N/A</v>
      </c>
      <c r="AC848" t="e">
        <f>VLOOKUP($Z848,'oddspedia-matches'!$A:$AD,AC$2,0)</f>
        <v>#N/A</v>
      </c>
      <c r="AD848" t="e">
        <f>VLOOKUP($Z848,'oddspedia-matches'!$A:$AD,AD$2,0)</f>
        <v>#N/A</v>
      </c>
      <c r="AE848" t="e">
        <f>VLOOKUP($Z848,'oddspedia-matches'!$A:$AD,AE$2,0)</f>
        <v>#N/A</v>
      </c>
      <c r="AF848" t="e">
        <f>VLOOKUP($Z848,'oddspedia-matches'!$A:$AD,AF$2,0)</f>
        <v>#N/A</v>
      </c>
      <c r="AG848" t="e">
        <f>VLOOKUP($Z848,'oddspedia-matches'!$A:$AD,AG$2,0)</f>
        <v>#N/A</v>
      </c>
      <c r="AH848" t="e">
        <f>VLOOKUP($Z848,'oddspedia-matches'!$A:$AD,AH$2,0)</f>
        <v>#N/A</v>
      </c>
      <c r="AI848" t="e">
        <f>VLOOKUP($Z848,'oddspedia-matches'!$A:$AD,AI$2,0)</f>
        <v>#N/A</v>
      </c>
      <c r="AJ848" t="e">
        <f>VLOOKUP($Z848,'oddspedia-matches'!$A:$AD,AJ$2,0)</f>
        <v>#N/A</v>
      </c>
      <c r="AK848" t="e">
        <f>VLOOKUP($Z848,'oddspedia-matches'!$A:$AD,AK$2,0)</f>
        <v>#N/A</v>
      </c>
      <c r="AL848" t="e">
        <f>VLOOKUP($Z848,'oddspedia-matches'!$A:$AD,AL$2,0)</f>
        <v>#N/A</v>
      </c>
      <c r="AM848" t="e">
        <f>VLOOKUP($Z848,'oddspedia-matches'!$A:$AD,AM$2,0)</f>
        <v>#N/A</v>
      </c>
      <c r="AN848" t="e">
        <f>VLOOKUP($Z848,'oddspedia-matches'!$A:$AD,AN$2,0)</f>
        <v>#N/A</v>
      </c>
      <c r="AO848" t="e">
        <f>VLOOKUP($Z848,'oddspedia-matches'!$A:$AD,AO$2,0)</f>
        <v>#N/A</v>
      </c>
      <c r="AP848" t="e">
        <f>VLOOKUP($Z848,'oddspedia-matches'!$A:$AD,AP$2,0)</f>
        <v>#N/A</v>
      </c>
      <c r="AQ848" t="e">
        <f>VLOOKUP($Z848,'oddspedia-matches'!$A:$AD,AQ$2,0)</f>
        <v>#N/A</v>
      </c>
    </row>
    <row r="849" spans="2:43" hidden="1" x14ac:dyDescent="0.3">
      <c r="B849" t="s">
        <v>546</v>
      </c>
      <c r="C849" t="s">
        <v>5147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tr">
        <f>VLOOKUP(E849,'Transform table'!A:B,2,0)</f>
        <v>Shandong Luneng Taishan Reserves</v>
      </c>
      <c r="Y849" t="str">
        <f>VLOOKUP(F849,'Transform table'!A:B,2,0)</f>
        <v>Dalian Kewei</v>
      </c>
      <c r="Z849" t="str">
        <f t="shared" si="15"/>
        <v>02/08/2026Shandong Luneng Taishan ReservesDalian Kewei</v>
      </c>
      <c r="AA849" t="e">
        <f>VLOOKUP($Z849,'oddspedia-matches'!$A:$AD,AA$2,0)</f>
        <v>#N/A</v>
      </c>
      <c r="AB849" t="e">
        <f>VLOOKUP($Z849,'oddspedia-matches'!$A:$AD,AB$2,0)</f>
        <v>#N/A</v>
      </c>
      <c r="AC849" t="e">
        <f>VLOOKUP($Z849,'oddspedia-matches'!$A:$AD,AC$2,0)</f>
        <v>#N/A</v>
      </c>
      <c r="AD849" t="e">
        <f>VLOOKUP($Z849,'oddspedia-matches'!$A:$AD,AD$2,0)</f>
        <v>#N/A</v>
      </c>
      <c r="AE849" t="e">
        <f>VLOOKUP($Z849,'oddspedia-matches'!$A:$AD,AE$2,0)</f>
        <v>#N/A</v>
      </c>
      <c r="AF849" t="e">
        <f>VLOOKUP($Z849,'oddspedia-matches'!$A:$AD,AF$2,0)</f>
        <v>#N/A</v>
      </c>
      <c r="AG849" t="e">
        <f>VLOOKUP($Z849,'oddspedia-matches'!$A:$AD,AG$2,0)</f>
        <v>#N/A</v>
      </c>
      <c r="AH849" t="e">
        <f>VLOOKUP($Z849,'oddspedia-matches'!$A:$AD,AH$2,0)</f>
        <v>#N/A</v>
      </c>
      <c r="AI849" t="e">
        <f>VLOOKUP($Z849,'oddspedia-matches'!$A:$AD,AI$2,0)</f>
        <v>#N/A</v>
      </c>
      <c r="AJ849" t="e">
        <f>VLOOKUP($Z849,'oddspedia-matches'!$A:$AD,AJ$2,0)</f>
        <v>#N/A</v>
      </c>
      <c r="AK849" t="e">
        <f>VLOOKUP($Z849,'oddspedia-matches'!$A:$AD,AK$2,0)</f>
        <v>#N/A</v>
      </c>
      <c r="AL849" t="e">
        <f>VLOOKUP($Z849,'oddspedia-matches'!$A:$AD,AL$2,0)</f>
        <v>#N/A</v>
      </c>
      <c r="AM849" t="e">
        <f>VLOOKUP($Z849,'oddspedia-matches'!$A:$AD,AM$2,0)</f>
        <v>#N/A</v>
      </c>
      <c r="AN849" t="e">
        <f>VLOOKUP($Z849,'oddspedia-matches'!$A:$AD,AN$2,0)</f>
        <v>#N/A</v>
      </c>
      <c r="AO849" t="e">
        <f>VLOOKUP($Z849,'oddspedia-matches'!$A:$AD,AO$2,0)</f>
        <v>#N/A</v>
      </c>
      <c r="AP849" t="e">
        <f>VLOOKUP($Z849,'oddspedia-matches'!$A:$AD,AP$2,0)</f>
        <v>#N/A</v>
      </c>
      <c r="AQ849" t="e">
        <f>VLOOKUP($Z849,'oddspedia-matches'!$A:$AD,AQ$2,0)</f>
        <v>#N/A</v>
      </c>
    </row>
    <row r="850" spans="2:43" hidden="1" x14ac:dyDescent="0.3">
      <c r="B850" t="s">
        <v>546</v>
      </c>
      <c r="C850" t="s">
        <v>5147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tr">
        <f>VLOOKUP(E850,'Transform table'!A:B,2,0)</f>
        <v>Nantong Haimen Codion</v>
      </c>
      <c r="Y850" t="str">
        <f>VLOOKUP(F850,'Transform table'!A:B,2,0)</f>
        <v>Taian Tiankuang</v>
      </c>
      <c r="Z850" t="str">
        <f t="shared" si="15"/>
        <v>02/08/2026Nantong Haimen CodionTaian Tiankuang</v>
      </c>
      <c r="AA850" t="e">
        <f>VLOOKUP($Z850,'oddspedia-matches'!$A:$AD,AA$2,0)</f>
        <v>#N/A</v>
      </c>
      <c r="AB850" t="e">
        <f>VLOOKUP($Z850,'oddspedia-matches'!$A:$AD,AB$2,0)</f>
        <v>#N/A</v>
      </c>
      <c r="AC850" t="e">
        <f>VLOOKUP($Z850,'oddspedia-matches'!$A:$AD,AC$2,0)</f>
        <v>#N/A</v>
      </c>
      <c r="AD850" t="e">
        <f>VLOOKUP($Z850,'oddspedia-matches'!$A:$AD,AD$2,0)</f>
        <v>#N/A</v>
      </c>
      <c r="AE850" t="e">
        <f>VLOOKUP($Z850,'oddspedia-matches'!$A:$AD,AE$2,0)</f>
        <v>#N/A</v>
      </c>
      <c r="AF850" t="e">
        <f>VLOOKUP($Z850,'oddspedia-matches'!$A:$AD,AF$2,0)</f>
        <v>#N/A</v>
      </c>
      <c r="AG850" t="e">
        <f>VLOOKUP($Z850,'oddspedia-matches'!$A:$AD,AG$2,0)</f>
        <v>#N/A</v>
      </c>
      <c r="AH850" t="e">
        <f>VLOOKUP($Z850,'oddspedia-matches'!$A:$AD,AH$2,0)</f>
        <v>#N/A</v>
      </c>
      <c r="AI850" t="e">
        <f>VLOOKUP($Z850,'oddspedia-matches'!$A:$AD,AI$2,0)</f>
        <v>#N/A</v>
      </c>
      <c r="AJ850" t="e">
        <f>VLOOKUP($Z850,'oddspedia-matches'!$A:$AD,AJ$2,0)</f>
        <v>#N/A</v>
      </c>
      <c r="AK850" t="e">
        <f>VLOOKUP($Z850,'oddspedia-matches'!$A:$AD,AK$2,0)</f>
        <v>#N/A</v>
      </c>
      <c r="AL850" t="e">
        <f>VLOOKUP($Z850,'oddspedia-matches'!$A:$AD,AL$2,0)</f>
        <v>#N/A</v>
      </c>
      <c r="AM850" t="e">
        <f>VLOOKUP($Z850,'oddspedia-matches'!$A:$AD,AM$2,0)</f>
        <v>#N/A</v>
      </c>
      <c r="AN850" t="e">
        <f>VLOOKUP($Z850,'oddspedia-matches'!$A:$AD,AN$2,0)</f>
        <v>#N/A</v>
      </c>
      <c r="AO850" t="e">
        <f>VLOOKUP($Z850,'oddspedia-matches'!$A:$AD,AO$2,0)</f>
        <v>#N/A</v>
      </c>
      <c r="AP850" t="e">
        <f>VLOOKUP($Z850,'oddspedia-matches'!$A:$AD,AP$2,0)</f>
        <v>#N/A</v>
      </c>
      <c r="AQ850" t="e">
        <f>VLOOKUP($Z850,'oddspedia-matches'!$A:$AD,AQ$2,0)</f>
        <v>#N/A</v>
      </c>
    </row>
    <row r="851" spans="2:43" hidden="1" x14ac:dyDescent="0.3">
      <c r="B851" t="s">
        <v>546</v>
      </c>
      <c r="C851" t="s">
        <v>5147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tr">
        <f>VLOOKUP(E851,'Transform table'!A:B,2,0)</f>
        <v>Yichun Grand Tiger</v>
      </c>
      <c r="Y851" t="str">
        <f>VLOOKUP(F851,'Transform table'!A:B,2,0)</f>
        <v>Jiangxi Liansheng FC</v>
      </c>
      <c r="Z851" t="str">
        <f t="shared" si="15"/>
        <v>02/08/2026Yichun Grand TigerJiangxi Liansheng FC</v>
      </c>
      <c r="AA851" t="e">
        <f>VLOOKUP($Z851,'oddspedia-matches'!$A:$AD,AA$2,0)</f>
        <v>#N/A</v>
      </c>
      <c r="AB851" t="e">
        <f>VLOOKUP($Z851,'oddspedia-matches'!$A:$AD,AB$2,0)</f>
        <v>#N/A</v>
      </c>
      <c r="AC851" t="e">
        <f>VLOOKUP($Z851,'oddspedia-matches'!$A:$AD,AC$2,0)</f>
        <v>#N/A</v>
      </c>
      <c r="AD851" t="e">
        <f>VLOOKUP($Z851,'oddspedia-matches'!$A:$AD,AD$2,0)</f>
        <v>#N/A</v>
      </c>
      <c r="AE851" t="e">
        <f>VLOOKUP($Z851,'oddspedia-matches'!$A:$AD,AE$2,0)</f>
        <v>#N/A</v>
      </c>
      <c r="AF851" t="e">
        <f>VLOOKUP($Z851,'oddspedia-matches'!$A:$AD,AF$2,0)</f>
        <v>#N/A</v>
      </c>
      <c r="AG851" t="e">
        <f>VLOOKUP($Z851,'oddspedia-matches'!$A:$AD,AG$2,0)</f>
        <v>#N/A</v>
      </c>
      <c r="AH851" t="e">
        <f>VLOOKUP($Z851,'oddspedia-matches'!$A:$AD,AH$2,0)</f>
        <v>#N/A</v>
      </c>
      <c r="AI851" t="e">
        <f>VLOOKUP($Z851,'oddspedia-matches'!$A:$AD,AI$2,0)</f>
        <v>#N/A</v>
      </c>
      <c r="AJ851" t="e">
        <f>VLOOKUP($Z851,'oddspedia-matches'!$A:$AD,AJ$2,0)</f>
        <v>#N/A</v>
      </c>
      <c r="AK851" t="e">
        <f>VLOOKUP($Z851,'oddspedia-matches'!$A:$AD,AK$2,0)</f>
        <v>#N/A</v>
      </c>
      <c r="AL851" t="e">
        <f>VLOOKUP($Z851,'oddspedia-matches'!$A:$AD,AL$2,0)</f>
        <v>#N/A</v>
      </c>
      <c r="AM851" t="e">
        <f>VLOOKUP($Z851,'oddspedia-matches'!$A:$AD,AM$2,0)</f>
        <v>#N/A</v>
      </c>
      <c r="AN851" t="e">
        <f>VLOOKUP($Z851,'oddspedia-matches'!$A:$AD,AN$2,0)</f>
        <v>#N/A</v>
      </c>
      <c r="AO851" t="e">
        <f>VLOOKUP($Z851,'oddspedia-matches'!$A:$AD,AO$2,0)</f>
        <v>#N/A</v>
      </c>
      <c r="AP851" t="e">
        <f>VLOOKUP($Z851,'oddspedia-matches'!$A:$AD,AP$2,0)</f>
        <v>#N/A</v>
      </c>
      <c r="AQ851" t="e">
        <f>VLOOKUP($Z851,'oddspedia-matches'!$A:$AD,AQ$2,0)</f>
        <v>#N/A</v>
      </c>
    </row>
    <row r="852" spans="2:43" hidden="1" x14ac:dyDescent="0.3">
      <c r="B852" t="s">
        <v>543</v>
      </c>
      <c r="C852" t="s">
        <v>5147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tr">
        <f>VLOOKUP(E852,'Transform table'!A:B,2,0)</f>
        <v>Liaoning Tieren</v>
      </c>
      <c r="Y852" t="str">
        <f>VLOOKUP(F852,'Transform table'!A:B,2,0)</f>
        <v>Shanghai Greenland Shenhua</v>
      </c>
      <c r="Z852" t="str">
        <f t="shared" si="15"/>
        <v>02/08/2026Liaoning TierenShanghai Greenland Shenhua</v>
      </c>
      <c r="AA852" t="e">
        <f>VLOOKUP($Z852,'oddspedia-matches'!$A:$AD,AA$2,0)</f>
        <v>#N/A</v>
      </c>
      <c r="AB852" t="e">
        <f>VLOOKUP($Z852,'oddspedia-matches'!$A:$AD,AB$2,0)</f>
        <v>#N/A</v>
      </c>
      <c r="AC852" t="e">
        <f>VLOOKUP($Z852,'oddspedia-matches'!$A:$AD,AC$2,0)</f>
        <v>#N/A</v>
      </c>
      <c r="AD852" t="e">
        <f>VLOOKUP($Z852,'oddspedia-matches'!$A:$AD,AD$2,0)</f>
        <v>#N/A</v>
      </c>
      <c r="AE852" t="e">
        <f>VLOOKUP($Z852,'oddspedia-matches'!$A:$AD,AE$2,0)</f>
        <v>#N/A</v>
      </c>
      <c r="AF852" t="e">
        <f>VLOOKUP($Z852,'oddspedia-matches'!$A:$AD,AF$2,0)</f>
        <v>#N/A</v>
      </c>
      <c r="AG852" t="e">
        <f>VLOOKUP($Z852,'oddspedia-matches'!$A:$AD,AG$2,0)</f>
        <v>#N/A</v>
      </c>
      <c r="AH852" t="e">
        <f>VLOOKUP($Z852,'oddspedia-matches'!$A:$AD,AH$2,0)</f>
        <v>#N/A</v>
      </c>
      <c r="AI852" t="e">
        <f>VLOOKUP($Z852,'oddspedia-matches'!$A:$AD,AI$2,0)</f>
        <v>#N/A</v>
      </c>
      <c r="AJ852" t="e">
        <f>VLOOKUP($Z852,'oddspedia-matches'!$A:$AD,AJ$2,0)</f>
        <v>#N/A</v>
      </c>
      <c r="AK852" t="e">
        <f>VLOOKUP($Z852,'oddspedia-matches'!$A:$AD,AK$2,0)</f>
        <v>#N/A</v>
      </c>
      <c r="AL852" t="e">
        <f>VLOOKUP($Z852,'oddspedia-matches'!$A:$AD,AL$2,0)</f>
        <v>#N/A</v>
      </c>
      <c r="AM852" t="e">
        <f>VLOOKUP($Z852,'oddspedia-matches'!$A:$AD,AM$2,0)</f>
        <v>#N/A</v>
      </c>
      <c r="AN852" t="e">
        <f>VLOOKUP($Z852,'oddspedia-matches'!$A:$AD,AN$2,0)</f>
        <v>#N/A</v>
      </c>
      <c r="AO852" t="e">
        <f>VLOOKUP($Z852,'oddspedia-matches'!$A:$AD,AO$2,0)</f>
        <v>#N/A</v>
      </c>
      <c r="AP852" t="e">
        <f>VLOOKUP($Z852,'oddspedia-matches'!$A:$AD,AP$2,0)</f>
        <v>#N/A</v>
      </c>
      <c r="AQ852" t="e">
        <f>VLOOKUP($Z852,'oddspedia-matches'!$A:$AD,AQ$2,0)</f>
        <v>#N/A</v>
      </c>
    </row>
    <row r="853" spans="2:43" hidden="1" x14ac:dyDescent="0.3">
      <c r="B853" t="s">
        <v>546</v>
      </c>
      <c r="C853" t="s">
        <v>5147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>
        <f>VLOOKUP(E853,'Transform table'!A:B,2,0)</f>
        <v>0</v>
      </c>
      <c r="Y853" t="str">
        <f>VLOOKUP(F853,'Transform table'!A:B,2,0)</f>
        <v>Xiamen Feilu</v>
      </c>
      <c r="Z853" t="str">
        <f t="shared" si="15"/>
        <v>02/08/20260Xiamen Feilu</v>
      </c>
      <c r="AA853" t="e">
        <f>VLOOKUP($Z853,'oddspedia-matches'!$A:$AD,AA$2,0)</f>
        <v>#N/A</v>
      </c>
      <c r="AB853" t="e">
        <f>VLOOKUP($Z853,'oddspedia-matches'!$A:$AD,AB$2,0)</f>
        <v>#N/A</v>
      </c>
      <c r="AC853" t="e">
        <f>VLOOKUP($Z853,'oddspedia-matches'!$A:$AD,AC$2,0)</f>
        <v>#N/A</v>
      </c>
      <c r="AD853" t="e">
        <f>VLOOKUP($Z853,'oddspedia-matches'!$A:$AD,AD$2,0)</f>
        <v>#N/A</v>
      </c>
      <c r="AE853" t="e">
        <f>VLOOKUP($Z853,'oddspedia-matches'!$A:$AD,AE$2,0)</f>
        <v>#N/A</v>
      </c>
      <c r="AF853" t="e">
        <f>VLOOKUP($Z853,'oddspedia-matches'!$A:$AD,AF$2,0)</f>
        <v>#N/A</v>
      </c>
      <c r="AG853" t="e">
        <f>VLOOKUP($Z853,'oddspedia-matches'!$A:$AD,AG$2,0)</f>
        <v>#N/A</v>
      </c>
      <c r="AH853" t="e">
        <f>VLOOKUP($Z853,'oddspedia-matches'!$A:$AD,AH$2,0)</f>
        <v>#N/A</v>
      </c>
      <c r="AI853" t="e">
        <f>VLOOKUP($Z853,'oddspedia-matches'!$A:$AD,AI$2,0)</f>
        <v>#N/A</v>
      </c>
      <c r="AJ853" t="e">
        <f>VLOOKUP($Z853,'oddspedia-matches'!$A:$AD,AJ$2,0)</f>
        <v>#N/A</v>
      </c>
      <c r="AK853" t="e">
        <f>VLOOKUP($Z853,'oddspedia-matches'!$A:$AD,AK$2,0)</f>
        <v>#N/A</v>
      </c>
      <c r="AL853" t="e">
        <f>VLOOKUP($Z853,'oddspedia-matches'!$A:$AD,AL$2,0)</f>
        <v>#N/A</v>
      </c>
      <c r="AM853" t="e">
        <f>VLOOKUP($Z853,'oddspedia-matches'!$A:$AD,AM$2,0)</f>
        <v>#N/A</v>
      </c>
      <c r="AN853" t="e">
        <f>VLOOKUP($Z853,'oddspedia-matches'!$A:$AD,AN$2,0)</f>
        <v>#N/A</v>
      </c>
      <c r="AO853" t="e">
        <f>VLOOKUP($Z853,'oddspedia-matches'!$A:$AD,AO$2,0)</f>
        <v>#N/A</v>
      </c>
      <c r="AP853" t="e">
        <f>VLOOKUP($Z853,'oddspedia-matches'!$A:$AD,AP$2,0)</f>
        <v>#N/A</v>
      </c>
      <c r="AQ853" t="e">
        <f>VLOOKUP($Z853,'oddspedia-matches'!$A:$AD,AQ$2,0)</f>
        <v>#N/A</v>
      </c>
    </row>
    <row r="854" spans="2:43" hidden="1" x14ac:dyDescent="0.3">
      <c r="B854" t="s">
        <v>584</v>
      </c>
      <c r="C854" t="s">
        <v>5147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tr">
        <f>VLOOKUP(E854,'Transform table'!A:B,2,0)</f>
        <v>Ulytau FC</v>
      </c>
      <c r="Y854" t="str">
        <f>VLOOKUP(F854,'Transform table'!A:B,2,0)</f>
        <v>Astana</v>
      </c>
      <c r="Z854" t="str">
        <f t="shared" si="15"/>
        <v>02/08/2026Ulytau FCAstana</v>
      </c>
      <c r="AA854" t="e">
        <f>VLOOKUP($Z854,'oddspedia-matches'!$A:$AD,AA$2,0)</f>
        <v>#N/A</v>
      </c>
      <c r="AB854" t="e">
        <f>VLOOKUP($Z854,'oddspedia-matches'!$A:$AD,AB$2,0)</f>
        <v>#N/A</v>
      </c>
      <c r="AC854" t="e">
        <f>VLOOKUP($Z854,'oddspedia-matches'!$A:$AD,AC$2,0)</f>
        <v>#N/A</v>
      </c>
      <c r="AD854" t="e">
        <f>VLOOKUP($Z854,'oddspedia-matches'!$A:$AD,AD$2,0)</f>
        <v>#N/A</v>
      </c>
      <c r="AE854" t="e">
        <f>VLOOKUP($Z854,'oddspedia-matches'!$A:$AD,AE$2,0)</f>
        <v>#N/A</v>
      </c>
      <c r="AF854" t="e">
        <f>VLOOKUP($Z854,'oddspedia-matches'!$A:$AD,AF$2,0)</f>
        <v>#N/A</v>
      </c>
      <c r="AG854" t="e">
        <f>VLOOKUP($Z854,'oddspedia-matches'!$A:$AD,AG$2,0)</f>
        <v>#N/A</v>
      </c>
      <c r="AH854" t="e">
        <f>VLOOKUP($Z854,'oddspedia-matches'!$A:$AD,AH$2,0)</f>
        <v>#N/A</v>
      </c>
      <c r="AI854" t="e">
        <f>VLOOKUP($Z854,'oddspedia-matches'!$A:$AD,AI$2,0)</f>
        <v>#N/A</v>
      </c>
      <c r="AJ854" t="e">
        <f>VLOOKUP($Z854,'oddspedia-matches'!$A:$AD,AJ$2,0)</f>
        <v>#N/A</v>
      </c>
      <c r="AK854" t="e">
        <f>VLOOKUP($Z854,'oddspedia-matches'!$A:$AD,AK$2,0)</f>
        <v>#N/A</v>
      </c>
      <c r="AL854" t="e">
        <f>VLOOKUP($Z854,'oddspedia-matches'!$A:$AD,AL$2,0)</f>
        <v>#N/A</v>
      </c>
      <c r="AM854" t="e">
        <f>VLOOKUP($Z854,'oddspedia-matches'!$A:$AD,AM$2,0)</f>
        <v>#N/A</v>
      </c>
      <c r="AN854" t="e">
        <f>VLOOKUP($Z854,'oddspedia-matches'!$A:$AD,AN$2,0)</f>
        <v>#N/A</v>
      </c>
      <c r="AO854" t="e">
        <f>VLOOKUP($Z854,'oddspedia-matches'!$A:$AD,AO$2,0)</f>
        <v>#N/A</v>
      </c>
      <c r="AP854" t="e">
        <f>VLOOKUP($Z854,'oddspedia-matches'!$A:$AD,AP$2,0)</f>
        <v>#N/A</v>
      </c>
      <c r="AQ854" t="e">
        <f>VLOOKUP($Z854,'oddspedia-matches'!$A:$AD,AQ$2,0)</f>
        <v>#N/A</v>
      </c>
    </row>
    <row r="855" spans="2:43" hidden="1" x14ac:dyDescent="0.3">
      <c r="B855" t="s">
        <v>584</v>
      </c>
      <c r="C855" t="s">
        <v>5147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tr">
        <f>VLOOKUP(E855,'Transform table'!A:B,2,0)</f>
        <v>Okzhetpes</v>
      </c>
      <c r="Y855" t="str">
        <f>VLOOKUP(F855,'Transform table'!A:B,2,0)</f>
        <v>Altay Semey</v>
      </c>
      <c r="Z855" t="str">
        <f t="shared" si="15"/>
        <v>02/08/2026OkzhetpesAltay Semey</v>
      </c>
      <c r="AA855" t="e">
        <f>VLOOKUP($Z855,'oddspedia-matches'!$A:$AD,AA$2,0)</f>
        <v>#N/A</v>
      </c>
      <c r="AB855" t="e">
        <f>VLOOKUP($Z855,'oddspedia-matches'!$A:$AD,AB$2,0)</f>
        <v>#N/A</v>
      </c>
      <c r="AC855" t="e">
        <f>VLOOKUP($Z855,'oddspedia-matches'!$A:$AD,AC$2,0)</f>
        <v>#N/A</v>
      </c>
      <c r="AD855" t="e">
        <f>VLOOKUP($Z855,'oddspedia-matches'!$A:$AD,AD$2,0)</f>
        <v>#N/A</v>
      </c>
      <c r="AE855" t="e">
        <f>VLOOKUP($Z855,'oddspedia-matches'!$A:$AD,AE$2,0)</f>
        <v>#N/A</v>
      </c>
      <c r="AF855" t="e">
        <f>VLOOKUP($Z855,'oddspedia-matches'!$A:$AD,AF$2,0)</f>
        <v>#N/A</v>
      </c>
      <c r="AG855" t="e">
        <f>VLOOKUP($Z855,'oddspedia-matches'!$A:$AD,AG$2,0)</f>
        <v>#N/A</v>
      </c>
      <c r="AH855" t="e">
        <f>VLOOKUP($Z855,'oddspedia-matches'!$A:$AD,AH$2,0)</f>
        <v>#N/A</v>
      </c>
      <c r="AI855" t="e">
        <f>VLOOKUP($Z855,'oddspedia-matches'!$A:$AD,AI$2,0)</f>
        <v>#N/A</v>
      </c>
      <c r="AJ855" t="e">
        <f>VLOOKUP($Z855,'oddspedia-matches'!$A:$AD,AJ$2,0)</f>
        <v>#N/A</v>
      </c>
      <c r="AK855" t="e">
        <f>VLOOKUP($Z855,'oddspedia-matches'!$A:$AD,AK$2,0)</f>
        <v>#N/A</v>
      </c>
      <c r="AL855" t="e">
        <f>VLOOKUP($Z855,'oddspedia-matches'!$A:$AD,AL$2,0)</f>
        <v>#N/A</v>
      </c>
      <c r="AM855" t="e">
        <f>VLOOKUP($Z855,'oddspedia-matches'!$A:$AD,AM$2,0)</f>
        <v>#N/A</v>
      </c>
      <c r="AN855" t="e">
        <f>VLOOKUP($Z855,'oddspedia-matches'!$A:$AD,AN$2,0)</f>
        <v>#N/A</v>
      </c>
      <c r="AO855" t="e">
        <f>VLOOKUP($Z855,'oddspedia-matches'!$A:$AD,AO$2,0)</f>
        <v>#N/A</v>
      </c>
      <c r="AP855" t="e">
        <f>VLOOKUP($Z855,'oddspedia-matches'!$A:$AD,AP$2,0)</f>
        <v>#N/A</v>
      </c>
      <c r="AQ855" t="e">
        <f>VLOOKUP($Z855,'oddspedia-matches'!$A:$AD,AQ$2,0)</f>
        <v>#N/A</v>
      </c>
    </row>
    <row r="856" spans="2:43" hidden="1" x14ac:dyDescent="0.3">
      <c r="B856" t="s">
        <v>543</v>
      </c>
      <c r="C856" t="s">
        <v>5147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tr">
        <f>VLOOKUP(E856,'Transform table'!A:B,2,0)</f>
        <v>Shenzhen Peng City</v>
      </c>
      <c r="Y856" t="str">
        <f>VLOOKUP(F856,'Transform table'!A:B,2,0)</f>
        <v>Chongqing Tonglianglong</v>
      </c>
      <c r="Z856" t="str">
        <f t="shared" si="15"/>
        <v>02/08/2026Shenzhen Peng CityChongqing Tonglianglong</v>
      </c>
      <c r="AA856" t="e">
        <f>VLOOKUP($Z856,'oddspedia-matches'!$A:$AD,AA$2,0)</f>
        <v>#N/A</v>
      </c>
      <c r="AB856" t="e">
        <f>VLOOKUP($Z856,'oddspedia-matches'!$A:$AD,AB$2,0)</f>
        <v>#N/A</v>
      </c>
      <c r="AC856" t="e">
        <f>VLOOKUP($Z856,'oddspedia-matches'!$A:$AD,AC$2,0)</f>
        <v>#N/A</v>
      </c>
      <c r="AD856" t="e">
        <f>VLOOKUP($Z856,'oddspedia-matches'!$A:$AD,AD$2,0)</f>
        <v>#N/A</v>
      </c>
      <c r="AE856" t="e">
        <f>VLOOKUP($Z856,'oddspedia-matches'!$A:$AD,AE$2,0)</f>
        <v>#N/A</v>
      </c>
      <c r="AF856" t="e">
        <f>VLOOKUP($Z856,'oddspedia-matches'!$A:$AD,AF$2,0)</f>
        <v>#N/A</v>
      </c>
      <c r="AG856" t="e">
        <f>VLOOKUP($Z856,'oddspedia-matches'!$A:$AD,AG$2,0)</f>
        <v>#N/A</v>
      </c>
      <c r="AH856" t="e">
        <f>VLOOKUP($Z856,'oddspedia-matches'!$A:$AD,AH$2,0)</f>
        <v>#N/A</v>
      </c>
      <c r="AI856" t="e">
        <f>VLOOKUP($Z856,'oddspedia-matches'!$A:$AD,AI$2,0)</f>
        <v>#N/A</v>
      </c>
      <c r="AJ856" t="e">
        <f>VLOOKUP($Z856,'oddspedia-matches'!$A:$AD,AJ$2,0)</f>
        <v>#N/A</v>
      </c>
      <c r="AK856" t="e">
        <f>VLOOKUP($Z856,'oddspedia-matches'!$A:$AD,AK$2,0)</f>
        <v>#N/A</v>
      </c>
      <c r="AL856" t="e">
        <f>VLOOKUP($Z856,'oddspedia-matches'!$A:$AD,AL$2,0)</f>
        <v>#N/A</v>
      </c>
      <c r="AM856" t="e">
        <f>VLOOKUP($Z856,'oddspedia-matches'!$A:$AD,AM$2,0)</f>
        <v>#N/A</v>
      </c>
      <c r="AN856" t="e">
        <f>VLOOKUP($Z856,'oddspedia-matches'!$A:$AD,AN$2,0)</f>
        <v>#N/A</v>
      </c>
      <c r="AO856" t="e">
        <f>VLOOKUP($Z856,'oddspedia-matches'!$A:$AD,AO$2,0)</f>
        <v>#N/A</v>
      </c>
      <c r="AP856" t="e">
        <f>VLOOKUP($Z856,'oddspedia-matches'!$A:$AD,AP$2,0)</f>
        <v>#N/A</v>
      </c>
      <c r="AQ856" t="e">
        <f>VLOOKUP($Z856,'oddspedia-matches'!$A:$AD,AQ$2,0)</f>
        <v>#N/A</v>
      </c>
    </row>
    <row r="857" spans="2:43" hidden="1" x14ac:dyDescent="0.3">
      <c r="B857" t="s">
        <v>474</v>
      </c>
      <c r="C857" t="s">
        <v>5147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tr">
        <f>VLOOKUP(E857,'Transform table'!A:B,2,0)</f>
        <v>Vaasa PS</v>
      </c>
      <c r="Y857" t="str">
        <f>VLOOKUP(F857,'Transform table'!A:B,2,0)</f>
        <v>Inter Turku</v>
      </c>
      <c r="Z857" t="str">
        <f t="shared" si="15"/>
        <v>02/08/2026Vaasa PSInter Turku</v>
      </c>
      <c r="AA857" t="e">
        <f>VLOOKUP($Z857,'oddspedia-matches'!$A:$AD,AA$2,0)</f>
        <v>#N/A</v>
      </c>
      <c r="AB857" t="e">
        <f>VLOOKUP($Z857,'oddspedia-matches'!$A:$AD,AB$2,0)</f>
        <v>#N/A</v>
      </c>
      <c r="AC857" t="e">
        <f>VLOOKUP($Z857,'oddspedia-matches'!$A:$AD,AC$2,0)</f>
        <v>#N/A</v>
      </c>
      <c r="AD857" t="e">
        <f>VLOOKUP($Z857,'oddspedia-matches'!$A:$AD,AD$2,0)</f>
        <v>#N/A</v>
      </c>
      <c r="AE857" t="e">
        <f>VLOOKUP($Z857,'oddspedia-matches'!$A:$AD,AE$2,0)</f>
        <v>#N/A</v>
      </c>
      <c r="AF857" t="e">
        <f>VLOOKUP($Z857,'oddspedia-matches'!$A:$AD,AF$2,0)</f>
        <v>#N/A</v>
      </c>
      <c r="AG857" t="e">
        <f>VLOOKUP($Z857,'oddspedia-matches'!$A:$AD,AG$2,0)</f>
        <v>#N/A</v>
      </c>
      <c r="AH857" t="e">
        <f>VLOOKUP($Z857,'oddspedia-matches'!$A:$AD,AH$2,0)</f>
        <v>#N/A</v>
      </c>
      <c r="AI857" t="e">
        <f>VLOOKUP($Z857,'oddspedia-matches'!$A:$AD,AI$2,0)</f>
        <v>#N/A</v>
      </c>
      <c r="AJ857" t="e">
        <f>VLOOKUP($Z857,'oddspedia-matches'!$A:$AD,AJ$2,0)</f>
        <v>#N/A</v>
      </c>
      <c r="AK857" t="e">
        <f>VLOOKUP($Z857,'oddspedia-matches'!$A:$AD,AK$2,0)</f>
        <v>#N/A</v>
      </c>
      <c r="AL857" t="e">
        <f>VLOOKUP($Z857,'oddspedia-matches'!$A:$AD,AL$2,0)</f>
        <v>#N/A</v>
      </c>
      <c r="AM857" t="e">
        <f>VLOOKUP($Z857,'oddspedia-matches'!$A:$AD,AM$2,0)</f>
        <v>#N/A</v>
      </c>
      <c r="AN857" t="e">
        <f>VLOOKUP($Z857,'oddspedia-matches'!$A:$AD,AN$2,0)</f>
        <v>#N/A</v>
      </c>
      <c r="AO857" t="e">
        <f>VLOOKUP($Z857,'oddspedia-matches'!$A:$AD,AO$2,0)</f>
        <v>#N/A</v>
      </c>
      <c r="AP857" t="e">
        <f>VLOOKUP($Z857,'oddspedia-matches'!$A:$AD,AP$2,0)</f>
        <v>#N/A</v>
      </c>
      <c r="AQ857" t="e">
        <f>VLOOKUP($Z857,'oddspedia-matches'!$A:$AD,AQ$2,0)</f>
        <v>#N/A</v>
      </c>
    </row>
    <row r="858" spans="2:43" hidden="1" x14ac:dyDescent="0.3">
      <c r="B858" t="s">
        <v>569</v>
      </c>
      <c r="C858" t="s">
        <v>5147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tr">
        <f>VLOOKUP(E858,'Transform table'!A:B,2,0)</f>
        <v>Ventspils</v>
      </c>
      <c r="Y858" t="str">
        <f>VLOOKUP(F858,'Transform table'!A:B,2,0)</f>
        <v>FK Smiltene</v>
      </c>
      <c r="Z858" t="str">
        <f t="shared" si="15"/>
        <v>02/08/2026VentspilsFK Smiltene</v>
      </c>
      <c r="AA858" t="e">
        <f>VLOOKUP($Z858,'oddspedia-matches'!$A:$AD,AA$2,0)</f>
        <v>#N/A</v>
      </c>
      <c r="AB858" t="e">
        <f>VLOOKUP($Z858,'oddspedia-matches'!$A:$AD,AB$2,0)</f>
        <v>#N/A</v>
      </c>
      <c r="AC858" t="e">
        <f>VLOOKUP($Z858,'oddspedia-matches'!$A:$AD,AC$2,0)</f>
        <v>#N/A</v>
      </c>
      <c r="AD858" t="e">
        <f>VLOOKUP($Z858,'oddspedia-matches'!$A:$AD,AD$2,0)</f>
        <v>#N/A</v>
      </c>
      <c r="AE858" t="e">
        <f>VLOOKUP($Z858,'oddspedia-matches'!$A:$AD,AE$2,0)</f>
        <v>#N/A</v>
      </c>
      <c r="AF858" t="e">
        <f>VLOOKUP($Z858,'oddspedia-matches'!$A:$AD,AF$2,0)</f>
        <v>#N/A</v>
      </c>
      <c r="AG858" t="e">
        <f>VLOOKUP($Z858,'oddspedia-matches'!$A:$AD,AG$2,0)</f>
        <v>#N/A</v>
      </c>
      <c r="AH858" t="e">
        <f>VLOOKUP($Z858,'oddspedia-matches'!$A:$AD,AH$2,0)</f>
        <v>#N/A</v>
      </c>
      <c r="AI858" t="e">
        <f>VLOOKUP($Z858,'oddspedia-matches'!$A:$AD,AI$2,0)</f>
        <v>#N/A</v>
      </c>
      <c r="AJ858" t="e">
        <f>VLOOKUP($Z858,'oddspedia-matches'!$A:$AD,AJ$2,0)</f>
        <v>#N/A</v>
      </c>
      <c r="AK858" t="e">
        <f>VLOOKUP($Z858,'oddspedia-matches'!$A:$AD,AK$2,0)</f>
        <v>#N/A</v>
      </c>
      <c r="AL858" t="e">
        <f>VLOOKUP($Z858,'oddspedia-matches'!$A:$AD,AL$2,0)</f>
        <v>#N/A</v>
      </c>
      <c r="AM858" t="e">
        <f>VLOOKUP($Z858,'oddspedia-matches'!$A:$AD,AM$2,0)</f>
        <v>#N/A</v>
      </c>
      <c r="AN858" t="e">
        <f>VLOOKUP($Z858,'oddspedia-matches'!$A:$AD,AN$2,0)</f>
        <v>#N/A</v>
      </c>
      <c r="AO858" t="e">
        <f>VLOOKUP($Z858,'oddspedia-matches'!$A:$AD,AO$2,0)</f>
        <v>#N/A</v>
      </c>
      <c r="AP858" t="e">
        <f>VLOOKUP($Z858,'oddspedia-matches'!$A:$AD,AP$2,0)</f>
        <v>#N/A</v>
      </c>
      <c r="AQ858" t="e">
        <f>VLOOKUP($Z858,'oddspedia-matches'!$A:$AD,AQ$2,0)</f>
        <v>#N/A</v>
      </c>
    </row>
    <row r="859" spans="2:43" hidden="1" x14ac:dyDescent="0.3">
      <c r="B859" t="s">
        <v>476</v>
      </c>
      <c r="C859" t="s">
        <v>5147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tr">
        <f>VLOOKUP(E859,'Transform table'!A:B,2,0)</f>
        <v>Brommapojkarna</v>
      </c>
      <c r="Y859" t="str">
        <f>VLOOKUP(F859,'Transform table'!A:B,2,0)</f>
        <v>Malmo</v>
      </c>
      <c r="Z859" t="str">
        <f t="shared" si="15"/>
        <v>02/08/2026BrommapojkarnaMalmo</v>
      </c>
      <c r="AA859" t="e">
        <f>VLOOKUP($Z859,'oddspedia-matches'!$A:$AD,AA$2,0)</f>
        <v>#N/A</v>
      </c>
      <c r="AB859" t="e">
        <f>VLOOKUP($Z859,'oddspedia-matches'!$A:$AD,AB$2,0)</f>
        <v>#N/A</v>
      </c>
      <c r="AC859" t="e">
        <f>VLOOKUP($Z859,'oddspedia-matches'!$A:$AD,AC$2,0)</f>
        <v>#N/A</v>
      </c>
      <c r="AD859" t="e">
        <f>VLOOKUP($Z859,'oddspedia-matches'!$A:$AD,AD$2,0)</f>
        <v>#N/A</v>
      </c>
      <c r="AE859" t="e">
        <f>VLOOKUP($Z859,'oddspedia-matches'!$A:$AD,AE$2,0)</f>
        <v>#N/A</v>
      </c>
      <c r="AF859" t="e">
        <f>VLOOKUP($Z859,'oddspedia-matches'!$A:$AD,AF$2,0)</f>
        <v>#N/A</v>
      </c>
      <c r="AG859" t="e">
        <f>VLOOKUP($Z859,'oddspedia-matches'!$A:$AD,AG$2,0)</f>
        <v>#N/A</v>
      </c>
      <c r="AH859" t="e">
        <f>VLOOKUP($Z859,'oddspedia-matches'!$A:$AD,AH$2,0)</f>
        <v>#N/A</v>
      </c>
      <c r="AI859" t="e">
        <f>VLOOKUP($Z859,'oddspedia-matches'!$A:$AD,AI$2,0)</f>
        <v>#N/A</v>
      </c>
      <c r="AJ859" t="e">
        <f>VLOOKUP($Z859,'oddspedia-matches'!$A:$AD,AJ$2,0)</f>
        <v>#N/A</v>
      </c>
      <c r="AK859" t="e">
        <f>VLOOKUP($Z859,'oddspedia-matches'!$A:$AD,AK$2,0)</f>
        <v>#N/A</v>
      </c>
      <c r="AL859" t="e">
        <f>VLOOKUP($Z859,'oddspedia-matches'!$A:$AD,AL$2,0)</f>
        <v>#N/A</v>
      </c>
      <c r="AM859" t="e">
        <f>VLOOKUP($Z859,'oddspedia-matches'!$A:$AD,AM$2,0)</f>
        <v>#N/A</v>
      </c>
      <c r="AN859" t="e">
        <f>VLOOKUP($Z859,'oddspedia-matches'!$A:$AD,AN$2,0)</f>
        <v>#N/A</v>
      </c>
      <c r="AO859" t="e">
        <f>VLOOKUP($Z859,'oddspedia-matches'!$A:$AD,AO$2,0)</f>
        <v>#N/A</v>
      </c>
      <c r="AP859" t="e">
        <f>VLOOKUP($Z859,'oddspedia-matches'!$A:$AD,AP$2,0)</f>
        <v>#N/A</v>
      </c>
      <c r="AQ859" t="e">
        <f>VLOOKUP($Z859,'oddspedia-matches'!$A:$AD,AQ$2,0)</f>
        <v>#N/A</v>
      </c>
    </row>
    <row r="860" spans="2:43" hidden="1" x14ac:dyDescent="0.3">
      <c r="B860" t="s">
        <v>476</v>
      </c>
      <c r="C860" t="s">
        <v>5147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tr">
        <f>VLOOKUP(E860,'Transform table'!A:B,2,0)</f>
        <v>IFK Goteborg</v>
      </c>
      <c r="Y860" t="str">
        <f>VLOOKUP(F860,'Transform table'!A:B,2,0)</f>
        <v>Degerfors IF</v>
      </c>
      <c r="Z860" t="str">
        <f t="shared" si="15"/>
        <v>02/08/2026IFK GoteborgDegerfors IF</v>
      </c>
      <c r="AA860" t="e">
        <f>VLOOKUP($Z860,'oddspedia-matches'!$A:$AD,AA$2,0)</f>
        <v>#N/A</v>
      </c>
      <c r="AB860" t="e">
        <f>VLOOKUP($Z860,'oddspedia-matches'!$A:$AD,AB$2,0)</f>
        <v>#N/A</v>
      </c>
      <c r="AC860" t="e">
        <f>VLOOKUP($Z860,'oddspedia-matches'!$A:$AD,AC$2,0)</f>
        <v>#N/A</v>
      </c>
      <c r="AD860" t="e">
        <f>VLOOKUP($Z860,'oddspedia-matches'!$A:$AD,AD$2,0)</f>
        <v>#N/A</v>
      </c>
      <c r="AE860" t="e">
        <f>VLOOKUP($Z860,'oddspedia-matches'!$A:$AD,AE$2,0)</f>
        <v>#N/A</v>
      </c>
      <c r="AF860" t="e">
        <f>VLOOKUP($Z860,'oddspedia-matches'!$A:$AD,AF$2,0)</f>
        <v>#N/A</v>
      </c>
      <c r="AG860" t="e">
        <f>VLOOKUP($Z860,'oddspedia-matches'!$A:$AD,AG$2,0)</f>
        <v>#N/A</v>
      </c>
      <c r="AH860" t="e">
        <f>VLOOKUP($Z860,'oddspedia-matches'!$A:$AD,AH$2,0)</f>
        <v>#N/A</v>
      </c>
      <c r="AI860" t="e">
        <f>VLOOKUP($Z860,'oddspedia-matches'!$A:$AD,AI$2,0)</f>
        <v>#N/A</v>
      </c>
      <c r="AJ860" t="e">
        <f>VLOOKUP($Z860,'oddspedia-matches'!$A:$AD,AJ$2,0)</f>
        <v>#N/A</v>
      </c>
      <c r="AK860" t="e">
        <f>VLOOKUP($Z860,'oddspedia-matches'!$A:$AD,AK$2,0)</f>
        <v>#N/A</v>
      </c>
      <c r="AL860" t="e">
        <f>VLOOKUP($Z860,'oddspedia-matches'!$A:$AD,AL$2,0)</f>
        <v>#N/A</v>
      </c>
      <c r="AM860" t="e">
        <f>VLOOKUP($Z860,'oddspedia-matches'!$A:$AD,AM$2,0)</f>
        <v>#N/A</v>
      </c>
      <c r="AN860" t="e">
        <f>VLOOKUP($Z860,'oddspedia-matches'!$A:$AD,AN$2,0)</f>
        <v>#N/A</v>
      </c>
      <c r="AO860" t="e">
        <f>VLOOKUP($Z860,'oddspedia-matches'!$A:$AD,AO$2,0)</f>
        <v>#N/A</v>
      </c>
      <c r="AP860" t="e">
        <f>VLOOKUP($Z860,'oddspedia-matches'!$A:$AD,AP$2,0)</f>
        <v>#N/A</v>
      </c>
      <c r="AQ860" t="e">
        <f>VLOOKUP($Z860,'oddspedia-matches'!$A:$AD,AQ$2,0)</f>
        <v>#N/A</v>
      </c>
    </row>
    <row r="861" spans="2:43" hidden="1" x14ac:dyDescent="0.3">
      <c r="B861" t="s">
        <v>584</v>
      </c>
      <c r="C861" t="s">
        <v>5147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tr">
        <f>VLOOKUP(E861,'Transform table'!A:B,2,0)</f>
        <v>FC Zhenis</v>
      </c>
      <c r="Y861" t="str">
        <f>VLOOKUP(F861,'Transform table'!A:B,2,0)</f>
        <v>Elimai FC</v>
      </c>
      <c r="Z861" t="str">
        <f t="shared" si="15"/>
        <v>02/08/2026FC ZhenisElimai FC</v>
      </c>
      <c r="AA861" t="e">
        <f>VLOOKUP($Z861,'oddspedia-matches'!$A:$AD,AA$2,0)</f>
        <v>#N/A</v>
      </c>
      <c r="AB861" t="e">
        <f>VLOOKUP($Z861,'oddspedia-matches'!$A:$AD,AB$2,0)</f>
        <v>#N/A</v>
      </c>
      <c r="AC861" t="e">
        <f>VLOOKUP($Z861,'oddspedia-matches'!$A:$AD,AC$2,0)</f>
        <v>#N/A</v>
      </c>
      <c r="AD861" t="e">
        <f>VLOOKUP($Z861,'oddspedia-matches'!$A:$AD,AD$2,0)</f>
        <v>#N/A</v>
      </c>
      <c r="AE861" t="e">
        <f>VLOOKUP($Z861,'oddspedia-matches'!$A:$AD,AE$2,0)</f>
        <v>#N/A</v>
      </c>
      <c r="AF861" t="e">
        <f>VLOOKUP($Z861,'oddspedia-matches'!$A:$AD,AF$2,0)</f>
        <v>#N/A</v>
      </c>
      <c r="AG861" t="e">
        <f>VLOOKUP($Z861,'oddspedia-matches'!$A:$AD,AG$2,0)</f>
        <v>#N/A</v>
      </c>
      <c r="AH861" t="e">
        <f>VLOOKUP($Z861,'oddspedia-matches'!$A:$AD,AH$2,0)</f>
        <v>#N/A</v>
      </c>
      <c r="AI861" t="e">
        <f>VLOOKUP($Z861,'oddspedia-matches'!$A:$AD,AI$2,0)</f>
        <v>#N/A</v>
      </c>
      <c r="AJ861" t="e">
        <f>VLOOKUP($Z861,'oddspedia-matches'!$A:$AD,AJ$2,0)</f>
        <v>#N/A</v>
      </c>
      <c r="AK861" t="e">
        <f>VLOOKUP($Z861,'oddspedia-matches'!$A:$AD,AK$2,0)</f>
        <v>#N/A</v>
      </c>
      <c r="AL861" t="e">
        <f>VLOOKUP($Z861,'oddspedia-matches'!$A:$AD,AL$2,0)</f>
        <v>#N/A</v>
      </c>
      <c r="AM861" t="e">
        <f>VLOOKUP($Z861,'oddspedia-matches'!$A:$AD,AM$2,0)</f>
        <v>#N/A</v>
      </c>
      <c r="AN861" t="e">
        <f>VLOOKUP($Z861,'oddspedia-matches'!$A:$AD,AN$2,0)</f>
        <v>#N/A</v>
      </c>
      <c r="AO861" t="e">
        <f>VLOOKUP($Z861,'oddspedia-matches'!$A:$AD,AO$2,0)</f>
        <v>#N/A</v>
      </c>
      <c r="AP861" t="e">
        <f>VLOOKUP($Z861,'oddspedia-matches'!$A:$AD,AP$2,0)</f>
        <v>#N/A</v>
      </c>
      <c r="AQ861" t="e">
        <f>VLOOKUP($Z861,'oddspedia-matches'!$A:$AD,AQ$2,0)</f>
        <v>#N/A</v>
      </c>
    </row>
    <row r="862" spans="2:43" hidden="1" x14ac:dyDescent="0.3">
      <c r="B862" t="s">
        <v>990</v>
      </c>
      <c r="C862" t="s">
        <v>5147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tr">
        <f>VLOOKUP(E862,'Transform table'!A:B,2,0)</f>
        <v>FK Tukums 2000</v>
      </c>
      <c r="Y862" t="str">
        <f>VLOOKUP(F862,'Transform table'!A:B,2,0)</f>
        <v>FK Liepaja</v>
      </c>
      <c r="Z862" t="str">
        <f t="shared" si="15"/>
        <v>02/08/2026FK Tukums 2000FK Liepaja</v>
      </c>
      <c r="AA862" t="e">
        <f>VLOOKUP($Z862,'oddspedia-matches'!$A:$AD,AA$2,0)</f>
        <v>#N/A</v>
      </c>
      <c r="AB862" t="e">
        <f>VLOOKUP($Z862,'oddspedia-matches'!$A:$AD,AB$2,0)</f>
        <v>#N/A</v>
      </c>
      <c r="AC862" t="e">
        <f>VLOOKUP($Z862,'oddspedia-matches'!$A:$AD,AC$2,0)</f>
        <v>#N/A</v>
      </c>
      <c r="AD862" t="e">
        <f>VLOOKUP($Z862,'oddspedia-matches'!$A:$AD,AD$2,0)</f>
        <v>#N/A</v>
      </c>
      <c r="AE862" t="e">
        <f>VLOOKUP($Z862,'oddspedia-matches'!$A:$AD,AE$2,0)</f>
        <v>#N/A</v>
      </c>
      <c r="AF862" t="e">
        <f>VLOOKUP($Z862,'oddspedia-matches'!$A:$AD,AF$2,0)</f>
        <v>#N/A</v>
      </c>
      <c r="AG862" t="e">
        <f>VLOOKUP($Z862,'oddspedia-matches'!$A:$AD,AG$2,0)</f>
        <v>#N/A</v>
      </c>
      <c r="AH862" t="e">
        <f>VLOOKUP($Z862,'oddspedia-matches'!$A:$AD,AH$2,0)</f>
        <v>#N/A</v>
      </c>
      <c r="AI862" t="e">
        <f>VLOOKUP($Z862,'oddspedia-matches'!$A:$AD,AI$2,0)</f>
        <v>#N/A</v>
      </c>
      <c r="AJ862" t="e">
        <f>VLOOKUP($Z862,'oddspedia-matches'!$A:$AD,AJ$2,0)</f>
        <v>#N/A</v>
      </c>
      <c r="AK862" t="e">
        <f>VLOOKUP($Z862,'oddspedia-matches'!$A:$AD,AK$2,0)</f>
        <v>#N/A</v>
      </c>
      <c r="AL862" t="e">
        <f>VLOOKUP($Z862,'oddspedia-matches'!$A:$AD,AL$2,0)</f>
        <v>#N/A</v>
      </c>
      <c r="AM862" t="e">
        <f>VLOOKUP($Z862,'oddspedia-matches'!$A:$AD,AM$2,0)</f>
        <v>#N/A</v>
      </c>
      <c r="AN862" t="e">
        <f>VLOOKUP($Z862,'oddspedia-matches'!$A:$AD,AN$2,0)</f>
        <v>#N/A</v>
      </c>
      <c r="AO862" t="e">
        <f>VLOOKUP($Z862,'oddspedia-matches'!$A:$AD,AO$2,0)</f>
        <v>#N/A</v>
      </c>
      <c r="AP862" t="e">
        <f>VLOOKUP($Z862,'oddspedia-matches'!$A:$AD,AP$2,0)</f>
        <v>#N/A</v>
      </c>
      <c r="AQ862" t="e">
        <f>VLOOKUP($Z862,'oddspedia-matches'!$A:$AD,AQ$2,0)</f>
        <v>#N/A</v>
      </c>
    </row>
    <row r="863" spans="2:43" hidden="1" x14ac:dyDescent="0.3">
      <c r="B863" t="s">
        <v>451</v>
      </c>
      <c r="C863" t="s">
        <v>5147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tr">
        <f>VLOOKUP(E863,'Transform table'!A:B,2,0)</f>
        <v>Assyriska United IK</v>
      </c>
      <c r="Y863" t="str">
        <f>VLOOKUP(F863,'Transform table'!A:B,2,0)</f>
        <v xml:space="preserve">Ljungskille </v>
      </c>
      <c r="Z863" t="str">
        <f t="shared" si="15"/>
        <v xml:space="preserve">02/08/2026Assyriska United IKLjungskille </v>
      </c>
      <c r="AA863" t="e">
        <f>VLOOKUP($Z863,'oddspedia-matches'!$A:$AD,AA$2,0)</f>
        <v>#N/A</v>
      </c>
      <c r="AB863" t="e">
        <f>VLOOKUP($Z863,'oddspedia-matches'!$A:$AD,AB$2,0)</f>
        <v>#N/A</v>
      </c>
      <c r="AC863" t="e">
        <f>VLOOKUP($Z863,'oddspedia-matches'!$A:$AD,AC$2,0)</f>
        <v>#N/A</v>
      </c>
      <c r="AD863" t="e">
        <f>VLOOKUP($Z863,'oddspedia-matches'!$A:$AD,AD$2,0)</f>
        <v>#N/A</v>
      </c>
      <c r="AE863" t="e">
        <f>VLOOKUP($Z863,'oddspedia-matches'!$A:$AD,AE$2,0)</f>
        <v>#N/A</v>
      </c>
      <c r="AF863" t="e">
        <f>VLOOKUP($Z863,'oddspedia-matches'!$A:$AD,AF$2,0)</f>
        <v>#N/A</v>
      </c>
      <c r="AG863" t="e">
        <f>VLOOKUP($Z863,'oddspedia-matches'!$A:$AD,AG$2,0)</f>
        <v>#N/A</v>
      </c>
      <c r="AH863" t="e">
        <f>VLOOKUP($Z863,'oddspedia-matches'!$A:$AD,AH$2,0)</f>
        <v>#N/A</v>
      </c>
      <c r="AI863" t="e">
        <f>VLOOKUP($Z863,'oddspedia-matches'!$A:$AD,AI$2,0)</f>
        <v>#N/A</v>
      </c>
      <c r="AJ863" t="e">
        <f>VLOOKUP($Z863,'oddspedia-matches'!$A:$AD,AJ$2,0)</f>
        <v>#N/A</v>
      </c>
      <c r="AK863" t="e">
        <f>VLOOKUP($Z863,'oddspedia-matches'!$A:$AD,AK$2,0)</f>
        <v>#N/A</v>
      </c>
      <c r="AL863" t="e">
        <f>VLOOKUP($Z863,'oddspedia-matches'!$A:$AD,AL$2,0)</f>
        <v>#N/A</v>
      </c>
      <c r="AM863" t="e">
        <f>VLOOKUP($Z863,'oddspedia-matches'!$A:$AD,AM$2,0)</f>
        <v>#N/A</v>
      </c>
      <c r="AN863" t="e">
        <f>VLOOKUP($Z863,'oddspedia-matches'!$A:$AD,AN$2,0)</f>
        <v>#N/A</v>
      </c>
      <c r="AO863" t="e">
        <f>VLOOKUP($Z863,'oddspedia-matches'!$A:$AD,AO$2,0)</f>
        <v>#N/A</v>
      </c>
      <c r="AP863" t="e">
        <f>VLOOKUP($Z863,'oddspedia-matches'!$A:$AD,AP$2,0)</f>
        <v>#N/A</v>
      </c>
      <c r="AQ863" t="e">
        <f>VLOOKUP($Z863,'oddspedia-matches'!$A:$AD,AQ$2,0)</f>
        <v>#N/A</v>
      </c>
    </row>
    <row r="864" spans="2:43" hidden="1" x14ac:dyDescent="0.3">
      <c r="B864" t="s">
        <v>4829</v>
      </c>
      <c r="C864" t="s">
        <v>5147</v>
      </c>
      <c r="D864" s="25">
        <v>0.41666666666666669</v>
      </c>
      <c r="E864" t="s">
        <v>5154</v>
      </c>
      <c r="F864" t="s">
        <v>5155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e">
        <f>VLOOKUP(E864,'Transform table'!A:B,2,0)</f>
        <v>#N/A</v>
      </c>
      <c r="Y864" t="e">
        <f>VLOOKUP(F864,'Transform table'!A:B,2,0)</f>
        <v>#N/A</v>
      </c>
      <c r="Z864" t="e">
        <f t="shared" si="15"/>
        <v>#N/A</v>
      </c>
      <c r="AA864" t="e">
        <f>VLOOKUP($Z864,'oddspedia-matches'!$A:$AD,AA$2,0)</f>
        <v>#N/A</v>
      </c>
      <c r="AB864" t="e">
        <f>VLOOKUP($Z864,'oddspedia-matches'!$A:$AD,AB$2,0)</f>
        <v>#N/A</v>
      </c>
      <c r="AC864" t="e">
        <f>VLOOKUP($Z864,'oddspedia-matches'!$A:$AD,AC$2,0)</f>
        <v>#N/A</v>
      </c>
      <c r="AD864" t="e">
        <f>VLOOKUP($Z864,'oddspedia-matches'!$A:$AD,AD$2,0)</f>
        <v>#N/A</v>
      </c>
      <c r="AE864" t="e">
        <f>VLOOKUP($Z864,'oddspedia-matches'!$A:$AD,AE$2,0)</f>
        <v>#N/A</v>
      </c>
      <c r="AF864" t="e">
        <f>VLOOKUP($Z864,'oddspedia-matches'!$A:$AD,AF$2,0)</f>
        <v>#N/A</v>
      </c>
      <c r="AG864" t="e">
        <f>VLOOKUP($Z864,'oddspedia-matches'!$A:$AD,AG$2,0)</f>
        <v>#N/A</v>
      </c>
      <c r="AH864" t="e">
        <f>VLOOKUP($Z864,'oddspedia-matches'!$A:$AD,AH$2,0)</f>
        <v>#N/A</v>
      </c>
      <c r="AI864" t="e">
        <f>VLOOKUP($Z864,'oddspedia-matches'!$A:$AD,AI$2,0)</f>
        <v>#N/A</v>
      </c>
      <c r="AJ864" t="e">
        <f>VLOOKUP($Z864,'oddspedia-matches'!$A:$AD,AJ$2,0)</f>
        <v>#N/A</v>
      </c>
      <c r="AK864" t="e">
        <f>VLOOKUP($Z864,'oddspedia-matches'!$A:$AD,AK$2,0)</f>
        <v>#N/A</v>
      </c>
      <c r="AL864" t="e">
        <f>VLOOKUP($Z864,'oddspedia-matches'!$A:$AD,AL$2,0)</f>
        <v>#N/A</v>
      </c>
      <c r="AM864" t="e">
        <f>VLOOKUP($Z864,'oddspedia-matches'!$A:$AD,AM$2,0)</f>
        <v>#N/A</v>
      </c>
      <c r="AN864" t="e">
        <f>VLOOKUP($Z864,'oddspedia-matches'!$A:$AD,AN$2,0)</f>
        <v>#N/A</v>
      </c>
      <c r="AO864" t="e">
        <f>VLOOKUP($Z864,'oddspedia-matches'!$A:$AD,AO$2,0)</f>
        <v>#N/A</v>
      </c>
      <c r="AP864" t="e">
        <f>VLOOKUP($Z864,'oddspedia-matches'!$A:$AD,AP$2,0)</f>
        <v>#N/A</v>
      </c>
      <c r="AQ864" t="e">
        <f>VLOOKUP($Z864,'oddspedia-matches'!$A:$AD,AQ$2,0)</f>
        <v>#N/A</v>
      </c>
    </row>
    <row r="865" spans="2:43" hidden="1" x14ac:dyDescent="0.3">
      <c r="B865" t="s">
        <v>4238</v>
      </c>
      <c r="C865" t="s">
        <v>5147</v>
      </c>
      <c r="D865" s="25">
        <v>0.45833333333333331</v>
      </c>
      <c r="E865" t="s">
        <v>5156</v>
      </c>
      <c r="F865" t="s">
        <v>5157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e">
        <f>VLOOKUP(E865,'Transform table'!A:B,2,0)</f>
        <v>#N/A</v>
      </c>
      <c r="Y865" t="e">
        <f>VLOOKUP(F865,'Transform table'!A:B,2,0)</f>
        <v>#N/A</v>
      </c>
      <c r="Z865" t="e">
        <f t="shared" si="15"/>
        <v>#N/A</v>
      </c>
      <c r="AA865" t="e">
        <f>VLOOKUP($Z865,'oddspedia-matches'!$A:$AD,AA$2,0)</f>
        <v>#N/A</v>
      </c>
      <c r="AB865" t="e">
        <f>VLOOKUP($Z865,'oddspedia-matches'!$A:$AD,AB$2,0)</f>
        <v>#N/A</v>
      </c>
      <c r="AC865" t="e">
        <f>VLOOKUP($Z865,'oddspedia-matches'!$A:$AD,AC$2,0)</f>
        <v>#N/A</v>
      </c>
      <c r="AD865" t="e">
        <f>VLOOKUP($Z865,'oddspedia-matches'!$A:$AD,AD$2,0)</f>
        <v>#N/A</v>
      </c>
      <c r="AE865" t="e">
        <f>VLOOKUP($Z865,'oddspedia-matches'!$A:$AD,AE$2,0)</f>
        <v>#N/A</v>
      </c>
      <c r="AF865" t="e">
        <f>VLOOKUP($Z865,'oddspedia-matches'!$A:$AD,AF$2,0)</f>
        <v>#N/A</v>
      </c>
      <c r="AG865" t="e">
        <f>VLOOKUP($Z865,'oddspedia-matches'!$A:$AD,AG$2,0)</f>
        <v>#N/A</v>
      </c>
      <c r="AH865" t="e">
        <f>VLOOKUP($Z865,'oddspedia-matches'!$A:$AD,AH$2,0)</f>
        <v>#N/A</v>
      </c>
      <c r="AI865" t="e">
        <f>VLOOKUP($Z865,'oddspedia-matches'!$A:$AD,AI$2,0)</f>
        <v>#N/A</v>
      </c>
      <c r="AJ865" t="e">
        <f>VLOOKUP($Z865,'oddspedia-matches'!$A:$AD,AJ$2,0)</f>
        <v>#N/A</v>
      </c>
      <c r="AK865" t="e">
        <f>VLOOKUP($Z865,'oddspedia-matches'!$A:$AD,AK$2,0)</f>
        <v>#N/A</v>
      </c>
      <c r="AL865" t="e">
        <f>VLOOKUP($Z865,'oddspedia-matches'!$A:$AD,AL$2,0)</f>
        <v>#N/A</v>
      </c>
      <c r="AM865" t="e">
        <f>VLOOKUP($Z865,'oddspedia-matches'!$A:$AD,AM$2,0)</f>
        <v>#N/A</v>
      </c>
      <c r="AN865" t="e">
        <f>VLOOKUP($Z865,'oddspedia-matches'!$A:$AD,AN$2,0)</f>
        <v>#N/A</v>
      </c>
      <c r="AO865" t="e">
        <f>VLOOKUP($Z865,'oddspedia-matches'!$A:$AD,AO$2,0)</f>
        <v>#N/A</v>
      </c>
      <c r="AP865" t="e">
        <f>VLOOKUP($Z865,'oddspedia-matches'!$A:$AD,AP$2,0)</f>
        <v>#N/A</v>
      </c>
      <c r="AQ865" t="e">
        <f>VLOOKUP($Z865,'oddspedia-matches'!$A:$AD,AQ$2,0)</f>
        <v>#N/A</v>
      </c>
    </row>
    <row r="866" spans="2:43" hidden="1" x14ac:dyDescent="0.3">
      <c r="B866" t="s">
        <v>4238</v>
      </c>
      <c r="C866" t="s">
        <v>5147</v>
      </c>
      <c r="D866" s="25">
        <v>0.45833333333333331</v>
      </c>
      <c r="E866" t="s">
        <v>1920</v>
      </c>
      <c r="F866" t="s">
        <v>5158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e">
        <f>VLOOKUP(E866,'Transform table'!A:B,2,0)</f>
        <v>#N/A</v>
      </c>
      <c r="Y866" t="e">
        <f>VLOOKUP(F866,'Transform table'!A:B,2,0)</f>
        <v>#N/A</v>
      </c>
      <c r="Z866" t="e">
        <f t="shared" si="15"/>
        <v>#N/A</v>
      </c>
      <c r="AA866" t="e">
        <f>VLOOKUP($Z866,'oddspedia-matches'!$A:$AD,AA$2,0)</f>
        <v>#N/A</v>
      </c>
      <c r="AB866" t="e">
        <f>VLOOKUP($Z866,'oddspedia-matches'!$A:$AD,AB$2,0)</f>
        <v>#N/A</v>
      </c>
      <c r="AC866" t="e">
        <f>VLOOKUP($Z866,'oddspedia-matches'!$A:$AD,AC$2,0)</f>
        <v>#N/A</v>
      </c>
      <c r="AD866" t="e">
        <f>VLOOKUP($Z866,'oddspedia-matches'!$A:$AD,AD$2,0)</f>
        <v>#N/A</v>
      </c>
      <c r="AE866" t="e">
        <f>VLOOKUP($Z866,'oddspedia-matches'!$A:$AD,AE$2,0)</f>
        <v>#N/A</v>
      </c>
      <c r="AF866" t="e">
        <f>VLOOKUP($Z866,'oddspedia-matches'!$A:$AD,AF$2,0)</f>
        <v>#N/A</v>
      </c>
      <c r="AG866" t="e">
        <f>VLOOKUP($Z866,'oddspedia-matches'!$A:$AD,AG$2,0)</f>
        <v>#N/A</v>
      </c>
      <c r="AH866" t="e">
        <f>VLOOKUP($Z866,'oddspedia-matches'!$A:$AD,AH$2,0)</f>
        <v>#N/A</v>
      </c>
      <c r="AI866" t="e">
        <f>VLOOKUP($Z866,'oddspedia-matches'!$A:$AD,AI$2,0)</f>
        <v>#N/A</v>
      </c>
      <c r="AJ866" t="e">
        <f>VLOOKUP($Z866,'oddspedia-matches'!$A:$AD,AJ$2,0)</f>
        <v>#N/A</v>
      </c>
      <c r="AK866" t="e">
        <f>VLOOKUP($Z866,'oddspedia-matches'!$A:$AD,AK$2,0)</f>
        <v>#N/A</v>
      </c>
      <c r="AL866" t="e">
        <f>VLOOKUP($Z866,'oddspedia-matches'!$A:$AD,AL$2,0)</f>
        <v>#N/A</v>
      </c>
      <c r="AM866" t="e">
        <f>VLOOKUP($Z866,'oddspedia-matches'!$A:$AD,AM$2,0)</f>
        <v>#N/A</v>
      </c>
      <c r="AN866" t="e">
        <f>VLOOKUP($Z866,'oddspedia-matches'!$A:$AD,AN$2,0)</f>
        <v>#N/A</v>
      </c>
      <c r="AO866" t="e">
        <f>VLOOKUP($Z866,'oddspedia-matches'!$A:$AD,AO$2,0)</f>
        <v>#N/A</v>
      </c>
      <c r="AP866" t="e">
        <f>VLOOKUP($Z866,'oddspedia-matches'!$A:$AD,AP$2,0)</f>
        <v>#N/A</v>
      </c>
      <c r="AQ866" t="e">
        <f>VLOOKUP($Z866,'oddspedia-matches'!$A:$AD,AQ$2,0)</f>
        <v>#N/A</v>
      </c>
    </row>
    <row r="867" spans="2:43" hidden="1" x14ac:dyDescent="0.3">
      <c r="B867" t="s">
        <v>474</v>
      </c>
      <c r="C867" t="s">
        <v>5147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tr">
        <f>VLOOKUP(E867,'Transform table'!A:B,2,0)</f>
        <v>AC Oulu</v>
      </c>
      <c r="Y867" t="str">
        <f>VLOOKUP(F867,'Transform table'!A:B,2,0)</f>
        <v>Ilves</v>
      </c>
      <c r="Z867" t="str">
        <f t="shared" si="15"/>
        <v>02/08/2026AC OuluIlves</v>
      </c>
      <c r="AA867" t="e">
        <f>VLOOKUP($Z867,'oddspedia-matches'!$A:$AD,AA$2,0)</f>
        <v>#N/A</v>
      </c>
      <c r="AB867" t="e">
        <f>VLOOKUP($Z867,'oddspedia-matches'!$A:$AD,AB$2,0)</f>
        <v>#N/A</v>
      </c>
      <c r="AC867" t="e">
        <f>VLOOKUP($Z867,'oddspedia-matches'!$A:$AD,AC$2,0)</f>
        <v>#N/A</v>
      </c>
      <c r="AD867" t="e">
        <f>VLOOKUP($Z867,'oddspedia-matches'!$A:$AD,AD$2,0)</f>
        <v>#N/A</v>
      </c>
      <c r="AE867" t="e">
        <f>VLOOKUP($Z867,'oddspedia-matches'!$A:$AD,AE$2,0)</f>
        <v>#N/A</v>
      </c>
      <c r="AF867" t="e">
        <f>VLOOKUP($Z867,'oddspedia-matches'!$A:$AD,AF$2,0)</f>
        <v>#N/A</v>
      </c>
      <c r="AG867" t="e">
        <f>VLOOKUP($Z867,'oddspedia-matches'!$A:$AD,AG$2,0)</f>
        <v>#N/A</v>
      </c>
      <c r="AH867" t="e">
        <f>VLOOKUP($Z867,'oddspedia-matches'!$A:$AD,AH$2,0)</f>
        <v>#N/A</v>
      </c>
      <c r="AI867" t="e">
        <f>VLOOKUP($Z867,'oddspedia-matches'!$A:$AD,AI$2,0)</f>
        <v>#N/A</v>
      </c>
      <c r="AJ867" t="e">
        <f>VLOOKUP($Z867,'oddspedia-matches'!$A:$AD,AJ$2,0)</f>
        <v>#N/A</v>
      </c>
      <c r="AK867" t="e">
        <f>VLOOKUP($Z867,'oddspedia-matches'!$A:$AD,AK$2,0)</f>
        <v>#N/A</v>
      </c>
      <c r="AL867" t="e">
        <f>VLOOKUP($Z867,'oddspedia-matches'!$A:$AD,AL$2,0)</f>
        <v>#N/A</v>
      </c>
      <c r="AM867" t="e">
        <f>VLOOKUP($Z867,'oddspedia-matches'!$A:$AD,AM$2,0)</f>
        <v>#N/A</v>
      </c>
      <c r="AN867" t="e">
        <f>VLOOKUP($Z867,'oddspedia-matches'!$A:$AD,AN$2,0)</f>
        <v>#N/A</v>
      </c>
      <c r="AO867" t="e">
        <f>VLOOKUP($Z867,'oddspedia-matches'!$A:$AD,AO$2,0)</f>
        <v>#N/A</v>
      </c>
      <c r="AP867" t="e">
        <f>VLOOKUP($Z867,'oddspedia-matches'!$A:$AD,AP$2,0)</f>
        <v>#N/A</v>
      </c>
      <c r="AQ867" t="e">
        <f>VLOOKUP($Z867,'oddspedia-matches'!$A:$AD,AQ$2,0)</f>
        <v>#N/A</v>
      </c>
    </row>
    <row r="868" spans="2:43" hidden="1" x14ac:dyDescent="0.3">
      <c r="B868" t="s">
        <v>5159</v>
      </c>
      <c r="C868" t="s">
        <v>5147</v>
      </c>
      <c r="D868" s="25">
        <v>0.45833333333333331</v>
      </c>
      <c r="E868" t="s">
        <v>5083</v>
      </c>
      <c r="F868" t="s">
        <v>5160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e">
        <f>VLOOKUP(E868,'Transform table'!A:B,2,0)</f>
        <v>#N/A</v>
      </c>
      <c r="Y868" t="e">
        <f>VLOOKUP(F868,'Transform table'!A:B,2,0)</f>
        <v>#N/A</v>
      </c>
      <c r="Z868" t="e">
        <f t="shared" si="15"/>
        <v>#N/A</v>
      </c>
      <c r="AA868" t="e">
        <f>VLOOKUP($Z868,'oddspedia-matches'!$A:$AD,AA$2,0)</f>
        <v>#N/A</v>
      </c>
      <c r="AB868" t="e">
        <f>VLOOKUP($Z868,'oddspedia-matches'!$A:$AD,AB$2,0)</f>
        <v>#N/A</v>
      </c>
      <c r="AC868" t="e">
        <f>VLOOKUP($Z868,'oddspedia-matches'!$A:$AD,AC$2,0)</f>
        <v>#N/A</v>
      </c>
      <c r="AD868" t="e">
        <f>VLOOKUP($Z868,'oddspedia-matches'!$A:$AD,AD$2,0)</f>
        <v>#N/A</v>
      </c>
      <c r="AE868" t="e">
        <f>VLOOKUP($Z868,'oddspedia-matches'!$A:$AD,AE$2,0)</f>
        <v>#N/A</v>
      </c>
      <c r="AF868" t="e">
        <f>VLOOKUP($Z868,'oddspedia-matches'!$A:$AD,AF$2,0)</f>
        <v>#N/A</v>
      </c>
      <c r="AG868" t="e">
        <f>VLOOKUP($Z868,'oddspedia-matches'!$A:$AD,AG$2,0)</f>
        <v>#N/A</v>
      </c>
      <c r="AH868" t="e">
        <f>VLOOKUP($Z868,'oddspedia-matches'!$A:$AD,AH$2,0)</f>
        <v>#N/A</v>
      </c>
      <c r="AI868" t="e">
        <f>VLOOKUP($Z868,'oddspedia-matches'!$A:$AD,AI$2,0)</f>
        <v>#N/A</v>
      </c>
      <c r="AJ868" t="e">
        <f>VLOOKUP($Z868,'oddspedia-matches'!$A:$AD,AJ$2,0)</f>
        <v>#N/A</v>
      </c>
      <c r="AK868" t="e">
        <f>VLOOKUP($Z868,'oddspedia-matches'!$A:$AD,AK$2,0)</f>
        <v>#N/A</v>
      </c>
      <c r="AL868" t="e">
        <f>VLOOKUP($Z868,'oddspedia-matches'!$A:$AD,AL$2,0)</f>
        <v>#N/A</v>
      </c>
      <c r="AM868" t="e">
        <f>VLOOKUP($Z868,'oddspedia-matches'!$A:$AD,AM$2,0)</f>
        <v>#N/A</v>
      </c>
      <c r="AN868" t="e">
        <f>VLOOKUP($Z868,'oddspedia-matches'!$A:$AD,AN$2,0)</f>
        <v>#N/A</v>
      </c>
      <c r="AO868" t="e">
        <f>VLOOKUP($Z868,'oddspedia-matches'!$A:$AD,AO$2,0)</f>
        <v>#N/A</v>
      </c>
      <c r="AP868" t="e">
        <f>VLOOKUP($Z868,'oddspedia-matches'!$A:$AD,AP$2,0)</f>
        <v>#N/A</v>
      </c>
      <c r="AQ868" t="e">
        <f>VLOOKUP($Z868,'oddspedia-matches'!$A:$AD,AQ$2,0)</f>
        <v>#N/A</v>
      </c>
    </row>
    <row r="869" spans="2:43" hidden="1" x14ac:dyDescent="0.3">
      <c r="B869" t="s">
        <v>5159</v>
      </c>
      <c r="C869" t="s">
        <v>5147</v>
      </c>
      <c r="D869" s="25">
        <v>0.45833333333333331</v>
      </c>
      <c r="E869" t="s">
        <v>5161</v>
      </c>
      <c r="F869" t="s">
        <v>5162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e">
        <f>VLOOKUP(E869,'Transform table'!A:B,2,0)</f>
        <v>#N/A</v>
      </c>
      <c r="Y869" t="e">
        <f>VLOOKUP(F869,'Transform table'!A:B,2,0)</f>
        <v>#N/A</v>
      </c>
      <c r="Z869" t="e">
        <f t="shared" si="15"/>
        <v>#N/A</v>
      </c>
      <c r="AA869" t="e">
        <f>VLOOKUP($Z869,'oddspedia-matches'!$A:$AD,AA$2,0)</f>
        <v>#N/A</v>
      </c>
      <c r="AB869" t="e">
        <f>VLOOKUP($Z869,'oddspedia-matches'!$A:$AD,AB$2,0)</f>
        <v>#N/A</v>
      </c>
      <c r="AC869" t="e">
        <f>VLOOKUP($Z869,'oddspedia-matches'!$A:$AD,AC$2,0)</f>
        <v>#N/A</v>
      </c>
      <c r="AD869" t="e">
        <f>VLOOKUP($Z869,'oddspedia-matches'!$A:$AD,AD$2,0)</f>
        <v>#N/A</v>
      </c>
      <c r="AE869" t="e">
        <f>VLOOKUP($Z869,'oddspedia-matches'!$A:$AD,AE$2,0)</f>
        <v>#N/A</v>
      </c>
      <c r="AF869" t="e">
        <f>VLOOKUP($Z869,'oddspedia-matches'!$A:$AD,AF$2,0)</f>
        <v>#N/A</v>
      </c>
      <c r="AG869" t="e">
        <f>VLOOKUP($Z869,'oddspedia-matches'!$A:$AD,AG$2,0)</f>
        <v>#N/A</v>
      </c>
      <c r="AH869" t="e">
        <f>VLOOKUP($Z869,'oddspedia-matches'!$A:$AD,AH$2,0)</f>
        <v>#N/A</v>
      </c>
      <c r="AI869" t="e">
        <f>VLOOKUP($Z869,'oddspedia-matches'!$A:$AD,AI$2,0)</f>
        <v>#N/A</v>
      </c>
      <c r="AJ869" t="e">
        <f>VLOOKUP($Z869,'oddspedia-matches'!$A:$AD,AJ$2,0)</f>
        <v>#N/A</v>
      </c>
      <c r="AK869" t="e">
        <f>VLOOKUP($Z869,'oddspedia-matches'!$A:$AD,AK$2,0)</f>
        <v>#N/A</v>
      </c>
      <c r="AL869" t="e">
        <f>VLOOKUP($Z869,'oddspedia-matches'!$A:$AD,AL$2,0)</f>
        <v>#N/A</v>
      </c>
      <c r="AM869" t="e">
        <f>VLOOKUP($Z869,'oddspedia-matches'!$A:$AD,AM$2,0)</f>
        <v>#N/A</v>
      </c>
      <c r="AN869" t="e">
        <f>VLOOKUP($Z869,'oddspedia-matches'!$A:$AD,AN$2,0)</f>
        <v>#N/A</v>
      </c>
      <c r="AO869" t="e">
        <f>VLOOKUP($Z869,'oddspedia-matches'!$A:$AD,AO$2,0)</f>
        <v>#N/A</v>
      </c>
      <c r="AP869" t="e">
        <f>VLOOKUP($Z869,'oddspedia-matches'!$A:$AD,AP$2,0)</f>
        <v>#N/A</v>
      </c>
      <c r="AQ869" t="e">
        <f>VLOOKUP($Z869,'oddspedia-matches'!$A:$AD,AQ$2,0)</f>
        <v>#N/A</v>
      </c>
    </row>
    <row r="870" spans="2:43" hidden="1" x14ac:dyDescent="0.3">
      <c r="B870" t="s">
        <v>5159</v>
      </c>
      <c r="C870" t="s">
        <v>5147</v>
      </c>
      <c r="D870" s="25">
        <v>0.45833333333333331</v>
      </c>
      <c r="E870" t="s">
        <v>5163</v>
      </c>
      <c r="F870" t="s">
        <v>5082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e">
        <f>VLOOKUP(E870,'Transform table'!A:B,2,0)</f>
        <v>#N/A</v>
      </c>
      <c r="Y870" t="e">
        <f>VLOOKUP(F870,'Transform table'!A:B,2,0)</f>
        <v>#N/A</v>
      </c>
      <c r="Z870" t="e">
        <f t="shared" si="15"/>
        <v>#N/A</v>
      </c>
      <c r="AA870" t="e">
        <f>VLOOKUP($Z870,'oddspedia-matches'!$A:$AD,AA$2,0)</f>
        <v>#N/A</v>
      </c>
      <c r="AB870" t="e">
        <f>VLOOKUP($Z870,'oddspedia-matches'!$A:$AD,AB$2,0)</f>
        <v>#N/A</v>
      </c>
      <c r="AC870" t="e">
        <f>VLOOKUP($Z870,'oddspedia-matches'!$A:$AD,AC$2,0)</f>
        <v>#N/A</v>
      </c>
      <c r="AD870" t="e">
        <f>VLOOKUP($Z870,'oddspedia-matches'!$A:$AD,AD$2,0)</f>
        <v>#N/A</v>
      </c>
      <c r="AE870" t="e">
        <f>VLOOKUP($Z870,'oddspedia-matches'!$A:$AD,AE$2,0)</f>
        <v>#N/A</v>
      </c>
      <c r="AF870" t="e">
        <f>VLOOKUP($Z870,'oddspedia-matches'!$A:$AD,AF$2,0)</f>
        <v>#N/A</v>
      </c>
      <c r="AG870" t="e">
        <f>VLOOKUP($Z870,'oddspedia-matches'!$A:$AD,AG$2,0)</f>
        <v>#N/A</v>
      </c>
      <c r="AH870" t="e">
        <f>VLOOKUP($Z870,'oddspedia-matches'!$A:$AD,AH$2,0)</f>
        <v>#N/A</v>
      </c>
      <c r="AI870" t="e">
        <f>VLOOKUP($Z870,'oddspedia-matches'!$A:$AD,AI$2,0)</f>
        <v>#N/A</v>
      </c>
      <c r="AJ870" t="e">
        <f>VLOOKUP($Z870,'oddspedia-matches'!$A:$AD,AJ$2,0)</f>
        <v>#N/A</v>
      </c>
      <c r="AK870" t="e">
        <f>VLOOKUP($Z870,'oddspedia-matches'!$A:$AD,AK$2,0)</f>
        <v>#N/A</v>
      </c>
      <c r="AL870" t="e">
        <f>VLOOKUP($Z870,'oddspedia-matches'!$A:$AD,AL$2,0)</f>
        <v>#N/A</v>
      </c>
      <c r="AM870" t="e">
        <f>VLOOKUP($Z870,'oddspedia-matches'!$A:$AD,AM$2,0)</f>
        <v>#N/A</v>
      </c>
      <c r="AN870" t="e">
        <f>VLOOKUP($Z870,'oddspedia-matches'!$A:$AD,AN$2,0)</f>
        <v>#N/A</v>
      </c>
      <c r="AO870" t="e">
        <f>VLOOKUP($Z870,'oddspedia-matches'!$A:$AD,AO$2,0)</f>
        <v>#N/A</v>
      </c>
      <c r="AP870" t="e">
        <f>VLOOKUP($Z870,'oddspedia-matches'!$A:$AD,AP$2,0)</f>
        <v>#N/A</v>
      </c>
      <c r="AQ870" t="e">
        <f>VLOOKUP($Z870,'oddspedia-matches'!$A:$AD,AQ$2,0)</f>
        <v>#N/A</v>
      </c>
    </row>
    <row r="871" spans="2:43" hidden="1" x14ac:dyDescent="0.3">
      <c r="B871" t="s">
        <v>450</v>
      </c>
      <c r="C871" t="s">
        <v>5147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tr">
        <f>VLOOKUP(E871,'Transform table'!A:B,2,0)</f>
        <v>Dainava Alytus</v>
      </c>
      <c r="Y871" t="e">
        <f>VLOOKUP(F871,'Transform table'!A:B,2,0)</f>
        <v>#N/A</v>
      </c>
      <c r="Z871" t="e">
        <f t="shared" si="15"/>
        <v>#N/A</v>
      </c>
      <c r="AA871" t="e">
        <f>VLOOKUP($Z871,'oddspedia-matches'!$A:$AD,AA$2,0)</f>
        <v>#N/A</v>
      </c>
      <c r="AB871" t="e">
        <f>VLOOKUP($Z871,'oddspedia-matches'!$A:$AD,AB$2,0)</f>
        <v>#N/A</v>
      </c>
      <c r="AC871" t="e">
        <f>VLOOKUP($Z871,'oddspedia-matches'!$A:$AD,AC$2,0)</f>
        <v>#N/A</v>
      </c>
      <c r="AD871" t="e">
        <f>VLOOKUP($Z871,'oddspedia-matches'!$A:$AD,AD$2,0)</f>
        <v>#N/A</v>
      </c>
      <c r="AE871" t="e">
        <f>VLOOKUP($Z871,'oddspedia-matches'!$A:$AD,AE$2,0)</f>
        <v>#N/A</v>
      </c>
      <c r="AF871" t="e">
        <f>VLOOKUP($Z871,'oddspedia-matches'!$A:$AD,AF$2,0)</f>
        <v>#N/A</v>
      </c>
      <c r="AG871" t="e">
        <f>VLOOKUP($Z871,'oddspedia-matches'!$A:$AD,AG$2,0)</f>
        <v>#N/A</v>
      </c>
      <c r="AH871" t="e">
        <f>VLOOKUP($Z871,'oddspedia-matches'!$A:$AD,AH$2,0)</f>
        <v>#N/A</v>
      </c>
      <c r="AI871" t="e">
        <f>VLOOKUP($Z871,'oddspedia-matches'!$A:$AD,AI$2,0)</f>
        <v>#N/A</v>
      </c>
      <c r="AJ871" t="e">
        <f>VLOOKUP($Z871,'oddspedia-matches'!$A:$AD,AJ$2,0)</f>
        <v>#N/A</v>
      </c>
      <c r="AK871" t="e">
        <f>VLOOKUP($Z871,'oddspedia-matches'!$A:$AD,AK$2,0)</f>
        <v>#N/A</v>
      </c>
      <c r="AL871" t="e">
        <f>VLOOKUP($Z871,'oddspedia-matches'!$A:$AD,AL$2,0)</f>
        <v>#N/A</v>
      </c>
      <c r="AM871" t="e">
        <f>VLOOKUP($Z871,'oddspedia-matches'!$A:$AD,AM$2,0)</f>
        <v>#N/A</v>
      </c>
      <c r="AN871" t="e">
        <f>VLOOKUP($Z871,'oddspedia-matches'!$A:$AD,AN$2,0)</f>
        <v>#N/A</v>
      </c>
      <c r="AO871" t="e">
        <f>VLOOKUP($Z871,'oddspedia-matches'!$A:$AD,AO$2,0)</f>
        <v>#N/A</v>
      </c>
      <c r="AP871" t="e">
        <f>VLOOKUP($Z871,'oddspedia-matches'!$A:$AD,AP$2,0)</f>
        <v>#N/A</v>
      </c>
      <c r="AQ871" t="e">
        <f>VLOOKUP($Z871,'oddspedia-matches'!$A:$AD,AQ$2,0)</f>
        <v>#N/A</v>
      </c>
    </row>
    <row r="872" spans="2:43" hidden="1" x14ac:dyDescent="0.3">
      <c r="B872" t="s">
        <v>450</v>
      </c>
      <c r="C872" t="s">
        <v>5147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tr">
        <f>VLOOKUP(E872,'Transform table'!A:B,2,0)</f>
        <v>FC Siauliai II</v>
      </c>
      <c r="Y872" t="str">
        <f>VLOOKUP(F872,'Transform table'!A:B,2,0)</f>
        <v>FK Vilnus BFA</v>
      </c>
      <c r="Z872" t="str">
        <f t="shared" si="15"/>
        <v>02/08/2026FC Siauliai IIFK Vilnus BFA</v>
      </c>
      <c r="AA872" t="e">
        <f>VLOOKUP($Z872,'oddspedia-matches'!$A:$AD,AA$2,0)</f>
        <v>#N/A</v>
      </c>
      <c r="AB872" t="e">
        <f>VLOOKUP($Z872,'oddspedia-matches'!$A:$AD,AB$2,0)</f>
        <v>#N/A</v>
      </c>
      <c r="AC872" t="e">
        <f>VLOOKUP($Z872,'oddspedia-matches'!$A:$AD,AC$2,0)</f>
        <v>#N/A</v>
      </c>
      <c r="AD872" t="e">
        <f>VLOOKUP($Z872,'oddspedia-matches'!$A:$AD,AD$2,0)</f>
        <v>#N/A</v>
      </c>
      <c r="AE872" t="e">
        <f>VLOOKUP($Z872,'oddspedia-matches'!$A:$AD,AE$2,0)</f>
        <v>#N/A</v>
      </c>
      <c r="AF872" t="e">
        <f>VLOOKUP($Z872,'oddspedia-matches'!$A:$AD,AF$2,0)</f>
        <v>#N/A</v>
      </c>
      <c r="AG872" t="e">
        <f>VLOOKUP($Z872,'oddspedia-matches'!$A:$AD,AG$2,0)</f>
        <v>#N/A</v>
      </c>
      <c r="AH872" t="e">
        <f>VLOOKUP($Z872,'oddspedia-matches'!$A:$AD,AH$2,0)</f>
        <v>#N/A</v>
      </c>
      <c r="AI872" t="e">
        <f>VLOOKUP($Z872,'oddspedia-matches'!$A:$AD,AI$2,0)</f>
        <v>#N/A</v>
      </c>
      <c r="AJ872" t="e">
        <f>VLOOKUP($Z872,'oddspedia-matches'!$A:$AD,AJ$2,0)</f>
        <v>#N/A</v>
      </c>
      <c r="AK872" t="e">
        <f>VLOOKUP($Z872,'oddspedia-matches'!$A:$AD,AK$2,0)</f>
        <v>#N/A</v>
      </c>
      <c r="AL872" t="e">
        <f>VLOOKUP($Z872,'oddspedia-matches'!$A:$AD,AL$2,0)</f>
        <v>#N/A</v>
      </c>
      <c r="AM872" t="e">
        <f>VLOOKUP($Z872,'oddspedia-matches'!$A:$AD,AM$2,0)</f>
        <v>#N/A</v>
      </c>
      <c r="AN872" t="e">
        <f>VLOOKUP($Z872,'oddspedia-matches'!$A:$AD,AN$2,0)</f>
        <v>#N/A</v>
      </c>
      <c r="AO872" t="e">
        <f>VLOOKUP($Z872,'oddspedia-matches'!$A:$AD,AO$2,0)</f>
        <v>#N/A</v>
      </c>
      <c r="AP872" t="e">
        <f>VLOOKUP($Z872,'oddspedia-matches'!$A:$AD,AP$2,0)</f>
        <v>#N/A</v>
      </c>
      <c r="AQ872" t="e">
        <f>VLOOKUP($Z872,'oddspedia-matches'!$A:$AD,AQ$2,0)</f>
        <v>#N/A</v>
      </c>
    </row>
    <row r="873" spans="2:43" hidden="1" x14ac:dyDescent="0.3">
      <c r="B873" t="s">
        <v>4829</v>
      </c>
      <c r="C873" t="s">
        <v>5147</v>
      </c>
      <c r="D873" s="25">
        <v>0.45833333333333331</v>
      </c>
      <c r="E873" t="s">
        <v>5164</v>
      </c>
      <c r="F873" t="s">
        <v>5165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e">
        <f>VLOOKUP(E873,'Transform table'!A:B,2,0)</f>
        <v>#N/A</v>
      </c>
      <c r="Y873" t="e">
        <f>VLOOKUP(F873,'Transform table'!A:B,2,0)</f>
        <v>#N/A</v>
      </c>
      <c r="Z873" t="e">
        <f t="shared" si="15"/>
        <v>#N/A</v>
      </c>
      <c r="AA873" t="e">
        <f>VLOOKUP($Z873,'oddspedia-matches'!$A:$AD,AA$2,0)</f>
        <v>#N/A</v>
      </c>
      <c r="AB873" t="e">
        <f>VLOOKUP($Z873,'oddspedia-matches'!$A:$AD,AB$2,0)</f>
        <v>#N/A</v>
      </c>
      <c r="AC873" t="e">
        <f>VLOOKUP($Z873,'oddspedia-matches'!$A:$AD,AC$2,0)</f>
        <v>#N/A</v>
      </c>
      <c r="AD873" t="e">
        <f>VLOOKUP($Z873,'oddspedia-matches'!$A:$AD,AD$2,0)</f>
        <v>#N/A</v>
      </c>
      <c r="AE873" t="e">
        <f>VLOOKUP($Z873,'oddspedia-matches'!$A:$AD,AE$2,0)</f>
        <v>#N/A</v>
      </c>
      <c r="AF873" t="e">
        <f>VLOOKUP($Z873,'oddspedia-matches'!$A:$AD,AF$2,0)</f>
        <v>#N/A</v>
      </c>
      <c r="AG873" t="e">
        <f>VLOOKUP($Z873,'oddspedia-matches'!$A:$AD,AG$2,0)</f>
        <v>#N/A</v>
      </c>
      <c r="AH873" t="e">
        <f>VLOOKUP($Z873,'oddspedia-matches'!$A:$AD,AH$2,0)</f>
        <v>#N/A</v>
      </c>
      <c r="AI873" t="e">
        <f>VLOOKUP($Z873,'oddspedia-matches'!$A:$AD,AI$2,0)</f>
        <v>#N/A</v>
      </c>
      <c r="AJ873" t="e">
        <f>VLOOKUP($Z873,'oddspedia-matches'!$A:$AD,AJ$2,0)</f>
        <v>#N/A</v>
      </c>
      <c r="AK873" t="e">
        <f>VLOOKUP($Z873,'oddspedia-matches'!$A:$AD,AK$2,0)</f>
        <v>#N/A</v>
      </c>
      <c r="AL873" t="e">
        <f>VLOOKUP($Z873,'oddspedia-matches'!$A:$AD,AL$2,0)</f>
        <v>#N/A</v>
      </c>
      <c r="AM873" t="e">
        <f>VLOOKUP($Z873,'oddspedia-matches'!$A:$AD,AM$2,0)</f>
        <v>#N/A</v>
      </c>
      <c r="AN873" t="e">
        <f>VLOOKUP($Z873,'oddspedia-matches'!$A:$AD,AN$2,0)</f>
        <v>#N/A</v>
      </c>
      <c r="AO873" t="e">
        <f>VLOOKUP($Z873,'oddspedia-matches'!$A:$AD,AO$2,0)</f>
        <v>#N/A</v>
      </c>
      <c r="AP873" t="e">
        <f>VLOOKUP($Z873,'oddspedia-matches'!$A:$AD,AP$2,0)</f>
        <v>#N/A</v>
      </c>
      <c r="AQ873" t="e">
        <f>VLOOKUP($Z873,'oddspedia-matches'!$A:$AD,AQ$2,0)</f>
        <v>#N/A</v>
      </c>
    </row>
    <row r="874" spans="2:43" hidden="1" x14ac:dyDescent="0.3">
      <c r="B874" t="s">
        <v>4824</v>
      </c>
      <c r="C874" t="s">
        <v>5147</v>
      </c>
      <c r="D874" s="25">
        <v>0.45833333333333331</v>
      </c>
      <c r="E874" t="s">
        <v>5166</v>
      </c>
      <c r="F874" t="s">
        <v>4781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e">
        <f>VLOOKUP(E874,'Transform table'!A:B,2,0)</f>
        <v>#N/A</v>
      </c>
      <c r="Y874" t="e">
        <f>VLOOKUP(F874,'Transform table'!A:B,2,0)</f>
        <v>#N/A</v>
      </c>
      <c r="Z874" t="e">
        <f t="shared" si="15"/>
        <v>#N/A</v>
      </c>
      <c r="AA874" t="e">
        <f>VLOOKUP($Z874,'oddspedia-matches'!$A:$AD,AA$2,0)</f>
        <v>#N/A</v>
      </c>
      <c r="AB874" t="e">
        <f>VLOOKUP($Z874,'oddspedia-matches'!$A:$AD,AB$2,0)</f>
        <v>#N/A</v>
      </c>
      <c r="AC874" t="e">
        <f>VLOOKUP($Z874,'oddspedia-matches'!$A:$AD,AC$2,0)</f>
        <v>#N/A</v>
      </c>
      <c r="AD874" t="e">
        <f>VLOOKUP($Z874,'oddspedia-matches'!$A:$AD,AD$2,0)</f>
        <v>#N/A</v>
      </c>
      <c r="AE874" t="e">
        <f>VLOOKUP($Z874,'oddspedia-matches'!$A:$AD,AE$2,0)</f>
        <v>#N/A</v>
      </c>
      <c r="AF874" t="e">
        <f>VLOOKUP($Z874,'oddspedia-matches'!$A:$AD,AF$2,0)</f>
        <v>#N/A</v>
      </c>
      <c r="AG874" t="e">
        <f>VLOOKUP($Z874,'oddspedia-matches'!$A:$AD,AG$2,0)</f>
        <v>#N/A</v>
      </c>
      <c r="AH874" t="e">
        <f>VLOOKUP($Z874,'oddspedia-matches'!$A:$AD,AH$2,0)</f>
        <v>#N/A</v>
      </c>
      <c r="AI874" t="e">
        <f>VLOOKUP($Z874,'oddspedia-matches'!$A:$AD,AI$2,0)</f>
        <v>#N/A</v>
      </c>
      <c r="AJ874" t="e">
        <f>VLOOKUP($Z874,'oddspedia-matches'!$A:$AD,AJ$2,0)</f>
        <v>#N/A</v>
      </c>
      <c r="AK874" t="e">
        <f>VLOOKUP($Z874,'oddspedia-matches'!$A:$AD,AK$2,0)</f>
        <v>#N/A</v>
      </c>
      <c r="AL874" t="e">
        <f>VLOOKUP($Z874,'oddspedia-matches'!$A:$AD,AL$2,0)</f>
        <v>#N/A</v>
      </c>
      <c r="AM874" t="e">
        <f>VLOOKUP($Z874,'oddspedia-matches'!$A:$AD,AM$2,0)</f>
        <v>#N/A</v>
      </c>
      <c r="AN874" t="e">
        <f>VLOOKUP($Z874,'oddspedia-matches'!$A:$AD,AN$2,0)</f>
        <v>#N/A</v>
      </c>
      <c r="AO874" t="e">
        <f>VLOOKUP($Z874,'oddspedia-matches'!$A:$AD,AO$2,0)</f>
        <v>#N/A</v>
      </c>
      <c r="AP874" t="e">
        <f>VLOOKUP($Z874,'oddspedia-matches'!$A:$AD,AP$2,0)</f>
        <v>#N/A</v>
      </c>
      <c r="AQ874" t="e">
        <f>VLOOKUP($Z874,'oddspedia-matches'!$A:$AD,AQ$2,0)</f>
        <v>#N/A</v>
      </c>
    </row>
    <row r="875" spans="2:43" hidden="1" x14ac:dyDescent="0.3">
      <c r="B875" t="s">
        <v>4824</v>
      </c>
      <c r="C875" t="s">
        <v>5147</v>
      </c>
      <c r="D875" s="25">
        <v>0.45833333333333331</v>
      </c>
      <c r="E875" t="s">
        <v>5167</v>
      </c>
      <c r="F875" t="s">
        <v>5168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e">
        <f>VLOOKUP(E875,'Transform table'!A:B,2,0)</f>
        <v>#N/A</v>
      </c>
      <c r="Y875" t="e">
        <f>VLOOKUP(F875,'Transform table'!A:B,2,0)</f>
        <v>#N/A</v>
      </c>
      <c r="Z875" t="e">
        <f t="shared" si="15"/>
        <v>#N/A</v>
      </c>
      <c r="AA875" t="e">
        <f>VLOOKUP($Z875,'oddspedia-matches'!$A:$AD,AA$2,0)</f>
        <v>#N/A</v>
      </c>
      <c r="AB875" t="e">
        <f>VLOOKUP($Z875,'oddspedia-matches'!$A:$AD,AB$2,0)</f>
        <v>#N/A</v>
      </c>
      <c r="AC875" t="e">
        <f>VLOOKUP($Z875,'oddspedia-matches'!$A:$AD,AC$2,0)</f>
        <v>#N/A</v>
      </c>
      <c r="AD875" t="e">
        <f>VLOOKUP($Z875,'oddspedia-matches'!$A:$AD,AD$2,0)</f>
        <v>#N/A</v>
      </c>
      <c r="AE875" t="e">
        <f>VLOOKUP($Z875,'oddspedia-matches'!$A:$AD,AE$2,0)</f>
        <v>#N/A</v>
      </c>
      <c r="AF875" t="e">
        <f>VLOOKUP($Z875,'oddspedia-matches'!$A:$AD,AF$2,0)</f>
        <v>#N/A</v>
      </c>
      <c r="AG875" t="e">
        <f>VLOOKUP($Z875,'oddspedia-matches'!$A:$AD,AG$2,0)</f>
        <v>#N/A</v>
      </c>
      <c r="AH875" t="e">
        <f>VLOOKUP($Z875,'oddspedia-matches'!$A:$AD,AH$2,0)</f>
        <v>#N/A</v>
      </c>
      <c r="AI875" t="e">
        <f>VLOOKUP($Z875,'oddspedia-matches'!$A:$AD,AI$2,0)</f>
        <v>#N/A</v>
      </c>
      <c r="AJ875" t="e">
        <f>VLOOKUP($Z875,'oddspedia-matches'!$A:$AD,AJ$2,0)</f>
        <v>#N/A</v>
      </c>
      <c r="AK875" t="e">
        <f>VLOOKUP($Z875,'oddspedia-matches'!$A:$AD,AK$2,0)</f>
        <v>#N/A</v>
      </c>
      <c r="AL875" t="e">
        <f>VLOOKUP($Z875,'oddspedia-matches'!$A:$AD,AL$2,0)</f>
        <v>#N/A</v>
      </c>
      <c r="AM875" t="e">
        <f>VLOOKUP($Z875,'oddspedia-matches'!$A:$AD,AM$2,0)</f>
        <v>#N/A</v>
      </c>
      <c r="AN875" t="e">
        <f>VLOOKUP($Z875,'oddspedia-matches'!$A:$AD,AN$2,0)</f>
        <v>#N/A</v>
      </c>
      <c r="AO875" t="e">
        <f>VLOOKUP($Z875,'oddspedia-matches'!$A:$AD,AO$2,0)</f>
        <v>#N/A</v>
      </c>
      <c r="AP875" t="e">
        <f>VLOOKUP($Z875,'oddspedia-matches'!$A:$AD,AP$2,0)</f>
        <v>#N/A</v>
      </c>
      <c r="AQ875" t="e">
        <f>VLOOKUP($Z875,'oddspedia-matches'!$A:$AD,AQ$2,0)</f>
        <v>#N/A</v>
      </c>
    </row>
    <row r="876" spans="2:43" hidden="1" x14ac:dyDescent="0.3">
      <c r="B876" t="s">
        <v>476</v>
      </c>
      <c r="C876" t="s">
        <v>5147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tr">
        <f>VLOOKUP(E876,'Transform table'!A:B,2,0)</f>
        <v>AIK</v>
      </c>
      <c r="Y876" t="e">
        <f>VLOOKUP(F876,'Transform table'!A:B,2,0)</f>
        <v>#N/A</v>
      </c>
      <c r="Z876" t="e">
        <f t="shared" si="15"/>
        <v>#N/A</v>
      </c>
      <c r="AA876" t="e">
        <f>VLOOKUP($Z876,'oddspedia-matches'!$A:$AD,AA$2,0)</f>
        <v>#N/A</v>
      </c>
      <c r="AB876" t="e">
        <f>VLOOKUP($Z876,'oddspedia-matches'!$A:$AD,AB$2,0)</f>
        <v>#N/A</v>
      </c>
      <c r="AC876" t="e">
        <f>VLOOKUP($Z876,'oddspedia-matches'!$A:$AD,AC$2,0)</f>
        <v>#N/A</v>
      </c>
      <c r="AD876" t="e">
        <f>VLOOKUP($Z876,'oddspedia-matches'!$A:$AD,AD$2,0)</f>
        <v>#N/A</v>
      </c>
      <c r="AE876" t="e">
        <f>VLOOKUP($Z876,'oddspedia-matches'!$A:$AD,AE$2,0)</f>
        <v>#N/A</v>
      </c>
      <c r="AF876" t="e">
        <f>VLOOKUP($Z876,'oddspedia-matches'!$A:$AD,AF$2,0)</f>
        <v>#N/A</v>
      </c>
      <c r="AG876" t="e">
        <f>VLOOKUP($Z876,'oddspedia-matches'!$A:$AD,AG$2,0)</f>
        <v>#N/A</v>
      </c>
      <c r="AH876" t="e">
        <f>VLOOKUP($Z876,'oddspedia-matches'!$A:$AD,AH$2,0)</f>
        <v>#N/A</v>
      </c>
      <c r="AI876" t="e">
        <f>VLOOKUP($Z876,'oddspedia-matches'!$A:$AD,AI$2,0)</f>
        <v>#N/A</v>
      </c>
      <c r="AJ876" t="e">
        <f>VLOOKUP($Z876,'oddspedia-matches'!$A:$AD,AJ$2,0)</f>
        <v>#N/A</v>
      </c>
      <c r="AK876" t="e">
        <f>VLOOKUP($Z876,'oddspedia-matches'!$A:$AD,AK$2,0)</f>
        <v>#N/A</v>
      </c>
      <c r="AL876" t="e">
        <f>VLOOKUP($Z876,'oddspedia-matches'!$A:$AD,AL$2,0)</f>
        <v>#N/A</v>
      </c>
      <c r="AM876" t="e">
        <f>VLOOKUP($Z876,'oddspedia-matches'!$A:$AD,AM$2,0)</f>
        <v>#N/A</v>
      </c>
      <c r="AN876" t="e">
        <f>VLOOKUP($Z876,'oddspedia-matches'!$A:$AD,AN$2,0)</f>
        <v>#N/A</v>
      </c>
      <c r="AO876" t="e">
        <f>VLOOKUP($Z876,'oddspedia-matches'!$A:$AD,AO$2,0)</f>
        <v>#N/A</v>
      </c>
      <c r="AP876" t="e">
        <f>VLOOKUP($Z876,'oddspedia-matches'!$A:$AD,AP$2,0)</f>
        <v>#N/A</v>
      </c>
      <c r="AQ876" t="e">
        <f>VLOOKUP($Z876,'oddspedia-matches'!$A:$AD,AQ$2,0)</f>
        <v>#N/A</v>
      </c>
    </row>
    <row r="877" spans="2:43" hidden="1" x14ac:dyDescent="0.3">
      <c r="B877" t="s">
        <v>4236</v>
      </c>
      <c r="C877" t="s">
        <v>5147</v>
      </c>
      <c r="D877" s="25">
        <v>0.5</v>
      </c>
      <c r="E877" t="s">
        <v>4556</v>
      </c>
      <c r="F877" t="s">
        <v>3029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e">
        <f>VLOOKUP(E877,'Transform table'!A:B,2,0)</f>
        <v>#N/A</v>
      </c>
      <c r="Y877" t="e">
        <f>VLOOKUP(F877,'Transform table'!A:B,2,0)</f>
        <v>#N/A</v>
      </c>
      <c r="Z877" t="e">
        <f t="shared" si="15"/>
        <v>#N/A</v>
      </c>
      <c r="AA877" t="e">
        <f>VLOOKUP($Z877,'oddspedia-matches'!$A:$AD,AA$2,0)</f>
        <v>#N/A</v>
      </c>
      <c r="AB877" t="e">
        <f>VLOOKUP($Z877,'oddspedia-matches'!$A:$AD,AB$2,0)</f>
        <v>#N/A</v>
      </c>
      <c r="AC877" t="e">
        <f>VLOOKUP($Z877,'oddspedia-matches'!$A:$AD,AC$2,0)</f>
        <v>#N/A</v>
      </c>
      <c r="AD877" t="e">
        <f>VLOOKUP($Z877,'oddspedia-matches'!$A:$AD,AD$2,0)</f>
        <v>#N/A</v>
      </c>
      <c r="AE877" t="e">
        <f>VLOOKUP($Z877,'oddspedia-matches'!$A:$AD,AE$2,0)</f>
        <v>#N/A</v>
      </c>
      <c r="AF877" t="e">
        <f>VLOOKUP($Z877,'oddspedia-matches'!$A:$AD,AF$2,0)</f>
        <v>#N/A</v>
      </c>
      <c r="AG877" t="e">
        <f>VLOOKUP($Z877,'oddspedia-matches'!$A:$AD,AG$2,0)</f>
        <v>#N/A</v>
      </c>
      <c r="AH877" t="e">
        <f>VLOOKUP($Z877,'oddspedia-matches'!$A:$AD,AH$2,0)</f>
        <v>#N/A</v>
      </c>
      <c r="AI877" t="e">
        <f>VLOOKUP($Z877,'oddspedia-matches'!$A:$AD,AI$2,0)</f>
        <v>#N/A</v>
      </c>
      <c r="AJ877" t="e">
        <f>VLOOKUP($Z877,'oddspedia-matches'!$A:$AD,AJ$2,0)</f>
        <v>#N/A</v>
      </c>
      <c r="AK877" t="e">
        <f>VLOOKUP($Z877,'oddspedia-matches'!$A:$AD,AK$2,0)</f>
        <v>#N/A</v>
      </c>
      <c r="AL877" t="e">
        <f>VLOOKUP($Z877,'oddspedia-matches'!$A:$AD,AL$2,0)</f>
        <v>#N/A</v>
      </c>
      <c r="AM877" t="e">
        <f>VLOOKUP($Z877,'oddspedia-matches'!$A:$AD,AM$2,0)</f>
        <v>#N/A</v>
      </c>
      <c r="AN877" t="e">
        <f>VLOOKUP($Z877,'oddspedia-matches'!$A:$AD,AN$2,0)</f>
        <v>#N/A</v>
      </c>
      <c r="AO877" t="e">
        <f>VLOOKUP($Z877,'oddspedia-matches'!$A:$AD,AO$2,0)</f>
        <v>#N/A</v>
      </c>
      <c r="AP877" t="e">
        <f>VLOOKUP($Z877,'oddspedia-matches'!$A:$AD,AP$2,0)</f>
        <v>#N/A</v>
      </c>
      <c r="AQ877" t="e">
        <f>VLOOKUP($Z877,'oddspedia-matches'!$A:$AD,AQ$2,0)</f>
        <v>#N/A</v>
      </c>
    </row>
    <row r="878" spans="2:43" hidden="1" x14ac:dyDescent="0.3">
      <c r="B878" t="s">
        <v>584</v>
      </c>
      <c r="C878" t="s">
        <v>5147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tr">
        <f>VLOOKUP(E878,'Transform table'!A:B,2,0)</f>
        <v>FC Ordabasy</v>
      </c>
      <c r="Y878" t="str">
        <f>VLOOKUP(F878,'Transform table'!A:B,2,0)</f>
        <v>FC Tobol</v>
      </c>
      <c r="Z878" t="str">
        <f t="shared" si="15"/>
        <v>02/08/2026FC OrdabasyFC Tobol</v>
      </c>
      <c r="AA878" t="e">
        <f>VLOOKUP($Z878,'oddspedia-matches'!$A:$AD,AA$2,0)</f>
        <v>#N/A</v>
      </c>
      <c r="AB878" t="e">
        <f>VLOOKUP($Z878,'oddspedia-matches'!$A:$AD,AB$2,0)</f>
        <v>#N/A</v>
      </c>
      <c r="AC878" t="e">
        <f>VLOOKUP($Z878,'oddspedia-matches'!$A:$AD,AC$2,0)</f>
        <v>#N/A</v>
      </c>
      <c r="AD878" t="e">
        <f>VLOOKUP($Z878,'oddspedia-matches'!$A:$AD,AD$2,0)</f>
        <v>#N/A</v>
      </c>
      <c r="AE878" t="e">
        <f>VLOOKUP($Z878,'oddspedia-matches'!$A:$AD,AE$2,0)</f>
        <v>#N/A</v>
      </c>
      <c r="AF878" t="e">
        <f>VLOOKUP($Z878,'oddspedia-matches'!$A:$AD,AF$2,0)</f>
        <v>#N/A</v>
      </c>
      <c r="AG878" t="e">
        <f>VLOOKUP($Z878,'oddspedia-matches'!$A:$AD,AG$2,0)</f>
        <v>#N/A</v>
      </c>
      <c r="AH878" t="e">
        <f>VLOOKUP($Z878,'oddspedia-matches'!$A:$AD,AH$2,0)</f>
        <v>#N/A</v>
      </c>
      <c r="AI878" t="e">
        <f>VLOOKUP($Z878,'oddspedia-matches'!$A:$AD,AI$2,0)</f>
        <v>#N/A</v>
      </c>
      <c r="AJ878" t="e">
        <f>VLOOKUP($Z878,'oddspedia-matches'!$A:$AD,AJ$2,0)</f>
        <v>#N/A</v>
      </c>
      <c r="AK878" t="e">
        <f>VLOOKUP($Z878,'oddspedia-matches'!$A:$AD,AK$2,0)</f>
        <v>#N/A</v>
      </c>
      <c r="AL878" t="e">
        <f>VLOOKUP($Z878,'oddspedia-matches'!$A:$AD,AL$2,0)</f>
        <v>#N/A</v>
      </c>
      <c r="AM878" t="e">
        <f>VLOOKUP($Z878,'oddspedia-matches'!$A:$AD,AM$2,0)</f>
        <v>#N/A</v>
      </c>
      <c r="AN878" t="e">
        <f>VLOOKUP($Z878,'oddspedia-matches'!$A:$AD,AN$2,0)</f>
        <v>#N/A</v>
      </c>
      <c r="AO878" t="e">
        <f>VLOOKUP($Z878,'oddspedia-matches'!$A:$AD,AO$2,0)</f>
        <v>#N/A</v>
      </c>
      <c r="AP878" t="e">
        <f>VLOOKUP($Z878,'oddspedia-matches'!$A:$AD,AP$2,0)</f>
        <v>#N/A</v>
      </c>
      <c r="AQ878" t="e">
        <f>VLOOKUP($Z878,'oddspedia-matches'!$A:$AD,AQ$2,0)</f>
        <v>#N/A</v>
      </c>
    </row>
    <row r="879" spans="2:43" hidden="1" x14ac:dyDescent="0.3">
      <c r="B879" t="s">
        <v>990</v>
      </c>
      <c r="C879" t="s">
        <v>5147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tr">
        <f>VLOOKUP(E879,'Transform table'!A:B,2,0)</f>
        <v>Riga FC</v>
      </c>
      <c r="Y879" t="str">
        <f>VLOOKUP(F879,'Transform table'!A:B,2,0)</f>
        <v>SC Grobinas</v>
      </c>
      <c r="Z879" t="str">
        <f t="shared" si="15"/>
        <v>02/08/2026Riga FCSC Grobinas</v>
      </c>
      <c r="AA879" t="e">
        <f>VLOOKUP($Z879,'oddspedia-matches'!$A:$AD,AA$2,0)</f>
        <v>#N/A</v>
      </c>
      <c r="AB879" t="e">
        <f>VLOOKUP($Z879,'oddspedia-matches'!$A:$AD,AB$2,0)</f>
        <v>#N/A</v>
      </c>
      <c r="AC879" t="e">
        <f>VLOOKUP($Z879,'oddspedia-matches'!$A:$AD,AC$2,0)</f>
        <v>#N/A</v>
      </c>
      <c r="AD879" t="e">
        <f>VLOOKUP($Z879,'oddspedia-matches'!$A:$AD,AD$2,0)</f>
        <v>#N/A</v>
      </c>
      <c r="AE879" t="e">
        <f>VLOOKUP($Z879,'oddspedia-matches'!$A:$AD,AE$2,0)</f>
        <v>#N/A</v>
      </c>
      <c r="AF879" t="e">
        <f>VLOOKUP($Z879,'oddspedia-matches'!$A:$AD,AF$2,0)</f>
        <v>#N/A</v>
      </c>
      <c r="AG879" t="e">
        <f>VLOOKUP($Z879,'oddspedia-matches'!$A:$AD,AG$2,0)</f>
        <v>#N/A</v>
      </c>
      <c r="AH879" t="e">
        <f>VLOOKUP($Z879,'oddspedia-matches'!$A:$AD,AH$2,0)</f>
        <v>#N/A</v>
      </c>
      <c r="AI879" t="e">
        <f>VLOOKUP($Z879,'oddspedia-matches'!$A:$AD,AI$2,0)</f>
        <v>#N/A</v>
      </c>
      <c r="AJ879" t="e">
        <f>VLOOKUP($Z879,'oddspedia-matches'!$A:$AD,AJ$2,0)</f>
        <v>#N/A</v>
      </c>
      <c r="AK879" t="e">
        <f>VLOOKUP($Z879,'oddspedia-matches'!$A:$AD,AK$2,0)</f>
        <v>#N/A</v>
      </c>
      <c r="AL879" t="e">
        <f>VLOOKUP($Z879,'oddspedia-matches'!$A:$AD,AL$2,0)</f>
        <v>#N/A</v>
      </c>
      <c r="AM879" t="e">
        <f>VLOOKUP($Z879,'oddspedia-matches'!$A:$AD,AM$2,0)</f>
        <v>#N/A</v>
      </c>
      <c r="AN879" t="e">
        <f>VLOOKUP($Z879,'oddspedia-matches'!$A:$AD,AN$2,0)</f>
        <v>#N/A</v>
      </c>
      <c r="AO879" t="e">
        <f>VLOOKUP($Z879,'oddspedia-matches'!$A:$AD,AO$2,0)</f>
        <v>#N/A</v>
      </c>
      <c r="AP879" t="e">
        <f>VLOOKUP($Z879,'oddspedia-matches'!$A:$AD,AP$2,0)</f>
        <v>#N/A</v>
      </c>
      <c r="AQ879" t="e">
        <f>VLOOKUP($Z879,'oddspedia-matches'!$A:$AD,AQ$2,0)</f>
        <v>#N/A</v>
      </c>
    </row>
    <row r="880" spans="2:43" hidden="1" x14ac:dyDescent="0.3">
      <c r="B880" t="s">
        <v>465</v>
      </c>
      <c r="C880" t="s">
        <v>5147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tr">
        <f>VLOOKUP(E880,'Transform table'!A:B,2,0)</f>
        <v>Aalesunds</v>
      </c>
      <c r="Y880" t="e">
        <f>VLOOKUP(F880,'Transform table'!A:B,2,0)</f>
        <v>#N/A</v>
      </c>
      <c r="Z880" t="e">
        <f t="shared" si="15"/>
        <v>#N/A</v>
      </c>
      <c r="AA880" t="e">
        <f>VLOOKUP($Z880,'oddspedia-matches'!$A:$AD,AA$2,0)</f>
        <v>#N/A</v>
      </c>
      <c r="AB880" t="e">
        <f>VLOOKUP($Z880,'oddspedia-matches'!$A:$AD,AB$2,0)</f>
        <v>#N/A</v>
      </c>
      <c r="AC880" t="e">
        <f>VLOOKUP($Z880,'oddspedia-matches'!$A:$AD,AC$2,0)</f>
        <v>#N/A</v>
      </c>
      <c r="AD880" t="e">
        <f>VLOOKUP($Z880,'oddspedia-matches'!$A:$AD,AD$2,0)</f>
        <v>#N/A</v>
      </c>
      <c r="AE880" t="e">
        <f>VLOOKUP($Z880,'oddspedia-matches'!$A:$AD,AE$2,0)</f>
        <v>#N/A</v>
      </c>
      <c r="AF880" t="e">
        <f>VLOOKUP($Z880,'oddspedia-matches'!$A:$AD,AF$2,0)</f>
        <v>#N/A</v>
      </c>
      <c r="AG880" t="e">
        <f>VLOOKUP($Z880,'oddspedia-matches'!$A:$AD,AG$2,0)</f>
        <v>#N/A</v>
      </c>
      <c r="AH880" t="e">
        <f>VLOOKUP($Z880,'oddspedia-matches'!$A:$AD,AH$2,0)</f>
        <v>#N/A</v>
      </c>
      <c r="AI880" t="e">
        <f>VLOOKUP($Z880,'oddspedia-matches'!$A:$AD,AI$2,0)</f>
        <v>#N/A</v>
      </c>
      <c r="AJ880" t="e">
        <f>VLOOKUP($Z880,'oddspedia-matches'!$A:$AD,AJ$2,0)</f>
        <v>#N/A</v>
      </c>
      <c r="AK880" t="e">
        <f>VLOOKUP($Z880,'oddspedia-matches'!$A:$AD,AK$2,0)</f>
        <v>#N/A</v>
      </c>
      <c r="AL880" t="e">
        <f>VLOOKUP($Z880,'oddspedia-matches'!$A:$AD,AL$2,0)</f>
        <v>#N/A</v>
      </c>
      <c r="AM880" t="e">
        <f>VLOOKUP($Z880,'oddspedia-matches'!$A:$AD,AM$2,0)</f>
        <v>#N/A</v>
      </c>
      <c r="AN880" t="e">
        <f>VLOOKUP($Z880,'oddspedia-matches'!$A:$AD,AN$2,0)</f>
        <v>#N/A</v>
      </c>
      <c r="AO880" t="e">
        <f>VLOOKUP($Z880,'oddspedia-matches'!$A:$AD,AO$2,0)</f>
        <v>#N/A</v>
      </c>
      <c r="AP880" t="e">
        <f>VLOOKUP($Z880,'oddspedia-matches'!$A:$AD,AP$2,0)</f>
        <v>#N/A</v>
      </c>
      <c r="AQ880" t="e">
        <f>VLOOKUP($Z880,'oddspedia-matches'!$A:$AD,AQ$2,0)</f>
        <v>#N/A</v>
      </c>
    </row>
    <row r="881" spans="2:43" hidden="1" x14ac:dyDescent="0.3">
      <c r="B881" t="s">
        <v>465</v>
      </c>
      <c r="C881" t="s">
        <v>5147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tr">
        <f>VLOOKUP(E881,'Transform table'!A:B,2,0)</f>
        <v>KFUM Oslo</v>
      </c>
      <c r="Y881" t="str">
        <f>VLOOKUP(F881,'Transform table'!A:B,2,0)</f>
        <v>Kristiansund BK</v>
      </c>
      <c r="Z881" t="str">
        <f t="shared" si="15"/>
        <v>02/08/2026KFUM OsloKristiansund BK</v>
      </c>
      <c r="AA881" t="e">
        <f>VLOOKUP($Z881,'oddspedia-matches'!$A:$AD,AA$2,0)</f>
        <v>#N/A</v>
      </c>
      <c r="AB881" t="e">
        <f>VLOOKUP($Z881,'oddspedia-matches'!$A:$AD,AB$2,0)</f>
        <v>#N/A</v>
      </c>
      <c r="AC881" t="e">
        <f>VLOOKUP($Z881,'oddspedia-matches'!$A:$AD,AC$2,0)</f>
        <v>#N/A</v>
      </c>
      <c r="AD881" t="e">
        <f>VLOOKUP($Z881,'oddspedia-matches'!$A:$AD,AD$2,0)</f>
        <v>#N/A</v>
      </c>
      <c r="AE881" t="e">
        <f>VLOOKUP($Z881,'oddspedia-matches'!$A:$AD,AE$2,0)</f>
        <v>#N/A</v>
      </c>
      <c r="AF881" t="e">
        <f>VLOOKUP($Z881,'oddspedia-matches'!$A:$AD,AF$2,0)</f>
        <v>#N/A</v>
      </c>
      <c r="AG881" t="e">
        <f>VLOOKUP($Z881,'oddspedia-matches'!$A:$AD,AG$2,0)</f>
        <v>#N/A</v>
      </c>
      <c r="AH881" t="e">
        <f>VLOOKUP($Z881,'oddspedia-matches'!$A:$AD,AH$2,0)</f>
        <v>#N/A</v>
      </c>
      <c r="AI881" t="e">
        <f>VLOOKUP($Z881,'oddspedia-matches'!$A:$AD,AI$2,0)</f>
        <v>#N/A</v>
      </c>
      <c r="AJ881" t="e">
        <f>VLOOKUP($Z881,'oddspedia-matches'!$A:$AD,AJ$2,0)</f>
        <v>#N/A</v>
      </c>
      <c r="AK881" t="e">
        <f>VLOOKUP($Z881,'oddspedia-matches'!$A:$AD,AK$2,0)</f>
        <v>#N/A</v>
      </c>
      <c r="AL881" t="e">
        <f>VLOOKUP($Z881,'oddspedia-matches'!$A:$AD,AL$2,0)</f>
        <v>#N/A</v>
      </c>
      <c r="AM881" t="e">
        <f>VLOOKUP($Z881,'oddspedia-matches'!$A:$AD,AM$2,0)</f>
        <v>#N/A</v>
      </c>
      <c r="AN881" t="e">
        <f>VLOOKUP($Z881,'oddspedia-matches'!$A:$AD,AN$2,0)</f>
        <v>#N/A</v>
      </c>
      <c r="AO881" t="e">
        <f>VLOOKUP($Z881,'oddspedia-matches'!$A:$AD,AO$2,0)</f>
        <v>#N/A</v>
      </c>
      <c r="AP881" t="e">
        <f>VLOOKUP($Z881,'oddspedia-matches'!$A:$AD,AP$2,0)</f>
        <v>#N/A</v>
      </c>
      <c r="AQ881" t="e">
        <f>VLOOKUP($Z881,'oddspedia-matches'!$A:$AD,AQ$2,0)</f>
        <v>#N/A</v>
      </c>
    </row>
    <row r="882" spans="2:43" hidden="1" x14ac:dyDescent="0.3">
      <c r="B882" t="s">
        <v>465</v>
      </c>
      <c r="C882" t="s">
        <v>5147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tr">
        <f>VLOOKUP(E882,'Transform table'!A:B,2,0)</f>
        <v>Molde</v>
      </c>
      <c r="Y882" t="str">
        <f>VLOOKUP(F882,'Transform table'!A:B,2,0)</f>
        <v>Sarpsborg 08</v>
      </c>
      <c r="Z882" t="str">
        <f t="shared" si="15"/>
        <v>02/08/2026MoldeSarpsborg 08</v>
      </c>
      <c r="AA882" t="e">
        <f>VLOOKUP($Z882,'oddspedia-matches'!$A:$AD,AA$2,0)</f>
        <v>#N/A</v>
      </c>
      <c r="AB882" t="e">
        <f>VLOOKUP($Z882,'oddspedia-matches'!$A:$AD,AB$2,0)</f>
        <v>#N/A</v>
      </c>
      <c r="AC882" t="e">
        <f>VLOOKUP($Z882,'oddspedia-matches'!$A:$AD,AC$2,0)</f>
        <v>#N/A</v>
      </c>
      <c r="AD882" t="e">
        <f>VLOOKUP($Z882,'oddspedia-matches'!$A:$AD,AD$2,0)</f>
        <v>#N/A</v>
      </c>
      <c r="AE882" t="e">
        <f>VLOOKUP($Z882,'oddspedia-matches'!$A:$AD,AE$2,0)</f>
        <v>#N/A</v>
      </c>
      <c r="AF882" t="e">
        <f>VLOOKUP($Z882,'oddspedia-matches'!$A:$AD,AF$2,0)</f>
        <v>#N/A</v>
      </c>
      <c r="AG882" t="e">
        <f>VLOOKUP($Z882,'oddspedia-matches'!$A:$AD,AG$2,0)</f>
        <v>#N/A</v>
      </c>
      <c r="AH882" t="e">
        <f>VLOOKUP($Z882,'oddspedia-matches'!$A:$AD,AH$2,0)</f>
        <v>#N/A</v>
      </c>
      <c r="AI882" t="e">
        <f>VLOOKUP($Z882,'oddspedia-matches'!$A:$AD,AI$2,0)</f>
        <v>#N/A</v>
      </c>
      <c r="AJ882" t="e">
        <f>VLOOKUP($Z882,'oddspedia-matches'!$A:$AD,AJ$2,0)</f>
        <v>#N/A</v>
      </c>
      <c r="AK882" t="e">
        <f>VLOOKUP($Z882,'oddspedia-matches'!$A:$AD,AK$2,0)</f>
        <v>#N/A</v>
      </c>
      <c r="AL882" t="e">
        <f>VLOOKUP($Z882,'oddspedia-matches'!$A:$AD,AL$2,0)</f>
        <v>#N/A</v>
      </c>
      <c r="AM882" t="e">
        <f>VLOOKUP($Z882,'oddspedia-matches'!$A:$AD,AM$2,0)</f>
        <v>#N/A</v>
      </c>
      <c r="AN882" t="e">
        <f>VLOOKUP($Z882,'oddspedia-matches'!$A:$AD,AN$2,0)</f>
        <v>#N/A</v>
      </c>
      <c r="AO882" t="e">
        <f>VLOOKUP($Z882,'oddspedia-matches'!$A:$AD,AO$2,0)</f>
        <v>#N/A</v>
      </c>
      <c r="AP882" t="e">
        <f>VLOOKUP($Z882,'oddspedia-matches'!$A:$AD,AP$2,0)</f>
        <v>#N/A</v>
      </c>
      <c r="AQ882" t="e">
        <f>VLOOKUP($Z882,'oddspedia-matches'!$A:$AD,AQ$2,0)</f>
        <v>#N/A</v>
      </c>
    </row>
    <row r="883" spans="2:43" hidden="1" x14ac:dyDescent="0.3">
      <c r="B883" t="s">
        <v>638</v>
      </c>
      <c r="C883" t="s">
        <v>5147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tr">
        <f>VLOOKUP(E883,'Transform table'!A:B,2,0)</f>
        <v>Egersund</v>
      </c>
      <c r="Y883" t="str">
        <f>VLOOKUP(F883,'Transform table'!A:B,2,0)</f>
        <v>Sandnes Ulf</v>
      </c>
      <c r="Z883" t="str">
        <f t="shared" si="15"/>
        <v>02/08/2026EgersundSandnes Ulf</v>
      </c>
      <c r="AA883" t="e">
        <f>VLOOKUP($Z883,'oddspedia-matches'!$A:$AD,AA$2,0)</f>
        <v>#N/A</v>
      </c>
      <c r="AB883" t="e">
        <f>VLOOKUP($Z883,'oddspedia-matches'!$A:$AD,AB$2,0)</f>
        <v>#N/A</v>
      </c>
      <c r="AC883" t="e">
        <f>VLOOKUP($Z883,'oddspedia-matches'!$A:$AD,AC$2,0)</f>
        <v>#N/A</v>
      </c>
      <c r="AD883" t="e">
        <f>VLOOKUP($Z883,'oddspedia-matches'!$A:$AD,AD$2,0)</f>
        <v>#N/A</v>
      </c>
      <c r="AE883" t="e">
        <f>VLOOKUP($Z883,'oddspedia-matches'!$A:$AD,AE$2,0)</f>
        <v>#N/A</v>
      </c>
      <c r="AF883" t="e">
        <f>VLOOKUP($Z883,'oddspedia-matches'!$A:$AD,AF$2,0)</f>
        <v>#N/A</v>
      </c>
      <c r="AG883" t="e">
        <f>VLOOKUP($Z883,'oddspedia-matches'!$A:$AD,AG$2,0)</f>
        <v>#N/A</v>
      </c>
      <c r="AH883" t="e">
        <f>VLOOKUP($Z883,'oddspedia-matches'!$A:$AD,AH$2,0)</f>
        <v>#N/A</v>
      </c>
      <c r="AI883" t="e">
        <f>VLOOKUP($Z883,'oddspedia-matches'!$A:$AD,AI$2,0)</f>
        <v>#N/A</v>
      </c>
      <c r="AJ883" t="e">
        <f>VLOOKUP($Z883,'oddspedia-matches'!$A:$AD,AJ$2,0)</f>
        <v>#N/A</v>
      </c>
      <c r="AK883" t="e">
        <f>VLOOKUP($Z883,'oddspedia-matches'!$A:$AD,AK$2,0)</f>
        <v>#N/A</v>
      </c>
      <c r="AL883" t="e">
        <f>VLOOKUP($Z883,'oddspedia-matches'!$A:$AD,AL$2,0)</f>
        <v>#N/A</v>
      </c>
      <c r="AM883" t="e">
        <f>VLOOKUP($Z883,'oddspedia-matches'!$A:$AD,AM$2,0)</f>
        <v>#N/A</v>
      </c>
      <c r="AN883" t="e">
        <f>VLOOKUP($Z883,'oddspedia-matches'!$A:$AD,AN$2,0)</f>
        <v>#N/A</v>
      </c>
      <c r="AO883" t="e">
        <f>VLOOKUP($Z883,'oddspedia-matches'!$A:$AD,AO$2,0)</f>
        <v>#N/A</v>
      </c>
      <c r="AP883" t="e">
        <f>VLOOKUP($Z883,'oddspedia-matches'!$A:$AD,AP$2,0)</f>
        <v>#N/A</v>
      </c>
      <c r="AQ883" t="e">
        <f>VLOOKUP($Z883,'oddspedia-matches'!$A:$AD,AQ$2,0)</f>
        <v>#N/A</v>
      </c>
    </row>
    <row r="884" spans="2:43" hidden="1" x14ac:dyDescent="0.3">
      <c r="B884" t="s">
        <v>638</v>
      </c>
      <c r="C884" t="s">
        <v>5147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tr">
        <f>VLOOKUP(E884,'Transform table'!A:B,2,0)</f>
        <v>Hodd</v>
      </c>
      <c r="Y884" t="str">
        <f>VLOOKUP(F884,'Transform table'!A:B,2,0)</f>
        <v>Moss</v>
      </c>
      <c r="Z884" t="str">
        <f t="shared" si="15"/>
        <v>02/08/2026HoddMoss</v>
      </c>
      <c r="AA884" t="e">
        <f>VLOOKUP($Z884,'oddspedia-matches'!$A:$AD,AA$2,0)</f>
        <v>#N/A</v>
      </c>
      <c r="AB884" t="e">
        <f>VLOOKUP($Z884,'oddspedia-matches'!$A:$AD,AB$2,0)</f>
        <v>#N/A</v>
      </c>
      <c r="AC884" t="e">
        <f>VLOOKUP($Z884,'oddspedia-matches'!$A:$AD,AC$2,0)</f>
        <v>#N/A</v>
      </c>
      <c r="AD884" t="e">
        <f>VLOOKUP($Z884,'oddspedia-matches'!$A:$AD,AD$2,0)</f>
        <v>#N/A</v>
      </c>
      <c r="AE884" t="e">
        <f>VLOOKUP($Z884,'oddspedia-matches'!$A:$AD,AE$2,0)</f>
        <v>#N/A</v>
      </c>
      <c r="AF884" t="e">
        <f>VLOOKUP($Z884,'oddspedia-matches'!$A:$AD,AF$2,0)</f>
        <v>#N/A</v>
      </c>
      <c r="AG884" t="e">
        <f>VLOOKUP($Z884,'oddspedia-matches'!$A:$AD,AG$2,0)</f>
        <v>#N/A</v>
      </c>
      <c r="AH884" t="e">
        <f>VLOOKUP($Z884,'oddspedia-matches'!$A:$AD,AH$2,0)</f>
        <v>#N/A</v>
      </c>
      <c r="AI884" t="e">
        <f>VLOOKUP($Z884,'oddspedia-matches'!$A:$AD,AI$2,0)</f>
        <v>#N/A</v>
      </c>
      <c r="AJ884" t="e">
        <f>VLOOKUP($Z884,'oddspedia-matches'!$A:$AD,AJ$2,0)</f>
        <v>#N/A</v>
      </c>
      <c r="AK884" t="e">
        <f>VLOOKUP($Z884,'oddspedia-matches'!$A:$AD,AK$2,0)</f>
        <v>#N/A</v>
      </c>
      <c r="AL884" t="e">
        <f>VLOOKUP($Z884,'oddspedia-matches'!$A:$AD,AL$2,0)</f>
        <v>#N/A</v>
      </c>
      <c r="AM884" t="e">
        <f>VLOOKUP($Z884,'oddspedia-matches'!$A:$AD,AM$2,0)</f>
        <v>#N/A</v>
      </c>
      <c r="AN884" t="e">
        <f>VLOOKUP($Z884,'oddspedia-matches'!$A:$AD,AN$2,0)</f>
        <v>#N/A</v>
      </c>
      <c r="AO884" t="e">
        <f>VLOOKUP($Z884,'oddspedia-matches'!$A:$AD,AO$2,0)</f>
        <v>#N/A</v>
      </c>
      <c r="AP884" t="e">
        <f>VLOOKUP($Z884,'oddspedia-matches'!$A:$AD,AP$2,0)</f>
        <v>#N/A</v>
      </c>
      <c r="AQ884" t="e">
        <f>VLOOKUP($Z884,'oddspedia-matches'!$A:$AD,AQ$2,0)</f>
        <v>#N/A</v>
      </c>
    </row>
    <row r="885" spans="2:43" hidden="1" x14ac:dyDescent="0.3">
      <c r="B885" t="s">
        <v>638</v>
      </c>
      <c r="C885" t="s">
        <v>5147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tr">
        <f>VLOOKUP(E885,'Transform table'!A:B,2,0)</f>
        <v>Kongsvinger</v>
      </c>
      <c r="Y885" t="str">
        <f>VLOOKUP(F885,'Transform table'!A:B,2,0)</f>
        <v>Strommen</v>
      </c>
      <c r="Z885" t="str">
        <f t="shared" si="15"/>
        <v>02/08/2026KongsvingerStrommen</v>
      </c>
      <c r="AA885" t="e">
        <f>VLOOKUP($Z885,'oddspedia-matches'!$A:$AD,AA$2,0)</f>
        <v>#N/A</v>
      </c>
      <c r="AB885" t="e">
        <f>VLOOKUP($Z885,'oddspedia-matches'!$A:$AD,AB$2,0)</f>
        <v>#N/A</v>
      </c>
      <c r="AC885" t="e">
        <f>VLOOKUP($Z885,'oddspedia-matches'!$A:$AD,AC$2,0)</f>
        <v>#N/A</v>
      </c>
      <c r="AD885" t="e">
        <f>VLOOKUP($Z885,'oddspedia-matches'!$A:$AD,AD$2,0)</f>
        <v>#N/A</v>
      </c>
      <c r="AE885" t="e">
        <f>VLOOKUP($Z885,'oddspedia-matches'!$A:$AD,AE$2,0)</f>
        <v>#N/A</v>
      </c>
      <c r="AF885" t="e">
        <f>VLOOKUP($Z885,'oddspedia-matches'!$A:$AD,AF$2,0)</f>
        <v>#N/A</v>
      </c>
      <c r="AG885" t="e">
        <f>VLOOKUP($Z885,'oddspedia-matches'!$A:$AD,AG$2,0)</f>
        <v>#N/A</v>
      </c>
      <c r="AH885" t="e">
        <f>VLOOKUP($Z885,'oddspedia-matches'!$A:$AD,AH$2,0)</f>
        <v>#N/A</v>
      </c>
      <c r="AI885" t="e">
        <f>VLOOKUP($Z885,'oddspedia-matches'!$A:$AD,AI$2,0)</f>
        <v>#N/A</v>
      </c>
      <c r="AJ885" t="e">
        <f>VLOOKUP($Z885,'oddspedia-matches'!$A:$AD,AJ$2,0)</f>
        <v>#N/A</v>
      </c>
      <c r="AK885" t="e">
        <f>VLOOKUP($Z885,'oddspedia-matches'!$A:$AD,AK$2,0)</f>
        <v>#N/A</v>
      </c>
      <c r="AL885" t="e">
        <f>VLOOKUP($Z885,'oddspedia-matches'!$A:$AD,AL$2,0)</f>
        <v>#N/A</v>
      </c>
      <c r="AM885" t="e">
        <f>VLOOKUP($Z885,'oddspedia-matches'!$A:$AD,AM$2,0)</f>
        <v>#N/A</v>
      </c>
      <c r="AN885" t="e">
        <f>VLOOKUP($Z885,'oddspedia-matches'!$A:$AD,AN$2,0)</f>
        <v>#N/A</v>
      </c>
      <c r="AO885" t="e">
        <f>VLOOKUP($Z885,'oddspedia-matches'!$A:$AD,AO$2,0)</f>
        <v>#N/A</v>
      </c>
      <c r="AP885" t="e">
        <f>VLOOKUP($Z885,'oddspedia-matches'!$A:$AD,AP$2,0)</f>
        <v>#N/A</v>
      </c>
      <c r="AQ885" t="e">
        <f>VLOOKUP($Z885,'oddspedia-matches'!$A:$AD,AQ$2,0)</f>
        <v>#N/A</v>
      </c>
    </row>
    <row r="886" spans="2:43" hidden="1" x14ac:dyDescent="0.3">
      <c r="B886" t="s">
        <v>638</v>
      </c>
      <c r="C886" t="s">
        <v>5147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tr">
        <f>VLOOKUP(E886,'Transform table'!A:B,2,0)</f>
        <v>Lyn</v>
      </c>
      <c r="Y886" t="str">
        <f>VLOOKUP(F886,'Transform table'!A:B,2,0)</f>
        <v>Sogndal</v>
      </c>
      <c r="Z886" t="str">
        <f t="shared" si="15"/>
        <v>02/08/2026LynSogndal</v>
      </c>
      <c r="AA886" t="e">
        <f>VLOOKUP($Z886,'oddspedia-matches'!$A:$AD,AA$2,0)</f>
        <v>#N/A</v>
      </c>
      <c r="AB886" t="e">
        <f>VLOOKUP($Z886,'oddspedia-matches'!$A:$AD,AB$2,0)</f>
        <v>#N/A</v>
      </c>
      <c r="AC886" t="e">
        <f>VLOOKUP($Z886,'oddspedia-matches'!$A:$AD,AC$2,0)</f>
        <v>#N/A</v>
      </c>
      <c r="AD886" t="e">
        <f>VLOOKUP($Z886,'oddspedia-matches'!$A:$AD,AD$2,0)</f>
        <v>#N/A</v>
      </c>
      <c r="AE886" t="e">
        <f>VLOOKUP($Z886,'oddspedia-matches'!$A:$AD,AE$2,0)</f>
        <v>#N/A</v>
      </c>
      <c r="AF886" t="e">
        <f>VLOOKUP($Z886,'oddspedia-matches'!$A:$AD,AF$2,0)</f>
        <v>#N/A</v>
      </c>
      <c r="AG886" t="e">
        <f>VLOOKUP($Z886,'oddspedia-matches'!$A:$AD,AG$2,0)</f>
        <v>#N/A</v>
      </c>
      <c r="AH886" t="e">
        <f>VLOOKUP($Z886,'oddspedia-matches'!$A:$AD,AH$2,0)</f>
        <v>#N/A</v>
      </c>
      <c r="AI886" t="e">
        <f>VLOOKUP($Z886,'oddspedia-matches'!$A:$AD,AI$2,0)</f>
        <v>#N/A</v>
      </c>
      <c r="AJ886" t="e">
        <f>VLOOKUP($Z886,'oddspedia-matches'!$A:$AD,AJ$2,0)</f>
        <v>#N/A</v>
      </c>
      <c r="AK886" t="e">
        <f>VLOOKUP($Z886,'oddspedia-matches'!$A:$AD,AK$2,0)</f>
        <v>#N/A</v>
      </c>
      <c r="AL886" t="e">
        <f>VLOOKUP($Z886,'oddspedia-matches'!$A:$AD,AL$2,0)</f>
        <v>#N/A</v>
      </c>
      <c r="AM886" t="e">
        <f>VLOOKUP($Z886,'oddspedia-matches'!$A:$AD,AM$2,0)</f>
        <v>#N/A</v>
      </c>
      <c r="AN886" t="e">
        <f>VLOOKUP($Z886,'oddspedia-matches'!$A:$AD,AN$2,0)</f>
        <v>#N/A</v>
      </c>
      <c r="AO886" t="e">
        <f>VLOOKUP($Z886,'oddspedia-matches'!$A:$AD,AO$2,0)</f>
        <v>#N/A</v>
      </c>
      <c r="AP886" t="e">
        <f>VLOOKUP($Z886,'oddspedia-matches'!$A:$AD,AP$2,0)</f>
        <v>#N/A</v>
      </c>
      <c r="AQ886" t="e">
        <f>VLOOKUP($Z886,'oddspedia-matches'!$A:$AD,AQ$2,0)</f>
        <v>#N/A</v>
      </c>
    </row>
    <row r="887" spans="2:43" hidden="1" x14ac:dyDescent="0.3">
      <c r="B887" t="s">
        <v>638</v>
      </c>
      <c r="C887" t="s">
        <v>5147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tr">
        <f>VLOOKUP(E887,'Transform table'!A:B,2,0)</f>
        <v>Odd BK</v>
      </c>
      <c r="Y887" t="str">
        <f>VLOOKUP(F887,'Transform table'!A:B,2,0)</f>
        <v>Asane</v>
      </c>
      <c r="Z887" t="str">
        <f t="shared" si="15"/>
        <v>02/08/2026Odd BKAsane</v>
      </c>
      <c r="AA887" t="e">
        <f>VLOOKUP($Z887,'oddspedia-matches'!$A:$AD,AA$2,0)</f>
        <v>#N/A</v>
      </c>
      <c r="AB887" t="e">
        <f>VLOOKUP($Z887,'oddspedia-matches'!$A:$AD,AB$2,0)</f>
        <v>#N/A</v>
      </c>
      <c r="AC887" t="e">
        <f>VLOOKUP($Z887,'oddspedia-matches'!$A:$AD,AC$2,0)</f>
        <v>#N/A</v>
      </c>
      <c r="AD887" t="e">
        <f>VLOOKUP($Z887,'oddspedia-matches'!$A:$AD,AD$2,0)</f>
        <v>#N/A</v>
      </c>
      <c r="AE887" t="e">
        <f>VLOOKUP($Z887,'oddspedia-matches'!$A:$AD,AE$2,0)</f>
        <v>#N/A</v>
      </c>
      <c r="AF887" t="e">
        <f>VLOOKUP($Z887,'oddspedia-matches'!$A:$AD,AF$2,0)</f>
        <v>#N/A</v>
      </c>
      <c r="AG887" t="e">
        <f>VLOOKUP($Z887,'oddspedia-matches'!$A:$AD,AG$2,0)</f>
        <v>#N/A</v>
      </c>
      <c r="AH887" t="e">
        <f>VLOOKUP($Z887,'oddspedia-matches'!$A:$AD,AH$2,0)</f>
        <v>#N/A</v>
      </c>
      <c r="AI887" t="e">
        <f>VLOOKUP($Z887,'oddspedia-matches'!$A:$AD,AI$2,0)</f>
        <v>#N/A</v>
      </c>
      <c r="AJ887" t="e">
        <f>VLOOKUP($Z887,'oddspedia-matches'!$A:$AD,AJ$2,0)</f>
        <v>#N/A</v>
      </c>
      <c r="AK887" t="e">
        <f>VLOOKUP($Z887,'oddspedia-matches'!$A:$AD,AK$2,0)</f>
        <v>#N/A</v>
      </c>
      <c r="AL887" t="e">
        <f>VLOOKUP($Z887,'oddspedia-matches'!$A:$AD,AL$2,0)</f>
        <v>#N/A</v>
      </c>
      <c r="AM887" t="e">
        <f>VLOOKUP($Z887,'oddspedia-matches'!$A:$AD,AM$2,0)</f>
        <v>#N/A</v>
      </c>
      <c r="AN887" t="e">
        <f>VLOOKUP($Z887,'oddspedia-matches'!$A:$AD,AN$2,0)</f>
        <v>#N/A</v>
      </c>
      <c r="AO887" t="e">
        <f>VLOOKUP($Z887,'oddspedia-matches'!$A:$AD,AO$2,0)</f>
        <v>#N/A</v>
      </c>
      <c r="AP887" t="e">
        <f>VLOOKUP($Z887,'oddspedia-matches'!$A:$AD,AP$2,0)</f>
        <v>#N/A</v>
      </c>
      <c r="AQ887" t="e">
        <f>VLOOKUP($Z887,'oddspedia-matches'!$A:$AD,AQ$2,0)</f>
        <v>#N/A</v>
      </c>
    </row>
    <row r="888" spans="2:43" hidden="1" x14ac:dyDescent="0.3">
      <c r="B888" t="s">
        <v>638</v>
      </c>
      <c r="C888" t="s">
        <v>5147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tr">
        <f>VLOOKUP(E888,'Transform table'!A:B,2,0)</f>
        <v>Raufoss</v>
      </c>
      <c r="Y888" t="str">
        <f>VLOOKUP(F888,'Transform table'!A:B,2,0)</f>
        <v>Stabaek</v>
      </c>
      <c r="Z888" t="str">
        <f t="shared" si="15"/>
        <v>02/08/2026RaufossStabaek</v>
      </c>
      <c r="AA888" t="e">
        <f>VLOOKUP($Z888,'oddspedia-matches'!$A:$AD,AA$2,0)</f>
        <v>#N/A</v>
      </c>
      <c r="AB888" t="e">
        <f>VLOOKUP($Z888,'oddspedia-matches'!$A:$AD,AB$2,0)</f>
        <v>#N/A</v>
      </c>
      <c r="AC888" t="e">
        <f>VLOOKUP($Z888,'oddspedia-matches'!$A:$AD,AC$2,0)</f>
        <v>#N/A</v>
      </c>
      <c r="AD888" t="e">
        <f>VLOOKUP($Z888,'oddspedia-matches'!$A:$AD,AD$2,0)</f>
        <v>#N/A</v>
      </c>
      <c r="AE888" t="e">
        <f>VLOOKUP($Z888,'oddspedia-matches'!$A:$AD,AE$2,0)</f>
        <v>#N/A</v>
      </c>
      <c r="AF888" t="e">
        <f>VLOOKUP($Z888,'oddspedia-matches'!$A:$AD,AF$2,0)</f>
        <v>#N/A</v>
      </c>
      <c r="AG888" t="e">
        <f>VLOOKUP($Z888,'oddspedia-matches'!$A:$AD,AG$2,0)</f>
        <v>#N/A</v>
      </c>
      <c r="AH888" t="e">
        <f>VLOOKUP($Z888,'oddspedia-matches'!$A:$AD,AH$2,0)</f>
        <v>#N/A</v>
      </c>
      <c r="AI888" t="e">
        <f>VLOOKUP($Z888,'oddspedia-matches'!$A:$AD,AI$2,0)</f>
        <v>#N/A</v>
      </c>
      <c r="AJ888" t="e">
        <f>VLOOKUP($Z888,'oddspedia-matches'!$A:$AD,AJ$2,0)</f>
        <v>#N/A</v>
      </c>
      <c r="AK888" t="e">
        <f>VLOOKUP($Z888,'oddspedia-matches'!$A:$AD,AK$2,0)</f>
        <v>#N/A</v>
      </c>
      <c r="AL888" t="e">
        <f>VLOOKUP($Z888,'oddspedia-matches'!$A:$AD,AL$2,0)</f>
        <v>#N/A</v>
      </c>
      <c r="AM888" t="e">
        <f>VLOOKUP($Z888,'oddspedia-matches'!$A:$AD,AM$2,0)</f>
        <v>#N/A</v>
      </c>
      <c r="AN888" t="e">
        <f>VLOOKUP($Z888,'oddspedia-matches'!$A:$AD,AN$2,0)</f>
        <v>#N/A</v>
      </c>
      <c r="AO888" t="e">
        <f>VLOOKUP($Z888,'oddspedia-matches'!$A:$AD,AO$2,0)</f>
        <v>#N/A</v>
      </c>
      <c r="AP888" t="e">
        <f>VLOOKUP($Z888,'oddspedia-matches'!$A:$AD,AP$2,0)</f>
        <v>#N/A</v>
      </c>
      <c r="AQ888" t="e">
        <f>VLOOKUP($Z888,'oddspedia-matches'!$A:$AD,AQ$2,0)</f>
        <v>#N/A</v>
      </c>
    </row>
    <row r="889" spans="2:43" hidden="1" x14ac:dyDescent="0.3">
      <c r="B889" t="s">
        <v>486</v>
      </c>
      <c r="C889" t="s">
        <v>5147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tr">
        <f>VLOOKUP(E889,'Transform table'!A:B,2,0)</f>
        <v>Racing Club Montevideo</v>
      </c>
      <c r="Y889" t="str">
        <f>VLOOKUP(F889,'Transform table'!A:B,2,0)</f>
        <v>Boston River</v>
      </c>
      <c r="Z889" t="str">
        <f t="shared" si="15"/>
        <v>02/08/2026Racing Club MontevideoBoston River</v>
      </c>
      <c r="AA889" t="e">
        <f>VLOOKUP($Z889,'oddspedia-matches'!$A:$AD,AA$2,0)</f>
        <v>#N/A</v>
      </c>
      <c r="AB889" t="e">
        <f>VLOOKUP($Z889,'oddspedia-matches'!$A:$AD,AB$2,0)</f>
        <v>#N/A</v>
      </c>
      <c r="AC889" t="e">
        <f>VLOOKUP($Z889,'oddspedia-matches'!$A:$AD,AC$2,0)</f>
        <v>#N/A</v>
      </c>
      <c r="AD889" t="e">
        <f>VLOOKUP($Z889,'oddspedia-matches'!$A:$AD,AD$2,0)</f>
        <v>#N/A</v>
      </c>
      <c r="AE889" t="e">
        <f>VLOOKUP($Z889,'oddspedia-matches'!$A:$AD,AE$2,0)</f>
        <v>#N/A</v>
      </c>
      <c r="AF889" t="e">
        <f>VLOOKUP($Z889,'oddspedia-matches'!$A:$AD,AF$2,0)</f>
        <v>#N/A</v>
      </c>
      <c r="AG889" t="e">
        <f>VLOOKUP($Z889,'oddspedia-matches'!$A:$AD,AG$2,0)</f>
        <v>#N/A</v>
      </c>
      <c r="AH889" t="e">
        <f>VLOOKUP($Z889,'oddspedia-matches'!$A:$AD,AH$2,0)</f>
        <v>#N/A</v>
      </c>
      <c r="AI889" t="e">
        <f>VLOOKUP($Z889,'oddspedia-matches'!$A:$AD,AI$2,0)</f>
        <v>#N/A</v>
      </c>
      <c r="AJ889" t="e">
        <f>VLOOKUP($Z889,'oddspedia-matches'!$A:$AD,AJ$2,0)</f>
        <v>#N/A</v>
      </c>
      <c r="AK889" t="e">
        <f>VLOOKUP($Z889,'oddspedia-matches'!$A:$AD,AK$2,0)</f>
        <v>#N/A</v>
      </c>
      <c r="AL889" t="e">
        <f>VLOOKUP($Z889,'oddspedia-matches'!$A:$AD,AL$2,0)</f>
        <v>#N/A</v>
      </c>
      <c r="AM889" t="e">
        <f>VLOOKUP($Z889,'oddspedia-matches'!$A:$AD,AM$2,0)</f>
        <v>#N/A</v>
      </c>
      <c r="AN889" t="e">
        <f>VLOOKUP($Z889,'oddspedia-matches'!$A:$AD,AN$2,0)</f>
        <v>#N/A</v>
      </c>
      <c r="AO889" t="e">
        <f>VLOOKUP($Z889,'oddspedia-matches'!$A:$AD,AO$2,0)</f>
        <v>#N/A</v>
      </c>
      <c r="AP889" t="e">
        <f>VLOOKUP($Z889,'oddspedia-matches'!$A:$AD,AP$2,0)</f>
        <v>#N/A</v>
      </c>
      <c r="AQ889" t="e">
        <f>VLOOKUP($Z889,'oddspedia-matches'!$A:$AD,AQ$2,0)</f>
        <v>#N/A</v>
      </c>
    </row>
    <row r="890" spans="2:43" hidden="1" x14ac:dyDescent="0.3">
      <c r="B890" t="s">
        <v>1007</v>
      </c>
      <c r="C890" t="s">
        <v>5147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tr">
        <f>VLOOKUP(E890,'Transform table'!A:B,2,0)</f>
        <v>CA Atenas</v>
      </c>
      <c r="Y890" t="str">
        <f>VLOOKUP(F890,'Transform table'!A:B,2,0)</f>
        <v>Colon Montevideo</v>
      </c>
      <c r="Z890" t="str">
        <f t="shared" si="15"/>
        <v>02/08/2026CA AtenasColon Montevideo</v>
      </c>
      <c r="AA890" t="e">
        <f>VLOOKUP($Z890,'oddspedia-matches'!$A:$AD,AA$2,0)</f>
        <v>#N/A</v>
      </c>
      <c r="AB890" t="e">
        <f>VLOOKUP($Z890,'oddspedia-matches'!$A:$AD,AB$2,0)</f>
        <v>#N/A</v>
      </c>
      <c r="AC890" t="e">
        <f>VLOOKUP($Z890,'oddspedia-matches'!$A:$AD,AC$2,0)</f>
        <v>#N/A</v>
      </c>
      <c r="AD890" t="e">
        <f>VLOOKUP($Z890,'oddspedia-matches'!$A:$AD,AD$2,0)</f>
        <v>#N/A</v>
      </c>
      <c r="AE890" t="e">
        <f>VLOOKUP($Z890,'oddspedia-matches'!$A:$AD,AE$2,0)</f>
        <v>#N/A</v>
      </c>
      <c r="AF890" t="e">
        <f>VLOOKUP($Z890,'oddspedia-matches'!$A:$AD,AF$2,0)</f>
        <v>#N/A</v>
      </c>
      <c r="AG890" t="e">
        <f>VLOOKUP($Z890,'oddspedia-matches'!$A:$AD,AG$2,0)</f>
        <v>#N/A</v>
      </c>
      <c r="AH890" t="e">
        <f>VLOOKUP($Z890,'oddspedia-matches'!$A:$AD,AH$2,0)</f>
        <v>#N/A</v>
      </c>
      <c r="AI890" t="e">
        <f>VLOOKUP($Z890,'oddspedia-matches'!$A:$AD,AI$2,0)</f>
        <v>#N/A</v>
      </c>
      <c r="AJ890" t="e">
        <f>VLOOKUP($Z890,'oddspedia-matches'!$A:$AD,AJ$2,0)</f>
        <v>#N/A</v>
      </c>
      <c r="AK890" t="e">
        <f>VLOOKUP($Z890,'oddspedia-matches'!$A:$AD,AK$2,0)</f>
        <v>#N/A</v>
      </c>
      <c r="AL890" t="e">
        <f>VLOOKUP($Z890,'oddspedia-matches'!$A:$AD,AL$2,0)</f>
        <v>#N/A</v>
      </c>
      <c r="AM890" t="e">
        <f>VLOOKUP($Z890,'oddspedia-matches'!$A:$AD,AM$2,0)</f>
        <v>#N/A</v>
      </c>
      <c r="AN890" t="e">
        <f>VLOOKUP($Z890,'oddspedia-matches'!$A:$AD,AN$2,0)</f>
        <v>#N/A</v>
      </c>
      <c r="AO890" t="e">
        <f>VLOOKUP($Z890,'oddspedia-matches'!$A:$AD,AO$2,0)</f>
        <v>#N/A</v>
      </c>
      <c r="AP890" t="e">
        <f>VLOOKUP($Z890,'oddspedia-matches'!$A:$AD,AP$2,0)</f>
        <v>#N/A</v>
      </c>
      <c r="AQ890" t="e">
        <f>VLOOKUP($Z890,'oddspedia-matches'!$A:$AD,AQ$2,0)</f>
        <v>#N/A</v>
      </c>
    </row>
    <row r="891" spans="2:43" hidden="1" x14ac:dyDescent="0.3">
      <c r="B891" t="s">
        <v>475</v>
      </c>
      <c r="C891" t="s">
        <v>5147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tr">
        <f>VLOOKUP(E891,'Transform table'!A:B,2,0)</f>
        <v>VMFD Zalgiris</v>
      </c>
      <c r="Y891" t="str">
        <f>VLOOKUP(F891,'Transform table'!A:B,2,0)</f>
        <v>Kauno Zalgiris</v>
      </c>
      <c r="Z891" t="str">
        <f t="shared" si="15"/>
        <v>02/08/2026VMFD ZalgirisKauno Zalgiris</v>
      </c>
      <c r="AA891" t="e">
        <f>VLOOKUP($Z891,'oddspedia-matches'!$A:$AD,AA$2,0)</f>
        <v>#N/A</v>
      </c>
      <c r="AB891" t="e">
        <f>VLOOKUP($Z891,'oddspedia-matches'!$A:$AD,AB$2,0)</f>
        <v>#N/A</v>
      </c>
      <c r="AC891" t="e">
        <f>VLOOKUP($Z891,'oddspedia-matches'!$A:$AD,AC$2,0)</f>
        <v>#N/A</v>
      </c>
      <c r="AD891" t="e">
        <f>VLOOKUP($Z891,'oddspedia-matches'!$A:$AD,AD$2,0)</f>
        <v>#N/A</v>
      </c>
      <c r="AE891" t="e">
        <f>VLOOKUP($Z891,'oddspedia-matches'!$A:$AD,AE$2,0)</f>
        <v>#N/A</v>
      </c>
      <c r="AF891" t="e">
        <f>VLOOKUP($Z891,'oddspedia-matches'!$A:$AD,AF$2,0)</f>
        <v>#N/A</v>
      </c>
      <c r="AG891" t="e">
        <f>VLOOKUP($Z891,'oddspedia-matches'!$A:$AD,AG$2,0)</f>
        <v>#N/A</v>
      </c>
      <c r="AH891" t="e">
        <f>VLOOKUP($Z891,'oddspedia-matches'!$A:$AD,AH$2,0)</f>
        <v>#N/A</v>
      </c>
      <c r="AI891" t="e">
        <f>VLOOKUP($Z891,'oddspedia-matches'!$A:$AD,AI$2,0)</f>
        <v>#N/A</v>
      </c>
      <c r="AJ891" t="e">
        <f>VLOOKUP($Z891,'oddspedia-matches'!$A:$AD,AJ$2,0)</f>
        <v>#N/A</v>
      </c>
      <c r="AK891" t="e">
        <f>VLOOKUP($Z891,'oddspedia-matches'!$A:$AD,AK$2,0)</f>
        <v>#N/A</v>
      </c>
      <c r="AL891" t="e">
        <f>VLOOKUP($Z891,'oddspedia-matches'!$A:$AD,AL$2,0)</f>
        <v>#N/A</v>
      </c>
      <c r="AM891" t="e">
        <f>VLOOKUP($Z891,'oddspedia-matches'!$A:$AD,AM$2,0)</f>
        <v>#N/A</v>
      </c>
      <c r="AN891" t="e">
        <f>VLOOKUP($Z891,'oddspedia-matches'!$A:$AD,AN$2,0)</f>
        <v>#N/A</v>
      </c>
      <c r="AO891" t="e">
        <f>VLOOKUP($Z891,'oddspedia-matches'!$A:$AD,AO$2,0)</f>
        <v>#N/A</v>
      </c>
      <c r="AP891" t="e">
        <f>VLOOKUP($Z891,'oddspedia-matches'!$A:$AD,AP$2,0)</f>
        <v>#N/A</v>
      </c>
      <c r="AQ891" t="e">
        <f>VLOOKUP($Z891,'oddspedia-matches'!$A:$AD,AQ$2,0)</f>
        <v>#N/A</v>
      </c>
    </row>
    <row r="892" spans="2:43" hidden="1" x14ac:dyDescent="0.3">
      <c r="B892" t="s">
        <v>4238</v>
      </c>
      <c r="C892" t="s">
        <v>5147</v>
      </c>
      <c r="D892" s="25">
        <v>0.54166666666666663</v>
      </c>
      <c r="E892" t="s">
        <v>5169</v>
      </c>
      <c r="F892" t="s">
        <v>5170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e">
        <f>VLOOKUP(E892,'Transform table'!A:B,2,0)</f>
        <v>#N/A</v>
      </c>
      <c r="Y892" t="e">
        <f>VLOOKUP(F892,'Transform table'!A:B,2,0)</f>
        <v>#N/A</v>
      </c>
      <c r="Z892" t="e">
        <f t="shared" si="15"/>
        <v>#N/A</v>
      </c>
      <c r="AA892" t="e">
        <f>VLOOKUP($Z892,'oddspedia-matches'!$A:$AD,AA$2,0)</f>
        <v>#N/A</v>
      </c>
      <c r="AB892" t="e">
        <f>VLOOKUP($Z892,'oddspedia-matches'!$A:$AD,AB$2,0)</f>
        <v>#N/A</v>
      </c>
      <c r="AC892" t="e">
        <f>VLOOKUP($Z892,'oddspedia-matches'!$A:$AD,AC$2,0)</f>
        <v>#N/A</v>
      </c>
      <c r="AD892" t="e">
        <f>VLOOKUP($Z892,'oddspedia-matches'!$A:$AD,AD$2,0)</f>
        <v>#N/A</v>
      </c>
      <c r="AE892" t="e">
        <f>VLOOKUP($Z892,'oddspedia-matches'!$A:$AD,AE$2,0)</f>
        <v>#N/A</v>
      </c>
      <c r="AF892" t="e">
        <f>VLOOKUP($Z892,'oddspedia-matches'!$A:$AD,AF$2,0)</f>
        <v>#N/A</v>
      </c>
      <c r="AG892" t="e">
        <f>VLOOKUP($Z892,'oddspedia-matches'!$A:$AD,AG$2,0)</f>
        <v>#N/A</v>
      </c>
      <c r="AH892" t="e">
        <f>VLOOKUP($Z892,'oddspedia-matches'!$A:$AD,AH$2,0)</f>
        <v>#N/A</v>
      </c>
      <c r="AI892" t="e">
        <f>VLOOKUP($Z892,'oddspedia-matches'!$A:$AD,AI$2,0)</f>
        <v>#N/A</v>
      </c>
      <c r="AJ892" t="e">
        <f>VLOOKUP($Z892,'oddspedia-matches'!$A:$AD,AJ$2,0)</f>
        <v>#N/A</v>
      </c>
      <c r="AK892" t="e">
        <f>VLOOKUP($Z892,'oddspedia-matches'!$A:$AD,AK$2,0)</f>
        <v>#N/A</v>
      </c>
      <c r="AL892" t="e">
        <f>VLOOKUP($Z892,'oddspedia-matches'!$A:$AD,AL$2,0)</f>
        <v>#N/A</v>
      </c>
      <c r="AM892" t="e">
        <f>VLOOKUP($Z892,'oddspedia-matches'!$A:$AD,AM$2,0)</f>
        <v>#N/A</v>
      </c>
      <c r="AN892" t="e">
        <f>VLOOKUP($Z892,'oddspedia-matches'!$A:$AD,AN$2,0)</f>
        <v>#N/A</v>
      </c>
      <c r="AO892" t="e">
        <f>VLOOKUP($Z892,'oddspedia-matches'!$A:$AD,AO$2,0)</f>
        <v>#N/A</v>
      </c>
      <c r="AP892" t="e">
        <f>VLOOKUP($Z892,'oddspedia-matches'!$A:$AD,AP$2,0)</f>
        <v>#N/A</v>
      </c>
      <c r="AQ892" t="e">
        <f>VLOOKUP($Z892,'oddspedia-matches'!$A:$AD,AQ$2,0)</f>
        <v>#N/A</v>
      </c>
    </row>
    <row r="893" spans="2:43" hidden="1" x14ac:dyDescent="0.3">
      <c r="B893" t="s">
        <v>4238</v>
      </c>
      <c r="C893" t="s">
        <v>5147</v>
      </c>
      <c r="D893" s="25">
        <v>0.54166666666666663</v>
      </c>
      <c r="E893" t="s">
        <v>434</v>
      </c>
      <c r="F893" t="s">
        <v>5171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e">
        <f>VLOOKUP(E893,'Transform table'!A:B,2,0)</f>
        <v>#N/A</v>
      </c>
      <c r="Y893" t="e">
        <f>VLOOKUP(F893,'Transform table'!A:B,2,0)</f>
        <v>#N/A</v>
      </c>
      <c r="Z893" t="e">
        <f t="shared" si="15"/>
        <v>#N/A</v>
      </c>
      <c r="AA893" t="e">
        <f>VLOOKUP($Z893,'oddspedia-matches'!$A:$AD,AA$2,0)</f>
        <v>#N/A</v>
      </c>
      <c r="AB893" t="e">
        <f>VLOOKUP($Z893,'oddspedia-matches'!$A:$AD,AB$2,0)</f>
        <v>#N/A</v>
      </c>
      <c r="AC893" t="e">
        <f>VLOOKUP($Z893,'oddspedia-matches'!$A:$AD,AC$2,0)</f>
        <v>#N/A</v>
      </c>
      <c r="AD893" t="e">
        <f>VLOOKUP($Z893,'oddspedia-matches'!$A:$AD,AD$2,0)</f>
        <v>#N/A</v>
      </c>
      <c r="AE893" t="e">
        <f>VLOOKUP($Z893,'oddspedia-matches'!$A:$AD,AE$2,0)</f>
        <v>#N/A</v>
      </c>
      <c r="AF893" t="e">
        <f>VLOOKUP($Z893,'oddspedia-matches'!$A:$AD,AF$2,0)</f>
        <v>#N/A</v>
      </c>
      <c r="AG893" t="e">
        <f>VLOOKUP($Z893,'oddspedia-matches'!$A:$AD,AG$2,0)</f>
        <v>#N/A</v>
      </c>
      <c r="AH893" t="e">
        <f>VLOOKUP($Z893,'oddspedia-matches'!$A:$AD,AH$2,0)</f>
        <v>#N/A</v>
      </c>
      <c r="AI893" t="e">
        <f>VLOOKUP($Z893,'oddspedia-matches'!$A:$AD,AI$2,0)</f>
        <v>#N/A</v>
      </c>
      <c r="AJ893" t="e">
        <f>VLOOKUP($Z893,'oddspedia-matches'!$A:$AD,AJ$2,0)</f>
        <v>#N/A</v>
      </c>
      <c r="AK893" t="e">
        <f>VLOOKUP($Z893,'oddspedia-matches'!$A:$AD,AK$2,0)</f>
        <v>#N/A</v>
      </c>
      <c r="AL893" t="e">
        <f>VLOOKUP($Z893,'oddspedia-matches'!$A:$AD,AL$2,0)</f>
        <v>#N/A</v>
      </c>
      <c r="AM893" t="e">
        <f>VLOOKUP($Z893,'oddspedia-matches'!$A:$AD,AM$2,0)</f>
        <v>#N/A</v>
      </c>
      <c r="AN893" t="e">
        <f>VLOOKUP($Z893,'oddspedia-matches'!$A:$AD,AN$2,0)</f>
        <v>#N/A</v>
      </c>
      <c r="AO893" t="e">
        <f>VLOOKUP($Z893,'oddspedia-matches'!$A:$AD,AO$2,0)</f>
        <v>#N/A</v>
      </c>
      <c r="AP893" t="e">
        <f>VLOOKUP($Z893,'oddspedia-matches'!$A:$AD,AP$2,0)</f>
        <v>#N/A</v>
      </c>
      <c r="AQ893" t="e">
        <f>VLOOKUP($Z893,'oddspedia-matches'!$A:$AD,AQ$2,0)</f>
        <v>#N/A</v>
      </c>
    </row>
    <row r="894" spans="2:43" hidden="1" x14ac:dyDescent="0.3">
      <c r="B894" t="s">
        <v>475</v>
      </c>
      <c r="C894" t="s">
        <v>5147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tr">
        <f>VLOOKUP(E894,'Transform table'!A:B,2,0)</f>
        <v>Hegelmann Litauen</v>
      </c>
      <c r="Y894" t="str">
        <f>VLOOKUP(F894,'Transform table'!A:B,2,0)</f>
        <v>FK Transinvest</v>
      </c>
      <c r="Z894" t="str">
        <f t="shared" si="15"/>
        <v>02/08/2026Hegelmann LitauenFK Transinvest</v>
      </c>
      <c r="AA894" t="e">
        <f>VLOOKUP($Z894,'oddspedia-matches'!$A:$AD,AA$2,0)</f>
        <v>#N/A</v>
      </c>
      <c r="AB894" t="e">
        <f>VLOOKUP($Z894,'oddspedia-matches'!$A:$AD,AB$2,0)</f>
        <v>#N/A</v>
      </c>
      <c r="AC894" t="e">
        <f>VLOOKUP($Z894,'oddspedia-matches'!$A:$AD,AC$2,0)</f>
        <v>#N/A</v>
      </c>
      <c r="AD894" t="e">
        <f>VLOOKUP($Z894,'oddspedia-matches'!$A:$AD,AD$2,0)</f>
        <v>#N/A</v>
      </c>
      <c r="AE894" t="e">
        <f>VLOOKUP($Z894,'oddspedia-matches'!$A:$AD,AE$2,0)</f>
        <v>#N/A</v>
      </c>
      <c r="AF894" t="e">
        <f>VLOOKUP($Z894,'oddspedia-matches'!$A:$AD,AF$2,0)</f>
        <v>#N/A</v>
      </c>
      <c r="AG894" t="e">
        <f>VLOOKUP($Z894,'oddspedia-matches'!$A:$AD,AG$2,0)</f>
        <v>#N/A</v>
      </c>
      <c r="AH894" t="e">
        <f>VLOOKUP($Z894,'oddspedia-matches'!$A:$AD,AH$2,0)</f>
        <v>#N/A</v>
      </c>
      <c r="AI894" t="e">
        <f>VLOOKUP($Z894,'oddspedia-matches'!$A:$AD,AI$2,0)</f>
        <v>#N/A</v>
      </c>
      <c r="AJ894" t="e">
        <f>VLOOKUP($Z894,'oddspedia-matches'!$A:$AD,AJ$2,0)</f>
        <v>#N/A</v>
      </c>
      <c r="AK894" t="e">
        <f>VLOOKUP($Z894,'oddspedia-matches'!$A:$AD,AK$2,0)</f>
        <v>#N/A</v>
      </c>
      <c r="AL894" t="e">
        <f>VLOOKUP($Z894,'oddspedia-matches'!$A:$AD,AL$2,0)</f>
        <v>#N/A</v>
      </c>
      <c r="AM894" t="e">
        <f>VLOOKUP($Z894,'oddspedia-matches'!$A:$AD,AM$2,0)</f>
        <v>#N/A</v>
      </c>
      <c r="AN894" t="e">
        <f>VLOOKUP($Z894,'oddspedia-matches'!$A:$AD,AN$2,0)</f>
        <v>#N/A</v>
      </c>
      <c r="AO894" t="e">
        <f>VLOOKUP($Z894,'oddspedia-matches'!$A:$AD,AO$2,0)</f>
        <v>#N/A</v>
      </c>
      <c r="AP894" t="e">
        <f>VLOOKUP($Z894,'oddspedia-matches'!$A:$AD,AP$2,0)</f>
        <v>#N/A</v>
      </c>
      <c r="AQ894" t="e">
        <f>VLOOKUP($Z894,'oddspedia-matches'!$A:$AD,AQ$2,0)</f>
        <v>#N/A</v>
      </c>
    </row>
    <row r="895" spans="2:43" hidden="1" x14ac:dyDescent="0.3">
      <c r="B895" t="s">
        <v>482</v>
      </c>
      <c r="C895" t="s">
        <v>5147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tr">
        <f>VLOOKUP(E895,'Transform table'!A:B,2,0)</f>
        <v>Sporting Cristal</v>
      </c>
      <c r="Y895" t="str">
        <f>VLOOKUP(F895,'Transform table'!A:B,2,0)</f>
        <v>Juan Pablo II</v>
      </c>
      <c r="Z895" t="str">
        <f t="shared" si="15"/>
        <v>02/08/2026Sporting CristalJuan Pablo II</v>
      </c>
      <c r="AA895" t="e">
        <f>VLOOKUP($Z895,'oddspedia-matches'!$A:$AD,AA$2,0)</f>
        <v>#N/A</v>
      </c>
      <c r="AB895" t="e">
        <f>VLOOKUP($Z895,'oddspedia-matches'!$A:$AD,AB$2,0)</f>
        <v>#N/A</v>
      </c>
      <c r="AC895" t="e">
        <f>VLOOKUP($Z895,'oddspedia-matches'!$A:$AD,AC$2,0)</f>
        <v>#N/A</v>
      </c>
      <c r="AD895" t="e">
        <f>VLOOKUP($Z895,'oddspedia-matches'!$A:$AD,AD$2,0)</f>
        <v>#N/A</v>
      </c>
      <c r="AE895" t="e">
        <f>VLOOKUP($Z895,'oddspedia-matches'!$A:$AD,AE$2,0)</f>
        <v>#N/A</v>
      </c>
      <c r="AF895" t="e">
        <f>VLOOKUP($Z895,'oddspedia-matches'!$A:$AD,AF$2,0)</f>
        <v>#N/A</v>
      </c>
      <c r="AG895" t="e">
        <f>VLOOKUP($Z895,'oddspedia-matches'!$A:$AD,AG$2,0)</f>
        <v>#N/A</v>
      </c>
      <c r="AH895" t="e">
        <f>VLOOKUP($Z895,'oddspedia-matches'!$A:$AD,AH$2,0)</f>
        <v>#N/A</v>
      </c>
      <c r="AI895" t="e">
        <f>VLOOKUP($Z895,'oddspedia-matches'!$A:$AD,AI$2,0)</f>
        <v>#N/A</v>
      </c>
      <c r="AJ895" t="e">
        <f>VLOOKUP($Z895,'oddspedia-matches'!$A:$AD,AJ$2,0)</f>
        <v>#N/A</v>
      </c>
      <c r="AK895" t="e">
        <f>VLOOKUP($Z895,'oddspedia-matches'!$A:$AD,AK$2,0)</f>
        <v>#N/A</v>
      </c>
      <c r="AL895" t="e">
        <f>VLOOKUP($Z895,'oddspedia-matches'!$A:$AD,AL$2,0)</f>
        <v>#N/A</v>
      </c>
      <c r="AM895" t="e">
        <f>VLOOKUP($Z895,'oddspedia-matches'!$A:$AD,AM$2,0)</f>
        <v>#N/A</v>
      </c>
      <c r="AN895" t="e">
        <f>VLOOKUP($Z895,'oddspedia-matches'!$A:$AD,AN$2,0)</f>
        <v>#N/A</v>
      </c>
      <c r="AO895" t="e">
        <f>VLOOKUP($Z895,'oddspedia-matches'!$A:$AD,AO$2,0)</f>
        <v>#N/A</v>
      </c>
      <c r="AP895" t="e">
        <f>VLOOKUP($Z895,'oddspedia-matches'!$A:$AD,AP$2,0)</f>
        <v>#N/A</v>
      </c>
      <c r="AQ895" t="e">
        <f>VLOOKUP($Z895,'oddspedia-matches'!$A:$AD,AQ$2,0)</f>
        <v>#N/A</v>
      </c>
    </row>
    <row r="896" spans="2:43" hidden="1" x14ac:dyDescent="0.3">
      <c r="B896" t="s">
        <v>5159</v>
      </c>
      <c r="C896" t="s">
        <v>5147</v>
      </c>
      <c r="D896" s="25">
        <v>0.55208333333333337</v>
      </c>
      <c r="E896" t="s">
        <v>5172</v>
      </c>
      <c r="F896" t="s">
        <v>5173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e">
        <f>VLOOKUP(E896,'Transform table'!A:B,2,0)</f>
        <v>#N/A</v>
      </c>
      <c r="Y896" t="e">
        <f>VLOOKUP(F896,'Transform table'!A:B,2,0)</f>
        <v>#N/A</v>
      </c>
      <c r="Z896" t="e">
        <f t="shared" si="15"/>
        <v>#N/A</v>
      </c>
      <c r="AA896" t="e">
        <f>VLOOKUP($Z896,'oddspedia-matches'!$A:$AD,AA$2,0)</f>
        <v>#N/A</v>
      </c>
      <c r="AB896" t="e">
        <f>VLOOKUP($Z896,'oddspedia-matches'!$A:$AD,AB$2,0)</f>
        <v>#N/A</v>
      </c>
      <c r="AC896" t="e">
        <f>VLOOKUP($Z896,'oddspedia-matches'!$A:$AD,AC$2,0)</f>
        <v>#N/A</v>
      </c>
      <c r="AD896" t="e">
        <f>VLOOKUP($Z896,'oddspedia-matches'!$A:$AD,AD$2,0)</f>
        <v>#N/A</v>
      </c>
      <c r="AE896" t="e">
        <f>VLOOKUP($Z896,'oddspedia-matches'!$A:$AD,AE$2,0)</f>
        <v>#N/A</v>
      </c>
      <c r="AF896" t="e">
        <f>VLOOKUP($Z896,'oddspedia-matches'!$A:$AD,AF$2,0)</f>
        <v>#N/A</v>
      </c>
      <c r="AG896" t="e">
        <f>VLOOKUP($Z896,'oddspedia-matches'!$A:$AD,AG$2,0)</f>
        <v>#N/A</v>
      </c>
      <c r="AH896" t="e">
        <f>VLOOKUP($Z896,'oddspedia-matches'!$A:$AD,AH$2,0)</f>
        <v>#N/A</v>
      </c>
      <c r="AI896" t="e">
        <f>VLOOKUP($Z896,'oddspedia-matches'!$A:$AD,AI$2,0)</f>
        <v>#N/A</v>
      </c>
      <c r="AJ896" t="e">
        <f>VLOOKUP($Z896,'oddspedia-matches'!$A:$AD,AJ$2,0)</f>
        <v>#N/A</v>
      </c>
      <c r="AK896" t="e">
        <f>VLOOKUP($Z896,'oddspedia-matches'!$A:$AD,AK$2,0)</f>
        <v>#N/A</v>
      </c>
      <c r="AL896" t="e">
        <f>VLOOKUP($Z896,'oddspedia-matches'!$A:$AD,AL$2,0)</f>
        <v>#N/A</v>
      </c>
      <c r="AM896" t="e">
        <f>VLOOKUP($Z896,'oddspedia-matches'!$A:$AD,AM$2,0)</f>
        <v>#N/A</v>
      </c>
      <c r="AN896" t="e">
        <f>VLOOKUP($Z896,'oddspedia-matches'!$A:$AD,AN$2,0)</f>
        <v>#N/A</v>
      </c>
      <c r="AO896" t="e">
        <f>VLOOKUP($Z896,'oddspedia-matches'!$A:$AD,AO$2,0)</f>
        <v>#N/A</v>
      </c>
      <c r="AP896" t="e">
        <f>VLOOKUP($Z896,'oddspedia-matches'!$A:$AD,AP$2,0)</f>
        <v>#N/A</v>
      </c>
      <c r="AQ896" t="e">
        <f>VLOOKUP($Z896,'oddspedia-matches'!$A:$AD,AQ$2,0)</f>
        <v>#N/A</v>
      </c>
    </row>
    <row r="897" spans="2:43" hidden="1" x14ac:dyDescent="0.3">
      <c r="B897" t="s">
        <v>485</v>
      </c>
      <c r="C897" t="s">
        <v>5147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tr">
        <f>VLOOKUP(E897,'Transform table'!A:B,2,0)</f>
        <v>Deportes Concepcion</v>
      </c>
      <c r="Y897" t="str">
        <f>VLOOKUP(F897,'Transform table'!A:B,2,0)</f>
        <v>CD Uni Catolica Santiago</v>
      </c>
      <c r="Z897" t="str">
        <f t="shared" si="15"/>
        <v>02/08/2026Deportes ConcepcionCD Uni Catolica Santiago</v>
      </c>
      <c r="AA897" t="e">
        <f>VLOOKUP($Z897,'oddspedia-matches'!$A:$AD,AA$2,0)</f>
        <v>#N/A</v>
      </c>
      <c r="AB897" t="e">
        <f>VLOOKUP($Z897,'oddspedia-matches'!$A:$AD,AB$2,0)</f>
        <v>#N/A</v>
      </c>
      <c r="AC897" t="e">
        <f>VLOOKUP($Z897,'oddspedia-matches'!$A:$AD,AC$2,0)</f>
        <v>#N/A</v>
      </c>
      <c r="AD897" t="e">
        <f>VLOOKUP($Z897,'oddspedia-matches'!$A:$AD,AD$2,0)</f>
        <v>#N/A</v>
      </c>
      <c r="AE897" t="e">
        <f>VLOOKUP($Z897,'oddspedia-matches'!$A:$AD,AE$2,0)</f>
        <v>#N/A</v>
      </c>
      <c r="AF897" t="e">
        <f>VLOOKUP($Z897,'oddspedia-matches'!$A:$AD,AF$2,0)</f>
        <v>#N/A</v>
      </c>
      <c r="AG897" t="e">
        <f>VLOOKUP($Z897,'oddspedia-matches'!$A:$AD,AG$2,0)</f>
        <v>#N/A</v>
      </c>
      <c r="AH897" t="e">
        <f>VLOOKUP($Z897,'oddspedia-matches'!$A:$AD,AH$2,0)</f>
        <v>#N/A</v>
      </c>
      <c r="AI897" t="e">
        <f>VLOOKUP($Z897,'oddspedia-matches'!$A:$AD,AI$2,0)</f>
        <v>#N/A</v>
      </c>
      <c r="AJ897" t="e">
        <f>VLOOKUP($Z897,'oddspedia-matches'!$A:$AD,AJ$2,0)</f>
        <v>#N/A</v>
      </c>
      <c r="AK897" t="e">
        <f>VLOOKUP($Z897,'oddspedia-matches'!$A:$AD,AK$2,0)</f>
        <v>#N/A</v>
      </c>
      <c r="AL897" t="e">
        <f>VLOOKUP($Z897,'oddspedia-matches'!$A:$AD,AL$2,0)</f>
        <v>#N/A</v>
      </c>
      <c r="AM897" t="e">
        <f>VLOOKUP($Z897,'oddspedia-matches'!$A:$AD,AM$2,0)</f>
        <v>#N/A</v>
      </c>
      <c r="AN897" t="e">
        <f>VLOOKUP($Z897,'oddspedia-matches'!$A:$AD,AN$2,0)</f>
        <v>#N/A</v>
      </c>
      <c r="AO897" t="e">
        <f>VLOOKUP($Z897,'oddspedia-matches'!$A:$AD,AO$2,0)</f>
        <v>#N/A</v>
      </c>
      <c r="AP897" t="e">
        <f>VLOOKUP($Z897,'oddspedia-matches'!$A:$AD,AP$2,0)</f>
        <v>#N/A</v>
      </c>
      <c r="AQ897" t="e">
        <f>VLOOKUP($Z897,'oddspedia-matches'!$A:$AD,AQ$2,0)</f>
        <v>#N/A</v>
      </c>
    </row>
    <row r="898" spans="2:43" hidden="1" x14ac:dyDescent="0.3">
      <c r="B898" t="s">
        <v>488</v>
      </c>
      <c r="C898" t="s">
        <v>5147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tr">
        <f>VLOOKUP(E898,'Transform table'!A:B,2,0)</f>
        <v>CD Magallanes</v>
      </c>
      <c r="Y898" t="str">
        <f>VLOOKUP(F898,'Transform table'!A:B,2,0)</f>
        <v>Union Espanola</v>
      </c>
      <c r="Z898" t="str">
        <f t="shared" si="15"/>
        <v>02/08/2026CD MagallanesUnion Espanola</v>
      </c>
      <c r="AA898" t="e">
        <f>VLOOKUP($Z898,'oddspedia-matches'!$A:$AD,AA$2,0)</f>
        <v>#N/A</v>
      </c>
      <c r="AB898" t="e">
        <f>VLOOKUP($Z898,'oddspedia-matches'!$A:$AD,AB$2,0)</f>
        <v>#N/A</v>
      </c>
      <c r="AC898" t="e">
        <f>VLOOKUP($Z898,'oddspedia-matches'!$A:$AD,AC$2,0)</f>
        <v>#N/A</v>
      </c>
      <c r="AD898" t="e">
        <f>VLOOKUP($Z898,'oddspedia-matches'!$A:$AD,AD$2,0)</f>
        <v>#N/A</v>
      </c>
      <c r="AE898" t="e">
        <f>VLOOKUP($Z898,'oddspedia-matches'!$A:$AD,AE$2,0)</f>
        <v>#N/A</v>
      </c>
      <c r="AF898" t="e">
        <f>VLOOKUP($Z898,'oddspedia-matches'!$A:$AD,AF$2,0)</f>
        <v>#N/A</v>
      </c>
      <c r="AG898" t="e">
        <f>VLOOKUP($Z898,'oddspedia-matches'!$A:$AD,AG$2,0)</f>
        <v>#N/A</v>
      </c>
      <c r="AH898" t="e">
        <f>VLOOKUP($Z898,'oddspedia-matches'!$A:$AD,AH$2,0)</f>
        <v>#N/A</v>
      </c>
      <c r="AI898" t="e">
        <f>VLOOKUP($Z898,'oddspedia-matches'!$A:$AD,AI$2,0)</f>
        <v>#N/A</v>
      </c>
      <c r="AJ898" t="e">
        <f>VLOOKUP($Z898,'oddspedia-matches'!$A:$AD,AJ$2,0)</f>
        <v>#N/A</v>
      </c>
      <c r="AK898" t="e">
        <f>VLOOKUP($Z898,'oddspedia-matches'!$A:$AD,AK$2,0)</f>
        <v>#N/A</v>
      </c>
      <c r="AL898" t="e">
        <f>VLOOKUP($Z898,'oddspedia-matches'!$A:$AD,AL$2,0)</f>
        <v>#N/A</v>
      </c>
      <c r="AM898" t="e">
        <f>VLOOKUP($Z898,'oddspedia-matches'!$A:$AD,AM$2,0)</f>
        <v>#N/A</v>
      </c>
      <c r="AN898" t="e">
        <f>VLOOKUP($Z898,'oddspedia-matches'!$A:$AD,AN$2,0)</f>
        <v>#N/A</v>
      </c>
      <c r="AO898" t="e">
        <f>VLOOKUP($Z898,'oddspedia-matches'!$A:$AD,AO$2,0)</f>
        <v>#N/A</v>
      </c>
      <c r="AP898" t="e">
        <f>VLOOKUP($Z898,'oddspedia-matches'!$A:$AD,AP$2,0)</f>
        <v>#N/A</v>
      </c>
      <c r="AQ898" t="e">
        <f>VLOOKUP($Z898,'oddspedia-matches'!$A:$AD,AQ$2,0)</f>
        <v>#N/A</v>
      </c>
    </row>
    <row r="899" spans="2:43" hidden="1" x14ac:dyDescent="0.3">
      <c r="B899" t="s">
        <v>466</v>
      </c>
      <c r="C899" t="s">
        <v>5147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tr">
        <f>VLOOKUP(E899,'Transform table'!A:B,2,0)</f>
        <v>The Town</v>
      </c>
      <c r="Y899" t="str">
        <f>VLOOKUP(F899,'Transform table'!A:B,2,0)</f>
        <v>Austin FC II</v>
      </c>
      <c r="Z899" t="str">
        <f t="shared" si="15"/>
        <v>02/08/2026The TownAustin FC II</v>
      </c>
      <c r="AA899" t="e">
        <f>VLOOKUP($Z899,'oddspedia-matches'!$A:$AD,AA$2,0)</f>
        <v>#N/A</v>
      </c>
      <c r="AB899" t="e">
        <f>VLOOKUP($Z899,'oddspedia-matches'!$A:$AD,AB$2,0)</f>
        <v>#N/A</v>
      </c>
      <c r="AC899" t="e">
        <f>VLOOKUP($Z899,'oddspedia-matches'!$A:$AD,AC$2,0)</f>
        <v>#N/A</v>
      </c>
      <c r="AD899" t="e">
        <f>VLOOKUP($Z899,'oddspedia-matches'!$A:$AD,AD$2,0)</f>
        <v>#N/A</v>
      </c>
      <c r="AE899" t="e">
        <f>VLOOKUP($Z899,'oddspedia-matches'!$A:$AD,AE$2,0)</f>
        <v>#N/A</v>
      </c>
      <c r="AF899" t="e">
        <f>VLOOKUP($Z899,'oddspedia-matches'!$A:$AD,AF$2,0)</f>
        <v>#N/A</v>
      </c>
      <c r="AG899" t="e">
        <f>VLOOKUP($Z899,'oddspedia-matches'!$A:$AD,AG$2,0)</f>
        <v>#N/A</v>
      </c>
      <c r="AH899" t="e">
        <f>VLOOKUP($Z899,'oddspedia-matches'!$A:$AD,AH$2,0)</f>
        <v>#N/A</v>
      </c>
      <c r="AI899" t="e">
        <f>VLOOKUP($Z899,'oddspedia-matches'!$A:$AD,AI$2,0)</f>
        <v>#N/A</v>
      </c>
      <c r="AJ899" t="e">
        <f>VLOOKUP($Z899,'oddspedia-matches'!$A:$AD,AJ$2,0)</f>
        <v>#N/A</v>
      </c>
      <c r="AK899" t="e">
        <f>VLOOKUP($Z899,'oddspedia-matches'!$A:$AD,AK$2,0)</f>
        <v>#N/A</v>
      </c>
      <c r="AL899" t="e">
        <f>VLOOKUP($Z899,'oddspedia-matches'!$A:$AD,AL$2,0)</f>
        <v>#N/A</v>
      </c>
      <c r="AM899" t="e">
        <f>VLOOKUP($Z899,'oddspedia-matches'!$A:$AD,AM$2,0)</f>
        <v>#N/A</v>
      </c>
      <c r="AN899" t="e">
        <f>VLOOKUP($Z899,'oddspedia-matches'!$A:$AD,AN$2,0)</f>
        <v>#N/A</v>
      </c>
      <c r="AO899" t="e">
        <f>VLOOKUP($Z899,'oddspedia-matches'!$A:$AD,AO$2,0)</f>
        <v>#N/A</v>
      </c>
      <c r="AP899" t="e">
        <f>VLOOKUP($Z899,'oddspedia-matches'!$A:$AD,AP$2,0)</f>
        <v>#N/A</v>
      </c>
      <c r="AQ899" t="e">
        <f>VLOOKUP($Z899,'oddspedia-matches'!$A:$AD,AQ$2,0)</f>
        <v>#N/A</v>
      </c>
    </row>
    <row r="900" spans="2:43" hidden="1" x14ac:dyDescent="0.3">
      <c r="B900" t="s">
        <v>990</v>
      </c>
      <c r="C900" t="s">
        <v>5147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tr">
        <f>VLOOKUP(E900,'Transform table'!A:B,2,0)</f>
        <v>Rigas Futbola Skola</v>
      </c>
      <c r="Y900" t="str">
        <f>VLOOKUP(F900,'Transform table'!A:B,2,0)</f>
        <v>SK Super Nova</v>
      </c>
      <c r="Z900" t="str">
        <f t="shared" si="15"/>
        <v>02/08/2026Rigas Futbola SkolaSK Super Nova</v>
      </c>
      <c r="AA900" t="e">
        <f>VLOOKUP($Z900,'oddspedia-matches'!$A:$AD,AA$2,0)</f>
        <v>#N/A</v>
      </c>
      <c r="AB900" t="e">
        <f>VLOOKUP($Z900,'oddspedia-matches'!$A:$AD,AB$2,0)</f>
        <v>#N/A</v>
      </c>
      <c r="AC900" t="e">
        <f>VLOOKUP($Z900,'oddspedia-matches'!$A:$AD,AC$2,0)</f>
        <v>#N/A</v>
      </c>
      <c r="AD900" t="e">
        <f>VLOOKUP($Z900,'oddspedia-matches'!$A:$AD,AD$2,0)</f>
        <v>#N/A</v>
      </c>
      <c r="AE900" t="e">
        <f>VLOOKUP($Z900,'oddspedia-matches'!$A:$AD,AE$2,0)</f>
        <v>#N/A</v>
      </c>
      <c r="AF900" t="e">
        <f>VLOOKUP($Z900,'oddspedia-matches'!$A:$AD,AF$2,0)</f>
        <v>#N/A</v>
      </c>
      <c r="AG900" t="e">
        <f>VLOOKUP($Z900,'oddspedia-matches'!$A:$AD,AG$2,0)</f>
        <v>#N/A</v>
      </c>
      <c r="AH900" t="e">
        <f>VLOOKUP($Z900,'oddspedia-matches'!$A:$AD,AH$2,0)</f>
        <v>#N/A</v>
      </c>
      <c r="AI900" t="e">
        <f>VLOOKUP($Z900,'oddspedia-matches'!$A:$AD,AI$2,0)</f>
        <v>#N/A</v>
      </c>
      <c r="AJ900" t="e">
        <f>VLOOKUP($Z900,'oddspedia-matches'!$A:$AD,AJ$2,0)</f>
        <v>#N/A</v>
      </c>
      <c r="AK900" t="e">
        <f>VLOOKUP($Z900,'oddspedia-matches'!$A:$AD,AK$2,0)</f>
        <v>#N/A</v>
      </c>
      <c r="AL900" t="e">
        <f>VLOOKUP($Z900,'oddspedia-matches'!$A:$AD,AL$2,0)</f>
        <v>#N/A</v>
      </c>
      <c r="AM900" t="e">
        <f>VLOOKUP($Z900,'oddspedia-matches'!$A:$AD,AM$2,0)</f>
        <v>#N/A</v>
      </c>
      <c r="AN900" t="e">
        <f>VLOOKUP($Z900,'oddspedia-matches'!$A:$AD,AN$2,0)</f>
        <v>#N/A</v>
      </c>
      <c r="AO900" t="e">
        <f>VLOOKUP($Z900,'oddspedia-matches'!$A:$AD,AO$2,0)</f>
        <v>#N/A</v>
      </c>
      <c r="AP900" t="e">
        <f>VLOOKUP($Z900,'oddspedia-matches'!$A:$AD,AP$2,0)</f>
        <v>#N/A</v>
      </c>
      <c r="AQ900" t="e">
        <f>VLOOKUP($Z900,'oddspedia-matches'!$A:$AD,AQ$2,0)</f>
        <v>#N/A</v>
      </c>
    </row>
    <row r="901" spans="2:43" hidden="1" x14ac:dyDescent="0.3">
      <c r="B901" t="s">
        <v>1052</v>
      </c>
      <c r="C901" t="s">
        <v>5147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tr">
        <f>VLOOKUP(E901,'Transform table'!A:B,2,0)</f>
        <v>CS Petrocub</v>
      </c>
      <c r="Y901" t="str">
        <f>VLOOKUP(F901,'Transform table'!A:B,2,0)</f>
        <v>FC Politehnica Chisinau</v>
      </c>
      <c r="Z901" t="str">
        <f t="shared" si="15"/>
        <v>02/08/2026CS PetrocubFC Politehnica Chisinau</v>
      </c>
      <c r="AA901" t="e">
        <f>VLOOKUP($Z901,'oddspedia-matches'!$A:$AD,AA$2,0)</f>
        <v>#N/A</v>
      </c>
      <c r="AB901" t="e">
        <f>VLOOKUP($Z901,'oddspedia-matches'!$A:$AD,AB$2,0)</f>
        <v>#N/A</v>
      </c>
      <c r="AC901" t="e">
        <f>VLOOKUP($Z901,'oddspedia-matches'!$A:$AD,AC$2,0)</f>
        <v>#N/A</v>
      </c>
      <c r="AD901" t="e">
        <f>VLOOKUP($Z901,'oddspedia-matches'!$A:$AD,AD$2,0)</f>
        <v>#N/A</v>
      </c>
      <c r="AE901" t="e">
        <f>VLOOKUP($Z901,'oddspedia-matches'!$A:$AD,AE$2,0)</f>
        <v>#N/A</v>
      </c>
      <c r="AF901" t="e">
        <f>VLOOKUP($Z901,'oddspedia-matches'!$A:$AD,AF$2,0)</f>
        <v>#N/A</v>
      </c>
      <c r="AG901" t="e">
        <f>VLOOKUP($Z901,'oddspedia-matches'!$A:$AD,AG$2,0)</f>
        <v>#N/A</v>
      </c>
      <c r="AH901" t="e">
        <f>VLOOKUP($Z901,'oddspedia-matches'!$A:$AD,AH$2,0)</f>
        <v>#N/A</v>
      </c>
      <c r="AI901" t="e">
        <f>VLOOKUP($Z901,'oddspedia-matches'!$A:$AD,AI$2,0)</f>
        <v>#N/A</v>
      </c>
      <c r="AJ901" t="e">
        <f>VLOOKUP($Z901,'oddspedia-matches'!$A:$AD,AJ$2,0)</f>
        <v>#N/A</v>
      </c>
      <c r="AK901" t="e">
        <f>VLOOKUP($Z901,'oddspedia-matches'!$A:$AD,AK$2,0)</f>
        <v>#N/A</v>
      </c>
      <c r="AL901" t="e">
        <f>VLOOKUP($Z901,'oddspedia-matches'!$A:$AD,AL$2,0)</f>
        <v>#N/A</v>
      </c>
      <c r="AM901" t="e">
        <f>VLOOKUP($Z901,'oddspedia-matches'!$A:$AD,AM$2,0)</f>
        <v>#N/A</v>
      </c>
      <c r="AN901" t="e">
        <f>VLOOKUP($Z901,'oddspedia-matches'!$A:$AD,AN$2,0)</f>
        <v>#N/A</v>
      </c>
      <c r="AO901" t="e">
        <f>VLOOKUP($Z901,'oddspedia-matches'!$A:$AD,AO$2,0)</f>
        <v>#N/A</v>
      </c>
      <c r="AP901" t="e">
        <f>VLOOKUP($Z901,'oddspedia-matches'!$A:$AD,AP$2,0)</f>
        <v>#N/A</v>
      </c>
      <c r="AQ901" t="e">
        <f>VLOOKUP($Z901,'oddspedia-matches'!$A:$AD,AQ$2,0)</f>
        <v>#N/A</v>
      </c>
    </row>
    <row r="902" spans="2:43" hidden="1" x14ac:dyDescent="0.3">
      <c r="B902" t="s">
        <v>1052</v>
      </c>
      <c r="C902" t="s">
        <v>5147</v>
      </c>
      <c r="D902" s="25">
        <v>0.58333333333333337</v>
      </c>
      <c r="E902" t="s">
        <v>5174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e">
        <f>VLOOKUP(E902,'Transform table'!A:B,2,0)</f>
        <v>#N/A</v>
      </c>
      <c r="Y902" t="str">
        <f>VLOOKUP(F902,'Transform table'!A:B,2,0)</f>
        <v>FC Zimbru</v>
      </c>
      <c r="Z902" t="e">
        <f t="shared" si="15"/>
        <v>#N/A</v>
      </c>
      <c r="AA902" t="e">
        <f>VLOOKUP($Z902,'oddspedia-matches'!$A:$AD,AA$2,0)</f>
        <v>#N/A</v>
      </c>
      <c r="AB902" t="e">
        <f>VLOOKUP($Z902,'oddspedia-matches'!$A:$AD,AB$2,0)</f>
        <v>#N/A</v>
      </c>
      <c r="AC902" t="e">
        <f>VLOOKUP($Z902,'oddspedia-matches'!$A:$AD,AC$2,0)</f>
        <v>#N/A</v>
      </c>
      <c r="AD902" t="e">
        <f>VLOOKUP($Z902,'oddspedia-matches'!$A:$AD,AD$2,0)</f>
        <v>#N/A</v>
      </c>
      <c r="AE902" t="e">
        <f>VLOOKUP($Z902,'oddspedia-matches'!$A:$AD,AE$2,0)</f>
        <v>#N/A</v>
      </c>
      <c r="AF902" t="e">
        <f>VLOOKUP($Z902,'oddspedia-matches'!$A:$AD,AF$2,0)</f>
        <v>#N/A</v>
      </c>
      <c r="AG902" t="e">
        <f>VLOOKUP($Z902,'oddspedia-matches'!$A:$AD,AG$2,0)</f>
        <v>#N/A</v>
      </c>
      <c r="AH902" t="e">
        <f>VLOOKUP($Z902,'oddspedia-matches'!$A:$AD,AH$2,0)</f>
        <v>#N/A</v>
      </c>
      <c r="AI902" t="e">
        <f>VLOOKUP($Z902,'oddspedia-matches'!$A:$AD,AI$2,0)</f>
        <v>#N/A</v>
      </c>
      <c r="AJ902" t="e">
        <f>VLOOKUP($Z902,'oddspedia-matches'!$A:$AD,AJ$2,0)</f>
        <v>#N/A</v>
      </c>
      <c r="AK902" t="e">
        <f>VLOOKUP($Z902,'oddspedia-matches'!$A:$AD,AK$2,0)</f>
        <v>#N/A</v>
      </c>
      <c r="AL902" t="e">
        <f>VLOOKUP($Z902,'oddspedia-matches'!$A:$AD,AL$2,0)</f>
        <v>#N/A</v>
      </c>
      <c r="AM902" t="e">
        <f>VLOOKUP($Z902,'oddspedia-matches'!$A:$AD,AM$2,0)</f>
        <v>#N/A</v>
      </c>
      <c r="AN902" t="e">
        <f>VLOOKUP($Z902,'oddspedia-matches'!$A:$AD,AN$2,0)</f>
        <v>#N/A</v>
      </c>
      <c r="AO902" t="e">
        <f>VLOOKUP($Z902,'oddspedia-matches'!$A:$AD,AO$2,0)</f>
        <v>#N/A</v>
      </c>
      <c r="AP902" t="e">
        <f>VLOOKUP($Z902,'oddspedia-matches'!$A:$AD,AP$2,0)</f>
        <v>#N/A</v>
      </c>
      <c r="AQ902" t="e">
        <f>VLOOKUP($Z902,'oddspedia-matches'!$A:$AD,AQ$2,0)</f>
        <v>#N/A</v>
      </c>
    </row>
    <row r="903" spans="2:43" hidden="1" x14ac:dyDescent="0.3">
      <c r="B903" t="s">
        <v>1052</v>
      </c>
      <c r="C903" t="s">
        <v>5147</v>
      </c>
      <c r="D903" s="25">
        <v>0.58333333333333337</v>
      </c>
      <c r="E903" t="s">
        <v>5175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e">
        <f>VLOOKUP(E903,'Transform table'!A:B,2,0)</f>
        <v>#N/A</v>
      </c>
      <c r="Y903" t="str">
        <f>VLOOKUP(F903,'Transform table'!A:B,2,0)</f>
        <v>FC Sheriff Tiraspol</v>
      </c>
      <c r="Z903" t="e">
        <f t="shared" si="15"/>
        <v>#N/A</v>
      </c>
      <c r="AA903" t="e">
        <f>VLOOKUP($Z903,'oddspedia-matches'!$A:$AD,AA$2,0)</f>
        <v>#N/A</v>
      </c>
      <c r="AB903" t="e">
        <f>VLOOKUP($Z903,'oddspedia-matches'!$A:$AD,AB$2,0)</f>
        <v>#N/A</v>
      </c>
      <c r="AC903" t="e">
        <f>VLOOKUP($Z903,'oddspedia-matches'!$A:$AD,AC$2,0)</f>
        <v>#N/A</v>
      </c>
      <c r="AD903" t="e">
        <f>VLOOKUP($Z903,'oddspedia-matches'!$A:$AD,AD$2,0)</f>
        <v>#N/A</v>
      </c>
      <c r="AE903" t="e">
        <f>VLOOKUP($Z903,'oddspedia-matches'!$A:$AD,AE$2,0)</f>
        <v>#N/A</v>
      </c>
      <c r="AF903" t="e">
        <f>VLOOKUP($Z903,'oddspedia-matches'!$A:$AD,AF$2,0)</f>
        <v>#N/A</v>
      </c>
      <c r="AG903" t="e">
        <f>VLOOKUP($Z903,'oddspedia-matches'!$A:$AD,AG$2,0)</f>
        <v>#N/A</v>
      </c>
      <c r="AH903" t="e">
        <f>VLOOKUP($Z903,'oddspedia-matches'!$A:$AD,AH$2,0)</f>
        <v>#N/A</v>
      </c>
      <c r="AI903" t="e">
        <f>VLOOKUP($Z903,'oddspedia-matches'!$A:$AD,AI$2,0)</f>
        <v>#N/A</v>
      </c>
      <c r="AJ903" t="e">
        <f>VLOOKUP($Z903,'oddspedia-matches'!$A:$AD,AJ$2,0)</f>
        <v>#N/A</v>
      </c>
      <c r="AK903" t="e">
        <f>VLOOKUP($Z903,'oddspedia-matches'!$A:$AD,AK$2,0)</f>
        <v>#N/A</v>
      </c>
      <c r="AL903" t="e">
        <f>VLOOKUP($Z903,'oddspedia-matches'!$A:$AD,AL$2,0)</f>
        <v>#N/A</v>
      </c>
      <c r="AM903" t="e">
        <f>VLOOKUP($Z903,'oddspedia-matches'!$A:$AD,AM$2,0)</f>
        <v>#N/A</v>
      </c>
      <c r="AN903" t="e">
        <f>VLOOKUP($Z903,'oddspedia-matches'!$A:$AD,AN$2,0)</f>
        <v>#N/A</v>
      </c>
      <c r="AO903" t="e">
        <f>VLOOKUP($Z903,'oddspedia-matches'!$A:$AD,AO$2,0)</f>
        <v>#N/A</v>
      </c>
      <c r="AP903" t="e">
        <f>VLOOKUP($Z903,'oddspedia-matches'!$A:$AD,AP$2,0)</f>
        <v>#N/A</v>
      </c>
      <c r="AQ903" t="e">
        <f>VLOOKUP($Z903,'oddspedia-matches'!$A:$AD,AQ$2,0)</f>
        <v>#N/A</v>
      </c>
    </row>
    <row r="904" spans="2:43" hidden="1" x14ac:dyDescent="0.3">
      <c r="B904" t="s">
        <v>465</v>
      </c>
      <c r="C904" t="s">
        <v>5147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tr">
        <f>VLOOKUP(E904,'Transform table'!A:B,2,0)</f>
        <v>Brann</v>
      </c>
      <c r="Y904" t="str">
        <f>VLOOKUP(F904,'Transform table'!A:B,2,0)</f>
        <v>Rosenborg</v>
      </c>
      <c r="Z904" t="str">
        <f t="shared" si="15"/>
        <v>02/08/2026BrannRosenborg</v>
      </c>
      <c r="AA904" t="e">
        <f>VLOOKUP($Z904,'oddspedia-matches'!$A:$AD,AA$2,0)</f>
        <v>#N/A</v>
      </c>
      <c r="AB904" t="e">
        <f>VLOOKUP($Z904,'oddspedia-matches'!$A:$AD,AB$2,0)</f>
        <v>#N/A</v>
      </c>
      <c r="AC904" t="e">
        <f>VLOOKUP($Z904,'oddspedia-matches'!$A:$AD,AC$2,0)</f>
        <v>#N/A</v>
      </c>
      <c r="AD904" t="e">
        <f>VLOOKUP($Z904,'oddspedia-matches'!$A:$AD,AD$2,0)</f>
        <v>#N/A</v>
      </c>
      <c r="AE904" t="e">
        <f>VLOOKUP($Z904,'oddspedia-matches'!$A:$AD,AE$2,0)</f>
        <v>#N/A</v>
      </c>
      <c r="AF904" t="e">
        <f>VLOOKUP($Z904,'oddspedia-matches'!$A:$AD,AF$2,0)</f>
        <v>#N/A</v>
      </c>
      <c r="AG904" t="e">
        <f>VLOOKUP($Z904,'oddspedia-matches'!$A:$AD,AG$2,0)</f>
        <v>#N/A</v>
      </c>
      <c r="AH904" t="e">
        <f>VLOOKUP($Z904,'oddspedia-matches'!$A:$AD,AH$2,0)</f>
        <v>#N/A</v>
      </c>
      <c r="AI904" t="e">
        <f>VLOOKUP($Z904,'oddspedia-matches'!$A:$AD,AI$2,0)</f>
        <v>#N/A</v>
      </c>
      <c r="AJ904" t="e">
        <f>VLOOKUP($Z904,'oddspedia-matches'!$A:$AD,AJ$2,0)</f>
        <v>#N/A</v>
      </c>
      <c r="AK904" t="e">
        <f>VLOOKUP($Z904,'oddspedia-matches'!$A:$AD,AK$2,0)</f>
        <v>#N/A</v>
      </c>
      <c r="AL904" t="e">
        <f>VLOOKUP($Z904,'oddspedia-matches'!$A:$AD,AL$2,0)</f>
        <v>#N/A</v>
      </c>
      <c r="AM904" t="e">
        <f>VLOOKUP($Z904,'oddspedia-matches'!$A:$AD,AM$2,0)</f>
        <v>#N/A</v>
      </c>
      <c r="AN904" t="e">
        <f>VLOOKUP($Z904,'oddspedia-matches'!$A:$AD,AN$2,0)</f>
        <v>#N/A</v>
      </c>
      <c r="AO904" t="e">
        <f>VLOOKUP($Z904,'oddspedia-matches'!$A:$AD,AO$2,0)</f>
        <v>#N/A</v>
      </c>
      <c r="AP904" t="e">
        <f>VLOOKUP($Z904,'oddspedia-matches'!$A:$AD,AP$2,0)</f>
        <v>#N/A</v>
      </c>
      <c r="AQ904" t="e">
        <f>VLOOKUP($Z904,'oddspedia-matches'!$A:$AD,AQ$2,0)</f>
        <v>#N/A</v>
      </c>
    </row>
    <row r="905" spans="2:43" hidden="1" x14ac:dyDescent="0.3">
      <c r="B905" t="s">
        <v>470</v>
      </c>
      <c r="C905" t="s">
        <v>5147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tr">
        <f>VLOOKUP(E905,'Transform table'!A:B,2,0)</f>
        <v>Aldosivi</v>
      </c>
      <c r="Y905" t="str">
        <f>VLOOKUP(F905,'Transform table'!A:B,2,0)</f>
        <v>Gimnasia La Plata</v>
      </c>
      <c r="Z905" t="str">
        <f t="shared" si="15"/>
        <v>02/08/2026AldosiviGimnasia La Plata</v>
      </c>
      <c r="AA905" t="e">
        <f>VLOOKUP($Z905,'oddspedia-matches'!$A:$AD,AA$2,0)</f>
        <v>#N/A</v>
      </c>
      <c r="AB905" t="e">
        <f>VLOOKUP($Z905,'oddspedia-matches'!$A:$AD,AB$2,0)</f>
        <v>#N/A</v>
      </c>
      <c r="AC905" t="e">
        <f>VLOOKUP($Z905,'oddspedia-matches'!$A:$AD,AC$2,0)</f>
        <v>#N/A</v>
      </c>
      <c r="AD905" t="e">
        <f>VLOOKUP($Z905,'oddspedia-matches'!$A:$AD,AD$2,0)</f>
        <v>#N/A</v>
      </c>
      <c r="AE905" t="e">
        <f>VLOOKUP($Z905,'oddspedia-matches'!$A:$AD,AE$2,0)</f>
        <v>#N/A</v>
      </c>
      <c r="AF905" t="e">
        <f>VLOOKUP($Z905,'oddspedia-matches'!$A:$AD,AF$2,0)</f>
        <v>#N/A</v>
      </c>
      <c r="AG905" t="e">
        <f>VLOOKUP($Z905,'oddspedia-matches'!$A:$AD,AG$2,0)</f>
        <v>#N/A</v>
      </c>
      <c r="AH905" t="e">
        <f>VLOOKUP($Z905,'oddspedia-matches'!$A:$AD,AH$2,0)</f>
        <v>#N/A</v>
      </c>
      <c r="AI905" t="e">
        <f>VLOOKUP($Z905,'oddspedia-matches'!$A:$AD,AI$2,0)</f>
        <v>#N/A</v>
      </c>
      <c r="AJ905" t="e">
        <f>VLOOKUP($Z905,'oddspedia-matches'!$A:$AD,AJ$2,0)</f>
        <v>#N/A</v>
      </c>
      <c r="AK905" t="e">
        <f>VLOOKUP($Z905,'oddspedia-matches'!$A:$AD,AK$2,0)</f>
        <v>#N/A</v>
      </c>
      <c r="AL905" t="e">
        <f>VLOOKUP($Z905,'oddspedia-matches'!$A:$AD,AL$2,0)</f>
        <v>#N/A</v>
      </c>
      <c r="AM905" t="e">
        <f>VLOOKUP($Z905,'oddspedia-matches'!$A:$AD,AM$2,0)</f>
        <v>#N/A</v>
      </c>
      <c r="AN905" t="e">
        <f>VLOOKUP($Z905,'oddspedia-matches'!$A:$AD,AN$2,0)</f>
        <v>#N/A</v>
      </c>
      <c r="AO905" t="e">
        <f>VLOOKUP($Z905,'oddspedia-matches'!$A:$AD,AO$2,0)</f>
        <v>#N/A</v>
      </c>
      <c r="AP905" t="e">
        <f>VLOOKUP($Z905,'oddspedia-matches'!$A:$AD,AP$2,0)</f>
        <v>#N/A</v>
      </c>
      <c r="AQ905" t="e">
        <f>VLOOKUP($Z905,'oddspedia-matches'!$A:$AD,AQ$2,0)</f>
        <v>#N/A</v>
      </c>
    </row>
    <row r="906" spans="2:43" hidden="1" x14ac:dyDescent="0.3">
      <c r="B906" t="s">
        <v>470</v>
      </c>
      <c r="C906" t="s">
        <v>5147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tr">
        <f>VLOOKUP(E906,'Transform table'!A:B,2,0)</f>
        <v>Deportivo Riestra</v>
      </c>
      <c r="Y906" t="str">
        <f>VLOOKUP(F906,'Transform table'!A:B,2,0)</f>
        <v>Barracas Central</v>
      </c>
      <c r="Z906" t="str">
        <f t="shared" si="15"/>
        <v>02/08/2026Deportivo RiestraBarracas Central</v>
      </c>
      <c r="AA906" t="e">
        <f>VLOOKUP($Z906,'oddspedia-matches'!$A:$AD,AA$2,0)</f>
        <v>#N/A</v>
      </c>
      <c r="AB906" t="e">
        <f>VLOOKUP($Z906,'oddspedia-matches'!$A:$AD,AB$2,0)</f>
        <v>#N/A</v>
      </c>
      <c r="AC906" t="e">
        <f>VLOOKUP($Z906,'oddspedia-matches'!$A:$AD,AC$2,0)</f>
        <v>#N/A</v>
      </c>
      <c r="AD906" t="e">
        <f>VLOOKUP($Z906,'oddspedia-matches'!$A:$AD,AD$2,0)</f>
        <v>#N/A</v>
      </c>
      <c r="AE906" t="e">
        <f>VLOOKUP($Z906,'oddspedia-matches'!$A:$AD,AE$2,0)</f>
        <v>#N/A</v>
      </c>
      <c r="AF906" t="e">
        <f>VLOOKUP($Z906,'oddspedia-matches'!$A:$AD,AF$2,0)</f>
        <v>#N/A</v>
      </c>
      <c r="AG906" t="e">
        <f>VLOOKUP($Z906,'oddspedia-matches'!$A:$AD,AG$2,0)</f>
        <v>#N/A</v>
      </c>
      <c r="AH906" t="e">
        <f>VLOOKUP($Z906,'oddspedia-matches'!$A:$AD,AH$2,0)</f>
        <v>#N/A</v>
      </c>
      <c r="AI906" t="e">
        <f>VLOOKUP($Z906,'oddspedia-matches'!$A:$AD,AI$2,0)</f>
        <v>#N/A</v>
      </c>
      <c r="AJ906" t="e">
        <f>VLOOKUP($Z906,'oddspedia-matches'!$A:$AD,AJ$2,0)</f>
        <v>#N/A</v>
      </c>
      <c r="AK906" t="e">
        <f>VLOOKUP($Z906,'oddspedia-matches'!$A:$AD,AK$2,0)</f>
        <v>#N/A</v>
      </c>
      <c r="AL906" t="e">
        <f>VLOOKUP($Z906,'oddspedia-matches'!$A:$AD,AL$2,0)</f>
        <v>#N/A</v>
      </c>
      <c r="AM906" t="e">
        <f>VLOOKUP($Z906,'oddspedia-matches'!$A:$AD,AM$2,0)</f>
        <v>#N/A</v>
      </c>
      <c r="AN906" t="e">
        <f>VLOOKUP($Z906,'oddspedia-matches'!$A:$AD,AN$2,0)</f>
        <v>#N/A</v>
      </c>
      <c r="AO906" t="e">
        <f>VLOOKUP($Z906,'oddspedia-matches'!$A:$AD,AO$2,0)</f>
        <v>#N/A</v>
      </c>
      <c r="AP906" t="e">
        <f>VLOOKUP($Z906,'oddspedia-matches'!$A:$AD,AP$2,0)</f>
        <v>#N/A</v>
      </c>
      <c r="AQ906" t="e">
        <f>VLOOKUP($Z906,'oddspedia-matches'!$A:$AD,AQ$2,0)</f>
        <v>#N/A</v>
      </c>
    </row>
    <row r="907" spans="2:43" hidden="1" x14ac:dyDescent="0.3">
      <c r="B907" t="s">
        <v>647</v>
      </c>
      <c r="C907" t="s">
        <v>5147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tr">
        <f>VLOOKUP(E907,'Transform table'!A:B,2,0)</f>
        <v>Club Almagro</v>
      </c>
      <c r="Y907" t="str">
        <f>VLOOKUP(F907,'Transform table'!A:B,2,0)</f>
        <v>Ferrocarril Midland</v>
      </c>
      <c r="Z907" t="str">
        <f t="shared" si="15"/>
        <v>02/08/2026Club AlmagroFerrocarril Midland</v>
      </c>
      <c r="AA907" t="e">
        <f>VLOOKUP($Z907,'oddspedia-matches'!$A:$AD,AA$2,0)</f>
        <v>#N/A</v>
      </c>
      <c r="AB907" t="e">
        <f>VLOOKUP($Z907,'oddspedia-matches'!$A:$AD,AB$2,0)</f>
        <v>#N/A</v>
      </c>
      <c r="AC907" t="e">
        <f>VLOOKUP($Z907,'oddspedia-matches'!$A:$AD,AC$2,0)</f>
        <v>#N/A</v>
      </c>
      <c r="AD907" t="e">
        <f>VLOOKUP($Z907,'oddspedia-matches'!$A:$AD,AD$2,0)</f>
        <v>#N/A</v>
      </c>
      <c r="AE907" t="e">
        <f>VLOOKUP($Z907,'oddspedia-matches'!$A:$AD,AE$2,0)</f>
        <v>#N/A</v>
      </c>
      <c r="AF907" t="e">
        <f>VLOOKUP($Z907,'oddspedia-matches'!$A:$AD,AF$2,0)</f>
        <v>#N/A</v>
      </c>
      <c r="AG907" t="e">
        <f>VLOOKUP($Z907,'oddspedia-matches'!$A:$AD,AG$2,0)</f>
        <v>#N/A</v>
      </c>
      <c r="AH907" t="e">
        <f>VLOOKUP($Z907,'oddspedia-matches'!$A:$AD,AH$2,0)</f>
        <v>#N/A</v>
      </c>
      <c r="AI907" t="e">
        <f>VLOOKUP($Z907,'oddspedia-matches'!$A:$AD,AI$2,0)</f>
        <v>#N/A</v>
      </c>
      <c r="AJ907" t="e">
        <f>VLOOKUP($Z907,'oddspedia-matches'!$A:$AD,AJ$2,0)</f>
        <v>#N/A</v>
      </c>
      <c r="AK907" t="e">
        <f>VLOOKUP($Z907,'oddspedia-matches'!$A:$AD,AK$2,0)</f>
        <v>#N/A</v>
      </c>
      <c r="AL907" t="e">
        <f>VLOOKUP($Z907,'oddspedia-matches'!$A:$AD,AL$2,0)</f>
        <v>#N/A</v>
      </c>
      <c r="AM907" t="e">
        <f>VLOOKUP($Z907,'oddspedia-matches'!$A:$AD,AM$2,0)</f>
        <v>#N/A</v>
      </c>
      <c r="AN907" t="e">
        <f>VLOOKUP($Z907,'oddspedia-matches'!$A:$AD,AN$2,0)</f>
        <v>#N/A</v>
      </c>
      <c r="AO907" t="e">
        <f>VLOOKUP($Z907,'oddspedia-matches'!$A:$AD,AO$2,0)</f>
        <v>#N/A</v>
      </c>
      <c r="AP907" t="e">
        <f>VLOOKUP($Z907,'oddspedia-matches'!$A:$AD,AP$2,0)</f>
        <v>#N/A</v>
      </c>
      <c r="AQ907" t="e">
        <f>VLOOKUP($Z907,'oddspedia-matches'!$A:$AD,AQ$2,0)</f>
        <v>#N/A</v>
      </c>
    </row>
    <row r="908" spans="2:43" hidden="1" x14ac:dyDescent="0.3">
      <c r="B908" t="s">
        <v>647</v>
      </c>
      <c r="C908" t="s">
        <v>5147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tr">
        <f>VLOOKUP(E908,'Transform table'!A:B,2,0)</f>
        <v>Club Almirante Brown</v>
      </c>
      <c r="Y908" t="str">
        <f>VLOOKUP(F908,'Transform table'!A:B,2,0)</f>
        <v>Racing de Cordoba</v>
      </c>
      <c r="Z908" t="str">
        <f t="shared" si="15"/>
        <v>02/08/2026Club Almirante BrownRacing de Cordoba</v>
      </c>
      <c r="AA908" t="e">
        <f>VLOOKUP($Z908,'oddspedia-matches'!$A:$AD,AA$2,0)</f>
        <v>#N/A</v>
      </c>
      <c r="AB908" t="e">
        <f>VLOOKUP($Z908,'oddspedia-matches'!$A:$AD,AB$2,0)</f>
        <v>#N/A</v>
      </c>
      <c r="AC908" t="e">
        <f>VLOOKUP($Z908,'oddspedia-matches'!$A:$AD,AC$2,0)</f>
        <v>#N/A</v>
      </c>
      <c r="AD908" t="e">
        <f>VLOOKUP($Z908,'oddspedia-matches'!$A:$AD,AD$2,0)</f>
        <v>#N/A</v>
      </c>
      <c r="AE908" t="e">
        <f>VLOOKUP($Z908,'oddspedia-matches'!$A:$AD,AE$2,0)</f>
        <v>#N/A</v>
      </c>
      <c r="AF908" t="e">
        <f>VLOOKUP($Z908,'oddspedia-matches'!$A:$AD,AF$2,0)</f>
        <v>#N/A</v>
      </c>
      <c r="AG908" t="e">
        <f>VLOOKUP($Z908,'oddspedia-matches'!$A:$AD,AG$2,0)</f>
        <v>#N/A</v>
      </c>
      <c r="AH908" t="e">
        <f>VLOOKUP($Z908,'oddspedia-matches'!$A:$AD,AH$2,0)</f>
        <v>#N/A</v>
      </c>
      <c r="AI908" t="e">
        <f>VLOOKUP($Z908,'oddspedia-matches'!$A:$AD,AI$2,0)</f>
        <v>#N/A</v>
      </c>
      <c r="AJ908" t="e">
        <f>VLOOKUP($Z908,'oddspedia-matches'!$A:$AD,AJ$2,0)</f>
        <v>#N/A</v>
      </c>
      <c r="AK908" t="e">
        <f>VLOOKUP($Z908,'oddspedia-matches'!$A:$AD,AK$2,0)</f>
        <v>#N/A</v>
      </c>
      <c r="AL908" t="e">
        <f>VLOOKUP($Z908,'oddspedia-matches'!$A:$AD,AL$2,0)</f>
        <v>#N/A</v>
      </c>
      <c r="AM908" t="e">
        <f>VLOOKUP($Z908,'oddspedia-matches'!$A:$AD,AM$2,0)</f>
        <v>#N/A</v>
      </c>
      <c r="AN908" t="e">
        <f>VLOOKUP($Z908,'oddspedia-matches'!$A:$AD,AN$2,0)</f>
        <v>#N/A</v>
      </c>
      <c r="AO908" t="e">
        <f>VLOOKUP($Z908,'oddspedia-matches'!$A:$AD,AO$2,0)</f>
        <v>#N/A</v>
      </c>
      <c r="AP908" t="e">
        <f>VLOOKUP($Z908,'oddspedia-matches'!$A:$AD,AP$2,0)</f>
        <v>#N/A</v>
      </c>
      <c r="AQ908" t="e">
        <f>VLOOKUP($Z908,'oddspedia-matches'!$A:$AD,AQ$2,0)</f>
        <v>#N/A</v>
      </c>
    </row>
    <row r="909" spans="2:43" hidden="1" x14ac:dyDescent="0.3">
      <c r="B909" t="s">
        <v>647</v>
      </c>
      <c r="C909" t="s">
        <v>5147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tr">
        <f>VLOOKUP(E909,'Transform table'!A:B,2,0)</f>
        <v>Ciudad de Bolivar</v>
      </c>
      <c r="Y909" t="str">
        <f>VLOOKUP(F909,'Transform table'!A:B,2,0)</f>
        <v>Club Atletico Mitre</v>
      </c>
      <c r="Z909" t="str">
        <f t="shared" si="15"/>
        <v>02/08/2026Ciudad de BolivarClub Atletico Mitre</v>
      </c>
      <c r="AA909" t="e">
        <f>VLOOKUP($Z909,'oddspedia-matches'!$A:$AD,AA$2,0)</f>
        <v>#N/A</v>
      </c>
      <c r="AB909" t="e">
        <f>VLOOKUP($Z909,'oddspedia-matches'!$A:$AD,AB$2,0)</f>
        <v>#N/A</v>
      </c>
      <c r="AC909" t="e">
        <f>VLOOKUP($Z909,'oddspedia-matches'!$A:$AD,AC$2,0)</f>
        <v>#N/A</v>
      </c>
      <c r="AD909" t="e">
        <f>VLOOKUP($Z909,'oddspedia-matches'!$A:$AD,AD$2,0)</f>
        <v>#N/A</v>
      </c>
      <c r="AE909" t="e">
        <f>VLOOKUP($Z909,'oddspedia-matches'!$A:$AD,AE$2,0)</f>
        <v>#N/A</v>
      </c>
      <c r="AF909" t="e">
        <f>VLOOKUP($Z909,'oddspedia-matches'!$A:$AD,AF$2,0)</f>
        <v>#N/A</v>
      </c>
      <c r="AG909" t="e">
        <f>VLOOKUP($Z909,'oddspedia-matches'!$A:$AD,AG$2,0)</f>
        <v>#N/A</v>
      </c>
      <c r="AH909" t="e">
        <f>VLOOKUP($Z909,'oddspedia-matches'!$A:$AD,AH$2,0)</f>
        <v>#N/A</v>
      </c>
      <c r="AI909" t="e">
        <f>VLOOKUP($Z909,'oddspedia-matches'!$A:$AD,AI$2,0)</f>
        <v>#N/A</v>
      </c>
      <c r="AJ909" t="e">
        <f>VLOOKUP($Z909,'oddspedia-matches'!$A:$AD,AJ$2,0)</f>
        <v>#N/A</v>
      </c>
      <c r="AK909" t="e">
        <f>VLOOKUP($Z909,'oddspedia-matches'!$A:$AD,AK$2,0)</f>
        <v>#N/A</v>
      </c>
      <c r="AL909" t="e">
        <f>VLOOKUP($Z909,'oddspedia-matches'!$A:$AD,AL$2,0)</f>
        <v>#N/A</v>
      </c>
      <c r="AM909" t="e">
        <f>VLOOKUP($Z909,'oddspedia-matches'!$A:$AD,AM$2,0)</f>
        <v>#N/A</v>
      </c>
      <c r="AN909" t="e">
        <f>VLOOKUP($Z909,'oddspedia-matches'!$A:$AD,AN$2,0)</f>
        <v>#N/A</v>
      </c>
      <c r="AO909" t="e">
        <f>VLOOKUP($Z909,'oddspedia-matches'!$A:$AD,AO$2,0)</f>
        <v>#N/A</v>
      </c>
      <c r="AP909" t="e">
        <f>VLOOKUP($Z909,'oddspedia-matches'!$A:$AD,AP$2,0)</f>
        <v>#N/A</v>
      </c>
      <c r="AQ909" t="e">
        <f>VLOOKUP($Z909,'oddspedia-matches'!$A:$AD,AQ$2,0)</f>
        <v>#N/A</v>
      </c>
    </row>
    <row r="910" spans="2:43" hidden="1" x14ac:dyDescent="0.3">
      <c r="B910" t="s">
        <v>647</v>
      </c>
      <c r="C910" t="s">
        <v>5147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tr">
        <f>VLOOKUP(E910,'Transform table'!A:B,2,0)</f>
        <v>San Telmo</v>
      </c>
      <c r="Y910" t="str">
        <f>VLOOKUP(F910,'Transform table'!A:B,2,0)</f>
        <v>CA San Miguel</v>
      </c>
      <c r="Z910" t="str">
        <f t="shared" ref="Z910:Z954" si="16">C910&amp;X910&amp;Y910</f>
        <v>02/08/2026San TelmoCA San Miguel</v>
      </c>
      <c r="AA910" t="e">
        <f>VLOOKUP($Z910,'oddspedia-matches'!$A:$AD,AA$2,0)</f>
        <v>#N/A</v>
      </c>
      <c r="AB910" t="e">
        <f>VLOOKUP($Z910,'oddspedia-matches'!$A:$AD,AB$2,0)</f>
        <v>#N/A</v>
      </c>
      <c r="AC910" t="e">
        <f>VLOOKUP($Z910,'oddspedia-matches'!$A:$AD,AC$2,0)</f>
        <v>#N/A</v>
      </c>
      <c r="AD910" t="e">
        <f>VLOOKUP($Z910,'oddspedia-matches'!$A:$AD,AD$2,0)</f>
        <v>#N/A</v>
      </c>
      <c r="AE910" t="e">
        <f>VLOOKUP($Z910,'oddspedia-matches'!$A:$AD,AE$2,0)</f>
        <v>#N/A</v>
      </c>
      <c r="AF910" t="e">
        <f>VLOOKUP($Z910,'oddspedia-matches'!$A:$AD,AF$2,0)</f>
        <v>#N/A</v>
      </c>
      <c r="AG910" t="e">
        <f>VLOOKUP($Z910,'oddspedia-matches'!$A:$AD,AG$2,0)</f>
        <v>#N/A</v>
      </c>
      <c r="AH910" t="e">
        <f>VLOOKUP($Z910,'oddspedia-matches'!$A:$AD,AH$2,0)</f>
        <v>#N/A</v>
      </c>
      <c r="AI910" t="e">
        <f>VLOOKUP($Z910,'oddspedia-matches'!$A:$AD,AI$2,0)</f>
        <v>#N/A</v>
      </c>
      <c r="AJ910" t="e">
        <f>VLOOKUP($Z910,'oddspedia-matches'!$A:$AD,AJ$2,0)</f>
        <v>#N/A</v>
      </c>
      <c r="AK910" t="e">
        <f>VLOOKUP($Z910,'oddspedia-matches'!$A:$AD,AK$2,0)</f>
        <v>#N/A</v>
      </c>
      <c r="AL910" t="e">
        <f>VLOOKUP($Z910,'oddspedia-matches'!$A:$AD,AL$2,0)</f>
        <v>#N/A</v>
      </c>
      <c r="AM910" t="e">
        <f>VLOOKUP($Z910,'oddspedia-matches'!$A:$AD,AM$2,0)</f>
        <v>#N/A</v>
      </c>
      <c r="AN910" t="e">
        <f>VLOOKUP($Z910,'oddspedia-matches'!$A:$AD,AN$2,0)</f>
        <v>#N/A</v>
      </c>
      <c r="AO910" t="e">
        <f>VLOOKUP($Z910,'oddspedia-matches'!$A:$AD,AO$2,0)</f>
        <v>#N/A</v>
      </c>
      <c r="AP910" t="e">
        <f>VLOOKUP($Z910,'oddspedia-matches'!$A:$AD,AP$2,0)</f>
        <v>#N/A</v>
      </c>
      <c r="AQ910" t="e">
        <f>VLOOKUP($Z910,'oddspedia-matches'!$A:$AD,AQ$2,0)</f>
        <v>#N/A</v>
      </c>
    </row>
    <row r="911" spans="2:43" hidden="1" x14ac:dyDescent="0.3">
      <c r="B911" t="s">
        <v>705</v>
      </c>
      <c r="C911" t="s">
        <v>5147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tr">
        <f>VLOOKUP(E911,'Transform table'!A:B,2,0)</f>
        <v>CA Villa San Carlos</v>
      </c>
      <c r="Y911" t="str">
        <f>VLOOKUP(F911,'Transform table'!A:B,2,0)</f>
        <v>Sportivo Dock Sud</v>
      </c>
      <c r="Z911" t="str">
        <f t="shared" si="16"/>
        <v>02/08/2026CA Villa San CarlosSportivo Dock Sud</v>
      </c>
      <c r="AA911" t="e">
        <f>VLOOKUP($Z911,'oddspedia-matches'!$A:$AD,AA$2,0)</f>
        <v>#N/A</v>
      </c>
      <c r="AB911" t="e">
        <f>VLOOKUP($Z911,'oddspedia-matches'!$A:$AD,AB$2,0)</f>
        <v>#N/A</v>
      </c>
      <c r="AC911" t="e">
        <f>VLOOKUP($Z911,'oddspedia-matches'!$A:$AD,AC$2,0)</f>
        <v>#N/A</v>
      </c>
      <c r="AD911" t="e">
        <f>VLOOKUP($Z911,'oddspedia-matches'!$A:$AD,AD$2,0)</f>
        <v>#N/A</v>
      </c>
      <c r="AE911" t="e">
        <f>VLOOKUP($Z911,'oddspedia-matches'!$A:$AD,AE$2,0)</f>
        <v>#N/A</v>
      </c>
      <c r="AF911" t="e">
        <f>VLOOKUP($Z911,'oddspedia-matches'!$A:$AD,AF$2,0)</f>
        <v>#N/A</v>
      </c>
      <c r="AG911" t="e">
        <f>VLOOKUP($Z911,'oddspedia-matches'!$A:$AD,AG$2,0)</f>
        <v>#N/A</v>
      </c>
      <c r="AH911" t="e">
        <f>VLOOKUP($Z911,'oddspedia-matches'!$A:$AD,AH$2,0)</f>
        <v>#N/A</v>
      </c>
      <c r="AI911" t="e">
        <f>VLOOKUP($Z911,'oddspedia-matches'!$A:$AD,AI$2,0)</f>
        <v>#N/A</v>
      </c>
      <c r="AJ911" t="e">
        <f>VLOOKUP($Z911,'oddspedia-matches'!$A:$AD,AJ$2,0)</f>
        <v>#N/A</v>
      </c>
      <c r="AK911" t="e">
        <f>VLOOKUP($Z911,'oddspedia-matches'!$A:$AD,AK$2,0)</f>
        <v>#N/A</v>
      </c>
      <c r="AL911" t="e">
        <f>VLOOKUP($Z911,'oddspedia-matches'!$A:$AD,AL$2,0)</f>
        <v>#N/A</v>
      </c>
      <c r="AM911" t="e">
        <f>VLOOKUP($Z911,'oddspedia-matches'!$A:$AD,AM$2,0)</f>
        <v>#N/A</v>
      </c>
      <c r="AN911" t="e">
        <f>VLOOKUP($Z911,'oddspedia-matches'!$A:$AD,AN$2,0)</f>
        <v>#N/A</v>
      </c>
      <c r="AO911" t="e">
        <f>VLOOKUP($Z911,'oddspedia-matches'!$A:$AD,AO$2,0)</f>
        <v>#N/A</v>
      </c>
      <c r="AP911" t="e">
        <f>VLOOKUP($Z911,'oddspedia-matches'!$A:$AD,AP$2,0)</f>
        <v>#N/A</v>
      </c>
      <c r="AQ911" t="e">
        <f>VLOOKUP($Z911,'oddspedia-matches'!$A:$AD,AQ$2,0)</f>
        <v>#N/A</v>
      </c>
    </row>
    <row r="912" spans="2:43" hidden="1" x14ac:dyDescent="0.3">
      <c r="B912" t="s">
        <v>705</v>
      </c>
      <c r="C912" t="s">
        <v>5147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tr">
        <f>VLOOKUP(E912,'Transform table'!A:B,2,0)</f>
        <v>San Martin De Burzaco</v>
      </c>
      <c r="Y912" t="str">
        <f>VLOOKUP(F912,'Transform table'!A:B,2,0)</f>
        <v>Deportivo Merlo</v>
      </c>
      <c r="Z912" t="str">
        <f t="shared" si="16"/>
        <v>02/08/2026San Martin De BurzacoDeportivo Merlo</v>
      </c>
      <c r="AA912" t="e">
        <f>VLOOKUP($Z912,'oddspedia-matches'!$A:$AD,AA$2,0)</f>
        <v>#N/A</v>
      </c>
      <c r="AB912" t="e">
        <f>VLOOKUP($Z912,'oddspedia-matches'!$A:$AD,AB$2,0)</f>
        <v>#N/A</v>
      </c>
      <c r="AC912" t="e">
        <f>VLOOKUP($Z912,'oddspedia-matches'!$A:$AD,AC$2,0)</f>
        <v>#N/A</v>
      </c>
      <c r="AD912" t="e">
        <f>VLOOKUP($Z912,'oddspedia-matches'!$A:$AD,AD$2,0)</f>
        <v>#N/A</v>
      </c>
      <c r="AE912" t="e">
        <f>VLOOKUP($Z912,'oddspedia-matches'!$A:$AD,AE$2,0)</f>
        <v>#N/A</v>
      </c>
      <c r="AF912" t="e">
        <f>VLOOKUP($Z912,'oddspedia-matches'!$A:$AD,AF$2,0)</f>
        <v>#N/A</v>
      </c>
      <c r="AG912" t="e">
        <f>VLOOKUP($Z912,'oddspedia-matches'!$A:$AD,AG$2,0)</f>
        <v>#N/A</v>
      </c>
      <c r="AH912" t="e">
        <f>VLOOKUP($Z912,'oddspedia-matches'!$A:$AD,AH$2,0)</f>
        <v>#N/A</v>
      </c>
      <c r="AI912" t="e">
        <f>VLOOKUP($Z912,'oddspedia-matches'!$A:$AD,AI$2,0)</f>
        <v>#N/A</v>
      </c>
      <c r="AJ912" t="e">
        <f>VLOOKUP($Z912,'oddspedia-matches'!$A:$AD,AJ$2,0)</f>
        <v>#N/A</v>
      </c>
      <c r="AK912" t="e">
        <f>VLOOKUP($Z912,'oddspedia-matches'!$A:$AD,AK$2,0)</f>
        <v>#N/A</v>
      </c>
      <c r="AL912" t="e">
        <f>VLOOKUP($Z912,'oddspedia-matches'!$A:$AD,AL$2,0)</f>
        <v>#N/A</v>
      </c>
      <c r="AM912" t="e">
        <f>VLOOKUP($Z912,'oddspedia-matches'!$A:$AD,AM$2,0)</f>
        <v>#N/A</v>
      </c>
      <c r="AN912" t="e">
        <f>VLOOKUP($Z912,'oddspedia-matches'!$A:$AD,AN$2,0)</f>
        <v>#N/A</v>
      </c>
      <c r="AO912" t="e">
        <f>VLOOKUP($Z912,'oddspedia-matches'!$A:$AD,AO$2,0)</f>
        <v>#N/A</v>
      </c>
      <c r="AP912" t="e">
        <f>VLOOKUP($Z912,'oddspedia-matches'!$A:$AD,AP$2,0)</f>
        <v>#N/A</v>
      </c>
      <c r="AQ912" t="e">
        <f>VLOOKUP($Z912,'oddspedia-matches'!$A:$AD,AQ$2,0)</f>
        <v>#N/A</v>
      </c>
    </row>
    <row r="913" spans="2:43" hidden="1" x14ac:dyDescent="0.3">
      <c r="B913" t="s">
        <v>705</v>
      </c>
      <c r="C913" t="s">
        <v>5147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tr">
        <f>VLOOKUP(E913,'Transform table'!A:B,2,0)</f>
        <v>UAI Urquiza</v>
      </c>
      <c r="Y913" t="str">
        <f>VLOOKUP(F913,'Transform table'!A:B,2,0)</f>
        <v>Argentino Quilmes</v>
      </c>
      <c r="Z913" t="str">
        <f t="shared" si="16"/>
        <v>02/08/2026UAI UrquizaArgentino Quilmes</v>
      </c>
      <c r="AA913" t="e">
        <f>VLOOKUP($Z913,'oddspedia-matches'!$A:$AD,AA$2,0)</f>
        <v>#N/A</v>
      </c>
      <c r="AB913" t="e">
        <f>VLOOKUP($Z913,'oddspedia-matches'!$A:$AD,AB$2,0)</f>
        <v>#N/A</v>
      </c>
      <c r="AC913" t="e">
        <f>VLOOKUP($Z913,'oddspedia-matches'!$A:$AD,AC$2,0)</f>
        <v>#N/A</v>
      </c>
      <c r="AD913" t="e">
        <f>VLOOKUP($Z913,'oddspedia-matches'!$A:$AD,AD$2,0)</f>
        <v>#N/A</v>
      </c>
      <c r="AE913" t="e">
        <f>VLOOKUP($Z913,'oddspedia-matches'!$A:$AD,AE$2,0)</f>
        <v>#N/A</v>
      </c>
      <c r="AF913" t="e">
        <f>VLOOKUP($Z913,'oddspedia-matches'!$A:$AD,AF$2,0)</f>
        <v>#N/A</v>
      </c>
      <c r="AG913" t="e">
        <f>VLOOKUP($Z913,'oddspedia-matches'!$A:$AD,AG$2,0)</f>
        <v>#N/A</v>
      </c>
      <c r="AH913" t="e">
        <f>VLOOKUP($Z913,'oddspedia-matches'!$A:$AD,AH$2,0)</f>
        <v>#N/A</v>
      </c>
      <c r="AI913" t="e">
        <f>VLOOKUP($Z913,'oddspedia-matches'!$A:$AD,AI$2,0)</f>
        <v>#N/A</v>
      </c>
      <c r="AJ913" t="e">
        <f>VLOOKUP($Z913,'oddspedia-matches'!$A:$AD,AJ$2,0)</f>
        <v>#N/A</v>
      </c>
      <c r="AK913" t="e">
        <f>VLOOKUP($Z913,'oddspedia-matches'!$A:$AD,AK$2,0)</f>
        <v>#N/A</v>
      </c>
      <c r="AL913" t="e">
        <f>VLOOKUP($Z913,'oddspedia-matches'!$A:$AD,AL$2,0)</f>
        <v>#N/A</v>
      </c>
      <c r="AM913" t="e">
        <f>VLOOKUP($Z913,'oddspedia-matches'!$A:$AD,AM$2,0)</f>
        <v>#N/A</v>
      </c>
      <c r="AN913" t="e">
        <f>VLOOKUP($Z913,'oddspedia-matches'!$A:$AD,AN$2,0)</f>
        <v>#N/A</v>
      </c>
      <c r="AO913" t="e">
        <f>VLOOKUP($Z913,'oddspedia-matches'!$A:$AD,AO$2,0)</f>
        <v>#N/A</v>
      </c>
      <c r="AP913" t="e">
        <f>VLOOKUP($Z913,'oddspedia-matches'!$A:$AD,AP$2,0)</f>
        <v>#N/A</v>
      </c>
      <c r="AQ913" t="e">
        <f>VLOOKUP($Z913,'oddspedia-matches'!$A:$AD,AQ$2,0)</f>
        <v>#N/A</v>
      </c>
    </row>
    <row r="914" spans="2:43" hidden="1" x14ac:dyDescent="0.3">
      <c r="B914" t="s">
        <v>452</v>
      </c>
      <c r="C914" t="s">
        <v>5147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tr">
        <f>VLOOKUP(E914,'Transform table'!A:B,2,0)</f>
        <v>Independiente del Valle</v>
      </c>
      <c r="Y914" t="str">
        <f>VLOOKUP(F914,'Transform table'!A:B,2,0)</f>
        <v>Deportivo Cuenca</v>
      </c>
      <c r="Z914" t="str">
        <f t="shared" si="16"/>
        <v>02/08/2026Independiente del ValleDeportivo Cuenca</v>
      </c>
      <c r="AA914" t="e">
        <f>VLOOKUP($Z914,'oddspedia-matches'!$A:$AD,AA$2,0)</f>
        <v>#N/A</v>
      </c>
      <c r="AB914" t="e">
        <f>VLOOKUP($Z914,'oddspedia-matches'!$A:$AD,AB$2,0)</f>
        <v>#N/A</v>
      </c>
      <c r="AC914" t="e">
        <f>VLOOKUP($Z914,'oddspedia-matches'!$A:$AD,AC$2,0)</f>
        <v>#N/A</v>
      </c>
      <c r="AD914" t="e">
        <f>VLOOKUP($Z914,'oddspedia-matches'!$A:$AD,AD$2,0)</f>
        <v>#N/A</v>
      </c>
      <c r="AE914" t="e">
        <f>VLOOKUP($Z914,'oddspedia-matches'!$A:$AD,AE$2,0)</f>
        <v>#N/A</v>
      </c>
      <c r="AF914" t="e">
        <f>VLOOKUP($Z914,'oddspedia-matches'!$A:$AD,AF$2,0)</f>
        <v>#N/A</v>
      </c>
      <c r="AG914" t="e">
        <f>VLOOKUP($Z914,'oddspedia-matches'!$A:$AD,AG$2,0)</f>
        <v>#N/A</v>
      </c>
      <c r="AH914" t="e">
        <f>VLOOKUP($Z914,'oddspedia-matches'!$A:$AD,AH$2,0)</f>
        <v>#N/A</v>
      </c>
      <c r="AI914" t="e">
        <f>VLOOKUP($Z914,'oddspedia-matches'!$A:$AD,AI$2,0)</f>
        <v>#N/A</v>
      </c>
      <c r="AJ914" t="e">
        <f>VLOOKUP($Z914,'oddspedia-matches'!$A:$AD,AJ$2,0)</f>
        <v>#N/A</v>
      </c>
      <c r="AK914" t="e">
        <f>VLOOKUP($Z914,'oddspedia-matches'!$A:$AD,AK$2,0)</f>
        <v>#N/A</v>
      </c>
      <c r="AL914" t="e">
        <f>VLOOKUP($Z914,'oddspedia-matches'!$A:$AD,AL$2,0)</f>
        <v>#N/A</v>
      </c>
      <c r="AM914" t="e">
        <f>VLOOKUP($Z914,'oddspedia-matches'!$A:$AD,AM$2,0)</f>
        <v>#N/A</v>
      </c>
      <c r="AN914" t="e">
        <f>VLOOKUP($Z914,'oddspedia-matches'!$A:$AD,AN$2,0)</f>
        <v>#N/A</v>
      </c>
      <c r="AO914" t="e">
        <f>VLOOKUP($Z914,'oddspedia-matches'!$A:$AD,AO$2,0)</f>
        <v>#N/A</v>
      </c>
      <c r="AP914" t="e">
        <f>VLOOKUP($Z914,'oddspedia-matches'!$A:$AD,AP$2,0)</f>
        <v>#N/A</v>
      </c>
      <c r="AQ914" t="e">
        <f>VLOOKUP($Z914,'oddspedia-matches'!$A:$AD,AQ$2,0)</f>
        <v>#N/A</v>
      </c>
    </row>
    <row r="915" spans="2:43" hidden="1" x14ac:dyDescent="0.3">
      <c r="B915" t="s">
        <v>478</v>
      </c>
      <c r="C915" t="s">
        <v>5147</v>
      </c>
      <c r="D915" s="25">
        <v>0.625</v>
      </c>
      <c r="E915" t="s">
        <v>4240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tr">
        <f>VLOOKUP(E915,'Transform table'!A:B,2,0)</f>
        <v>Bohemian</v>
      </c>
      <c r="Y915" t="str">
        <f>VLOOKUP(F915,'Transform table'!A:B,2,0)</f>
        <v>Galway FC</v>
      </c>
      <c r="Z915" t="str">
        <f t="shared" si="16"/>
        <v>02/08/2026BohemianGalway FC</v>
      </c>
      <c r="AA915" t="e">
        <f>VLOOKUP($Z915,'oddspedia-matches'!$A:$AD,AA$2,0)</f>
        <v>#N/A</v>
      </c>
      <c r="AB915" t="e">
        <f>VLOOKUP($Z915,'oddspedia-matches'!$A:$AD,AB$2,0)</f>
        <v>#N/A</v>
      </c>
      <c r="AC915" t="e">
        <f>VLOOKUP($Z915,'oddspedia-matches'!$A:$AD,AC$2,0)</f>
        <v>#N/A</v>
      </c>
      <c r="AD915" t="e">
        <f>VLOOKUP($Z915,'oddspedia-matches'!$A:$AD,AD$2,0)</f>
        <v>#N/A</v>
      </c>
      <c r="AE915" t="e">
        <f>VLOOKUP($Z915,'oddspedia-matches'!$A:$AD,AE$2,0)</f>
        <v>#N/A</v>
      </c>
      <c r="AF915" t="e">
        <f>VLOOKUP($Z915,'oddspedia-matches'!$A:$AD,AF$2,0)</f>
        <v>#N/A</v>
      </c>
      <c r="AG915" t="e">
        <f>VLOOKUP($Z915,'oddspedia-matches'!$A:$AD,AG$2,0)</f>
        <v>#N/A</v>
      </c>
      <c r="AH915" t="e">
        <f>VLOOKUP($Z915,'oddspedia-matches'!$A:$AD,AH$2,0)</f>
        <v>#N/A</v>
      </c>
      <c r="AI915" t="e">
        <f>VLOOKUP($Z915,'oddspedia-matches'!$A:$AD,AI$2,0)</f>
        <v>#N/A</v>
      </c>
      <c r="AJ915" t="e">
        <f>VLOOKUP($Z915,'oddspedia-matches'!$A:$AD,AJ$2,0)</f>
        <v>#N/A</v>
      </c>
      <c r="AK915" t="e">
        <f>VLOOKUP($Z915,'oddspedia-matches'!$A:$AD,AK$2,0)</f>
        <v>#N/A</v>
      </c>
      <c r="AL915" t="e">
        <f>VLOOKUP($Z915,'oddspedia-matches'!$A:$AD,AL$2,0)</f>
        <v>#N/A</v>
      </c>
      <c r="AM915" t="e">
        <f>VLOOKUP($Z915,'oddspedia-matches'!$A:$AD,AM$2,0)</f>
        <v>#N/A</v>
      </c>
      <c r="AN915" t="e">
        <f>VLOOKUP($Z915,'oddspedia-matches'!$A:$AD,AN$2,0)</f>
        <v>#N/A</v>
      </c>
      <c r="AO915" t="e">
        <f>VLOOKUP($Z915,'oddspedia-matches'!$A:$AD,AO$2,0)</f>
        <v>#N/A</v>
      </c>
      <c r="AP915" t="e">
        <f>VLOOKUP($Z915,'oddspedia-matches'!$A:$AD,AP$2,0)</f>
        <v>#N/A</v>
      </c>
      <c r="AQ915" t="e">
        <f>VLOOKUP($Z915,'oddspedia-matches'!$A:$AD,AQ$2,0)</f>
        <v>#N/A</v>
      </c>
    </row>
    <row r="916" spans="2:43" hidden="1" x14ac:dyDescent="0.3">
      <c r="B916" t="s">
        <v>486</v>
      </c>
      <c r="C916" t="s">
        <v>5147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tr">
        <f>VLOOKUP(E916,'Transform table'!A:B,2,0)</f>
        <v>Central Espanol</v>
      </c>
      <c r="Y916" t="str">
        <f>VLOOKUP(F916,'Transform table'!A:B,2,0)</f>
        <v>Liverpool Montevideo</v>
      </c>
      <c r="Z916" t="str">
        <f t="shared" si="16"/>
        <v>02/08/2026Central EspanolLiverpool Montevideo</v>
      </c>
      <c r="AA916" t="e">
        <f>VLOOKUP($Z916,'oddspedia-matches'!$A:$AD,AA$2,0)</f>
        <v>#N/A</v>
      </c>
      <c r="AB916" t="e">
        <f>VLOOKUP($Z916,'oddspedia-matches'!$A:$AD,AB$2,0)</f>
        <v>#N/A</v>
      </c>
      <c r="AC916" t="e">
        <f>VLOOKUP($Z916,'oddspedia-matches'!$A:$AD,AC$2,0)</f>
        <v>#N/A</v>
      </c>
      <c r="AD916" t="e">
        <f>VLOOKUP($Z916,'oddspedia-matches'!$A:$AD,AD$2,0)</f>
        <v>#N/A</v>
      </c>
      <c r="AE916" t="e">
        <f>VLOOKUP($Z916,'oddspedia-matches'!$A:$AD,AE$2,0)</f>
        <v>#N/A</v>
      </c>
      <c r="AF916" t="e">
        <f>VLOOKUP($Z916,'oddspedia-matches'!$A:$AD,AF$2,0)</f>
        <v>#N/A</v>
      </c>
      <c r="AG916" t="e">
        <f>VLOOKUP($Z916,'oddspedia-matches'!$A:$AD,AG$2,0)</f>
        <v>#N/A</v>
      </c>
      <c r="AH916" t="e">
        <f>VLOOKUP($Z916,'oddspedia-matches'!$A:$AD,AH$2,0)</f>
        <v>#N/A</v>
      </c>
      <c r="AI916" t="e">
        <f>VLOOKUP($Z916,'oddspedia-matches'!$A:$AD,AI$2,0)</f>
        <v>#N/A</v>
      </c>
      <c r="AJ916" t="e">
        <f>VLOOKUP($Z916,'oddspedia-matches'!$A:$AD,AJ$2,0)</f>
        <v>#N/A</v>
      </c>
      <c r="AK916" t="e">
        <f>VLOOKUP($Z916,'oddspedia-matches'!$A:$AD,AK$2,0)</f>
        <v>#N/A</v>
      </c>
      <c r="AL916" t="e">
        <f>VLOOKUP($Z916,'oddspedia-matches'!$A:$AD,AL$2,0)</f>
        <v>#N/A</v>
      </c>
      <c r="AM916" t="e">
        <f>VLOOKUP($Z916,'oddspedia-matches'!$A:$AD,AM$2,0)</f>
        <v>#N/A</v>
      </c>
      <c r="AN916" t="e">
        <f>VLOOKUP($Z916,'oddspedia-matches'!$A:$AD,AN$2,0)</f>
        <v>#N/A</v>
      </c>
      <c r="AO916" t="e">
        <f>VLOOKUP($Z916,'oddspedia-matches'!$A:$AD,AO$2,0)</f>
        <v>#N/A</v>
      </c>
      <c r="AP916" t="e">
        <f>VLOOKUP($Z916,'oddspedia-matches'!$A:$AD,AP$2,0)</f>
        <v>#N/A</v>
      </c>
      <c r="AQ916" t="e">
        <f>VLOOKUP($Z916,'oddspedia-matches'!$A:$AD,AQ$2,0)</f>
        <v>#N/A</v>
      </c>
    </row>
    <row r="917" spans="2:43" hidden="1" x14ac:dyDescent="0.3">
      <c r="B917" t="s">
        <v>1007</v>
      </c>
      <c r="C917" t="s">
        <v>5147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tr">
        <f>VLOOKUP(E917,'Transform table'!A:B,2,0)</f>
        <v>Cerrito</v>
      </c>
      <c r="Y917" t="str">
        <f>VLOOKUP(F917,'Transform table'!A:B,2,0)</f>
        <v>Centro AtlÃ©tico FÃ©nix</v>
      </c>
      <c r="Z917" t="str">
        <f t="shared" si="16"/>
        <v>02/08/2026CerritoCentro AtlÃ©tico FÃ©nix</v>
      </c>
      <c r="AA917" t="e">
        <f>VLOOKUP($Z917,'oddspedia-matches'!$A:$AD,AA$2,0)</f>
        <v>#N/A</v>
      </c>
      <c r="AB917" t="e">
        <f>VLOOKUP($Z917,'oddspedia-matches'!$A:$AD,AB$2,0)</f>
        <v>#N/A</v>
      </c>
      <c r="AC917" t="e">
        <f>VLOOKUP($Z917,'oddspedia-matches'!$A:$AD,AC$2,0)</f>
        <v>#N/A</v>
      </c>
      <c r="AD917" t="e">
        <f>VLOOKUP($Z917,'oddspedia-matches'!$A:$AD,AD$2,0)</f>
        <v>#N/A</v>
      </c>
      <c r="AE917" t="e">
        <f>VLOOKUP($Z917,'oddspedia-matches'!$A:$AD,AE$2,0)</f>
        <v>#N/A</v>
      </c>
      <c r="AF917" t="e">
        <f>VLOOKUP($Z917,'oddspedia-matches'!$A:$AD,AF$2,0)</f>
        <v>#N/A</v>
      </c>
      <c r="AG917" t="e">
        <f>VLOOKUP($Z917,'oddspedia-matches'!$A:$AD,AG$2,0)</f>
        <v>#N/A</v>
      </c>
      <c r="AH917" t="e">
        <f>VLOOKUP($Z917,'oddspedia-matches'!$A:$AD,AH$2,0)</f>
        <v>#N/A</v>
      </c>
      <c r="AI917" t="e">
        <f>VLOOKUP($Z917,'oddspedia-matches'!$A:$AD,AI$2,0)</f>
        <v>#N/A</v>
      </c>
      <c r="AJ917" t="e">
        <f>VLOOKUP($Z917,'oddspedia-matches'!$A:$AD,AJ$2,0)</f>
        <v>#N/A</v>
      </c>
      <c r="AK917" t="e">
        <f>VLOOKUP($Z917,'oddspedia-matches'!$A:$AD,AK$2,0)</f>
        <v>#N/A</v>
      </c>
      <c r="AL917" t="e">
        <f>VLOOKUP($Z917,'oddspedia-matches'!$A:$AD,AL$2,0)</f>
        <v>#N/A</v>
      </c>
      <c r="AM917" t="e">
        <f>VLOOKUP($Z917,'oddspedia-matches'!$A:$AD,AM$2,0)</f>
        <v>#N/A</v>
      </c>
      <c r="AN917" t="e">
        <f>VLOOKUP($Z917,'oddspedia-matches'!$A:$AD,AN$2,0)</f>
        <v>#N/A</v>
      </c>
      <c r="AO917" t="e">
        <f>VLOOKUP($Z917,'oddspedia-matches'!$A:$AD,AO$2,0)</f>
        <v>#N/A</v>
      </c>
      <c r="AP917" t="e">
        <f>VLOOKUP($Z917,'oddspedia-matches'!$A:$AD,AP$2,0)</f>
        <v>#N/A</v>
      </c>
      <c r="AQ917" t="e">
        <f>VLOOKUP($Z917,'oddspedia-matches'!$A:$AD,AQ$2,0)</f>
        <v>#N/A</v>
      </c>
    </row>
    <row r="918" spans="2:43" hidden="1" x14ac:dyDescent="0.3">
      <c r="B918" t="s">
        <v>482</v>
      </c>
      <c r="C918" t="s">
        <v>5147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tr">
        <f>VLOOKUP(E918,'Transform table'!A:B,2,0)</f>
        <v>AD Tarma</v>
      </c>
      <c r="Y918" t="str">
        <f>VLOOKUP(F918,'Transform table'!A:B,2,0)</f>
        <v>Deportivo Garcilaso</v>
      </c>
      <c r="Z918" t="str">
        <f t="shared" si="16"/>
        <v>02/08/2026AD TarmaDeportivo Garcilaso</v>
      </c>
      <c r="AA918" t="e">
        <f>VLOOKUP($Z918,'oddspedia-matches'!$A:$AD,AA$2,0)</f>
        <v>#N/A</v>
      </c>
      <c r="AB918" t="e">
        <f>VLOOKUP($Z918,'oddspedia-matches'!$A:$AD,AB$2,0)</f>
        <v>#N/A</v>
      </c>
      <c r="AC918" t="e">
        <f>VLOOKUP($Z918,'oddspedia-matches'!$A:$AD,AC$2,0)</f>
        <v>#N/A</v>
      </c>
      <c r="AD918" t="e">
        <f>VLOOKUP($Z918,'oddspedia-matches'!$A:$AD,AD$2,0)</f>
        <v>#N/A</v>
      </c>
      <c r="AE918" t="e">
        <f>VLOOKUP($Z918,'oddspedia-matches'!$A:$AD,AE$2,0)</f>
        <v>#N/A</v>
      </c>
      <c r="AF918" t="e">
        <f>VLOOKUP($Z918,'oddspedia-matches'!$A:$AD,AF$2,0)</f>
        <v>#N/A</v>
      </c>
      <c r="AG918" t="e">
        <f>VLOOKUP($Z918,'oddspedia-matches'!$A:$AD,AG$2,0)</f>
        <v>#N/A</v>
      </c>
      <c r="AH918" t="e">
        <f>VLOOKUP($Z918,'oddspedia-matches'!$A:$AD,AH$2,0)</f>
        <v>#N/A</v>
      </c>
      <c r="AI918" t="e">
        <f>VLOOKUP($Z918,'oddspedia-matches'!$A:$AD,AI$2,0)</f>
        <v>#N/A</v>
      </c>
      <c r="AJ918" t="e">
        <f>VLOOKUP($Z918,'oddspedia-matches'!$A:$AD,AJ$2,0)</f>
        <v>#N/A</v>
      </c>
      <c r="AK918" t="e">
        <f>VLOOKUP($Z918,'oddspedia-matches'!$A:$AD,AK$2,0)</f>
        <v>#N/A</v>
      </c>
      <c r="AL918" t="e">
        <f>VLOOKUP($Z918,'oddspedia-matches'!$A:$AD,AL$2,0)</f>
        <v>#N/A</v>
      </c>
      <c r="AM918" t="e">
        <f>VLOOKUP($Z918,'oddspedia-matches'!$A:$AD,AM$2,0)</f>
        <v>#N/A</v>
      </c>
      <c r="AN918" t="e">
        <f>VLOOKUP($Z918,'oddspedia-matches'!$A:$AD,AN$2,0)</f>
        <v>#N/A</v>
      </c>
      <c r="AO918" t="e">
        <f>VLOOKUP($Z918,'oddspedia-matches'!$A:$AD,AO$2,0)</f>
        <v>#N/A</v>
      </c>
      <c r="AP918" t="e">
        <f>VLOOKUP($Z918,'oddspedia-matches'!$A:$AD,AP$2,0)</f>
        <v>#N/A</v>
      </c>
      <c r="AQ918" t="e">
        <f>VLOOKUP($Z918,'oddspedia-matches'!$A:$AD,AQ$2,0)</f>
        <v>#N/A</v>
      </c>
    </row>
    <row r="919" spans="2:43" hidden="1" x14ac:dyDescent="0.3">
      <c r="B919" t="s">
        <v>647</v>
      </c>
      <c r="C919" t="s">
        <v>5147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tr">
        <f>VLOOKUP(E919,'Transform table'!A:B,2,0)</f>
        <v>Deportivo Maipu</v>
      </c>
      <c r="Y919" t="str">
        <f>VLOOKUP(F919,'Transform table'!A:B,2,0)</f>
        <v>CA Atlanta</v>
      </c>
      <c r="Z919" t="str">
        <f t="shared" si="16"/>
        <v>02/08/2026Deportivo MaipuCA Atlanta</v>
      </c>
      <c r="AA919" t="e">
        <f>VLOOKUP($Z919,'oddspedia-matches'!$A:$AD,AA$2,0)</f>
        <v>#N/A</v>
      </c>
      <c r="AB919" t="e">
        <f>VLOOKUP($Z919,'oddspedia-matches'!$A:$AD,AB$2,0)</f>
        <v>#N/A</v>
      </c>
      <c r="AC919" t="e">
        <f>VLOOKUP($Z919,'oddspedia-matches'!$A:$AD,AC$2,0)</f>
        <v>#N/A</v>
      </c>
      <c r="AD919" t="e">
        <f>VLOOKUP($Z919,'oddspedia-matches'!$A:$AD,AD$2,0)</f>
        <v>#N/A</v>
      </c>
      <c r="AE919" t="e">
        <f>VLOOKUP($Z919,'oddspedia-matches'!$A:$AD,AE$2,0)</f>
        <v>#N/A</v>
      </c>
      <c r="AF919" t="e">
        <f>VLOOKUP($Z919,'oddspedia-matches'!$A:$AD,AF$2,0)</f>
        <v>#N/A</v>
      </c>
      <c r="AG919" t="e">
        <f>VLOOKUP($Z919,'oddspedia-matches'!$A:$AD,AG$2,0)</f>
        <v>#N/A</v>
      </c>
      <c r="AH919" t="e">
        <f>VLOOKUP($Z919,'oddspedia-matches'!$A:$AD,AH$2,0)</f>
        <v>#N/A</v>
      </c>
      <c r="AI919" t="e">
        <f>VLOOKUP($Z919,'oddspedia-matches'!$A:$AD,AI$2,0)</f>
        <v>#N/A</v>
      </c>
      <c r="AJ919" t="e">
        <f>VLOOKUP($Z919,'oddspedia-matches'!$A:$AD,AJ$2,0)</f>
        <v>#N/A</v>
      </c>
      <c r="AK919" t="e">
        <f>VLOOKUP($Z919,'oddspedia-matches'!$A:$AD,AK$2,0)</f>
        <v>#N/A</v>
      </c>
      <c r="AL919" t="e">
        <f>VLOOKUP($Z919,'oddspedia-matches'!$A:$AD,AL$2,0)</f>
        <v>#N/A</v>
      </c>
      <c r="AM919" t="e">
        <f>VLOOKUP($Z919,'oddspedia-matches'!$A:$AD,AM$2,0)</f>
        <v>#N/A</v>
      </c>
      <c r="AN919" t="e">
        <f>VLOOKUP($Z919,'oddspedia-matches'!$A:$AD,AN$2,0)</f>
        <v>#N/A</v>
      </c>
      <c r="AO919" t="e">
        <f>VLOOKUP($Z919,'oddspedia-matches'!$A:$AD,AO$2,0)</f>
        <v>#N/A</v>
      </c>
      <c r="AP919" t="e">
        <f>VLOOKUP($Z919,'oddspedia-matches'!$A:$AD,AP$2,0)</f>
        <v>#N/A</v>
      </c>
      <c r="AQ919" t="e">
        <f>VLOOKUP($Z919,'oddspedia-matches'!$A:$AD,AQ$2,0)</f>
        <v>#N/A</v>
      </c>
    </row>
    <row r="920" spans="2:43" hidden="1" x14ac:dyDescent="0.3">
      <c r="B920" t="s">
        <v>647</v>
      </c>
      <c r="C920" t="s">
        <v>5147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tr">
        <f>VLOOKUP(E920,'Transform table'!A:B,2,0)</f>
        <v>Club Atletico Patronato</v>
      </c>
      <c r="Y920" t="str">
        <f>VLOOKUP(F920,'Transform table'!A:B,2,0)</f>
        <v>Quilmes</v>
      </c>
      <c r="Z920" t="str">
        <f t="shared" si="16"/>
        <v>02/08/2026Club Atletico PatronatoQuilmes</v>
      </c>
      <c r="AA920" t="e">
        <f>VLOOKUP($Z920,'oddspedia-matches'!$A:$AD,AA$2,0)</f>
        <v>#N/A</v>
      </c>
      <c r="AB920" t="e">
        <f>VLOOKUP($Z920,'oddspedia-matches'!$A:$AD,AB$2,0)</f>
        <v>#N/A</v>
      </c>
      <c r="AC920" t="e">
        <f>VLOOKUP($Z920,'oddspedia-matches'!$A:$AD,AC$2,0)</f>
        <v>#N/A</v>
      </c>
      <c r="AD920" t="e">
        <f>VLOOKUP($Z920,'oddspedia-matches'!$A:$AD,AD$2,0)</f>
        <v>#N/A</v>
      </c>
      <c r="AE920" t="e">
        <f>VLOOKUP($Z920,'oddspedia-matches'!$A:$AD,AE$2,0)</f>
        <v>#N/A</v>
      </c>
      <c r="AF920" t="e">
        <f>VLOOKUP($Z920,'oddspedia-matches'!$A:$AD,AF$2,0)</f>
        <v>#N/A</v>
      </c>
      <c r="AG920" t="e">
        <f>VLOOKUP($Z920,'oddspedia-matches'!$A:$AD,AG$2,0)</f>
        <v>#N/A</v>
      </c>
      <c r="AH920" t="e">
        <f>VLOOKUP($Z920,'oddspedia-matches'!$A:$AD,AH$2,0)</f>
        <v>#N/A</v>
      </c>
      <c r="AI920" t="e">
        <f>VLOOKUP($Z920,'oddspedia-matches'!$A:$AD,AI$2,0)</f>
        <v>#N/A</v>
      </c>
      <c r="AJ920" t="e">
        <f>VLOOKUP($Z920,'oddspedia-matches'!$A:$AD,AJ$2,0)</f>
        <v>#N/A</v>
      </c>
      <c r="AK920" t="e">
        <f>VLOOKUP($Z920,'oddspedia-matches'!$A:$AD,AK$2,0)</f>
        <v>#N/A</v>
      </c>
      <c r="AL920" t="e">
        <f>VLOOKUP($Z920,'oddspedia-matches'!$A:$AD,AL$2,0)</f>
        <v>#N/A</v>
      </c>
      <c r="AM920" t="e">
        <f>VLOOKUP($Z920,'oddspedia-matches'!$A:$AD,AM$2,0)</f>
        <v>#N/A</v>
      </c>
      <c r="AN920" t="e">
        <f>VLOOKUP($Z920,'oddspedia-matches'!$A:$AD,AN$2,0)</f>
        <v>#N/A</v>
      </c>
      <c r="AO920" t="e">
        <f>VLOOKUP($Z920,'oddspedia-matches'!$A:$AD,AO$2,0)</f>
        <v>#N/A</v>
      </c>
      <c r="AP920" t="e">
        <f>VLOOKUP($Z920,'oddspedia-matches'!$A:$AD,AP$2,0)</f>
        <v>#N/A</v>
      </c>
      <c r="AQ920" t="e">
        <f>VLOOKUP($Z920,'oddspedia-matches'!$A:$AD,AQ$2,0)</f>
        <v>#N/A</v>
      </c>
    </row>
    <row r="921" spans="2:43" hidden="1" x14ac:dyDescent="0.3">
      <c r="B921" t="s">
        <v>647</v>
      </c>
      <c r="C921" t="s">
        <v>5147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tr">
        <f>VLOOKUP(E921,'Transform table'!A:B,2,0)</f>
        <v>CA Temperley</v>
      </c>
      <c r="Y921" t="str">
        <f>VLOOKUP(F921,'Transform table'!A:B,2,0)</f>
        <v>Gimnasia y Tiro</v>
      </c>
      <c r="Z921" t="str">
        <f t="shared" si="16"/>
        <v>02/08/2026CA TemperleyGimnasia y Tiro</v>
      </c>
      <c r="AA921" t="e">
        <f>VLOOKUP($Z921,'oddspedia-matches'!$A:$AD,AA$2,0)</f>
        <v>#N/A</v>
      </c>
      <c r="AB921" t="e">
        <f>VLOOKUP($Z921,'oddspedia-matches'!$A:$AD,AB$2,0)</f>
        <v>#N/A</v>
      </c>
      <c r="AC921" t="e">
        <f>VLOOKUP($Z921,'oddspedia-matches'!$A:$AD,AC$2,0)</f>
        <v>#N/A</v>
      </c>
      <c r="AD921" t="e">
        <f>VLOOKUP($Z921,'oddspedia-matches'!$A:$AD,AD$2,0)</f>
        <v>#N/A</v>
      </c>
      <c r="AE921" t="e">
        <f>VLOOKUP($Z921,'oddspedia-matches'!$A:$AD,AE$2,0)</f>
        <v>#N/A</v>
      </c>
      <c r="AF921" t="e">
        <f>VLOOKUP($Z921,'oddspedia-matches'!$A:$AD,AF$2,0)</f>
        <v>#N/A</v>
      </c>
      <c r="AG921" t="e">
        <f>VLOOKUP($Z921,'oddspedia-matches'!$A:$AD,AG$2,0)</f>
        <v>#N/A</v>
      </c>
      <c r="AH921" t="e">
        <f>VLOOKUP($Z921,'oddspedia-matches'!$A:$AD,AH$2,0)</f>
        <v>#N/A</v>
      </c>
      <c r="AI921" t="e">
        <f>VLOOKUP($Z921,'oddspedia-matches'!$A:$AD,AI$2,0)</f>
        <v>#N/A</v>
      </c>
      <c r="AJ921" t="e">
        <f>VLOOKUP($Z921,'oddspedia-matches'!$A:$AD,AJ$2,0)</f>
        <v>#N/A</v>
      </c>
      <c r="AK921" t="e">
        <f>VLOOKUP($Z921,'oddspedia-matches'!$A:$AD,AK$2,0)</f>
        <v>#N/A</v>
      </c>
      <c r="AL921" t="e">
        <f>VLOOKUP($Z921,'oddspedia-matches'!$A:$AD,AL$2,0)</f>
        <v>#N/A</v>
      </c>
      <c r="AM921" t="e">
        <f>VLOOKUP($Z921,'oddspedia-matches'!$A:$AD,AM$2,0)</f>
        <v>#N/A</v>
      </c>
      <c r="AN921" t="e">
        <f>VLOOKUP($Z921,'oddspedia-matches'!$A:$AD,AN$2,0)</f>
        <v>#N/A</v>
      </c>
      <c r="AO921" t="e">
        <f>VLOOKUP($Z921,'oddspedia-matches'!$A:$AD,AO$2,0)</f>
        <v>#N/A</v>
      </c>
      <c r="AP921" t="e">
        <f>VLOOKUP($Z921,'oddspedia-matches'!$A:$AD,AP$2,0)</f>
        <v>#N/A</v>
      </c>
      <c r="AQ921" t="e">
        <f>VLOOKUP($Z921,'oddspedia-matches'!$A:$AD,AQ$2,0)</f>
        <v>#N/A</v>
      </c>
    </row>
    <row r="922" spans="2:43" hidden="1" x14ac:dyDescent="0.3">
      <c r="B922" t="s">
        <v>647</v>
      </c>
      <c r="C922" t="s">
        <v>5147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tr">
        <f>VLOOKUP(E922,'Transform table'!A:B,2,0)</f>
        <v>CA Chaco For Ever</v>
      </c>
      <c r="Y922" t="str">
        <f>VLOOKUP(F922,'Transform table'!A:B,2,0)</f>
        <v>Deportivo Moron</v>
      </c>
      <c r="Z922" t="str">
        <f t="shared" si="16"/>
        <v>02/08/2026CA Chaco For EverDeportivo Moron</v>
      </c>
      <c r="AA922" t="e">
        <f>VLOOKUP($Z922,'oddspedia-matches'!$A:$AD,AA$2,0)</f>
        <v>#N/A</v>
      </c>
      <c r="AB922" t="e">
        <f>VLOOKUP($Z922,'oddspedia-matches'!$A:$AD,AB$2,0)</f>
        <v>#N/A</v>
      </c>
      <c r="AC922" t="e">
        <f>VLOOKUP($Z922,'oddspedia-matches'!$A:$AD,AC$2,0)</f>
        <v>#N/A</v>
      </c>
      <c r="AD922" t="e">
        <f>VLOOKUP($Z922,'oddspedia-matches'!$A:$AD,AD$2,0)</f>
        <v>#N/A</v>
      </c>
      <c r="AE922" t="e">
        <f>VLOOKUP($Z922,'oddspedia-matches'!$A:$AD,AE$2,0)</f>
        <v>#N/A</v>
      </c>
      <c r="AF922" t="e">
        <f>VLOOKUP($Z922,'oddspedia-matches'!$A:$AD,AF$2,0)</f>
        <v>#N/A</v>
      </c>
      <c r="AG922" t="e">
        <f>VLOOKUP($Z922,'oddspedia-matches'!$A:$AD,AG$2,0)</f>
        <v>#N/A</v>
      </c>
      <c r="AH922" t="e">
        <f>VLOOKUP($Z922,'oddspedia-matches'!$A:$AD,AH$2,0)</f>
        <v>#N/A</v>
      </c>
      <c r="AI922" t="e">
        <f>VLOOKUP($Z922,'oddspedia-matches'!$A:$AD,AI$2,0)</f>
        <v>#N/A</v>
      </c>
      <c r="AJ922" t="e">
        <f>VLOOKUP($Z922,'oddspedia-matches'!$A:$AD,AJ$2,0)</f>
        <v>#N/A</v>
      </c>
      <c r="AK922" t="e">
        <f>VLOOKUP($Z922,'oddspedia-matches'!$A:$AD,AK$2,0)</f>
        <v>#N/A</v>
      </c>
      <c r="AL922" t="e">
        <f>VLOOKUP($Z922,'oddspedia-matches'!$A:$AD,AL$2,0)</f>
        <v>#N/A</v>
      </c>
      <c r="AM922" t="e">
        <f>VLOOKUP($Z922,'oddspedia-matches'!$A:$AD,AM$2,0)</f>
        <v>#N/A</v>
      </c>
      <c r="AN922" t="e">
        <f>VLOOKUP($Z922,'oddspedia-matches'!$A:$AD,AN$2,0)</f>
        <v>#N/A</v>
      </c>
      <c r="AO922" t="e">
        <f>VLOOKUP($Z922,'oddspedia-matches'!$A:$AD,AO$2,0)</f>
        <v>#N/A</v>
      </c>
      <c r="AP922" t="e">
        <f>VLOOKUP($Z922,'oddspedia-matches'!$A:$AD,AP$2,0)</f>
        <v>#N/A</v>
      </c>
      <c r="AQ922" t="e">
        <f>VLOOKUP($Z922,'oddspedia-matches'!$A:$AD,AQ$2,0)</f>
        <v>#N/A</v>
      </c>
    </row>
    <row r="923" spans="2:43" hidden="1" x14ac:dyDescent="0.3">
      <c r="B923" t="s">
        <v>647</v>
      </c>
      <c r="C923" t="s">
        <v>5147</v>
      </c>
      <c r="D923" s="25">
        <v>0.66666666666666663</v>
      </c>
      <c r="E923" t="s">
        <v>338</v>
      </c>
      <c r="F923" t="s">
        <v>5176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tr">
        <f>VLOOKUP(E923,'Transform table'!A:B,2,0)</f>
        <v>CA Guemes</v>
      </c>
      <c r="Y923" t="e">
        <f>VLOOKUP(F923,'Transform table'!A:B,2,0)</f>
        <v>#N/A</v>
      </c>
      <c r="Z923" t="e">
        <f t="shared" si="16"/>
        <v>#N/A</v>
      </c>
      <c r="AA923" t="e">
        <f>VLOOKUP($Z923,'oddspedia-matches'!$A:$AD,AA$2,0)</f>
        <v>#N/A</v>
      </c>
      <c r="AB923" t="e">
        <f>VLOOKUP($Z923,'oddspedia-matches'!$A:$AD,AB$2,0)</f>
        <v>#N/A</v>
      </c>
      <c r="AC923" t="e">
        <f>VLOOKUP($Z923,'oddspedia-matches'!$A:$AD,AC$2,0)</f>
        <v>#N/A</v>
      </c>
      <c r="AD923" t="e">
        <f>VLOOKUP($Z923,'oddspedia-matches'!$A:$AD,AD$2,0)</f>
        <v>#N/A</v>
      </c>
      <c r="AE923" t="e">
        <f>VLOOKUP($Z923,'oddspedia-matches'!$A:$AD,AE$2,0)</f>
        <v>#N/A</v>
      </c>
      <c r="AF923" t="e">
        <f>VLOOKUP($Z923,'oddspedia-matches'!$A:$AD,AF$2,0)</f>
        <v>#N/A</v>
      </c>
      <c r="AG923" t="e">
        <f>VLOOKUP($Z923,'oddspedia-matches'!$A:$AD,AG$2,0)</f>
        <v>#N/A</v>
      </c>
      <c r="AH923" t="e">
        <f>VLOOKUP($Z923,'oddspedia-matches'!$A:$AD,AH$2,0)</f>
        <v>#N/A</v>
      </c>
      <c r="AI923" t="e">
        <f>VLOOKUP($Z923,'oddspedia-matches'!$A:$AD,AI$2,0)</f>
        <v>#N/A</v>
      </c>
      <c r="AJ923" t="e">
        <f>VLOOKUP($Z923,'oddspedia-matches'!$A:$AD,AJ$2,0)</f>
        <v>#N/A</v>
      </c>
      <c r="AK923" t="e">
        <f>VLOOKUP($Z923,'oddspedia-matches'!$A:$AD,AK$2,0)</f>
        <v>#N/A</v>
      </c>
      <c r="AL923" t="e">
        <f>VLOOKUP($Z923,'oddspedia-matches'!$A:$AD,AL$2,0)</f>
        <v>#N/A</v>
      </c>
      <c r="AM923" t="e">
        <f>VLOOKUP($Z923,'oddspedia-matches'!$A:$AD,AM$2,0)</f>
        <v>#N/A</v>
      </c>
      <c r="AN923" t="e">
        <f>VLOOKUP($Z923,'oddspedia-matches'!$A:$AD,AN$2,0)</f>
        <v>#N/A</v>
      </c>
      <c r="AO923" t="e">
        <f>VLOOKUP($Z923,'oddspedia-matches'!$A:$AD,AO$2,0)</f>
        <v>#N/A</v>
      </c>
      <c r="AP923" t="e">
        <f>VLOOKUP($Z923,'oddspedia-matches'!$A:$AD,AP$2,0)</f>
        <v>#N/A</v>
      </c>
      <c r="AQ923" t="e">
        <f>VLOOKUP($Z923,'oddspedia-matches'!$A:$AD,AQ$2,0)</f>
        <v>#N/A</v>
      </c>
    </row>
    <row r="924" spans="2:43" hidden="1" x14ac:dyDescent="0.3">
      <c r="B924" t="s">
        <v>647</v>
      </c>
      <c r="C924" t="s">
        <v>5147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tr">
        <f>VLOOKUP(E924,'Transform table'!A:B,2,0)</f>
        <v>Deportivo Madryn</v>
      </c>
      <c r="Y924" t="str">
        <f>VLOOKUP(F924,'Transform table'!A:B,2,0)</f>
        <v>All Boys</v>
      </c>
      <c r="Z924" t="str">
        <f t="shared" si="16"/>
        <v>02/08/2026Deportivo MadrynAll Boys</v>
      </c>
      <c r="AA924" t="e">
        <f>VLOOKUP($Z924,'oddspedia-matches'!$A:$AD,AA$2,0)</f>
        <v>#N/A</v>
      </c>
      <c r="AB924" t="e">
        <f>VLOOKUP($Z924,'oddspedia-matches'!$A:$AD,AB$2,0)</f>
        <v>#N/A</v>
      </c>
      <c r="AC924" t="e">
        <f>VLOOKUP($Z924,'oddspedia-matches'!$A:$AD,AC$2,0)</f>
        <v>#N/A</v>
      </c>
      <c r="AD924" t="e">
        <f>VLOOKUP($Z924,'oddspedia-matches'!$A:$AD,AD$2,0)</f>
        <v>#N/A</v>
      </c>
      <c r="AE924" t="e">
        <f>VLOOKUP($Z924,'oddspedia-matches'!$A:$AD,AE$2,0)</f>
        <v>#N/A</v>
      </c>
      <c r="AF924" t="e">
        <f>VLOOKUP($Z924,'oddspedia-matches'!$A:$AD,AF$2,0)</f>
        <v>#N/A</v>
      </c>
      <c r="AG924" t="e">
        <f>VLOOKUP($Z924,'oddspedia-matches'!$A:$AD,AG$2,0)</f>
        <v>#N/A</v>
      </c>
      <c r="AH924" t="e">
        <f>VLOOKUP($Z924,'oddspedia-matches'!$A:$AD,AH$2,0)</f>
        <v>#N/A</v>
      </c>
      <c r="AI924" t="e">
        <f>VLOOKUP($Z924,'oddspedia-matches'!$A:$AD,AI$2,0)</f>
        <v>#N/A</v>
      </c>
      <c r="AJ924" t="e">
        <f>VLOOKUP($Z924,'oddspedia-matches'!$A:$AD,AJ$2,0)</f>
        <v>#N/A</v>
      </c>
      <c r="AK924" t="e">
        <f>VLOOKUP($Z924,'oddspedia-matches'!$A:$AD,AK$2,0)</f>
        <v>#N/A</v>
      </c>
      <c r="AL924" t="e">
        <f>VLOOKUP($Z924,'oddspedia-matches'!$A:$AD,AL$2,0)</f>
        <v>#N/A</v>
      </c>
      <c r="AM924" t="e">
        <f>VLOOKUP($Z924,'oddspedia-matches'!$A:$AD,AM$2,0)</f>
        <v>#N/A</v>
      </c>
      <c r="AN924" t="e">
        <f>VLOOKUP($Z924,'oddspedia-matches'!$A:$AD,AN$2,0)</f>
        <v>#N/A</v>
      </c>
      <c r="AO924" t="e">
        <f>VLOOKUP($Z924,'oddspedia-matches'!$A:$AD,AO$2,0)</f>
        <v>#N/A</v>
      </c>
      <c r="AP924" t="e">
        <f>VLOOKUP($Z924,'oddspedia-matches'!$A:$AD,AP$2,0)</f>
        <v>#N/A</v>
      </c>
      <c r="AQ924" t="e">
        <f>VLOOKUP($Z924,'oddspedia-matches'!$A:$AD,AQ$2,0)</f>
        <v>#N/A</v>
      </c>
    </row>
    <row r="925" spans="2:43" hidden="1" x14ac:dyDescent="0.3">
      <c r="B925" t="s">
        <v>457</v>
      </c>
      <c r="C925" t="s">
        <v>5147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tr">
        <f>VLOOKUP(E925,'Transform table'!A:B,2,0)</f>
        <v>Real Potosi</v>
      </c>
      <c r="Y925" t="str">
        <f>VLOOKUP(F925,'Transform table'!A:B,2,0)</f>
        <v>Club Deportivo San Jose</v>
      </c>
      <c r="Z925" t="str">
        <f t="shared" si="16"/>
        <v>02/08/2026Real PotosiClub Deportivo San Jose</v>
      </c>
      <c r="AA925" t="e">
        <f>VLOOKUP($Z925,'oddspedia-matches'!$A:$AD,AA$2,0)</f>
        <v>#N/A</v>
      </c>
      <c r="AB925" t="e">
        <f>VLOOKUP($Z925,'oddspedia-matches'!$A:$AD,AB$2,0)</f>
        <v>#N/A</v>
      </c>
      <c r="AC925" t="e">
        <f>VLOOKUP($Z925,'oddspedia-matches'!$A:$AD,AC$2,0)</f>
        <v>#N/A</v>
      </c>
      <c r="AD925" t="e">
        <f>VLOOKUP($Z925,'oddspedia-matches'!$A:$AD,AD$2,0)</f>
        <v>#N/A</v>
      </c>
      <c r="AE925" t="e">
        <f>VLOOKUP($Z925,'oddspedia-matches'!$A:$AD,AE$2,0)</f>
        <v>#N/A</v>
      </c>
      <c r="AF925" t="e">
        <f>VLOOKUP($Z925,'oddspedia-matches'!$A:$AD,AF$2,0)</f>
        <v>#N/A</v>
      </c>
      <c r="AG925" t="e">
        <f>VLOOKUP($Z925,'oddspedia-matches'!$A:$AD,AG$2,0)</f>
        <v>#N/A</v>
      </c>
      <c r="AH925" t="e">
        <f>VLOOKUP($Z925,'oddspedia-matches'!$A:$AD,AH$2,0)</f>
        <v>#N/A</v>
      </c>
      <c r="AI925" t="e">
        <f>VLOOKUP($Z925,'oddspedia-matches'!$A:$AD,AI$2,0)</f>
        <v>#N/A</v>
      </c>
      <c r="AJ925" t="e">
        <f>VLOOKUP($Z925,'oddspedia-matches'!$A:$AD,AJ$2,0)</f>
        <v>#N/A</v>
      </c>
      <c r="AK925" t="e">
        <f>VLOOKUP($Z925,'oddspedia-matches'!$A:$AD,AK$2,0)</f>
        <v>#N/A</v>
      </c>
      <c r="AL925" t="e">
        <f>VLOOKUP($Z925,'oddspedia-matches'!$A:$AD,AL$2,0)</f>
        <v>#N/A</v>
      </c>
      <c r="AM925" t="e">
        <f>VLOOKUP($Z925,'oddspedia-matches'!$A:$AD,AM$2,0)</f>
        <v>#N/A</v>
      </c>
      <c r="AN925" t="e">
        <f>VLOOKUP($Z925,'oddspedia-matches'!$A:$AD,AN$2,0)</f>
        <v>#N/A</v>
      </c>
      <c r="AO925" t="e">
        <f>VLOOKUP($Z925,'oddspedia-matches'!$A:$AD,AO$2,0)</f>
        <v>#N/A</v>
      </c>
      <c r="AP925" t="e">
        <f>VLOOKUP($Z925,'oddspedia-matches'!$A:$AD,AP$2,0)</f>
        <v>#N/A</v>
      </c>
      <c r="AQ925" t="e">
        <f>VLOOKUP($Z925,'oddspedia-matches'!$A:$AD,AQ$2,0)</f>
        <v>#N/A</v>
      </c>
    </row>
    <row r="926" spans="2:43" hidden="1" x14ac:dyDescent="0.3">
      <c r="B926" t="s">
        <v>485</v>
      </c>
      <c r="C926" t="s">
        <v>5147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tr">
        <f>VLOOKUP(E926,'Transform table'!A:B,2,0)</f>
        <v>CD La Serena</v>
      </c>
      <c r="Y926" t="str">
        <f>VLOOKUP(F926,'Transform table'!A:B,2,0)</f>
        <v>CD OHiggins</v>
      </c>
      <c r="Z926" t="str">
        <f t="shared" si="16"/>
        <v>02/08/2026CD La SerenaCD OHiggins</v>
      </c>
      <c r="AA926" t="e">
        <f>VLOOKUP($Z926,'oddspedia-matches'!$A:$AD,AA$2,0)</f>
        <v>#N/A</v>
      </c>
      <c r="AB926" t="e">
        <f>VLOOKUP($Z926,'oddspedia-matches'!$A:$AD,AB$2,0)</f>
        <v>#N/A</v>
      </c>
      <c r="AC926" t="e">
        <f>VLOOKUP($Z926,'oddspedia-matches'!$A:$AD,AC$2,0)</f>
        <v>#N/A</v>
      </c>
      <c r="AD926" t="e">
        <f>VLOOKUP($Z926,'oddspedia-matches'!$A:$AD,AD$2,0)</f>
        <v>#N/A</v>
      </c>
      <c r="AE926" t="e">
        <f>VLOOKUP($Z926,'oddspedia-matches'!$A:$AD,AE$2,0)</f>
        <v>#N/A</v>
      </c>
      <c r="AF926" t="e">
        <f>VLOOKUP($Z926,'oddspedia-matches'!$A:$AD,AF$2,0)</f>
        <v>#N/A</v>
      </c>
      <c r="AG926" t="e">
        <f>VLOOKUP($Z926,'oddspedia-matches'!$A:$AD,AG$2,0)</f>
        <v>#N/A</v>
      </c>
      <c r="AH926" t="e">
        <f>VLOOKUP($Z926,'oddspedia-matches'!$A:$AD,AH$2,0)</f>
        <v>#N/A</v>
      </c>
      <c r="AI926" t="e">
        <f>VLOOKUP($Z926,'oddspedia-matches'!$A:$AD,AI$2,0)</f>
        <v>#N/A</v>
      </c>
      <c r="AJ926" t="e">
        <f>VLOOKUP($Z926,'oddspedia-matches'!$A:$AD,AJ$2,0)</f>
        <v>#N/A</v>
      </c>
      <c r="AK926" t="e">
        <f>VLOOKUP($Z926,'oddspedia-matches'!$A:$AD,AK$2,0)</f>
        <v>#N/A</v>
      </c>
      <c r="AL926" t="e">
        <f>VLOOKUP($Z926,'oddspedia-matches'!$A:$AD,AL$2,0)</f>
        <v>#N/A</v>
      </c>
      <c r="AM926" t="e">
        <f>VLOOKUP($Z926,'oddspedia-matches'!$A:$AD,AM$2,0)</f>
        <v>#N/A</v>
      </c>
      <c r="AN926" t="e">
        <f>VLOOKUP($Z926,'oddspedia-matches'!$A:$AD,AN$2,0)</f>
        <v>#N/A</v>
      </c>
      <c r="AO926" t="e">
        <f>VLOOKUP($Z926,'oddspedia-matches'!$A:$AD,AO$2,0)</f>
        <v>#N/A</v>
      </c>
      <c r="AP926" t="e">
        <f>VLOOKUP($Z926,'oddspedia-matches'!$A:$AD,AP$2,0)</f>
        <v>#N/A</v>
      </c>
      <c r="AQ926" t="e">
        <f>VLOOKUP($Z926,'oddspedia-matches'!$A:$AD,AQ$2,0)</f>
        <v>#N/A</v>
      </c>
    </row>
    <row r="927" spans="2:43" hidden="1" x14ac:dyDescent="0.3">
      <c r="B927" t="s">
        <v>488</v>
      </c>
      <c r="C927" t="s">
        <v>5147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tr">
        <f>VLOOKUP(E927,'Transform table'!A:B,2,0)</f>
        <v>Deportes Recoleta</v>
      </c>
      <c r="Y927" t="str">
        <f>VLOOKUP(F927,'Transform table'!A:B,2,0)</f>
        <v>CD Puerto Montt</v>
      </c>
      <c r="Z927" t="str">
        <f t="shared" si="16"/>
        <v>02/08/2026Deportes RecoletaCD Puerto Montt</v>
      </c>
      <c r="AA927" t="e">
        <f>VLOOKUP($Z927,'oddspedia-matches'!$A:$AD,AA$2,0)</f>
        <v>#N/A</v>
      </c>
      <c r="AB927" t="e">
        <f>VLOOKUP($Z927,'oddspedia-matches'!$A:$AD,AB$2,0)</f>
        <v>#N/A</v>
      </c>
      <c r="AC927" t="e">
        <f>VLOOKUP($Z927,'oddspedia-matches'!$A:$AD,AC$2,0)</f>
        <v>#N/A</v>
      </c>
      <c r="AD927" t="e">
        <f>VLOOKUP($Z927,'oddspedia-matches'!$A:$AD,AD$2,0)</f>
        <v>#N/A</v>
      </c>
      <c r="AE927" t="e">
        <f>VLOOKUP($Z927,'oddspedia-matches'!$A:$AD,AE$2,0)</f>
        <v>#N/A</v>
      </c>
      <c r="AF927" t="e">
        <f>VLOOKUP($Z927,'oddspedia-matches'!$A:$AD,AF$2,0)</f>
        <v>#N/A</v>
      </c>
      <c r="AG927" t="e">
        <f>VLOOKUP($Z927,'oddspedia-matches'!$A:$AD,AG$2,0)</f>
        <v>#N/A</v>
      </c>
      <c r="AH927" t="e">
        <f>VLOOKUP($Z927,'oddspedia-matches'!$A:$AD,AH$2,0)</f>
        <v>#N/A</v>
      </c>
      <c r="AI927" t="e">
        <f>VLOOKUP($Z927,'oddspedia-matches'!$A:$AD,AI$2,0)</f>
        <v>#N/A</v>
      </c>
      <c r="AJ927" t="e">
        <f>VLOOKUP($Z927,'oddspedia-matches'!$A:$AD,AJ$2,0)</f>
        <v>#N/A</v>
      </c>
      <c r="AK927" t="e">
        <f>VLOOKUP($Z927,'oddspedia-matches'!$A:$AD,AK$2,0)</f>
        <v>#N/A</v>
      </c>
      <c r="AL927" t="e">
        <f>VLOOKUP($Z927,'oddspedia-matches'!$A:$AD,AL$2,0)</f>
        <v>#N/A</v>
      </c>
      <c r="AM927" t="e">
        <f>VLOOKUP($Z927,'oddspedia-matches'!$A:$AD,AM$2,0)</f>
        <v>#N/A</v>
      </c>
      <c r="AN927" t="e">
        <f>VLOOKUP($Z927,'oddspedia-matches'!$A:$AD,AN$2,0)</f>
        <v>#N/A</v>
      </c>
      <c r="AO927" t="e">
        <f>VLOOKUP($Z927,'oddspedia-matches'!$A:$AD,AO$2,0)</f>
        <v>#N/A</v>
      </c>
      <c r="AP927" t="e">
        <f>VLOOKUP($Z927,'oddspedia-matches'!$A:$AD,AP$2,0)</f>
        <v>#N/A</v>
      </c>
      <c r="AQ927" t="e">
        <f>VLOOKUP($Z927,'oddspedia-matches'!$A:$AD,AQ$2,0)</f>
        <v>#N/A</v>
      </c>
    </row>
    <row r="928" spans="2:43" hidden="1" x14ac:dyDescent="0.3">
      <c r="B928" t="s">
        <v>479</v>
      </c>
      <c r="C928" t="s">
        <v>5147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tr">
        <f>VLOOKUP(E928,'Transform table'!A:B,2,0)</f>
        <v>Club Olimpia</v>
      </c>
      <c r="Y928" t="str">
        <f>VLOOKUP(F928,'Transform table'!A:B,2,0)</f>
        <v>Rubio Nu</v>
      </c>
      <c r="Z928" t="str">
        <f t="shared" si="16"/>
        <v>02/08/2026Club OlimpiaRubio Nu</v>
      </c>
      <c r="AA928" t="e">
        <f>VLOOKUP($Z928,'oddspedia-matches'!$A:$AD,AA$2,0)</f>
        <v>#N/A</v>
      </c>
      <c r="AB928" t="e">
        <f>VLOOKUP($Z928,'oddspedia-matches'!$A:$AD,AB$2,0)</f>
        <v>#N/A</v>
      </c>
      <c r="AC928" t="e">
        <f>VLOOKUP($Z928,'oddspedia-matches'!$A:$AD,AC$2,0)</f>
        <v>#N/A</v>
      </c>
      <c r="AD928" t="e">
        <f>VLOOKUP($Z928,'oddspedia-matches'!$A:$AD,AD$2,0)</f>
        <v>#N/A</v>
      </c>
      <c r="AE928" t="e">
        <f>VLOOKUP($Z928,'oddspedia-matches'!$A:$AD,AE$2,0)</f>
        <v>#N/A</v>
      </c>
      <c r="AF928" t="e">
        <f>VLOOKUP($Z928,'oddspedia-matches'!$A:$AD,AF$2,0)</f>
        <v>#N/A</v>
      </c>
      <c r="AG928" t="e">
        <f>VLOOKUP($Z928,'oddspedia-matches'!$A:$AD,AG$2,0)</f>
        <v>#N/A</v>
      </c>
      <c r="AH928" t="e">
        <f>VLOOKUP($Z928,'oddspedia-matches'!$A:$AD,AH$2,0)</f>
        <v>#N/A</v>
      </c>
      <c r="AI928" t="e">
        <f>VLOOKUP($Z928,'oddspedia-matches'!$A:$AD,AI$2,0)</f>
        <v>#N/A</v>
      </c>
      <c r="AJ928" t="e">
        <f>VLOOKUP($Z928,'oddspedia-matches'!$A:$AD,AJ$2,0)</f>
        <v>#N/A</v>
      </c>
      <c r="AK928" t="e">
        <f>VLOOKUP($Z928,'oddspedia-matches'!$A:$AD,AK$2,0)</f>
        <v>#N/A</v>
      </c>
      <c r="AL928" t="e">
        <f>VLOOKUP($Z928,'oddspedia-matches'!$A:$AD,AL$2,0)</f>
        <v>#N/A</v>
      </c>
      <c r="AM928" t="e">
        <f>VLOOKUP($Z928,'oddspedia-matches'!$A:$AD,AM$2,0)</f>
        <v>#N/A</v>
      </c>
      <c r="AN928" t="e">
        <f>VLOOKUP($Z928,'oddspedia-matches'!$A:$AD,AN$2,0)</f>
        <v>#N/A</v>
      </c>
      <c r="AO928" t="e">
        <f>VLOOKUP($Z928,'oddspedia-matches'!$A:$AD,AO$2,0)</f>
        <v>#N/A</v>
      </c>
      <c r="AP928" t="e">
        <f>VLOOKUP($Z928,'oddspedia-matches'!$A:$AD,AP$2,0)</f>
        <v>#N/A</v>
      </c>
      <c r="AQ928" t="e">
        <f>VLOOKUP($Z928,'oddspedia-matches'!$A:$AD,AQ$2,0)</f>
        <v>#N/A</v>
      </c>
    </row>
    <row r="929" spans="2:43" hidden="1" x14ac:dyDescent="0.3">
      <c r="B929" t="s">
        <v>647</v>
      </c>
      <c r="C929" t="s">
        <v>5147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tr">
        <f>VLOOKUP(E929,'Transform table'!A:B,2,0)</f>
        <v>Central Norte</v>
      </c>
      <c r="Y929" t="str">
        <f>VLOOKUP(F929,'Transform table'!A:B,2,0)</f>
        <v>Los Andes</v>
      </c>
      <c r="Z929" t="str">
        <f t="shared" si="16"/>
        <v>02/08/2026Central NorteLos Andes</v>
      </c>
      <c r="AA929" t="e">
        <f>VLOOKUP($Z929,'oddspedia-matches'!$A:$AD,AA$2,0)</f>
        <v>#N/A</v>
      </c>
      <c r="AB929" t="e">
        <f>VLOOKUP($Z929,'oddspedia-matches'!$A:$AD,AB$2,0)</f>
        <v>#N/A</v>
      </c>
      <c r="AC929" t="e">
        <f>VLOOKUP($Z929,'oddspedia-matches'!$A:$AD,AC$2,0)</f>
        <v>#N/A</v>
      </c>
      <c r="AD929" t="e">
        <f>VLOOKUP($Z929,'oddspedia-matches'!$A:$AD,AD$2,0)</f>
        <v>#N/A</v>
      </c>
      <c r="AE929" t="e">
        <f>VLOOKUP($Z929,'oddspedia-matches'!$A:$AD,AE$2,0)</f>
        <v>#N/A</v>
      </c>
      <c r="AF929" t="e">
        <f>VLOOKUP($Z929,'oddspedia-matches'!$A:$AD,AF$2,0)</f>
        <v>#N/A</v>
      </c>
      <c r="AG929" t="e">
        <f>VLOOKUP($Z929,'oddspedia-matches'!$A:$AD,AG$2,0)</f>
        <v>#N/A</v>
      </c>
      <c r="AH929" t="e">
        <f>VLOOKUP($Z929,'oddspedia-matches'!$A:$AD,AH$2,0)</f>
        <v>#N/A</v>
      </c>
      <c r="AI929" t="e">
        <f>VLOOKUP($Z929,'oddspedia-matches'!$A:$AD,AI$2,0)</f>
        <v>#N/A</v>
      </c>
      <c r="AJ929" t="e">
        <f>VLOOKUP($Z929,'oddspedia-matches'!$A:$AD,AJ$2,0)</f>
        <v>#N/A</v>
      </c>
      <c r="AK929" t="e">
        <f>VLOOKUP($Z929,'oddspedia-matches'!$A:$AD,AK$2,0)</f>
        <v>#N/A</v>
      </c>
      <c r="AL929" t="e">
        <f>VLOOKUP($Z929,'oddspedia-matches'!$A:$AD,AL$2,0)</f>
        <v>#N/A</v>
      </c>
      <c r="AM929" t="e">
        <f>VLOOKUP($Z929,'oddspedia-matches'!$A:$AD,AM$2,0)</f>
        <v>#N/A</v>
      </c>
      <c r="AN929" t="e">
        <f>VLOOKUP($Z929,'oddspedia-matches'!$A:$AD,AN$2,0)</f>
        <v>#N/A</v>
      </c>
      <c r="AO929" t="e">
        <f>VLOOKUP($Z929,'oddspedia-matches'!$A:$AD,AO$2,0)</f>
        <v>#N/A</v>
      </c>
      <c r="AP929" t="e">
        <f>VLOOKUP($Z929,'oddspedia-matches'!$A:$AD,AP$2,0)</f>
        <v>#N/A</v>
      </c>
      <c r="AQ929" t="e">
        <f>VLOOKUP($Z929,'oddspedia-matches'!$A:$AD,AQ$2,0)</f>
        <v>#N/A</v>
      </c>
    </row>
    <row r="930" spans="2:43" hidden="1" x14ac:dyDescent="0.3">
      <c r="B930" t="s">
        <v>470</v>
      </c>
      <c r="C930" t="s">
        <v>5147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tr">
        <f>VLOOKUP(E930,'Transform table'!A:B,2,0)</f>
        <v>Newell's Old Boys</v>
      </c>
      <c r="Y930" t="str">
        <f>VLOOKUP(F930,'Transform table'!A:B,2,0)</f>
        <v>Boca Juniors</v>
      </c>
      <c r="Z930" t="str">
        <f t="shared" si="16"/>
        <v>02/08/2026Newell's Old BoysBoca Juniors</v>
      </c>
      <c r="AA930" t="e">
        <f>VLOOKUP($Z930,'oddspedia-matches'!$A:$AD,AA$2,0)</f>
        <v>#N/A</v>
      </c>
      <c r="AB930" t="e">
        <f>VLOOKUP($Z930,'oddspedia-matches'!$A:$AD,AB$2,0)</f>
        <v>#N/A</v>
      </c>
      <c r="AC930" t="e">
        <f>VLOOKUP($Z930,'oddspedia-matches'!$A:$AD,AC$2,0)</f>
        <v>#N/A</v>
      </c>
      <c r="AD930" t="e">
        <f>VLOOKUP($Z930,'oddspedia-matches'!$A:$AD,AD$2,0)</f>
        <v>#N/A</v>
      </c>
      <c r="AE930" t="e">
        <f>VLOOKUP($Z930,'oddspedia-matches'!$A:$AD,AE$2,0)</f>
        <v>#N/A</v>
      </c>
      <c r="AF930" t="e">
        <f>VLOOKUP($Z930,'oddspedia-matches'!$A:$AD,AF$2,0)</f>
        <v>#N/A</v>
      </c>
      <c r="AG930" t="e">
        <f>VLOOKUP($Z930,'oddspedia-matches'!$A:$AD,AG$2,0)</f>
        <v>#N/A</v>
      </c>
      <c r="AH930" t="e">
        <f>VLOOKUP($Z930,'oddspedia-matches'!$A:$AD,AH$2,0)</f>
        <v>#N/A</v>
      </c>
      <c r="AI930" t="e">
        <f>VLOOKUP($Z930,'oddspedia-matches'!$A:$AD,AI$2,0)</f>
        <v>#N/A</v>
      </c>
      <c r="AJ930" t="e">
        <f>VLOOKUP($Z930,'oddspedia-matches'!$A:$AD,AJ$2,0)</f>
        <v>#N/A</v>
      </c>
      <c r="AK930" t="e">
        <f>VLOOKUP($Z930,'oddspedia-matches'!$A:$AD,AK$2,0)</f>
        <v>#N/A</v>
      </c>
      <c r="AL930" t="e">
        <f>VLOOKUP($Z930,'oddspedia-matches'!$A:$AD,AL$2,0)</f>
        <v>#N/A</v>
      </c>
      <c r="AM930" t="e">
        <f>VLOOKUP($Z930,'oddspedia-matches'!$A:$AD,AM$2,0)</f>
        <v>#N/A</v>
      </c>
      <c r="AN930" t="e">
        <f>VLOOKUP($Z930,'oddspedia-matches'!$A:$AD,AN$2,0)</f>
        <v>#N/A</v>
      </c>
      <c r="AO930" t="e">
        <f>VLOOKUP($Z930,'oddspedia-matches'!$A:$AD,AO$2,0)</f>
        <v>#N/A</v>
      </c>
      <c r="AP930" t="e">
        <f>VLOOKUP($Z930,'oddspedia-matches'!$A:$AD,AP$2,0)</f>
        <v>#N/A</v>
      </c>
      <c r="AQ930" t="e">
        <f>VLOOKUP($Z930,'oddspedia-matches'!$A:$AD,AQ$2,0)</f>
        <v>#N/A</v>
      </c>
    </row>
    <row r="931" spans="2:43" hidden="1" x14ac:dyDescent="0.3">
      <c r="B931" t="s">
        <v>466</v>
      </c>
      <c r="C931" t="s">
        <v>5147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tr">
        <f>VLOOKUP(E931,'Transform table'!A:B,2,0)</f>
        <v>Chicago Fire II</v>
      </c>
      <c r="Y931" t="str">
        <f>VLOOKUP(F931,'Transform table'!A:B,2,0)</f>
        <v>FC Cincinnati II</v>
      </c>
      <c r="Z931" t="str">
        <f t="shared" si="16"/>
        <v>02/08/2026Chicago Fire IIFC Cincinnati II</v>
      </c>
      <c r="AA931" t="e">
        <f>VLOOKUP($Z931,'oddspedia-matches'!$A:$AD,AA$2,0)</f>
        <v>#N/A</v>
      </c>
      <c r="AB931" t="e">
        <f>VLOOKUP($Z931,'oddspedia-matches'!$A:$AD,AB$2,0)</f>
        <v>#N/A</v>
      </c>
      <c r="AC931" t="e">
        <f>VLOOKUP($Z931,'oddspedia-matches'!$A:$AD,AC$2,0)</f>
        <v>#N/A</v>
      </c>
      <c r="AD931" t="e">
        <f>VLOOKUP($Z931,'oddspedia-matches'!$A:$AD,AD$2,0)</f>
        <v>#N/A</v>
      </c>
      <c r="AE931" t="e">
        <f>VLOOKUP($Z931,'oddspedia-matches'!$A:$AD,AE$2,0)</f>
        <v>#N/A</v>
      </c>
      <c r="AF931" t="e">
        <f>VLOOKUP($Z931,'oddspedia-matches'!$A:$AD,AF$2,0)</f>
        <v>#N/A</v>
      </c>
      <c r="AG931" t="e">
        <f>VLOOKUP($Z931,'oddspedia-matches'!$A:$AD,AG$2,0)</f>
        <v>#N/A</v>
      </c>
      <c r="AH931" t="e">
        <f>VLOOKUP($Z931,'oddspedia-matches'!$A:$AD,AH$2,0)</f>
        <v>#N/A</v>
      </c>
      <c r="AI931" t="e">
        <f>VLOOKUP($Z931,'oddspedia-matches'!$A:$AD,AI$2,0)</f>
        <v>#N/A</v>
      </c>
      <c r="AJ931" t="e">
        <f>VLOOKUP($Z931,'oddspedia-matches'!$A:$AD,AJ$2,0)</f>
        <v>#N/A</v>
      </c>
      <c r="AK931" t="e">
        <f>VLOOKUP($Z931,'oddspedia-matches'!$A:$AD,AK$2,0)</f>
        <v>#N/A</v>
      </c>
      <c r="AL931" t="e">
        <f>VLOOKUP($Z931,'oddspedia-matches'!$A:$AD,AL$2,0)</f>
        <v>#N/A</v>
      </c>
      <c r="AM931" t="e">
        <f>VLOOKUP($Z931,'oddspedia-matches'!$A:$AD,AM$2,0)</f>
        <v>#N/A</v>
      </c>
      <c r="AN931" t="e">
        <f>VLOOKUP($Z931,'oddspedia-matches'!$A:$AD,AN$2,0)</f>
        <v>#N/A</v>
      </c>
      <c r="AO931" t="e">
        <f>VLOOKUP($Z931,'oddspedia-matches'!$A:$AD,AO$2,0)</f>
        <v>#N/A</v>
      </c>
      <c r="AP931" t="e">
        <f>VLOOKUP($Z931,'oddspedia-matches'!$A:$AD,AP$2,0)</f>
        <v>#N/A</v>
      </c>
      <c r="AQ931" t="e">
        <f>VLOOKUP($Z931,'oddspedia-matches'!$A:$AD,AQ$2,0)</f>
        <v>#N/A</v>
      </c>
    </row>
    <row r="932" spans="2:43" hidden="1" x14ac:dyDescent="0.3">
      <c r="B932" t="s">
        <v>452</v>
      </c>
      <c r="C932" t="s">
        <v>5147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tr">
        <f>VLOOKUP(E932,'Transform table'!A:B,2,0)</f>
        <v>CSD Macara</v>
      </c>
      <c r="Y932" t="str">
        <f>VLOOKUP(F932,'Transform table'!A:B,2,0)</f>
        <v>Guayaquil City FC</v>
      </c>
      <c r="Z932" t="str">
        <f t="shared" si="16"/>
        <v>02/08/2026CSD MacaraGuayaquil City FC</v>
      </c>
      <c r="AA932" t="e">
        <f>VLOOKUP($Z932,'oddspedia-matches'!$A:$AD,AA$2,0)</f>
        <v>#N/A</v>
      </c>
      <c r="AB932" t="e">
        <f>VLOOKUP($Z932,'oddspedia-matches'!$A:$AD,AB$2,0)</f>
        <v>#N/A</v>
      </c>
      <c r="AC932" t="e">
        <f>VLOOKUP($Z932,'oddspedia-matches'!$A:$AD,AC$2,0)</f>
        <v>#N/A</v>
      </c>
      <c r="AD932" t="e">
        <f>VLOOKUP($Z932,'oddspedia-matches'!$A:$AD,AD$2,0)</f>
        <v>#N/A</v>
      </c>
      <c r="AE932" t="e">
        <f>VLOOKUP($Z932,'oddspedia-matches'!$A:$AD,AE$2,0)</f>
        <v>#N/A</v>
      </c>
      <c r="AF932" t="e">
        <f>VLOOKUP($Z932,'oddspedia-matches'!$A:$AD,AF$2,0)</f>
        <v>#N/A</v>
      </c>
      <c r="AG932" t="e">
        <f>VLOOKUP($Z932,'oddspedia-matches'!$A:$AD,AG$2,0)</f>
        <v>#N/A</v>
      </c>
      <c r="AH932" t="e">
        <f>VLOOKUP($Z932,'oddspedia-matches'!$A:$AD,AH$2,0)</f>
        <v>#N/A</v>
      </c>
      <c r="AI932" t="e">
        <f>VLOOKUP($Z932,'oddspedia-matches'!$A:$AD,AI$2,0)</f>
        <v>#N/A</v>
      </c>
      <c r="AJ932" t="e">
        <f>VLOOKUP($Z932,'oddspedia-matches'!$A:$AD,AJ$2,0)</f>
        <v>#N/A</v>
      </c>
      <c r="AK932" t="e">
        <f>VLOOKUP($Z932,'oddspedia-matches'!$A:$AD,AK$2,0)</f>
        <v>#N/A</v>
      </c>
      <c r="AL932" t="e">
        <f>VLOOKUP($Z932,'oddspedia-matches'!$A:$AD,AL$2,0)</f>
        <v>#N/A</v>
      </c>
      <c r="AM932" t="e">
        <f>VLOOKUP($Z932,'oddspedia-matches'!$A:$AD,AM$2,0)</f>
        <v>#N/A</v>
      </c>
      <c r="AN932" t="e">
        <f>VLOOKUP($Z932,'oddspedia-matches'!$A:$AD,AN$2,0)</f>
        <v>#N/A</v>
      </c>
      <c r="AO932" t="e">
        <f>VLOOKUP($Z932,'oddspedia-matches'!$A:$AD,AO$2,0)</f>
        <v>#N/A</v>
      </c>
      <c r="AP932" t="e">
        <f>VLOOKUP($Z932,'oddspedia-matches'!$A:$AD,AP$2,0)</f>
        <v>#N/A</v>
      </c>
      <c r="AQ932" t="e">
        <f>VLOOKUP($Z932,'oddspedia-matches'!$A:$AD,AQ$2,0)</f>
        <v>#N/A</v>
      </c>
    </row>
    <row r="933" spans="2:43" hidden="1" x14ac:dyDescent="0.3">
      <c r="B933" t="s">
        <v>482</v>
      </c>
      <c r="C933" t="s">
        <v>5147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tr">
        <f>VLOOKUP(E933,'Transform table'!A:B,2,0)</f>
        <v>UCV Moquegua</v>
      </c>
      <c r="Y933" t="str">
        <f>VLOOKUP(F933,'Transform table'!A:B,2,0)</f>
        <v>FBC Melgar</v>
      </c>
      <c r="Z933" t="str">
        <f t="shared" si="16"/>
        <v>02/08/2026UCV MoqueguaFBC Melgar</v>
      </c>
      <c r="AA933" t="e">
        <f>VLOOKUP($Z933,'oddspedia-matches'!$A:$AD,AA$2,0)</f>
        <v>#N/A</v>
      </c>
      <c r="AB933" t="e">
        <f>VLOOKUP($Z933,'oddspedia-matches'!$A:$AD,AB$2,0)</f>
        <v>#N/A</v>
      </c>
      <c r="AC933" t="e">
        <f>VLOOKUP($Z933,'oddspedia-matches'!$A:$AD,AC$2,0)</f>
        <v>#N/A</v>
      </c>
      <c r="AD933" t="e">
        <f>VLOOKUP($Z933,'oddspedia-matches'!$A:$AD,AD$2,0)</f>
        <v>#N/A</v>
      </c>
      <c r="AE933" t="e">
        <f>VLOOKUP($Z933,'oddspedia-matches'!$A:$AD,AE$2,0)</f>
        <v>#N/A</v>
      </c>
      <c r="AF933" t="e">
        <f>VLOOKUP($Z933,'oddspedia-matches'!$A:$AD,AF$2,0)</f>
        <v>#N/A</v>
      </c>
      <c r="AG933" t="e">
        <f>VLOOKUP($Z933,'oddspedia-matches'!$A:$AD,AG$2,0)</f>
        <v>#N/A</v>
      </c>
      <c r="AH933" t="e">
        <f>VLOOKUP($Z933,'oddspedia-matches'!$A:$AD,AH$2,0)</f>
        <v>#N/A</v>
      </c>
      <c r="AI933" t="e">
        <f>VLOOKUP($Z933,'oddspedia-matches'!$A:$AD,AI$2,0)</f>
        <v>#N/A</v>
      </c>
      <c r="AJ933" t="e">
        <f>VLOOKUP($Z933,'oddspedia-matches'!$A:$AD,AJ$2,0)</f>
        <v>#N/A</v>
      </c>
      <c r="AK933" t="e">
        <f>VLOOKUP($Z933,'oddspedia-matches'!$A:$AD,AK$2,0)</f>
        <v>#N/A</v>
      </c>
      <c r="AL933" t="e">
        <f>VLOOKUP($Z933,'oddspedia-matches'!$A:$AD,AL$2,0)</f>
        <v>#N/A</v>
      </c>
      <c r="AM933" t="e">
        <f>VLOOKUP($Z933,'oddspedia-matches'!$A:$AD,AM$2,0)</f>
        <v>#N/A</v>
      </c>
      <c r="AN933" t="e">
        <f>VLOOKUP($Z933,'oddspedia-matches'!$A:$AD,AN$2,0)</f>
        <v>#N/A</v>
      </c>
      <c r="AO933" t="e">
        <f>VLOOKUP($Z933,'oddspedia-matches'!$A:$AD,AO$2,0)</f>
        <v>#N/A</v>
      </c>
      <c r="AP933" t="e">
        <f>VLOOKUP($Z933,'oddspedia-matches'!$A:$AD,AP$2,0)</f>
        <v>#N/A</v>
      </c>
      <c r="AQ933" t="e">
        <f>VLOOKUP($Z933,'oddspedia-matches'!$A:$AD,AQ$2,0)</f>
        <v>#N/A</v>
      </c>
    </row>
    <row r="934" spans="2:43" hidden="1" x14ac:dyDescent="0.3">
      <c r="B934" t="s">
        <v>487</v>
      </c>
      <c r="C934" t="s">
        <v>5147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tr">
        <f>VLOOKUP(E934,'Transform table'!A:B,2,0)</f>
        <v>Jaguares de Cordoba</v>
      </c>
      <c r="Y934" t="str">
        <f>VLOOKUP(F934,'Transform table'!A:B,2,0)</f>
        <v>Atletico Nacional</v>
      </c>
      <c r="Z934" t="str">
        <f t="shared" si="16"/>
        <v>02/08/2026Jaguares de CordobaAtletico Nacional</v>
      </c>
      <c r="AA934" t="e">
        <f>VLOOKUP($Z934,'oddspedia-matches'!$A:$AD,AA$2,0)</f>
        <v>#N/A</v>
      </c>
      <c r="AB934" t="e">
        <f>VLOOKUP($Z934,'oddspedia-matches'!$A:$AD,AB$2,0)</f>
        <v>#N/A</v>
      </c>
      <c r="AC934" t="e">
        <f>VLOOKUP($Z934,'oddspedia-matches'!$A:$AD,AC$2,0)</f>
        <v>#N/A</v>
      </c>
      <c r="AD934" t="e">
        <f>VLOOKUP($Z934,'oddspedia-matches'!$A:$AD,AD$2,0)</f>
        <v>#N/A</v>
      </c>
      <c r="AE934" t="e">
        <f>VLOOKUP($Z934,'oddspedia-matches'!$A:$AD,AE$2,0)</f>
        <v>#N/A</v>
      </c>
      <c r="AF934" t="e">
        <f>VLOOKUP($Z934,'oddspedia-matches'!$A:$AD,AF$2,0)</f>
        <v>#N/A</v>
      </c>
      <c r="AG934" t="e">
        <f>VLOOKUP($Z934,'oddspedia-matches'!$A:$AD,AG$2,0)</f>
        <v>#N/A</v>
      </c>
      <c r="AH934" t="e">
        <f>VLOOKUP($Z934,'oddspedia-matches'!$A:$AD,AH$2,0)</f>
        <v>#N/A</v>
      </c>
      <c r="AI934" t="e">
        <f>VLOOKUP($Z934,'oddspedia-matches'!$A:$AD,AI$2,0)</f>
        <v>#N/A</v>
      </c>
      <c r="AJ934" t="e">
        <f>VLOOKUP($Z934,'oddspedia-matches'!$A:$AD,AJ$2,0)</f>
        <v>#N/A</v>
      </c>
      <c r="AK934" t="e">
        <f>VLOOKUP($Z934,'oddspedia-matches'!$A:$AD,AK$2,0)</f>
        <v>#N/A</v>
      </c>
      <c r="AL934" t="e">
        <f>VLOOKUP($Z934,'oddspedia-matches'!$A:$AD,AL$2,0)</f>
        <v>#N/A</v>
      </c>
      <c r="AM934" t="e">
        <f>VLOOKUP($Z934,'oddspedia-matches'!$A:$AD,AM$2,0)</f>
        <v>#N/A</v>
      </c>
      <c r="AN934" t="e">
        <f>VLOOKUP($Z934,'oddspedia-matches'!$A:$AD,AN$2,0)</f>
        <v>#N/A</v>
      </c>
      <c r="AO934" t="e">
        <f>VLOOKUP($Z934,'oddspedia-matches'!$A:$AD,AO$2,0)</f>
        <v>#N/A</v>
      </c>
      <c r="AP934" t="e">
        <f>VLOOKUP($Z934,'oddspedia-matches'!$A:$AD,AP$2,0)</f>
        <v>#N/A</v>
      </c>
      <c r="AQ934" t="e">
        <f>VLOOKUP($Z934,'oddspedia-matches'!$A:$AD,AQ$2,0)</f>
        <v>#N/A</v>
      </c>
    </row>
    <row r="935" spans="2:43" hidden="1" x14ac:dyDescent="0.3">
      <c r="B935" t="s">
        <v>483</v>
      </c>
      <c r="C935" t="s">
        <v>5147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tr">
        <f>VLOOKUP(E935,'Transform table'!A:B,2,0)</f>
        <v>Real Soacha</v>
      </c>
      <c r="Y935" t="str">
        <f>VLOOKUP(F935,'Transform table'!A:B,2,0)</f>
        <v>Real Cartagena</v>
      </c>
      <c r="Z935" t="str">
        <f t="shared" si="16"/>
        <v>02/08/2026Real SoachaReal Cartagena</v>
      </c>
      <c r="AA935" t="e">
        <f>VLOOKUP($Z935,'oddspedia-matches'!$A:$AD,AA$2,0)</f>
        <v>#N/A</v>
      </c>
      <c r="AB935" t="e">
        <f>VLOOKUP($Z935,'oddspedia-matches'!$A:$AD,AB$2,0)</f>
        <v>#N/A</v>
      </c>
      <c r="AC935" t="e">
        <f>VLOOKUP($Z935,'oddspedia-matches'!$A:$AD,AC$2,0)</f>
        <v>#N/A</v>
      </c>
      <c r="AD935" t="e">
        <f>VLOOKUP($Z935,'oddspedia-matches'!$A:$AD,AD$2,0)</f>
        <v>#N/A</v>
      </c>
      <c r="AE935" t="e">
        <f>VLOOKUP($Z935,'oddspedia-matches'!$A:$AD,AE$2,0)</f>
        <v>#N/A</v>
      </c>
      <c r="AF935" t="e">
        <f>VLOOKUP($Z935,'oddspedia-matches'!$A:$AD,AF$2,0)</f>
        <v>#N/A</v>
      </c>
      <c r="AG935" t="e">
        <f>VLOOKUP($Z935,'oddspedia-matches'!$A:$AD,AG$2,0)</f>
        <v>#N/A</v>
      </c>
      <c r="AH935" t="e">
        <f>VLOOKUP($Z935,'oddspedia-matches'!$A:$AD,AH$2,0)</f>
        <v>#N/A</v>
      </c>
      <c r="AI935" t="e">
        <f>VLOOKUP($Z935,'oddspedia-matches'!$A:$AD,AI$2,0)</f>
        <v>#N/A</v>
      </c>
      <c r="AJ935" t="e">
        <f>VLOOKUP($Z935,'oddspedia-matches'!$A:$AD,AJ$2,0)</f>
        <v>#N/A</v>
      </c>
      <c r="AK935" t="e">
        <f>VLOOKUP($Z935,'oddspedia-matches'!$A:$AD,AK$2,0)</f>
        <v>#N/A</v>
      </c>
      <c r="AL935" t="e">
        <f>VLOOKUP($Z935,'oddspedia-matches'!$A:$AD,AL$2,0)</f>
        <v>#N/A</v>
      </c>
      <c r="AM935" t="e">
        <f>VLOOKUP($Z935,'oddspedia-matches'!$A:$AD,AM$2,0)</f>
        <v>#N/A</v>
      </c>
      <c r="AN935" t="e">
        <f>VLOOKUP($Z935,'oddspedia-matches'!$A:$AD,AN$2,0)</f>
        <v>#N/A</v>
      </c>
      <c r="AO935" t="e">
        <f>VLOOKUP($Z935,'oddspedia-matches'!$A:$AD,AO$2,0)</f>
        <v>#N/A</v>
      </c>
      <c r="AP935" t="e">
        <f>VLOOKUP($Z935,'oddspedia-matches'!$A:$AD,AP$2,0)</f>
        <v>#N/A</v>
      </c>
      <c r="AQ935" t="e">
        <f>VLOOKUP($Z935,'oddspedia-matches'!$A:$AD,AQ$2,0)</f>
        <v>#N/A</v>
      </c>
    </row>
    <row r="936" spans="2:43" hidden="1" x14ac:dyDescent="0.3">
      <c r="B936" t="s">
        <v>489</v>
      </c>
      <c r="C936" t="s">
        <v>5147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tr">
        <f>VLOOKUP(E936,'Transform table'!A:B,2,0)</f>
        <v>Union Cocle</v>
      </c>
      <c r="Y936" t="str">
        <f>VLOOKUP(F936,'Transform table'!A:B,2,0)</f>
        <v>San Francisco FC</v>
      </c>
      <c r="Z936" t="str">
        <f t="shared" si="16"/>
        <v>02/08/2026Union CocleSan Francisco FC</v>
      </c>
      <c r="AA936" t="e">
        <f>VLOOKUP($Z936,'oddspedia-matches'!$A:$AD,AA$2,0)</f>
        <v>#N/A</v>
      </c>
      <c r="AB936" t="e">
        <f>VLOOKUP($Z936,'oddspedia-matches'!$A:$AD,AB$2,0)</f>
        <v>#N/A</v>
      </c>
      <c r="AC936" t="e">
        <f>VLOOKUP($Z936,'oddspedia-matches'!$A:$AD,AC$2,0)</f>
        <v>#N/A</v>
      </c>
      <c r="AD936" t="e">
        <f>VLOOKUP($Z936,'oddspedia-matches'!$A:$AD,AD$2,0)</f>
        <v>#N/A</v>
      </c>
      <c r="AE936" t="e">
        <f>VLOOKUP($Z936,'oddspedia-matches'!$A:$AD,AE$2,0)</f>
        <v>#N/A</v>
      </c>
      <c r="AF936" t="e">
        <f>VLOOKUP($Z936,'oddspedia-matches'!$A:$AD,AF$2,0)</f>
        <v>#N/A</v>
      </c>
      <c r="AG936" t="e">
        <f>VLOOKUP($Z936,'oddspedia-matches'!$A:$AD,AG$2,0)</f>
        <v>#N/A</v>
      </c>
      <c r="AH936" t="e">
        <f>VLOOKUP($Z936,'oddspedia-matches'!$A:$AD,AH$2,0)</f>
        <v>#N/A</v>
      </c>
      <c r="AI936" t="e">
        <f>VLOOKUP($Z936,'oddspedia-matches'!$A:$AD,AI$2,0)</f>
        <v>#N/A</v>
      </c>
      <c r="AJ936" t="e">
        <f>VLOOKUP($Z936,'oddspedia-matches'!$A:$AD,AJ$2,0)</f>
        <v>#N/A</v>
      </c>
      <c r="AK936" t="e">
        <f>VLOOKUP($Z936,'oddspedia-matches'!$A:$AD,AK$2,0)</f>
        <v>#N/A</v>
      </c>
      <c r="AL936" t="e">
        <f>VLOOKUP($Z936,'oddspedia-matches'!$A:$AD,AL$2,0)</f>
        <v>#N/A</v>
      </c>
      <c r="AM936" t="e">
        <f>VLOOKUP($Z936,'oddspedia-matches'!$A:$AD,AM$2,0)</f>
        <v>#N/A</v>
      </c>
      <c r="AN936" t="e">
        <f>VLOOKUP($Z936,'oddspedia-matches'!$A:$AD,AN$2,0)</f>
        <v>#N/A</v>
      </c>
      <c r="AO936" t="e">
        <f>VLOOKUP($Z936,'oddspedia-matches'!$A:$AD,AO$2,0)</f>
        <v>#N/A</v>
      </c>
      <c r="AP936" t="e">
        <f>VLOOKUP($Z936,'oddspedia-matches'!$A:$AD,AP$2,0)</f>
        <v>#N/A</v>
      </c>
      <c r="AQ936" t="e">
        <f>VLOOKUP($Z936,'oddspedia-matches'!$A:$AD,AQ$2,0)</f>
        <v>#N/A</v>
      </c>
    </row>
    <row r="937" spans="2:43" hidden="1" x14ac:dyDescent="0.3">
      <c r="B937" t="s">
        <v>457</v>
      </c>
      <c r="C937" t="s">
        <v>5147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tr">
        <f>VLOOKUP(E937,'Transform table'!A:B,2,0)</f>
        <v>Always Ready</v>
      </c>
      <c r="Y937" t="str">
        <f>VLOOKUP(F937,'Transform table'!A:B,2,0)</f>
        <v>Club Bolivar</v>
      </c>
      <c r="Z937" t="str">
        <f t="shared" si="16"/>
        <v>02/08/2026Always ReadyClub Bolivar</v>
      </c>
      <c r="AA937" t="e">
        <f>VLOOKUP($Z937,'oddspedia-matches'!$A:$AD,AA$2,0)</f>
        <v>#N/A</v>
      </c>
      <c r="AB937" t="e">
        <f>VLOOKUP($Z937,'oddspedia-matches'!$A:$AD,AB$2,0)</f>
        <v>#N/A</v>
      </c>
      <c r="AC937" t="e">
        <f>VLOOKUP($Z937,'oddspedia-matches'!$A:$AD,AC$2,0)</f>
        <v>#N/A</v>
      </c>
      <c r="AD937" t="e">
        <f>VLOOKUP($Z937,'oddspedia-matches'!$A:$AD,AD$2,0)</f>
        <v>#N/A</v>
      </c>
      <c r="AE937" t="e">
        <f>VLOOKUP($Z937,'oddspedia-matches'!$A:$AD,AE$2,0)</f>
        <v>#N/A</v>
      </c>
      <c r="AF937" t="e">
        <f>VLOOKUP($Z937,'oddspedia-matches'!$A:$AD,AF$2,0)</f>
        <v>#N/A</v>
      </c>
      <c r="AG937" t="e">
        <f>VLOOKUP($Z937,'oddspedia-matches'!$A:$AD,AG$2,0)</f>
        <v>#N/A</v>
      </c>
      <c r="AH937" t="e">
        <f>VLOOKUP($Z937,'oddspedia-matches'!$A:$AD,AH$2,0)</f>
        <v>#N/A</v>
      </c>
      <c r="AI937" t="e">
        <f>VLOOKUP($Z937,'oddspedia-matches'!$A:$AD,AI$2,0)</f>
        <v>#N/A</v>
      </c>
      <c r="AJ937" t="e">
        <f>VLOOKUP($Z937,'oddspedia-matches'!$A:$AD,AJ$2,0)</f>
        <v>#N/A</v>
      </c>
      <c r="AK937" t="e">
        <f>VLOOKUP($Z937,'oddspedia-matches'!$A:$AD,AK$2,0)</f>
        <v>#N/A</v>
      </c>
      <c r="AL937" t="e">
        <f>VLOOKUP($Z937,'oddspedia-matches'!$A:$AD,AL$2,0)</f>
        <v>#N/A</v>
      </c>
      <c r="AM937" t="e">
        <f>VLOOKUP($Z937,'oddspedia-matches'!$A:$AD,AM$2,0)</f>
        <v>#N/A</v>
      </c>
      <c r="AN937" t="e">
        <f>VLOOKUP($Z937,'oddspedia-matches'!$A:$AD,AN$2,0)</f>
        <v>#N/A</v>
      </c>
      <c r="AO937" t="e">
        <f>VLOOKUP($Z937,'oddspedia-matches'!$A:$AD,AO$2,0)</f>
        <v>#N/A</v>
      </c>
      <c r="AP937" t="e">
        <f>VLOOKUP($Z937,'oddspedia-matches'!$A:$AD,AP$2,0)</f>
        <v>#N/A</v>
      </c>
      <c r="AQ937" t="e">
        <f>VLOOKUP($Z937,'oddspedia-matches'!$A:$AD,AQ$2,0)</f>
        <v>#N/A</v>
      </c>
    </row>
    <row r="938" spans="2:43" hidden="1" x14ac:dyDescent="0.3">
      <c r="B938" t="s">
        <v>485</v>
      </c>
      <c r="C938" t="s">
        <v>5147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tr">
        <f>VLOOKUP(E938,'Transform table'!A:B,2,0)</f>
        <v>Universidad de Chile</v>
      </c>
      <c r="Y938" t="str">
        <f>VLOOKUP(F938,'Transform table'!A:B,2,0)</f>
        <v>Huachipato</v>
      </c>
      <c r="Z938" t="str">
        <f t="shared" si="16"/>
        <v>02/08/2026Universidad de ChileHuachipato</v>
      </c>
      <c r="AA938" t="e">
        <f>VLOOKUP($Z938,'oddspedia-matches'!$A:$AD,AA$2,0)</f>
        <v>#N/A</v>
      </c>
      <c r="AB938" t="e">
        <f>VLOOKUP($Z938,'oddspedia-matches'!$A:$AD,AB$2,0)</f>
        <v>#N/A</v>
      </c>
      <c r="AC938" t="e">
        <f>VLOOKUP($Z938,'oddspedia-matches'!$A:$AD,AC$2,0)</f>
        <v>#N/A</v>
      </c>
      <c r="AD938" t="e">
        <f>VLOOKUP($Z938,'oddspedia-matches'!$A:$AD,AD$2,0)</f>
        <v>#N/A</v>
      </c>
      <c r="AE938" t="e">
        <f>VLOOKUP($Z938,'oddspedia-matches'!$A:$AD,AE$2,0)</f>
        <v>#N/A</v>
      </c>
      <c r="AF938" t="e">
        <f>VLOOKUP($Z938,'oddspedia-matches'!$A:$AD,AF$2,0)</f>
        <v>#N/A</v>
      </c>
      <c r="AG938" t="e">
        <f>VLOOKUP($Z938,'oddspedia-matches'!$A:$AD,AG$2,0)</f>
        <v>#N/A</v>
      </c>
      <c r="AH938" t="e">
        <f>VLOOKUP($Z938,'oddspedia-matches'!$A:$AD,AH$2,0)</f>
        <v>#N/A</v>
      </c>
      <c r="AI938" t="e">
        <f>VLOOKUP($Z938,'oddspedia-matches'!$A:$AD,AI$2,0)</f>
        <v>#N/A</v>
      </c>
      <c r="AJ938" t="e">
        <f>VLOOKUP($Z938,'oddspedia-matches'!$A:$AD,AJ$2,0)</f>
        <v>#N/A</v>
      </c>
      <c r="AK938" t="e">
        <f>VLOOKUP($Z938,'oddspedia-matches'!$A:$AD,AK$2,0)</f>
        <v>#N/A</v>
      </c>
      <c r="AL938" t="e">
        <f>VLOOKUP($Z938,'oddspedia-matches'!$A:$AD,AL$2,0)</f>
        <v>#N/A</v>
      </c>
      <c r="AM938" t="e">
        <f>VLOOKUP($Z938,'oddspedia-matches'!$A:$AD,AM$2,0)</f>
        <v>#N/A</v>
      </c>
      <c r="AN938" t="e">
        <f>VLOOKUP($Z938,'oddspedia-matches'!$A:$AD,AN$2,0)</f>
        <v>#N/A</v>
      </c>
      <c r="AO938" t="e">
        <f>VLOOKUP($Z938,'oddspedia-matches'!$A:$AD,AO$2,0)</f>
        <v>#N/A</v>
      </c>
      <c r="AP938" t="e">
        <f>VLOOKUP($Z938,'oddspedia-matches'!$A:$AD,AP$2,0)</f>
        <v>#N/A</v>
      </c>
      <c r="AQ938" t="e">
        <f>VLOOKUP($Z938,'oddspedia-matches'!$A:$AD,AQ$2,0)</f>
        <v>#N/A</v>
      </c>
    </row>
    <row r="939" spans="2:43" hidden="1" x14ac:dyDescent="0.3">
      <c r="B939" t="s">
        <v>488</v>
      </c>
      <c r="C939" t="s">
        <v>5147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tr">
        <f>VLOOKUP(E939,'Transform table'!A:B,2,0)</f>
        <v>Deportes Santa Cruz</v>
      </c>
      <c r="Y939" t="str">
        <f>VLOOKUP(F939,'Transform table'!A:B,2,0)</f>
        <v>Santiago Wanderers</v>
      </c>
      <c r="Z939" t="str">
        <f t="shared" si="16"/>
        <v>02/08/2026Deportes Santa CruzSantiago Wanderers</v>
      </c>
      <c r="AA939" t="e">
        <f>VLOOKUP($Z939,'oddspedia-matches'!$A:$AD,AA$2,0)</f>
        <v>#N/A</v>
      </c>
      <c r="AB939" t="e">
        <f>VLOOKUP($Z939,'oddspedia-matches'!$A:$AD,AB$2,0)</f>
        <v>#N/A</v>
      </c>
      <c r="AC939" t="e">
        <f>VLOOKUP($Z939,'oddspedia-matches'!$A:$AD,AC$2,0)</f>
        <v>#N/A</v>
      </c>
      <c r="AD939" t="e">
        <f>VLOOKUP($Z939,'oddspedia-matches'!$A:$AD,AD$2,0)</f>
        <v>#N/A</v>
      </c>
      <c r="AE939" t="e">
        <f>VLOOKUP($Z939,'oddspedia-matches'!$A:$AD,AE$2,0)</f>
        <v>#N/A</v>
      </c>
      <c r="AF939" t="e">
        <f>VLOOKUP($Z939,'oddspedia-matches'!$A:$AD,AF$2,0)</f>
        <v>#N/A</v>
      </c>
      <c r="AG939" t="e">
        <f>VLOOKUP($Z939,'oddspedia-matches'!$A:$AD,AG$2,0)</f>
        <v>#N/A</v>
      </c>
      <c r="AH939" t="e">
        <f>VLOOKUP($Z939,'oddspedia-matches'!$A:$AD,AH$2,0)</f>
        <v>#N/A</v>
      </c>
      <c r="AI939" t="e">
        <f>VLOOKUP($Z939,'oddspedia-matches'!$A:$AD,AI$2,0)</f>
        <v>#N/A</v>
      </c>
      <c r="AJ939" t="e">
        <f>VLOOKUP($Z939,'oddspedia-matches'!$A:$AD,AJ$2,0)</f>
        <v>#N/A</v>
      </c>
      <c r="AK939" t="e">
        <f>VLOOKUP($Z939,'oddspedia-matches'!$A:$AD,AK$2,0)</f>
        <v>#N/A</v>
      </c>
      <c r="AL939" t="e">
        <f>VLOOKUP($Z939,'oddspedia-matches'!$A:$AD,AL$2,0)</f>
        <v>#N/A</v>
      </c>
      <c r="AM939" t="e">
        <f>VLOOKUP($Z939,'oddspedia-matches'!$A:$AD,AM$2,0)</f>
        <v>#N/A</v>
      </c>
      <c r="AN939" t="e">
        <f>VLOOKUP($Z939,'oddspedia-matches'!$A:$AD,AN$2,0)</f>
        <v>#N/A</v>
      </c>
      <c r="AO939" t="e">
        <f>VLOOKUP($Z939,'oddspedia-matches'!$A:$AD,AO$2,0)</f>
        <v>#N/A</v>
      </c>
      <c r="AP939" t="e">
        <f>VLOOKUP($Z939,'oddspedia-matches'!$A:$AD,AP$2,0)</f>
        <v>#N/A</v>
      </c>
      <c r="AQ939" t="e">
        <f>VLOOKUP($Z939,'oddspedia-matches'!$A:$AD,AQ$2,0)</f>
        <v>#N/A</v>
      </c>
    </row>
    <row r="940" spans="2:43" hidden="1" x14ac:dyDescent="0.3">
      <c r="B940" t="s">
        <v>479</v>
      </c>
      <c r="C940" t="s">
        <v>5147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tr">
        <f>VLOOKUP(E940,'Transform table'!A:B,2,0)</f>
        <v>Guarani Asuncion</v>
      </c>
      <c r="Y940" t="str">
        <f>VLOOKUP(F940,'Transform table'!A:B,2,0)</f>
        <v>Club Libertad</v>
      </c>
      <c r="Z940" t="str">
        <f t="shared" si="16"/>
        <v>02/08/2026Guarani AsuncionClub Libertad</v>
      </c>
      <c r="AA940" t="e">
        <f>VLOOKUP($Z940,'oddspedia-matches'!$A:$AD,AA$2,0)</f>
        <v>#N/A</v>
      </c>
      <c r="AB940" t="e">
        <f>VLOOKUP($Z940,'oddspedia-matches'!$A:$AD,AB$2,0)</f>
        <v>#N/A</v>
      </c>
      <c r="AC940" t="e">
        <f>VLOOKUP($Z940,'oddspedia-matches'!$A:$AD,AC$2,0)</f>
        <v>#N/A</v>
      </c>
      <c r="AD940" t="e">
        <f>VLOOKUP($Z940,'oddspedia-matches'!$A:$AD,AD$2,0)</f>
        <v>#N/A</v>
      </c>
      <c r="AE940" t="e">
        <f>VLOOKUP($Z940,'oddspedia-matches'!$A:$AD,AE$2,0)</f>
        <v>#N/A</v>
      </c>
      <c r="AF940" t="e">
        <f>VLOOKUP($Z940,'oddspedia-matches'!$A:$AD,AF$2,0)</f>
        <v>#N/A</v>
      </c>
      <c r="AG940" t="e">
        <f>VLOOKUP($Z940,'oddspedia-matches'!$A:$AD,AG$2,0)</f>
        <v>#N/A</v>
      </c>
      <c r="AH940" t="e">
        <f>VLOOKUP($Z940,'oddspedia-matches'!$A:$AD,AH$2,0)</f>
        <v>#N/A</v>
      </c>
      <c r="AI940" t="e">
        <f>VLOOKUP($Z940,'oddspedia-matches'!$A:$AD,AI$2,0)</f>
        <v>#N/A</v>
      </c>
      <c r="AJ940" t="e">
        <f>VLOOKUP($Z940,'oddspedia-matches'!$A:$AD,AJ$2,0)</f>
        <v>#N/A</v>
      </c>
      <c r="AK940" t="e">
        <f>VLOOKUP($Z940,'oddspedia-matches'!$A:$AD,AK$2,0)</f>
        <v>#N/A</v>
      </c>
      <c r="AL940" t="e">
        <f>VLOOKUP($Z940,'oddspedia-matches'!$A:$AD,AL$2,0)</f>
        <v>#N/A</v>
      </c>
      <c r="AM940" t="e">
        <f>VLOOKUP($Z940,'oddspedia-matches'!$A:$AD,AM$2,0)</f>
        <v>#N/A</v>
      </c>
      <c r="AN940" t="e">
        <f>VLOOKUP($Z940,'oddspedia-matches'!$A:$AD,AN$2,0)</f>
        <v>#N/A</v>
      </c>
      <c r="AO940" t="e">
        <f>VLOOKUP($Z940,'oddspedia-matches'!$A:$AD,AO$2,0)</f>
        <v>#N/A</v>
      </c>
      <c r="AP940" t="e">
        <f>VLOOKUP($Z940,'oddspedia-matches'!$A:$AD,AP$2,0)</f>
        <v>#N/A</v>
      </c>
      <c r="AQ940" t="e">
        <f>VLOOKUP($Z940,'oddspedia-matches'!$A:$AD,AQ$2,0)</f>
        <v>#N/A</v>
      </c>
    </row>
    <row r="941" spans="2:43" hidden="1" x14ac:dyDescent="0.3">
      <c r="B941" t="s">
        <v>486</v>
      </c>
      <c r="C941" t="s">
        <v>5147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tr">
        <f>VLOOKUP(E941,'Transform table'!A:B,2,0)</f>
        <v>Nacional De Football</v>
      </c>
      <c r="Y941" t="str">
        <f>VLOOKUP(F941,'Transform table'!A:B,2,0)</f>
        <v>Club Atletico Progreso</v>
      </c>
      <c r="Z941" t="str">
        <f t="shared" si="16"/>
        <v>02/08/2026Nacional De FootballClub Atletico Progreso</v>
      </c>
      <c r="AA941" t="e">
        <f>VLOOKUP($Z941,'oddspedia-matches'!$A:$AD,AA$2,0)</f>
        <v>#N/A</v>
      </c>
      <c r="AB941" t="e">
        <f>VLOOKUP($Z941,'oddspedia-matches'!$A:$AD,AB$2,0)</f>
        <v>#N/A</v>
      </c>
      <c r="AC941" t="e">
        <f>VLOOKUP($Z941,'oddspedia-matches'!$A:$AD,AC$2,0)</f>
        <v>#N/A</v>
      </c>
      <c r="AD941" t="e">
        <f>VLOOKUP($Z941,'oddspedia-matches'!$A:$AD,AD$2,0)</f>
        <v>#N/A</v>
      </c>
      <c r="AE941" t="e">
        <f>VLOOKUP($Z941,'oddspedia-matches'!$A:$AD,AE$2,0)</f>
        <v>#N/A</v>
      </c>
      <c r="AF941" t="e">
        <f>VLOOKUP($Z941,'oddspedia-matches'!$A:$AD,AF$2,0)</f>
        <v>#N/A</v>
      </c>
      <c r="AG941" t="e">
        <f>VLOOKUP($Z941,'oddspedia-matches'!$A:$AD,AG$2,0)</f>
        <v>#N/A</v>
      </c>
      <c r="AH941" t="e">
        <f>VLOOKUP($Z941,'oddspedia-matches'!$A:$AD,AH$2,0)</f>
        <v>#N/A</v>
      </c>
      <c r="AI941" t="e">
        <f>VLOOKUP($Z941,'oddspedia-matches'!$A:$AD,AI$2,0)</f>
        <v>#N/A</v>
      </c>
      <c r="AJ941" t="e">
        <f>VLOOKUP($Z941,'oddspedia-matches'!$A:$AD,AJ$2,0)</f>
        <v>#N/A</v>
      </c>
      <c r="AK941" t="e">
        <f>VLOOKUP($Z941,'oddspedia-matches'!$A:$AD,AK$2,0)</f>
        <v>#N/A</v>
      </c>
      <c r="AL941" t="e">
        <f>VLOOKUP($Z941,'oddspedia-matches'!$A:$AD,AL$2,0)</f>
        <v>#N/A</v>
      </c>
      <c r="AM941" t="e">
        <f>VLOOKUP($Z941,'oddspedia-matches'!$A:$AD,AM$2,0)</f>
        <v>#N/A</v>
      </c>
      <c r="AN941" t="e">
        <f>VLOOKUP($Z941,'oddspedia-matches'!$A:$AD,AN$2,0)</f>
        <v>#N/A</v>
      </c>
      <c r="AO941" t="e">
        <f>VLOOKUP($Z941,'oddspedia-matches'!$A:$AD,AO$2,0)</f>
        <v>#N/A</v>
      </c>
      <c r="AP941" t="e">
        <f>VLOOKUP($Z941,'oddspedia-matches'!$A:$AD,AP$2,0)</f>
        <v>#N/A</v>
      </c>
      <c r="AQ941" t="e">
        <f>VLOOKUP($Z941,'oddspedia-matches'!$A:$AD,AQ$2,0)</f>
        <v>#N/A</v>
      </c>
    </row>
    <row r="942" spans="2:43" hidden="1" x14ac:dyDescent="0.3">
      <c r="B942" t="s">
        <v>484</v>
      </c>
      <c r="C942" t="s">
        <v>5147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tr">
        <f>VLOOKUP(E942,'Transform table'!A:B,2,0)</f>
        <v>HFX Wanderers</v>
      </c>
      <c r="Y942" t="str">
        <f>VLOOKUP(F942,'Transform table'!A:B,2,0)</f>
        <v>Forge FC</v>
      </c>
      <c r="Z942" t="str">
        <f t="shared" si="16"/>
        <v>02/08/2026HFX WanderersForge FC</v>
      </c>
      <c r="AA942" t="e">
        <f>VLOOKUP($Z942,'oddspedia-matches'!$A:$AD,AA$2,0)</f>
        <v>#N/A</v>
      </c>
      <c r="AB942" t="e">
        <f>VLOOKUP($Z942,'oddspedia-matches'!$A:$AD,AB$2,0)</f>
        <v>#N/A</v>
      </c>
      <c r="AC942" t="e">
        <f>VLOOKUP($Z942,'oddspedia-matches'!$A:$AD,AC$2,0)</f>
        <v>#N/A</v>
      </c>
      <c r="AD942" t="e">
        <f>VLOOKUP($Z942,'oddspedia-matches'!$A:$AD,AD$2,0)</f>
        <v>#N/A</v>
      </c>
      <c r="AE942" t="e">
        <f>VLOOKUP($Z942,'oddspedia-matches'!$A:$AD,AE$2,0)</f>
        <v>#N/A</v>
      </c>
      <c r="AF942" t="e">
        <f>VLOOKUP($Z942,'oddspedia-matches'!$A:$AD,AF$2,0)</f>
        <v>#N/A</v>
      </c>
      <c r="AG942" t="e">
        <f>VLOOKUP($Z942,'oddspedia-matches'!$A:$AD,AG$2,0)</f>
        <v>#N/A</v>
      </c>
      <c r="AH942" t="e">
        <f>VLOOKUP($Z942,'oddspedia-matches'!$A:$AD,AH$2,0)</f>
        <v>#N/A</v>
      </c>
      <c r="AI942" t="e">
        <f>VLOOKUP($Z942,'oddspedia-matches'!$A:$AD,AI$2,0)</f>
        <v>#N/A</v>
      </c>
      <c r="AJ942" t="e">
        <f>VLOOKUP($Z942,'oddspedia-matches'!$A:$AD,AJ$2,0)</f>
        <v>#N/A</v>
      </c>
      <c r="AK942" t="e">
        <f>VLOOKUP($Z942,'oddspedia-matches'!$A:$AD,AK$2,0)</f>
        <v>#N/A</v>
      </c>
      <c r="AL942" t="e">
        <f>VLOOKUP($Z942,'oddspedia-matches'!$A:$AD,AL$2,0)</f>
        <v>#N/A</v>
      </c>
      <c r="AM942" t="e">
        <f>VLOOKUP($Z942,'oddspedia-matches'!$A:$AD,AM$2,0)</f>
        <v>#N/A</v>
      </c>
      <c r="AN942" t="e">
        <f>VLOOKUP($Z942,'oddspedia-matches'!$A:$AD,AN$2,0)</f>
        <v>#N/A</v>
      </c>
      <c r="AO942" t="e">
        <f>VLOOKUP($Z942,'oddspedia-matches'!$A:$AD,AO$2,0)</f>
        <v>#N/A</v>
      </c>
      <c r="AP942" t="e">
        <f>VLOOKUP($Z942,'oddspedia-matches'!$A:$AD,AP$2,0)</f>
        <v>#N/A</v>
      </c>
      <c r="AQ942" t="e">
        <f>VLOOKUP($Z942,'oddspedia-matches'!$A:$AD,AQ$2,0)</f>
        <v>#N/A</v>
      </c>
    </row>
    <row r="943" spans="2:43" hidden="1" x14ac:dyDescent="0.3">
      <c r="B943" t="s">
        <v>483</v>
      </c>
      <c r="C943" t="s">
        <v>5147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tr">
        <f>VLOOKUP(E943,'Transform table'!A:B,2,0)</f>
        <v>Barranquilla</v>
      </c>
      <c r="Y943" t="str">
        <f>VLOOKUP(F943,'Transform table'!A:B,2,0)</f>
        <v>Atletico Cali</v>
      </c>
      <c r="Z943" t="str">
        <f t="shared" si="16"/>
        <v>02/08/2026BarranquillaAtletico Cali</v>
      </c>
      <c r="AA943" t="e">
        <f>VLOOKUP($Z943,'oddspedia-matches'!$A:$AD,AA$2,0)</f>
        <v>#N/A</v>
      </c>
      <c r="AB943" t="e">
        <f>VLOOKUP($Z943,'oddspedia-matches'!$A:$AD,AB$2,0)</f>
        <v>#N/A</v>
      </c>
      <c r="AC943" t="e">
        <f>VLOOKUP($Z943,'oddspedia-matches'!$A:$AD,AC$2,0)</f>
        <v>#N/A</v>
      </c>
      <c r="AD943" t="e">
        <f>VLOOKUP($Z943,'oddspedia-matches'!$A:$AD,AD$2,0)</f>
        <v>#N/A</v>
      </c>
      <c r="AE943" t="e">
        <f>VLOOKUP($Z943,'oddspedia-matches'!$A:$AD,AE$2,0)</f>
        <v>#N/A</v>
      </c>
      <c r="AF943" t="e">
        <f>VLOOKUP($Z943,'oddspedia-matches'!$A:$AD,AF$2,0)</f>
        <v>#N/A</v>
      </c>
      <c r="AG943" t="e">
        <f>VLOOKUP($Z943,'oddspedia-matches'!$A:$AD,AG$2,0)</f>
        <v>#N/A</v>
      </c>
      <c r="AH943" t="e">
        <f>VLOOKUP($Z943,'oddspedia-matches'!$A:$AD,AH$2,0)</f>
        <v>#N/A</v>
      </c>
      <c r="AI943" t="e">
        <f>VLOOKUP($Z943,'oddspedia-matches'!$A:$AD,AI$2,0)</f>
        <v>#N/A</v>
      </c>
      <c r="AJ943" t="e">
        <f>VLOOKUP($Z943,'oddspedia-matches'!$A:$AD,AJ$2,0)</f>
        <v>#N/A</v>
      </c>
      <c r="AK943" t="e">
        <f>VLOOKUP($Z943,'oddspedia-matches'!$A:$AD,AK$2,0)</f>
        <v>#N/A</v>
      </c>
      <c r="AL943" t="e">
        <f>VLOOKUP($Z943,'oddspedia-matches'!$A:$AD,AL$2,0)</f>
        <v>#N/A</v>
      </c>
      <c r="AM943" t="e">
        <f>VLOOKUP($Z943,'oddspedia-matches'!$A:$AD,AM$2,0)</f>
        <v>#N/A</v>
      </c>
      <c r="AN943" t="e">
        <f>VLOOKUP($Z943,'oddspedia-matches'!$A:$AD,AN$2,0)</f>
        <v>#N/A</v>
      </c>
      <c r="AO943" t="e">
        <f>VLOOKUP($Z943,'oddspedia-matches'!$A:$AD,AO$2,0)</f>
        <v>#N/A</v>
      </c>
      <c r="AP943" t="e">
        <f>VLOOKUP($Z943,'oddspedia-matches'!$A:$AD,AP$2,0)</f>
        <v>#N/A</v>
      </c>
      <c r="AQ943" t="e">
        <f>VLOOKUP($Z943,'oddspedia-matches'!$A:$AD,AQ$2,0)</f>
        <v>#N/A</v>
      </c>
    </row>
    <row r="944" spans="2:43" hidden="1" x14ac:dyDescent="0.3">
      <c r="B944" t="s">
        <v>483</v>
      </c>
      <c r="C944" t="s">
        <v>5147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tr">
        <f>VLOOKUP(E944,'Transform table'!A:B,2,0)</f>
        <v>Internacional FC Palmira</v>
      </c>
      <c r="Y944" t="str">
        <f>VLOOKUP(F944,'Transform table'!A:B,2,0)</f>
        <v>Bogota</v>
      </c>
      <c r="Z944" t="str">
        <f t="shared" si="16"/>
        <v>02/08/2026Internacional FC PalmiraBogota</v>
      </c>
      <c r="AA944" t="e">
        <f>VLOOKUP($Z944,'oddspedia-matches'!$A:$AD,AA$2,0)</f>
        <v>#N/A</v>
      </c>
      <c r="AB944" t="e">
        <f>VLOOKUP($Z944,'oddspedia-matches'!$A:$AD,AB$2,0)</f>
        <v>#N/A</v>
      </c>
      <c r="AC944" t="e">
        <f>VLOOKUP($Z944,'oddspedia-matches'!$A:$AD,AC$2,0)</f>
        <v>#N/A</v>
      </c>
      <c r="AD944" t="e">
        <f>VLOOKUP($Z944,'oddspedia-matches'!$A:$AD,AD$2,0)</f>
        <v>#N/A</v>
      </c>
      <c r="AE944" t="e">
        <f>VLOOKUP($Z944,'oddspedia-matches'!$A:$AD,AE$2,0)</f>
        <v>#N/A</v>
      </c>
      <c r="AF944" t="e">
        <f>VLOOKUP($Z944,'oddspedia-matches'!$A:$AD,AF$2,0)</f>
        <v>#N/A</v>
      </c>
      <c r="AG944" t="e">
        <f>VLOOKUP($Z944,'oddspedia-matches'!$A:$AD,AG$2,0)</f>
        <v>#N/A</v>
      </c>
      <c r="AH944" t="e">
        <f>VLOOKUP($Z944,'oddspedia-matches'!$A:$AD,AH$2,0)</f>
        <v>#N/A</v>
      </c>
      <c r="AI944" t="e">
        <f>VLOOKUP($Z944,'oddspedia-matches'!$A:$AD,AI$2,0)</f>
        <v>#N/A</v>
      </c>
      <c r="AJ944" t="e">
        <f>VLOOKUP($Z944,'oddspedia-matches'!$A:$AD,AJ$2,0)</f>
        <v>#N/A</v>
      </c>
      <c r="AK944" t="e">
        <f>VLOOKUP($Z944,'oddspedia-matches'!$A:$AD,AK$2,0)</f>
        <v>#N/A</v>
      </c>
      <c r="AL944" t="e">
        <f>VLOOKUP($Z944,'oddspedia-matches'!$A:$AD,AL$2,0)</f>
        <v>#N/A</v>
      </c>
      <c r="AM944" t="e">
        <f>VLOOKUP($Z944,'oddspedia-matches'!$A:$AD,AM$2,0)</f>
        <v>#N/A</v>
      </c>
      <c r="AN944" t="e">
        <f>VLOOKUP($Z944,'oddspedia-matches'!$A:$AD,AN$2,0)</f>
        <v>#N/A</v>
      </c>
      <c r="AO944" t="e">
        <f>VLOOKUP($Z944,'oddspedia-matches'!$A:$AD,AO$2,0)</f>
        <v>#N/A</v>
      </c>
      <c r="AP944" t="e">
        <f>VLOOKUP($Z944,'oddspedia-matches'!$A:$AD,AP$2,0)</f>
        <v>#N/A</v>
      </c>
      <c r="AQ944" t="e">
        <f>VLOOKUP($Z944,'oddspedia-matches'!$A:$AD,AQ$2,0)</f>
        <v>#N/A</v>
      </c>
    </row>
    <row r="945" spans="2:43" hidden="1" x14ac:dyDescent="0.3">
      <c r="B945" t="s">
        <v>470</v>
      </c>
      <c r="C945" t="s">
        <v>5147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tr">
        <f>VLOOKUP(E945,'Transform table'!A:B,2,0)</f>
        <v>River Plate</v>
      </c>
      <c r="Y945" t="str">
        <f>VLOOKUP(F945,'Transform table'!A:B,2,0)</f>
        <v>Rosario Central</v>
      </c>
      <c r="Z945" t="str">
        <f t="shared" si="16"/>
        <v>02/08/2026River PlateRosario Central</v>
      </c>
      <c r="AA945" t="e">
        <f>VLOOKUP($Z945,'oddspedia-matches'!$A:$AD,AA$2,0)</f>
        <v>#N/A</v>
      </c>
      <c r="AB945" t="e">
        <f>VLOOKUP($Z945,'oddspedia-matches'!$A:$AD,AB$2,0)</f>
        <v>#N/A</v>
      </c>
      <c r="AC945" t="e">
        <f>VLOOKUP($Z945,'oddspedia-matches'!$A:$AD,AC$2,0)</f>
        <v>#N/A</v>
      </c>
      <c r="AD945" t="e">
        <f>VLOOKUP($Z945,'oddspedia-matches'!$A:$AD,AD$2,0)</f>
        <v>#N/A</v>
      </c>
      <c r="AE945" t="e">
        <f>VLOOKUP($Z945,'oddspedia-matches'!$A:$AD,AE$2,0)</f>
        <v>#N/A</v>
      </c>
      <c r="AF945" t="e">
        <f>VLOOKUP($Z945,'oddspedia-matches'!$A:$AD,AF$2,0)</f>
        <v>#N/A</v>
      </c>
      <c r="AG945" t="e">
        <f>VLOOKUP($Z945,'oddspedia-matches'!$A:$AD,AG$2,0)</f>
        <v>#N/A</v>
      </c>
      <c r="AH945" t="e">
        <f>VLOOKUP($Z945,'oddspedia-matches'!$A:$AD,AH$2,0)</f>
        <v>#N/A</v>
      </c>
      <c r="AI945" t="e">
        <f>VLOOKUP($Z945,'oddspedia-matches'!$A:$AD,AI$2,0)</f>
        <v>#N/A</v>
      </c>
      <c r="AJ945" t="e">
        <f>VLOOKUP($Z945,'oddspedia-matches'!$A:$AD,AJ$2,0)</f>
        <v>#N/A</v>
      </c>
      <c r="AK945" t="e">
        <f>VLOOKUP($Z945,'oddspedia-matches'!$A:$AD,AK$2,0)</f>
        <v>#N/A</v>
      </c>
      <c r="AL945" t="e">
        <f>VLOOKUP($Z945,'oddspedia-matches'!$A:$AD,AL$2,0)</f>
        <v>#N/A</v>
      </c>
      <c r="AM945" t="e">
        <f>VLOOKUP($Z945,'oddspedia-matches'!$A:$AD,AM$2,0)</f>
        <v>#N/A</v>
      </c>
      <c r="AN945" t="e">
        <f>VLOOKUP($Z945,'oddspedia-matches'!$A:$AD,AN$2,0)</f>
        <v>#N/A</v>
      </c>
      <c r="AO945" t="e">
        <f>VLOOKUP($Z945,'oddspedia-matches'!$A:$AD,AO$2,0)</f>
        <v>#N/A</v>
      </c>
      <c r="AP945" t="e">
        <f>VLOOKUP($Z945,'oddspedia-matches'!$A:$AD,AP$2,0)</f>
        <v>#N/A</v>
      </c>
      <c r="AQ945" t="e">
        <f>VLOOKUP($Z945,'oddspedia-matches'!$A:$AD,AQ$2,0)</f>
        <v>#N/A</v>
      </c>
    </row>
    <row r="946" spans="2:43" hidden="1" x14ac:dyDescent="0.3">
      <c r="B946" t="s">
        <v>487</v>
      </c>
      <c r="C946" t="s">
        <v>5147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tr">
        <f>VLOOKUP(E946,'Transform table'!A:B,2,0)</f>
        <v>America de Cali</v>
      </c>
      <c r="Y946" t="str">
        <f>VLOOKUP(F946,'Transform table'!A:B,2,0)</f>
        <v>Boyaca Chico</v>
      </c>
      <c r="Z946" t="str">
        <f t="shared" si="16"/>
        <v>02/08/2026America de CaliBoyaca Chico</v>
      </c>
      <c r="AA946" t="e">
        <f>VLOOKUP($Z946,'oddspedia-matches'!$A:$AD,AA$2,0)</f>
        <v>#N/A</v>
      </c>
      <c r="AB946" t="e">
        <f>VLOOKUP($Z946,'oddspedia-matches'!$A:$AD,AB$2,0)</f>
        <v>#N/A</v>
      </c>
      <c r="AC946" t="e">
        <f>VLOOKUP($Z946,'oddspedia-matches'!$A:$AD,AC$2,0)</f>
        <v>#N/A</v>
      </c>
      <c r="AD946" t="e">
        <f>VLOOKUP($Z946,'oddspedia-matches'!$A:$AD,AD$2,0)</f>
        <v>#N/A</v>
      </c>
      <c r="AE946" t="e">
        <f>VLOOKUP($Z946,'oddspedia-matches'!$A:$AD,AE$2,0)</f>
        <v>#N/A</v>
      </c>
      <c r="AF946" t="e">
        <f>VLOOKUP($Z946,'oddspedia-matches'!$A:$AD,AF$2,0)</f>
        <v>#N/A</v>
      </c>
      <c r="AG946" t="e">
        <f>VLOOKUP($Z946,'oddspedia-matches'!$A:$AD,AG$2,0)</f>
        <v>#N/A</v>
      </c>
      <c r="AH946" t="e">
        <f>VLOOKUP($Z946,'oddspedia-matches'!$A:$AD,AH$2,0)</f>
        <v>#N/A</v>
      </c>
      <c r="AI946" t="e">
        <f>VLOOKUP($Z946,'oddspedia-matches'!$A:$AD,AI$2,0)</f>
        <v>#N/A</v>
      </c>
      <c r="AJ946" t="e">
        <f>VLOOKUP($Z946,'oddspedia-matches'!$A:$AD,AJ$2,0)</f>
        <v>#N/A</v>
      </c>
      <c r="AK946" t="e">
        <f>VLOOKUP($Z946,'oddspedia-matches'!$A:$AD,AK$2,0)</f>
        <v>#N/A</v>
      </c>
      <c r="AL946" t="e">
        <f>VLOOKUP($Z946,'oddspedia-matches'!$A:$AD,AL$2,0)</f>
        <v>#N/A</v>
      </c>
      <c r="AM946" t="e">
        <f>VLOOKUP($Z946,'oddspedia-matches'!$A:$AD,AM$2,0)</f>
        <v>#N/A</v>
      </c>
      <c r="AN946" t="e">
        <f>VLOOKUP($Z946,'oddspedia-matches'!$A:$AD,AN$2,0)</f>
        <v>#N/A</v>
      </c>
      <c r="AO946" t="e">
        <f>VLOOKUP($Z946,'oddspedia-matches'!$A:$AD,AO$2,0)</f>
        <v>#N/A</v>
      </c>
      <c r="AP946" t="e">
        <f>VLOOKUP($Z946,'oddspedia-matches'!$A:$AD,AP$2,0)</f>
        <v>#N/A</v>
      </c>
      <c r="AQ946" t="e">
        <f>VLOOKUP($Z946,'oddspedia-matches'!$A:$AD,AQ$2,0)</f>
        <v>#N/A</v>
      </c>
    </row>
    <row r="947" spans="2:43" hidden="1" x14ac:dyDescent="0.3">
      <c r="B947" t="s">
        <v>466</v>
      </c>
      <c r="C947" t="s">
        <v>5147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tr">
        <f>VLOOKUP(E947,'Transform table'!A:B,2,0)</f>
        <v>New York Red Bulls II</v>
      </c>
      <c r="Y947" t="str">
        <f>VLOOKUP(F947,'Transform table'!A:B,2,0)</f>
        <v>New England Revolution II</v>
      </c>
      <c r="Z947" t="str">
        <f t="shared" si="16"/>
        <v>02/08/2026New York Red Bulls IINew England Revolution II</v>
      </c>
      <c r="AA947" t="e">
        <f>VLOOKUP($Z947,'oddspedia-matches'!$A:$AD,AA$2,0)</f>
        <v>#N/A</v>
      </c>
      <c r="AB947" t="e">
        <f>VLOOKUP($Z947,'oddspedia-matches'!$A:$AD,AB$2,0)</f>
        <v>#N/A</v>
      </c>
      <c r="AC947" t="e">
        <f>VLOOKUP($Z947,'oddspedia-matches'!$A:$AD,AC$2,0)</f>
        <v>#N/A</v>
      </c>
      <c r="AD947" t="e">
        <f>VLOOKUP($Z947,'oddspedia-matches'!$A:$AD,AD$2,0)</f>
        <v>#N/A</v>
      </c>
      <c r="AE947" t="e">
        <f>VLOOKUP($Z947,'oddspedia-matches'!$A:$AD,AE$2,0)</f>
        <v>#N/A</v>
      </c>
      <c r="AF947" t="e">
        <f>VLOOKUP($Z947,'oddspedia-matches'!$A:$AD,AF$2,0)</f>
        <v>#N/A</v>
      </c>
      <c r="AG947" t="e">
        <f>VLOOKUP($Z947,'oddspedia-matches'!$A:$AD,AG$2,0)</f>
        <v>#N/A</v>
      </c>
      <c r="AH947" t="e">
        <f>VLOOKUP($Z947,'oddspedia-matches'!$A:$AD,AH$2,0)</f>
        <v>#N/A</v>
      </c>
      <c r="AI947" t="e">
        <f>VLOOKUP($Z947,'oddspedia-matches'!$A:$AD,AI$2,0)</f>
        <v>#N/A</v>
      </c>
      <c r="AJ947" t="e">
        <f>VLOOKUP($Z947,'oddspedia-matches'!$A:$AD,AJ$2,0)</f>
        <v>#N/A</v>
      </c>
      <c r="AK947" t="e">
        <f>VLOOKUP($Z947,'oddspedia-matches'!$A:$AD,AK$2,0)</f>
        <v>#N/A</v>
      </c>
      <c r="AL947" t="e">
        <f>VLOOKUP($Z947,'oddspedia-matches'!$A:$AD,AL$2,0)</f>
        <v>#N/A</v>
      </c>
      <c r="AM947" t="e">
        <f>VLOOKUP($Z947,'oddspedia-matches'!$A:$AD,AM$2,0)</f>
        <v>#N/A</v>
      </c>
      <c r="AN947" t="e">
        <f>VLOOKUP($Z947,'oddspedia-matches'!$A:$AD,AN$2,0)</f>
        <v>#N/A</v>
      </c>
      <c r="AO947" t="e">
        <f>VLOOKUP($Z947,'oddspedia-matches'!$A:$AD,AO$2,0)</f>
        <v>#N/A</v>
      </c>
      <c r="AP947" t="e">
        <f>VLOOKUP($Z947,'oddspedia-matches'!$A:$AD,AP$2,0)</f>
        <v>#N/A</v>
      </c>
      <c r="AQ947" t="e">
        <f>VLOOKUP($Z947,'oddspedia-matches'!$A:$AD,AQ$2,0)</f>
        <v>#N/A</v>
      </c>
    </row>
    <row r="948" spans="2:43" hidden="1" x14ac:dyDescent="0.3">
      <c r="B948" t="s">
        <v>466</v>
      </c>
      <c r="C948" t="s">
        <v>5147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tr">
        <f>VLOOKUP(E948,'Transform table'!A:B,2,0)</f>
        <v>Saint Louis City II</v>
      </c>
      <c r="Y948" t="str">
        <f>VLOOKUP(F948,'Transform table'!A:B,2,0)</f>
        <v>Real Monarchs SLC</v>
      </c>
      <c r="Z948" t="str">
        <f t="shared" si="16"/>
        <v>02/08/2026Saint Louis City IIReal Monarchs SLC</v>
      </c>
      <c r="AA948" t="e">
        <f>VLOOKUP($Z948,'oddspedia-matches'!$A:$AD,AA$2,0)</f>
        <v>#N/A</v>
      </c>
      <c r="AB948" t="e">
        <f>VLOOKUP($Z948,'oddspedia-matches'!$A:$AD,AB$2,0)</f>
        <v>#N/A</v>
      </c>
      <c r="AC948" t="e">
        <f>VLOOKUP($Z948,'oddspedia-matches'!$A:$AD,AC$2,0)</f>
        <v>#N/A</v>
      </c>
      <c r="AD948" t="e">
        <f>VLOOKUP($Z948,'oddspedia-matches'!$A:$AD,AD$2,0)</f>
        <v>#N/A</v>
      </c>
      <c r="AE948" t="e">
        <f>VLOOKUP($Z948,'oddspedia-matches'!$A:$AD,AE$2,0)</f>
        <v>#N/A</v>
      </c>
      <c r="AF948" t="e">
        <f>VLOOKUP($Z948,'oddspedia-matches'!$A:$AD,AF$2,0)</f>
        <v>#N/A</v>
      </c>
      <c r="AG948" t="e">
        <f>VLOOKUP($Z948,'oddspedia-matches'!$A:$AD,AG$2,0)</f>
        <v>#N/A</v>
      </c>
      <c r="AH948" t="e">
        <f>VLOOKUP($Z948,'oddspedia-matches'!$A:$AD,AH$2,0)</f>
        <v>#N/A</v>
      </c>
      <c r="AI948" t="e">
        <f>VLOOKUP($Z948,'oddspedia-matches'!$A:$AD,AI$2,0)</f>
        <v>#N/A</v>
      </c>
      <c r="AJ948" t="e">
        <f>VLOOKUP($Z948,'oddspedia-matches'!$A:$AD,AJ$2,0)</f>
        <v>#N/A</v>
      </c>
      <c r="AK948" t="e">
        <f>VLOOKUP($Z948,'oddspedia-matches'!$A:$AD,AK$2,0)</f>
        <v>#N/A</v>
      </c>
      <c r="AL948" t="e">
        <f>VLOOKUP($Z948,'oddspedia-matches'!$A:$AD,AL$2,0)</f>
        <v>#N/A</v>
      </c>
      <c r="AM948" t="e">
        <f>VLOOKUP($Z948,'oddspedia-matches'!$A:$AD,AM$2,0)</f>
        <v>#N/A</v>
      </c>
      <c r="AN948" t="e">
        <f>VLOOKUP($Z948,'oddspedia-matches'!$A:$AD,AN$2,0)</f>
        <v>#N/A</v>
      </c>
      <c r="AO948" t="e">
        <f>VLOOKUP($Z948,'oddspedia-matches'!$A:$AD,AO$2,0)</f>
        <v>#N/A</v>
      </c>
      <c r="AP948" t="e">
        <f>VLOOKUP($Z948,'oddspedia-matches'!$A:$AD,AP$2,0)</f>
        <v>#N/A</v>
      </c>
      <c r="AQ948" t="e">
        <f>VLOOKUP($Z948,'oddspedia-matches'!$A:$AD,AQ$2,0)</f>
        <v>#N/A</v>
      </c>
    </row>
    <row r="949" spans="2:43" hidden="1" x14ac:dyDescent="0.3">
      <c r="B949" t="s">
        <v>452</v>
      </c>
      <c r="C949" t="s">
        <v>5147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tr">
        <f>VLOOKUP(E949,'Transform table'!A:B,2,0)</f>
        <v>CD Leones Del Norte</v>
      </c>
      <c r="Y949" t="str">
        <f>VLOOKUP(F949,'Transform table'!A:B,2,0)</f>
        <v>Barcelona SC</v>
      </c>
      <c r="Z949" t="str">
        <f t="shared" si="16"/>
        <v>02/08/2026CD Leones Del NorteBarcelona SC</v>
      </c>
      <c r="AA949" t="e">
        <f>VLOOKUP($Z949,'oddspedia-matches'!$A:$AD,AA$2,0)</f>
        <v>#N/A</v>
      </c>
      <c r="AB949" t="e">
        <f>VLOOKUP($Z949,'oddspedia-matches'!$A:$AD,AB$2,0)</f>
        <v>#N/A</v>
      </c>
      <c r="AC949" t="e">
        <f>VLOOKUP($Z949,'oddspedia-matches'!$A:$AD,AC$2,0)</f>
        <v>#N/A</v>
      </c>
      <c r="AD949" t="e">
        <f>VLOOKUP($Z949,'oddspedia-matches'!$A:$AD,AD$2,0)</f>
        <v>#N/A</v>
      </c>
      <c r="AE949" t="e">
        <f>VLOOKUP($Z949,'oddspedia-matches'!$A:$AD,AE$2,0)</f>
        <v>#N/A</v>
      </c>
      <c r="AF949" t="e">
        <f>VLOOKUP($Z949,'oddspedia-matches'!$A:$AD,AF$2,0)</f>
        <v>#N/A</v>
      </c>
      <c r="AG949" t="e">
        <f>VLOOKUP($Z949,'oddspedia-matches'!$A:$AD,AG$2,0)</f>
        <v>#N/A</v>
      </c>
      <c r="AH949" t="e">
        <f>VLOOKUP($Z949,'oddspedia-matches'!$A:$AD,AH$2,0)</f>
        <v>#N/A</v>
      </c>
      <c r="AI949" t="e">
        <f>VLOOKUP($Z949,'oddspedia-matches'!$A:$AD,AI$2,0)</f>
        <v>#N/A</v>
      </c>
      <c r="AJ949" t="e">
        <f>VLOOKUP($Z949,'oddspedia-matches'!$A:$AD,AJ$2,0)</f>
        <v>#N/A</v>
      </c>
      <c r="AK949" t="e">
        <f>VLOOKUP($Z949,'oddspedia-matches'!$A:$AD,AK$2,0)</f>
        <v>#N/A</v>
      </c>
      <c r="AL949" t="e">
        <f>VLOOKUP($Z949,'oddspedia-matches'!$A:$AD,AL$2,0)</f>
        <v>#N/A</v>
      </c>
      <c r="AM949" t="e">
        <f>VLOOKUP($Z949,'oddspedia-matches'!$A:$AD,AM$2,0)</f>
        <v>#N/A</v>
      </c>
      <c r="AN949" t="e">
        <f>VLOOKUP($Z949,'oddspedia-matches'!$A:$AD,AN$2,0)</f>
        <v>#N/A</v>
      </c>
      <c r="AO949" t="e">
        <f>VLOOKUP($Z949,'oddspedia-matches'!$A:$AD,AO$2,0)</f>
        <v>#N/A</v>
      </c>
      <c r="AP949" t="e">
        <f>VLOOKUP($Z949,'oddspedia-matches'!$A:$AD,AP$2,0)</f>
        <v>#N/A</v>
      </c>
      <c r="AQ949" t="e">
        <f>VLOOKUP($Z949,'oddspedia-matches'!$A:$AD,AQ$2,0)</f>
        <v>#N/A</v>
      </c>
    </row>
    <row r="950" spans="2:43" hidden="1" x14ac:dyDescent="0.3">
      <c r="B950" t="s">
        <v>489</v>
      </c>
      <c r="C950" t="s">
        <v>5147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tr">
        <f>VLOOKUP(E950,'Transform table'!A:B,2,0)</f>
        <v>Veraguas CD</v>
      </c>
      <c r="Y950" t="str">
        <f>VLOOKUP(F950,'Transform table'!A:B,2,0)</f>
        <v>Union Deportivo Universitario</v>
      </c>
      <c r="Z950" t="str">
        <f t="shared" si="16"/>
        <v>02/08/2026Veraguas CDUnion Deportivo Universitario</v>
      </c>
      <c r="AA950" t="e">
        <f>VLOOKUP($Z950,'oddspedia-matches'!$A:$AD,AA$2,0)</f>
        <v>#N/A</v>
      </c>
      <c r="AB950" t="e">
        <f>VLOOKUP($Z950,'oddspedia-matches'!$A:$AD,AB$2,0)</f>
        <v>#N/A</v>
      </c>
      <c r="AC950" t="e">
        <f>VLOOKUP($Z950,'oddspedia-matches'!$A:$AD,AC$2,0)</f>
        <v>#N/A</v>
      </c>
      <c r="AD950" t="e">
        <f>VLOOKUP($Z950,'oddspedia-matches'!$A:$AD,AD$2,0)</f>
        <v>#N/A</v>
      </c>
      <c r="AE950" t="e">
        <f>VLOOKUP($Z950,'oddspedia-matches'!$A:$AD,AE$2,0)</f>
        <v>#N/A</v>
      </c>
      <c r="AF950" t="e">
        <f>VLOOKUP($Z950,'oddspedia-matches'!$A:$AD,AF$2,0)</f>
        <v>#N/A</v>
      </c>
      <c r="AG950" t="e">
        <f>VLOOKUP($Z950,'oddspedia-matches'!$A:$AD,AG$2,0)</f>
        <v>#N/A</v>
      </c>
      <c r="AH950" t="e">
        <f>VLOOKUP($Z950,'oddspedia-matches'!$A:$AD,AH$2,0)</f>
        <v>#N/A</v>
      </c>
      <c r="AI950" t="e">
        <f>VLOOKUP($Z950,'oddspedia-matches'!$A:$AD,AI$2,0)</f>
        <v>#N/A</v>
      </c>
      <c r="AJ950" t="e">
        <f>VLOOKUP($Z950,'oddspedia-matches'!$A:$AD,AJ$2,0)</f>
        <v>#N/A</v>
      </c>
      <c r="AK950" t="e">
        <f>VLOOKUP($Z950,'oddspedia-matches'!$A:$AD,AK$2,0)</f>
        <v>#N/A</v>
      </c>
      <c r="AL950" t="e">
        <f>VLOOKUP($Z950,'oddspedia-matches'!$A:$AD,AL$2,0)</f>
        <v>#N/A</v>
      </c>
      <c r="AM950" t="e">
        <f>VLOOKUP($Z950,'oddspedia-matches'!$A:$AD,AM$2,0)</f>
        <v>#N/A</v>
      </c>
      <c r="AN950" t="e">
        <f>VLOOKUP($Z950,'oddspedia-matches'!$A:$AD,AN$2,0)</f>
        <v>#N/A</v>
      </c>
      <c r="AO950" t="e">
        <f>VLOOKUP($Z950,'oddspedia-matches'!$A:$AD,AO$2,0)</f>
        <v>#N/A</v>
      </c>
      <c r="AP950" t="e">
        <f>VLOOKUP($Z950,'oddspedia-matches'!$A:$AD,AP$2,0)</f>
        <v>#N/A</v>
      </c>
      <c r="AQ950" t="e">
        <f>VLOOKUP($Z950,'oddspedia-matches'!$A:$AD,AQ$2,0)</f>
        <v>#N/A</v>
      </c>
    </row>
    <row r="951" spans="2:43" hidden="1" x14ac:dyDescent="0.3">
      <c r="B951" t="s">
        <v>457</v>
      </c>
      <c r="C951" t="s">
        <v>5147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tr">
        <f>VLOOKUP(E951,'Transform table'!A:B,2,0)</f>
        <v>Oriente Petrolero</v>
      </c>
      <c r="Y951" t="str">
        <f>VLOOKUP(F951,'Transform table'!A:B,2,0)</f>
        <v>Nacional Potosi</v>
      </c>
      <c r="Z951" t="str">
        <f t="shared" si="16"/>
        <v>02/08/2026Oriente PetroleroNacional Potosi</v>
      </c>
      <c r="AA951" t="e">
        <f>VLOOKUP($Z951,'oddspedia-matches'!$A:$AD,AA$2,0)</f>
        <v>#N/A</v>
      </c>
      <c r="AB951" t="e">
        <f>VLOOKUP($Z951,'oddspedia-matches'!$A:$AD,AB$2,0)</f>
        <v>#N/A</v>
      </c>
      <c r="AC951" t="e">
        <f>VLOOKUP($Z951,'oddspedia-matches'!$A:$AD,AC$2,0)</f>
        <v>#N/A</v>
      </c>
      <c r="AD951" t="e">
        <f>VLOOKUP($Z951,'oddspedia-matches'!$A:$AD,AD$2,0)</f>
        <v>#N/A</v>
      </c>
      <c r="AE951" t="e">
        <f>VLOOKUP($Z951,'oddspedia-matches'!$A:$AD,AE$2,0)</f>
        <v>#N/A</v>
      </c>
      <c r="AF951" t="e">
        <f>VLOOKUP($Z951,'oddspedia-matches'!$A:$AD,AF$2,0)</f>
        <v>#N/A</v>
      </c>
      <c r="AG951" t="e">
        <f>VLOOKUP($Z951,'oddspedia-matches'!$A:$AD,AG$2,0)</f>
        <v>#N/A</v>
      </c>
      <c r="AH951" t="e">
        <f>VLOOKUP($Z951,'oddspedia-matches'!$A:$AD,AH$2,0)</f>
        <v>#N/A</v>
      </c>
      <c r="AI951" t="e">
        <f>VLOOKUP($Z951,'oddspedia-matches'!$A:$AD,AI$2,0)</f>
        <v>#N/A</v>
      </c>
      <c r="AJ951" t="e">
        <f>VLOOKUP($Z951,'oddspedia-matches'!$A:$AD,AJ$2,0)</f>
        <v>#N/A</v>
      </c>
      <c r="AK951" t="e">
        <f>VLOOKUP($Z951,'oddspedia-matches'!$A:$AD,AK$2,0)</f>
        <v>#N/A</v>
      </c>
      <c r="AL951" t="e">
        <f>VLOOKUP($Z951,'oddspedia-matches'!$A:$AD,AL$2,0)</f>
        <v>#N/A</v>
      </c>
      <c r="AM951" t="e">
        <f>VLOOKUP($Z951,'oddspedia-matches'!$A:$AD,AM$2,0)</f>
        <v>#N/A</v>
      </c>
      <c r="AN951" t="e">
        <f>VLOOKUP($Z951,'oddspedia-matches'!$A:$AD,AN$2,0)</f>
        <v>#N/A</v>
      </c>
      <c r="AO951" t="e">
        <f>VLOOKUP($Z951,'oddspedia-matches'!$A:$AD,AO$2,0)</f>
        <v>#N/A</v>
      </c>
      <c r="AP951" t="e">
        <f>VLOOKUP($Z951,'oddspedia-matches'!$A:$AD,AP$2,0)</f>
        <v>#N/A</v>
      </c>
      <c r="AQ951" t="e">
        <f>VLOOKUP($Z951,'oddspedia-matches'!$A:$AD,AQ$2,0)</f>
        <v>#N/A</v>
      </c>
    </row>
    <row r="952" spans="2:43" hidden="1" x14ac:dyDescent="0.3">
      <c r="B952" t="s">
        <v>482</v>
      </c>
      <c r="C952" t="s">
        <v>5147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tr">
        <f>VLOOKUP(E952,'Transform table'!A:B,2,0)</f>
        <v>Cienciano</v>
      </c>
      <c r="Y952" t="str">
        <f>VLOOKUP(F952,'Transform table'!A:B,2,0)</f>
        <v>Universitario de Deportes</v>
      </c>
      <c r="Z952" t="str">
        <f t="shared" si="16"/>
        <v>02/08/2026CiencianoUniversitario de Deportes</v>
      </c>
      <c r="AA952" t="e">
        <f>VLOOKUP($Z952,'oddspedia-matches'!$A:$AD,AA$2,0)</f>
        <v>#N/A</v>
      </c>
      <c r="AB952" t="e">
        <f>VLOOKUP($Z952,'oddspedia-matches'!$A:$AD,AB$2,0)</f>
        <v>#N/A</v>
      </c>
      <c r="AC952" t="e">
        <f>VLOOKUP($Z952,'oddspedia-matches'!$A:$AD,AC$2,0)</f>
        <v>#N/A</v>
      </c>
      <c r="AD952" t="e">
        <f>VLOOKUP($Z952,'oddspedia-matches'!$A:$AD,AD$2,0)</f>
        <v>#N/A</v>
      </c>
      <c r="AE952" t="e">
        <f>VLOOKUP($Z952,'oddspedia-matches'!$A:$AD,AE$2,0)</f>
        <v>#N/A</v>
      </c>
      <c r="AF952" t="e">
        <f>VLOOKUP($Z952,'oddspedia-matches'!$A:$AD,AF$2,0)</f>
        <v>#N/A</v>
      </c>
      <c r="AG952" t="e">
        <f>VLOOKUP($Z952,'oddspedia-matches'!$A:$AD,AG$2,0)</f>
        <v>#N/A</v>
      </c>
      <c r="AH952" t="e">
        <f>VLOOKUP($Z952,'oddspedia-matches'!$A:$AD,AH$2,0)</f>
        <v>#N/A</v>
      </c>
      <c r="AI952" t="e">
        <f>VLOOKUP($Z952,'oddspedia-matches'!$A:$AD,AI$2,0)</f>
        <v>#N/A</v>
      </c>
      <c r="AJ952" t="e">
        <f>VLOOKUP($Z952,'oddspedia-matches'!$A:$AD,AJ$2,0)</f>
        <v>#N/A</v>
      </c>
      <c r="AK952" t="e">
        <f>VLOOKUP($Z952,'oddspedia-matches'!$A:$AD,AK$2,0)</f>
        <v>#N/A</v>
      </c>
      <c r="AL952" t="e">
        <f>VLOOKUP($Z952,'oddspedia-matches'!$A:$AD,AL$2,0)</f>
        <v>#N/A</v>
      </c>
      <c r="AM952" t="e">
        <f>VLOOKUP($Z952,'oddspedia-matches'!$A:$AD,AM$2,0)</f>
        <v>#N/A</v>
      </c>
      <c r="AN952" t="e">
        <f>VLOOKUP($Z952,'oddspedia-matches'!$A:$AD,AN$2,0)</f>
        <v>#N/A</v>
      </c>
      <c r="AO952" t="e">
        <f>VLOOKUP($Z952,'oddspedia-matches'!$A:$AD,AO$2,0)</f>
        <v>#N/A</v>
      </c>
      <c r="AP952" t="e">
        <f>VLOOKUP($Z952,'oddspedia-matches'!$A:$AD,AP$2,0)</f>
        <v>#N/A</v>
      </c>
      <c r="AQ952" t="e">
        <f>VLOOKUP($Z952,'oddspedia-matches'!$A:$AD,AQ$2,0)</f>
        <v>#N/A</v>
      </c>
    </row>
    <row r="953" spans="2:43" hidden="1" x14ac:dyDescent="0.3">
      <c r="B953" t="s">
        <v>470</v>
      </c>
      <c r="C953" t="s">
        <v>5147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tr">
        <f>VLOOKUP(E953,'Transform table'!A:B,2,0)</f>
        <v>Lanus</v>
      </c>
      <c r="Y953" t="str">
        <f>VLOOKUP(F953,'Transform table'!A:B,2,0)</f>
        <v>Instituto de Cordoba</v>
      </c>
      <c r="Z953" t="str">
        <f t="shared" si="16"/>
        <v>02/08/2026LanusInstituto de Cordoba</v>
      </c>
      <c r="AA953" t="e">
        <f>VLOOKUP($Z953,'oddspedia-matches'!$A:$AD,AA$2,0)</f>
        <v>#N/A</v>
      </c>
      <c r="AB953" t="e">
        <f>VLOOKUP($Z953,'oddspedia-matches'!$A:$AD,AB$2,0)</f>
        <v>#N/A</v>
      </c>
      <c r="AC953" t="e">
        <f>VLOOKUP($Z953,'oddspedia-matches'!$A:$AD,AC$2,0)</f>
        <v>#N/A</v>
      </c>
      <c r="AD953" t="e">
        <f>VLOOKUP($Z953,'oddspedia-matches'!$A:$AD,AD$2,0)</f>
        <v>#N/A</v>
      </c>
      <c r="AE953" t="e">
        <f>VLOOKUP($Z953,'oddspedia-matches'!$A:$AD,AE$2,0)</f>
        <v>#N/A</v>
      </c>
      <c r="AF953" t="e">
        <f>VLOOKUP($Z953,'oddspedia-matches'!$A:$AD,AF$2,0)</f>
        <v>#N/A</v>
      </c>
      <c r="AG953" t="e">
        <f>VLOOKUP($Z953,'oddspedia-matches'!$A:$AD,AG$2,0)</f>
        <v>#N/A</v>
      </c>
      <c r="AH953" t="e">
        <f>VLOOKUP($Z953,'oddspedia-matches'!$A:$AD,AH$2,0)</f>
        <v>#N/A</v>
      </c>
      <c r="AI953" t="e">
        <f>VLOOKUP($Z953,'oddspedia-matches'!$A:$AD,AI$2,0)</f>
        <v>#N/A</v>
      </c>
      <c r="AJ953" t="e">
        <f>VLOOKUP($Z953,'oddspedia-matches'!$A:$AD,AJ$2,0)</f>
        <v>#N/A</v>
      </c>
      <c r="AK953" t="e">
        <f>VLOOKUP($Z953,'oddspedia-matches'!$A:$AD,AK$2,0)</f>
        <v>#N/A</v>
      </c>
      <c r="AL953" t="e">
        <f>VLOOKUP($Z953,'oddspedia-matches'!$A:$AD,AL$2,0)</f>
        <v>#N/A</v>
      </c>
      <c r="AM953" t="e">
        <f>VLOOKUP($Z953,'oddspedia-matches'!$A:$AD,AM$2,0)</f>
        <v>#N/A</v>
      </c>
      <c r="AN953" t="e">
        <f>VLOOKUP($Z953,'oddspedia-matches'!$A:$AD,AN$2,0)</f>
        <v>#N/A</v>
      </c>
      <c r="AO953" t="e">
        <f>VLOOKUP($Z953,'oddspedia-matches'!$A:$AD,AO$2,0)</f>
        <v>#N/A</v>
      </c>
      <c r="AP953" t="e">
        <f>VLOOKUP($Z953,'oddspedia-matches'!$A:$AD,AP$2,0)</f>
        <v>#N/A</v>
      </c>
      <c r="AQ953" t="e">
        <f>VLOOKUP($Z953,'oddspedia-matches'!$A:$AD,AQ$2,0)</f>
        <v>#N/A</v>
      </c>
    </row>
    <row r="954" spans="2:43" hidden="1" x14ac:dyDescent="0.3">
      <c r="B954" t="s">
        <v>487</v>
      </c>
      <c r="C954" t="s">
        <v>5147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tr">
        <f>VLOOKUP(E954,'Transform table'!A:B,2,0)</f>
        <v>Independiente Santa Fe</v>
      </c>
      <c r="Y954" t="str">
        <f>VLOOKUP(F954,'Transform table'!A:B,2,0)</f>
        <v>Once Caldas</v>
      </c>
      <c r="Z954" t="str">
        <f t="shared" si="16"/>
        <v>02/08/2026Independiente Santa FeOnce Caldas</v>
      </c>
      <c r="AA954" t="e">
        <f>VLOOKUP($Z954,'oddspedia-matches'!$A:$AD,AA$2,0)</f>
        <v>#N/A</v>
      </c>
      <c r="AB954" t="e">
        <f>VLOOKUP($Z954,'oddspedia-matches'!$A:$AD,AB$2,0)</f>
        <v>#N/A</v>
      </c>
      <c r="AC954" t="e">
        <f>VLOOKUP($Z954,'oddspedia-matches'!$A:$AD,AC$2,0)</f>
        <v>#N/A</v>
      </c>
      <c r="AD954" t="e">
        <f>VLOOKUP($Z954,'oddspedia-matches'!$A:$AD,AD$2,0)</f>
        <v>#N/A</v>
      </c>
      <c r="AE954" t="e">
        <f>VLOOKUP($Z954,'oddspedia-matches'!$A:$AD,AE$2,0)</f>
        <v>#N/A</v>
      </c>
      <c r="AF954" t="e">
        <f>VLOOKUP($Z954,'oddspedia-matches'!$A:$AD,AF$2,0)</f>
        <v>#N/A</v>
      </c>
      <c r="AG954" t="e">
        <f>VLOOKUP($Z954,'oddspedia-matches'!$A:$AD,AG$2,0)</f>
        <v>#N/A</v>
      </c>
      <c r="AH954" t="e">
        <f>VLOOKUP($Z954,'oddspedia-matches'!$A:$AD,AH$2,0)</f>
        <v>#N/A</v>
      </c>
      <c r="AI954" t="e">
        <f>VLOOKUP($Z954,'oddspedia-matches'!$A:$AD,AI$2,0)</f>
        <v>#N/A</v>
      </c>
      <c r="AJ954" t="e">
        <f>VLOOKUP($Z954,'oddspedia-matches'!$A:$AD,AJ$2,0)</f>
        <v>#N/A</v>
      </c>
      <c r="AK954" t="e">
        <f>VLOOKUP($Z954,'oddspedia-matches'!$A:$AD,AK$2,0)</f>
        <v>#N/A</v>
      </c>
      <c r="AL954" t="e">
        <f>VLOOKUP($Z954,'oddspedia-matches'!$A:$AD,AL$2,0)</f>
        <v>#N/A</v>
      </c>
      <c r="AM954" t="e">
        <f>VLOOKUP($Z954,'oddspedia-matches'!$A:$AD,AM$2,0)</f>
        <v>#N/A</v>
      </c>
      <c r="AN954" t="e">
        <f>VLOOKUP($Z954,'oddspedia-matches'!$A:$AD,AN$2,0)</f>
        <v>#N/A</v>
      </c>
      <c r="AO954" t="e">
        <f>VLOOKUP($Z954,'oddspedia-matches'!$A:$AD,AO$2,0)</f>
        <v>#N/A</v>
      </c>
      <c r="AP954" t="e">
        <f>VLOOKUP($Z954,'oddspedia-matches'!$A:$AD,AP$2,0)</f>
        <v>#N/A</v>
      </c>
      <c r="AQ954" t="e">
        <f>VLOOKUP($Z954,'oddspedia-matches'!$A:$AD,AQ$2,0)</f>
        <v>#N/A</v>
      </c>
    </row>
    <row r="955" spans="2:43" hidden="1" x14ac:dyDescent="0.3">
      <c r="B955" t="s">
        <v>469</v>
      </c>
      <c r="C955" t="s">
        <v>5317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e">
        <f>VLOOKUP(E955,'Transform table'!A:B,2,0)</f>
        <v>#N/A</v>
      </c>
      <c r="Y955" t="str">
        <f>VLOOKUP(F955,'Transform table'!A:B,2,0)</f>
        <v>Grotta Seltjarnarnes</v>
      </c>
      <c r="Z955" t="e">
        <f t="shared" ref="Z955:Z990" si="17">C955&amp;X955&amp;Y955</f>
        <v>#N/A</v>
      </c>
      <c r="AA955" t="e">
        <f>VLOOKUP($Z955,'oddspedia-matches'!$A:$AD,AA$2,0)</f>
        <v>#N/A</v>
      </c>
      <c r="AB955" t="e">
        <f>VLOOKUP($Z955,'oddspedia-matches'!$A:$AD,AB$2,0)</f>
        <v>#N/A</v>
      </c>
      <c r="AC955" t="e">
        <f>VLOOKUP($Z955,'oddspedia-matches'!$A:$AD,AC$2,0)</f>
        <v>#N/A</v>
      </c>
      <c r="AD955" t="e">
        <f>VLOOKUP($Z955,'oddspedia-matches'!$A:$AD,AD$2,0)</f>
        <v>#N/A</v>
      </c>
      <c r="AE955" t="e">
        <f>VLOOKUP($Z955,'oddspedia-matches'!$A:$AD,AE$2,0)</f>
        <v>#N/A</v>
      </c>
      <c r="AF955" t="e">
        <f>VLOOKUP($Z955,'oddspedia-matches'!$A:$AD,AF$2,0)</f>
        <v>#N/A</v>
      </c>
      <c r="AG955" t="e">
        <f>VLOOKUP($Z955,'oddspedia-matches'!$A:$AD,AG$2,0)</f>
        <v>#N/A</v>
      </c>
      <c r="AH955" t="e">
        <f>VLOOKUP($Z955,'oddspedia-matches'!$A:$AD,AH$2,0)</f>
        <v>#N/A</v>
      </c>
      <c r="AI955" t="e">
        <f>VLOOKUP($Z955,'oddspedia-matches'!$A:$AD,AI$2,0)</f>
        <v>#N/A</v>
      </c>
      <c r="AJ955" t="e">
        <f>VLOOKUP($Z955,'oddspedia-matches'!$A:$AD,AJ$2,0)</f>
        <v>#N/A</v>
      </c>
      <c r="AK955" t="e">
        <f>VLOOKUP($Z955,'oddspedia-matches'!$A:$AD,AK$2,0)</f>
        <v>#N/A</v>
      </c>
      <c r="AL955" t="e">
        <f>VLOOKUP($Z955,'oddspedia-matches'!$A:$AD,AL$2,0)</f>
        <v>#N/A</v>
      </c>
      <c r="AM955" t="e">
        <f>VLOOKUP($Z955,'oddspedia-matches'!$A:$AD,AM$2,0)</f>
        <v>#N/A</v>
      </c>
      <c r="AN955" t="e">
        <f>VLOOKUP($Z955,'oddspedia-matches'!$A:$AD,AN$2,0)</f>
        <v>#N/A</v>
      </c>
      <c r="AO955" t="e">
        <f>VLOOKUP($Z955,'oddspedia-matches'!$A:$AD,AO$2,0)</f>
        <v>#N/A</v>
      </c>
      <c r="AP955" t="e">
        <f>VLOOKUP($Z955,'oddspedia-matches'!$A:$AD,AP$2,0)</f>
        <v>#N/A</v>
      </c>
      <c r="AQ955" t="e">
        <f>VLOOKUP($Z955,'oddspedia-matches'!$A:$AD,AQ$2,0)</f>
        <v>#N/A</v>
      </c>
    </row>
    <row r="956" spans="2:43" hidden="1" x14ac:dyDescent="0.3">
      <c r="B956" t="s">
        <v>990</v>
      </c>
      <c r="C956" t="s">
        <v>5317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17"/>
        <v>03/08/2026FK AudaOgre United</v>
      </c>
      <c r="AA956" t="e">
        <f>VLOOKUP($Z956,'oddspedia-matches'!$A:$AD,AA$2,0)</f>
        <v>#N/A</v>
      </c>
      <c r="AB956" t="e">
        <f>VLOOKUP($Z956,'oddspedia-matches'!$A:$AD,AB$2,0)</f>
        <v>#N/A</v>
      </c>
      <c r="AC956" t="e">
        <f>VLOOKUP($Z956,'oddspedia-matches'!$A:$AD,AC$2,0)</f>
        <v>#N/A</v>
      </c>
      <c r="AD956" t="e">
        <f>VLOOKUP($Z956,'oddspedia-matches'!$A:$AD,AD$2,0)</f>
        <v>#N/A</v>
      </c>
      <c r="AE956" t="e">
        <f>VLOOKUP($Z956,'oddspedia-matches'!$A:$AD,AE$2,0)</f>
        <v>#N/A</v>
      </c>
      <c r="AF956" t="e">
        <f>VLOOKUP($Z956,'oddspedia-matches'!$A:$AD,AF$2,0)</f>
        <v>#N/A</v>
      </c>
      <c r="AG956" t="e">
        <f>VLOOKUP($Z956,'oddspedia-matches'!$A:$AD,AG$2,0)</f>
        <v>#N/A</v>
      </c>
      <c r="AH956" t="e">
        <f>VLOOKUP($Z956,'oddspedia-matches'!$A:$AD,AH$2,0)</f>
        <v>#N/A</v>
      </c>
      <c r="AI956" t="e">
        <f>VLOOKUP($Z956,'oddspedia-matches'!$A:$AD,AI$2,0)</f>
        <v>#N/A</v>
      </c>
      <c r="AJ956" t="e">
        <f>VLOOKUP($Z956,'oddspedia-matches'!$A:$AD,AJ$2,0)</f>
        <v>#N/A</v>
      </c>
      <c r="AK956" t="e">
        <f>VLOOKUP($Z956,'oddspedia-matches'!$A:$AD,AK$2,0)</f>
        <v>#N/A</v>
      </c>
      <c r="AL956" t="e">
        <f>VLOOKUP($Z956,'oddspedia-matches'!$A:$AD,AL$2,0)</f>
        <v>#N/A</v>
      </c>
      <c r="AM956" t="e">
        <f>VLOOKUP($Z956,'oddspedia-matches'!$A:$AD,AM$2,0)</f>
        <v>#N/A</v>
      </c>
      <c r="AN956" t="e">
        <f>VLOOKUP($Z956,'oddspedia-matches'!$A:$AD,AN$2,0)</f>
        <v>#N/A</v>
      </c>
      <c r="AO956" t="e">
        <f>VLOOKUP($Z956,'oddspedia-matches'!$A:$AD,AO$2,0)</f>
        <v>#N/A</v>
      </c>
      <c r="AP956" t="e">
        <f>VLOOKUP($Z956,'oddspedia-matches'!$A:$AD,AP$2,0)</f>
        <v>#N/A</v>
      </c>
      <c r="AQ956" t="e">
        <f>VLOOKUP($Z956,'oddspedia-matches'!$A:$AD,AQ$2,0)</f>
        <v>#N/A</v>
      </c>
    </row>
    <row r="957" spans="2:43" hidden="1" x14ac:dyDescent="0.3">
      <c r="B957" t="s">
        <v>450</v>
      </c>
      <c r="C957" t="s">
        <v>5317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17"/>
        <v>03/08/2026FK Transinvest IIFK Babrungas</v>
      </c>
      <c r="AA957" t="e">
        <f>VLOOKUP($Z957,'oddspedia-matches'!$A:$AD,AA$2,0)</f>
        <v>#N/A</v>
      </c>
      <c r="AB957" t="e">
        <f>VLOOKUP($Z957,'oddspedia-matches'!$A:$AD,AB$2,0)</f>
        <v>#N/A</v>
      </c>
      <c r="AC957" t="e">
        <f>VLOOKUP($Z957,'oddspedia-matches'!$A:$AD,AC$2,0)</f>
        <v>#N/A</v>
      </c>
      <c r="AD957" t="e">
        <f>VLOOKUP($Z957,'oddspedia-matches'!$A:$AD,AD$2,0)</f>
        <v>#N/A</v>
      </c>
      <c r="AE957" t="e">
        <f>VLOOKUP($Z957,'oddspedia-matches'!$A:$AD,AE$2,0)</f>
        <v>#N/A</v>
      </c>
      <c r="AF957" t="e">
        <f>VLOOKUP($Z957,'oddspedia-matches'!$A:$AD,AF$2,0)</f>
        <v>#N/A</v>
      </c>
      <c r="AG957" t="e">
        <f>VLOOKUP($Z957,'oddspedia-matches'!$A:$AD,AG$2,0)</f>
        <v>#N/A</v>
      </c>
      <c r="AH957" t="e">
        <f>VLOOKUP($Z957,'oddspedia-matches'!$A:$AD,AH$2,0)</f>
        <v>#N/A</v>
      </c>
      <c r="AI957" t="e">
        <f>VLOOKUP($Z957,'oddspedia-matches'!$A:$AD,AI$2,0)</f>
        <v>#N/A</v>
      </c>
      <c r="AJ957" t="e">
        <f>VLOOKUP($Z957,'oddspedia-matches'!$A:$AD,AJ$2,0)</f>
        <v>#N/A</v>
      </c>
      <c r="AK957" t="e">
        <f>VLOOKUP($Z957,'oddspedia-matches'!$A:$AD,AK$2,0)</f>
        <v>#N/A</v>
      </c>
      <c r="AL957" t="e">
        <f>VLOOKUP($Z957,'oddspedia-matches'!$A:$AD,AL$2,0)</f>
        <v>#N/A</v>
      </c>
      <c r="AM957" t="e">
        <f>VLOOKUP($Z957,'oddspedia-matches'!$A:$AD,AM$2,0)</f>
        <v>#N/A</v>
      </c>
      <c r="AN957" t="e">
        <f>VLOOKUP($Z957,'oddspedia-matches'!$A:$AD,AN$2,0)</f>
        <v>#N/A</v>
      </c>
      <c r="AO957" t="e">
        <f>VLOOKUP($Z957,'oddspedia-matches'!$A:$AD,AO$2,0)</f>
        <v>#N/A</v>
      </c>
      <c r="AP957" t="e">
        <f>VLOOKUP($Z957,'oddspedia-matches'!$A:$AD,AP$2,0)</f>
        <v>#N/A</v>
      </c>
      <c r="AQ957" t="e">
        <f>VLOOKUP($Z957,'oddspedia-matches'!$A:$AD,AQ$2,0)</f>
        <v>#N/A</v>
      </c>
    </row>
    <row r="958" spans="2:43" hidden="1" x14ac:dyDescent="0.3">
      <c r="B958" t="s">
        <v>569</v>
      </c>
      <c r="C958" t="s">
        <v>5317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17"/>
        <v>03/08/2026FK Tukums 2000 IIDSVK Tractors</v>
      </c>
      <c r="AA958" t="e">
        <f>VLOOKUP($Z958,'oddspedia-matches'!$A:$AD,AA$2,0)</f>
        <v>#N/A</v>
      </c>
      <c r="AB958" t="e">
        <f>VLOOKUP($Z958,'oddspedia-matches'!$A:$AD,AB$2,0)</f>
        <v>#N/A</v>
      </c>
      <c r="AC958" t="e">
        <f>VLOOKUP($Z958,'oddspedia-matches'!$A:$AD,AC$2,0)</f>
        <v>#N/A</v>
      </c>
      <c r="AD958" t="e">
        <f>VLOOKUP($Z958,'oddspedia-matches'!$A:$AD,AD$2,0)</f>
        <v>#N/A</v>
      </c>
      <c r="AE958" t="e">
        <f>VLOOKUP($Z958,'oddspedia-matches'!$A:$AD,AE$2,0)</f>
        <v>#N/A</v>
      </c>
      <c r="AF958" t="e">
        <f>VLOOKUP($Z958,'oddspedia-matches'!$A:$AD,AF$2,0)</f>
        <v>#N/A</v>
      </c>
      <c r="AG958" t="e">
        <f>VLOOKUP($Z958,'oddspedia-matches'!$A:$AD,AG$2,0)</f>
        <v>#N/A</v>
      </c>
      <c r="AH958" t="e">
        <f>VLOOKUP($Z958,'oddspedia-matches'!$A:$AD,AH$2,0)</f>
        <v>#N/A</v>
      </c>
      <c r="AI958" t="e">
        <f>VLOOKUP($Z958,'oddspedia-matches'!$A:$AD,AI$2,0)</f>
        <v>#N/A</v>
      </c>
      <c r="AJ958" t="e">
        <f>VLOOKUP($Z958,'oddspedia-matches'!$A:$AD,AJ$2,0)</f>
        <v>#N/A</v>
      </c>
      <c r="AK958" t="e">
        <f>VLOOKUP($Z958,'oddspedia-matches'!$A:$AD,AK$2,0)</f>
        <v>#N/A</v>
      </c>
      <c r="AL958" t="e">
        <f>VLOOKUP($Z958,'oddspedia-matches'!$A:$AD,AL$2,0)</f>
        <v>#N/A</v>
      </c>
      <c r="AM958" t="e">
        <f>VLOOKUP($Z958,'oddspedia-matches'!$A:$AD,AM$2,0)</f>
        <v>#N/A</v>
      </c>
      <c r="AN958" t="e">
        <f>VLOOKUP($Z958,'oddspedia-matches'!$A:$AD,AN$2,0)</f>
        <v>#N/A</v>
      </c>
      <c r="AO958" t="e">
        <f>VLOOKUP($Z958,'oddspedia-matches'!$A:$AD,AO$2,0)</f>
        <v>#N/A</v>
      </c>
      <c r="AP958" t="e">
        <f>VLOOKUP($Z958,'oddspedia-matches'!$A:$AD,AP$2,0)</f>
        <v>#N/A</v>
      </c>
      <c r="AQ958" t="e">
        <f>VLOOKUP($Z958,'oddspedia-matches'!$A:$AD,AQ$2,0)</f>
        <v>#N/A</v>
      </c>
    </row>
    <row r="959" spans="2:43" hidden="1" x14ac:dyDescent="0.3">
      <c r="B959" t="s">
        <v>475</v>
      </c>
      <c r="C959" t="s">
        <v>5317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e">
        <f>VLOOKUP(E959,'Transform table'!A:B,2,0)</f>
        <v>#N/A</v>
      </c>
      <c r="Y959" t="str">
        <f>VLOOKUP(F959,'Transform table'!A:B,2,0)</f>
        <v>Banga Gargzdai</v>
      </c>
      <c r="Z959" t="e">
        <f t="shared" si="17"/>
        <v>#N/A</v>
      </c>
      <c r="AA959" t="e">
        <f>VLOOKUP($Z959,'oddspedia-matches'!$A:$AD,AA$2,0)</f>
        <v>#N/A</v>
      </c>
      <c r="AB959" t="e">
        <f>VLOOKUP($Z959,'oddspedia-matches'!$A:$AD,AB$2,0)</f>
        <v>#N/A</v>
      </c>
      <c r="AC959" t="e">
        <f>VLOOKUP($Z959,'oddspedia-matches'!$A:$AD,AC$2,0)</f>
        <v>#N/A</v>
      </c>
      <c r="AD959" t="e">
        <f>VLOOKUP($Z959,'oddspedia-matches'!$A:$AD,AD$2,0)</f>
        <v>#N/A</v>
      </c>
      <c r="AE959" t="e">
        <f>VLOOKUP($Z959,'oddspedia-matches'!$A:$AD,AE$2,0)</f>
        <v>#N/A</v>
      </c>
      <c r="AF959" t="e">
        <f>VLOOKUP($Z959,'oddspedia-matches'!$A:$AD,AF$2,0)</f>
        <v>#N/A</v>
      </c>
      <c r="AG959" t="e">
        <f>VLOOKUP($Z959,'oddspedia-matches'!$A:$AD,AG$2,0)</f>
        <v>#N/A</v>
      </c>
      <c r="AH959" t="e">
        <f>VLOOKUP($Z959,'oddspedia-matches'!$A:$AD,AH$2,0)</f>
        <v>#N/A</v>
      </c>
      <c r="AI959" t="e">
        <f>VLOOKUP($Z959,'oddspedia-matches'!$A:$AD,AI$2,0)</f>
        <v>#N/A</v>
      </c>
      <c r="AJ959" t="e">
        <f>VLOOKUP($Z959,'oddspedia-matches'!$A:$AD,AJ$2,0)</f>
        <v>#N/A</v>
      </c>
      <c r="AK959" t="e">
        <f>VLOOKUP($Z959,'oddspedia-matches'!$A:$AD,AK$2,0)</f>
        <v>#N/A</v>
      </c>
      <c r="AL959" t="e">
        <f>VLOOKUP($Z959,'oddspedia-matches'!$A:$AD,AL$2,0)</f>
        <v>#N/A</v>
      </c>
      <c r="AM959" t="e">
        <f>VLOOKUP($Z959,'oddspedia-matches'!$A:$AD,AM$2,0)</f>
        <v>#N/A</v>
      </c>
      <c r="AN959" t="e">
        <f>VLOOKUP($Z959,'oddspedia-matches'!$A:$AD,AN$2,0)</f>
        <v>#N/A</v>
      </c>
      <c r="AO959" t="e">
        <f>VLOOKUP($Z959,'oddspedia-matches'!$A:$AD,AO$2,0)</f>
        <v>#N/A</v>
      </c>
      <c r="AP959" t="e">
        <f>VLOOKUP($Z959,'oddspedia-matches'!$A:$AD,AP$2,0)</f>
        <v>#N/A</v>
      </c>
      <c r="AQ959" t="e">
        <f>VLOOKUP($Z959,'oddspedia-matches'!$A:$AD,AQ$2,0)</f>
        <v>#N/A</v>
      </c>
    </row>
    <row r="960" spans="2:43" hidden="1" x14ac:dyDescent="0.3">
      <c r="B960" t="s">
        <v>626</v>
      </c>
      <c r="C960" t="s">
        <v>5317</v>
      </c>
      <c r="D960" s="25">
        <v>0.54166666666666663</v>
      </c>
      <c r="E960" t="s">
        <v>1243</v>
      </c>
      <c r="F960" t="s">
        <v>5318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e">
        <f>VLOOKUP(F960,'Transform table'!A:B,2,0)</f>
        <v>#N/A</v>
      </c>
      <c r="Z960" t="e">
        <f t="shared" si="17"/>
        <v>#N/A</v>
      </c>
      <c r="AA960" t="e">
        <f>VLOOKUP($Z960,'oddspedia-matches'!$A:$AD,AA$2,0)</f>
        <v>#N/A</v>
      </c>
      <c r="AB960" t="e">
        <f>VLOOKUP($Z960,'oddspedia-matches'!$A:$AD,AB$2,0)</f>
        <v>#N/A</v>
      </c>
      <c r="AC960" t="e">
        <f>VLOOKUP($Z960,'oddspedia-matches'!$A:$AD,AC$2,0)</f>
        <v>#N/A</v>
      </c>
      <c r="AD960" t="e">
        <f>VLOOKUP($Z960,'oddspedia-matches'!$A:$AD,AD$2,0)</f>
        <v>#N/A</v>
      </c>
      <c r="AE960" t="e">
        <f>VLOOKUP($Z960,'oddspedia-matches'!$A:$AD,AE$2,0)</f>
        <v>#N/A</v>
      </c>
      <c r="AF960" t="e">
        <f>VLOOKUP($Z960,'oddspedia-matches'!$A:$AD,AF$2,0)</f>
        <v>#N/A</v>
      </c>
      <c r="AG960" t="e">
        <f>VLOOKUP($Z960,'oddspedia-matches'!$A:$AD,AG$2,0)</f>
        <v>#N/A</v>
      </c>
      <c r="AH960" t="e">
        <f>VLOOKUP($Z960,'oddspedia-matches'!$A:$AD,AH$2,0)</f>
        <v>#N/A</v>
      </c>
      <c r="AI960" t="e">
        <f>VLOOKUP($Z960,'oddspedia-matches'!$A:$AD,AI$2,0)</f>
        <v>#N/A</v>
      </c>
      <c r="AJ960" t="e">
        <f>VLOOKUP($Z960,'oddspedia-matches'!$A:$AD,AJ$2,0)</f>
        <v>#N/A</v>
      </c>
      <c r="AK960" t="e">
        <f>VLOOKUP($Z960,'oddspedia-matches'!$A:$AD,AK$2,0)</f>
        <v>#N/A</v>
      </c>
      <c r="AL960" t="e">
        <f>VLOOKUP($Z960,'oddspedia-matches'!$A:$AD,AL$2,0)</f>
        <v>#N/A</v>
      </c>
      <c r="AM960" t="e">
        <f>VLOOKUP($Z960,'oddspedia-matches'!$A:$AD,AM$2,0)</f>
        <v>#N/A</v>
      </c>
      <c r="AN960" t="e">
        <f>VLOOKUP($Z960,'oddspedia-matches'!$A:$AD,AN$2,0)</f>
        <v>#N/A</v>
      </c>
      <c r="AO960" t="e">
        <f>VLOOKUP($Z960,'oddspedia-matches'!$A:$AD,AO$2,0)</f>
        <v>#N/A</v>
      </c>
      <c r="AP960" t="e">
        <f>VLOOKUP($Z960,'oddspedia-matches'!$A:$AD,AP$2,0)</f>
        <v>#N/A</v>
      </c>
      <c r="AQ960" t="e">
        <f>VLOOKUP($Z960,'oddspedia-matches'!$A:$AD,AQ$2,0)</f>
        <v>#N/A</v>
      </c>
    </row>
    <row r="961" spans="2:43" hidden="1" x14ac:dyDescent="0.3">
      <c r="B961" t="s">
        <v>474</v>
      </c>
      <c r="C961" t="s">
        <v>5317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e">
        <f>VLOOKUP(E961,'Transform table'!A:B,2,0)</f>
        <v>#N/A</v>
      </c>
      <c r="Y961" t="str">
        <f>VLOOKUP(F961,'Transform table'!A:B,2,0)</f>
        <v>HJK Helsinki</v>
      </c>
      <c r="Z961" t="e">
        <f t="shared" si="17"/>
        <v>#N/A</v>
      </c>
      <c r="AA961" t="e">
        <f>VLOOKUP($Z961,'oddspedia-matches'!$A:$AD,AA$2,0)</f>
        <v>#N/A</v>
      </c>
      <c r="AB961" t="e">
        <f>VLOOKUP($Z961,'oddspedia-matches'!$A:$AD,AB$2,0)</f>
        <v>#N/A</v>
      </c>
      <c r="AC961" t="e">
        <f>VLOOKUP($Z961,'oddspedia-matches'!$A:$AD,AC$2,0)</f>
        <v>#N/A</v>
      </c>
      <c r="AD961" t="e">
        <f>VLOOKUP($Z961,'oddspedia-matches'!$A:$AD,AD$2,0)</f>
        <v>#N/A</v>
      </c>
      <c r="AE961" t="e">
        <f>VLOOKUP($Z961,'oddspedia-matches'!$A:$AD,AE$2,0)</f>
        <v>#N/A</v>
      </c>
      <c r="AF961" t="e">
        <f>VLOOKUP($Z961,'oddspedia-matches'!$A:$AD,AF$2,0)</f>
        <v>#N/A</v>
      </c>
      <c r="AG961" t="e">
        <f>VLOOKUP($Z961,'oddspedia-matches'!$A:$AD,AG$2,0)</f>
        <v>#N/A</v>
      </c>
      <c r="AH961" t="e">
        <f>VLOOKUP($Z961,'oddspedia-matches'!$A:$AD,AH$2,0)</f>
        <v>#N/A</v>
      </c>
      <c r="AI961" t="e">
        <f>VLOOKUP($Z961,'oddspedia-matches'!$A:$AD,AI$2,0)</f>
        <v>#N/A</v>
      </c>
      <c r="AJ961" t="e">
        <f>VLOOKUP($Z961,'oddspedia-matches'!$A:$AD,AJ$2,0)</f>
        <v>#N/A</v>
      </c>
      <c r="AK961" t="e">
        <f>VLOOKUP($Z961,'oddspedia-matches'!$A:$AD,AK$2,0)</f>
        <v>#N/A</v>
      </c>
      <c r="AL961" t="e">
        <f>VLOOKUP($Z961,'oddspedia-matches'!$A:$AD,AL$2,0)</f>
        <v>#N/A</v>
      </c>
      <c r="AM961" t="e">
        <f>VLOOKUP($Z961,'oddspedia-matches'!$A:$AD,AM$2,0)</f>
        <v>#N/A</v>
      </c>
      <c r="AN961" t="e">
        <f>VLOOKUP($Z961,'oddspedia-matches'!$A:$AD,AN$2,0)</f>
        <v>#N/A</v>
      </c>
      <c r="AO961" t="e">
        <f>VLOOKUP($Z961,'oddspedia-matches'!$A:$AD,AO$2,0)</f>
        <v>#N/A</v>
      </c>
      <c r="AP961" t="e">
        <f>VLOOKUP($Z961,'oddspedia-matches'!$A:$AD,AP$2,0)</f>
        <v>#N/A</v>
      </c>
      <c r="AQ961" t="e">
        <f>VLOOKUP($Z961,'oddspedia-matches'!$A:$AD,AQ$2,0)</f>
        <v>#N/A</v>
      </c>
    </row>
    <row r="962" spans="2:43" hidden="1" x14ac:dyDescent="0.3">
      <c r="B962" t="s">
        <v>477</v>
      </c>
      <c r="C962" t="s">
        <v>5317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17"/>
        <v>03/08/2026Cork CityAthlone Town</v>
      </c>
      <c r="AA962" t="e">
        <f>VLOOKUP($Z962,'oddspedia-matches'!$A:$AD,AA$2,0)</f>
        <v>#N/A</v>
      </c>
      <c r="AB962" t="e">
        <f>VLOOKUP($Z962,'oddspedia-matches'!$A:$AD,AB$2,0)</f>
        <v>#N/A</v>
      </c>
      <c r="AC962" t="e">
        <f>VLOOKUP($Z962,'oddspedia-matches'!$A:$AD,AC$2,0)</f>
        <v>#N/A</v>
      </c>
      <c r="AD962" t="e">
        <f>VLOOKUP($Z962,'oddspedia-matches'!$A:$AD,AD$2,0)</f>
        <v>#N/A</v>
      </c>
      <c r="AE962" t="e">
        <f>VLOOKUP($Z962,'oddspedia-matches'!$A:$AD,AE$2,0)</f>
        <v>#N/A</v>
      </c>
      <c r="AF962" t="e">
        <f>VLOOKUP($Z962,'oddspedia-matches'!$A:$AD,AF$2,0)</f>
        <v>#N/A</v>
      </c>
      <c r="AG962" t="e">
        <f>VLOOKUP($Z962,'oddspedia-matches'!$A:$AD,AG$2,0)</f>
        <v>#N/A</v>
      </c>
      <c r="AH962" t="e">
        <f>VLOOKUP($Z962,'oddspedia-matches'!$A:$AD,AH$2,0)</f>
        <v>#N/A</v>
      </c>
      <c r="AI962" t="e">
        <f>VLOOKUP($Z962,'oddspedia-matches'!$A:$AD,AI$2,0)</f>
        <v>#N/A</v>
      </c>
      <c r="AJ962" t="e">
        <f>VLOOKUP($Z962,'oddspedia-matches'!$A:$AD,AJ$2,0)</f>
        <v>#N/A</v>
      </c>
      <c r="AK962" t="e">
        <f>VLOOKUP($Z962,'oddspedia-matches'!$A:$AD,AK$2,0)</f>
        <v>#N/A</v>
      </c>
      <c r="AL962" t="e">
        <f>VLOOKUP($Z962,'oddspedia-matches'!$A:$AD,AL$2,0)</f>
        <v>#N/A</v>
      </c>
      <c r="AM962" t="e">
        <f>VLOOKUP($Z962,'oddspedia-matches'!$A:$AD,AM$2,0)</f>
        <v>#N/A</v>
      </c>
      <c r="AN962" t="e">
        <f>VLOOKUP($Z962,'oddspedia-matches'!$A:$AD,AN$2,0)</f>
        <v>#N/A</v>
      </c>
      <c r="AO962" t="e">
        <f>VLOOKUP($Z962,'oddspedia-matches'!$A:$AD,AO$2,0)</f>
        <v>#N/A</v>
      </c>
      <c r="AP962" t="e">
        <f>VLOOKUP($Z962,'oddspedia-matches'!$A:$AD,AP$2,0)</f>
        <v>#N/A</v>
      </c>
      <c r="AQ962" t="e">
        <f>VLOOKUP($Z962,'oddspedia-matches'!$A:$AD,AQ$2,0)</f>
        <v>#N/A</v>
      </c>
    </row>
    <row r="963" spans="2:43" hidden="1" x14ac:dyDescent="0.3">
      <c r="B963" t="s">
        <v>477</v>
      </c>
      <c r="C963" t="s">
        <v>5317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17"/>
        <v>03/08/2026Kerry FCCobh Ramblers</v>
      </c>
      <c r="AA963" t="e">
        <f>VLOOKUP($Z963,'oddspedia-matches'!$A:$AD,AA$2,0)</f>
        <v>#N/A</v>
      </c>
      <c r="AB963" t="e">
        <f>VLOOKUP($Z963,'oddspedia-matches'!$A:$AD,AB$2,0)</f>
        <v>#N/A</v>
      </c>
      <c r="AC963" t="e">
        <f>VLOOKUP($Z963,'oddspedia-matches'!$A:$AD,AC$2,0)</f>
        <v>#N/A</v>
      </c>
      <c r="AD963" t="e">
        <f>VLOOKUP($Z963,'oddspedia-matches'!$A:$AD,AD$2,0)</f>
        <v>#N/A</v>
      </c>
      <c r="AE963" t="e">
        <f>VLOOKUP($Z963,'oddspedia-matches'!$A:$AD,AE$2,0)</f>
        <v>#N/A</v>
      </c>
      <c r="AF963" t="e">
        <f>VLOOKUP($Z963,'oddspedia-matches'!$A:$AD,AF$2,0)</f>
        <v>#N/A</v>
      </c>
      <c r="AG963" t="e">
        <f>VLOOKUP($Z963,'oddspedia-matches'!$A:$AD,AG$2,0)</f>
        <v>#N/A</v>
      </c>
      <c r="AH963" t="e">
        <f>VLOOKUP($Z963,'oddspedia-matches'!$A:$AD,AH$2,0)</f>
        <v>#N/A</v>
      </c>
      <c r="AI963" t="e">
        <f>VLOOKUP($Z963,'oddspedia-matches'!$A:$AD,AI$2,0)</f>
        <v>#N/A</v>
      </c>
      <c r="AJ963" t="e">
        <f>VLOOKUP($Z963,'oddspedia-matches'!$A:$AD,AJ$2,0)</f>
        <v>#N/A</v>
      </c>
      <c r="AK963" t="e">
        <f>VLOOKUP($Z963,'oddspedia-matches'!$A:$AD,AK$2,0)</f>
        <v>#N/A</v>
      </c>
      <c r="AL963" t="e">
        <f>VLOOKUP($Z963,'oddspedia-matches'!$A:$AD,AL$2,0)</f>
        <v>#N/A</v>
      </c>
      <c r="AM963" t="e">
        <f>VLOOKUP($Z963,'oddspedia-matches'!$A:$AD,AM$2,0)</f>
        <v>#N/A</v>
      </c>
      <c r="AN963" t="e">
        <f>VLOOKUP($Z963,'oddspedia-matches'!$A:$AD,AN$2,0)</f>
        <v>#N/A</v>
      </c>
      <c r="AO963" t="e">
        <f>VLOOKUP($Z963,'oddspedia-matches'!$A:$AD,AO$2,0)</f>
        <v>#N/A</v>
      </c>
      <c r="AP963" t="e">
        <f>VLOOKUP($Z963,'oddspedia-matches'!$A:$AD,AP$2,0)</f>
        <v>#N/A</v>
      </c>
      <c r="AQ963" t="e">
        <f>VLOOKUP($Z963,'oddspedia-matches'!$A:$AD,AQ$2,0)</f>
        <v>#N/A</v>
      </c>
    </row>
    <row r="964" spans="2:43" hidden="1" x14ac:dyDescent="0.3">
      <c r="B964" t="s">
        <v>477</v>
      </c>
      <c r="C964" t="s">
        <v>5317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17"/>
        <v>03/08/2026Longford TownFinn Harps</v>
      </c>
      <c r="AA964" t="e">
        <f>VLOOKUP($Z964,'oddspedia-matches'!$A:$AD,AA$2,0)</f>
        <v>#N/A</v>
      </c>
      <c r="AB964" t="e">
        <f>VLOOKUP($Z964,'oddspedia-matches'!$A:$AD,AB$2,0)</f>
        <v>#N/A</v>
      </c>
      <c r="AC964" t="e">
        <f>VLOOKUP($Z964,'oddspedia-matches'!$A:$AD,AC$2,0)</f>
        <v>#N/A</v>
      </c>
      <c r="AD964" t="e">
        <f>VLOOKUP($Z964,'oddspedia-matches'!$A:$AD,AD$2,0)</f>
        <v>#N/A</v>
      </c>
      <c r="AE964" t="e">
        <f>VLOOKUP($Z964,'oddspedia-matches'!$A:$AD,AE$2,0)</f>
        <v>#N/A</v>
      </c>
      <c r="AF964" t="e">
        <f>VLOOKUP($Z964,'oddspedia-matches'!$A:$AD,AF$2,0)</f>
        <v>#N/A</v>
      </c>
      <c r="AG964" t="e">
        <f>VLOOKUP($Z964,'oddspedia-matches'!$A:$AD,AG$2,0)</f>
        <v>#N/A</v>
      </c>
      <c r="AH964" t="e">
        <f>VLOOKUP($Z964,'oddspedia-matches'!$A:$AD,AH$2,0)</f>
        <v>#N/A</v>
      </c>
      <c r="AI964" t="e">
        <f>VLOOKUP($Z964,'oddspedia-matches'!$A:$AD,AI$2,0)</f>
        <v>#N/A</v>
      </c>
      <c r="AJ964" t="e">
        <f>VLOOKUP($Z964,'oddspedia-matches'!$A:$AD,AJ$2,0)</f>
        <v>#N/A</v>
      </c>
      <c r="AK964" t="e">
        <f>VLOOKUP($Z964,'oddspedia-matches'!$A:$AD,AK$2,0)</f>
        <v>#N/A</v>
      </c>
      <c r="AL964" t="e">
        <f>VLOOKUP($Z964,'oddspedia-matches'!$A:$AD,AL$2,0)</f>
        <v>#N/A</v>
      </c>
      <c r="AM964" t="e">
        <f>VLOOKUP($Z964,'oddspedia-matches'!$A:$AD,AM$2,0)</f>
        <v>#N/A</v>
      </c>
      <c r="AN964" t="e">
        <f>VLOOKUP($Z964,'oddspedia-matches'!$A:$AD,AN$2,0)</f>
        <v>#N/A</v>
      </c>
      <c r="AO964" t="e">
        <f>VLOOKUP($Z964,'oddspedia-matches'!$A:$AD,AO$2,0)</f>
        <v>#N/A</v>
      </c>
      <c r="AP964" t="e">
        <f>VLOOKUP($Z964,'oddspedia-matches'!$A:$AD,AP$2,0)</f>
        <v>#N/A</v>
      </c>
      <c r="AQ964" t="e">
        <f>VLOOKUP($Z964,'oddspedia-matches'!$A:$AD,AQ$2,0)</f>
        <v>#N/A</v>
      </c>
    </row>
    <row r="965" spans="2:43" hidden="1" x14ac:dyDescent="0.3">
      <c r="B965" t="s">
        <v>477</v>
      </c>
      <c r="C965" t="s">
        <v>5317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17"/>
        <v>03/08/2026UC DublinTreaty United</v>
      </c>
      <c r="AA965" t="e">
        <f>VLOOKUP($Z965,'oddspedia-matches'!$A:$AD,AA$2,0)</f>
        <v>#N/A</v>
      </c>
      <c r="AB965" t="e">
        <f>VLOOKUP($Z965,'oddspedia-matches'!$A:$AD,AB$2,0)</f>
        <v>#N/A</v>
      </c>
      <c r="AC965" t="e">
        <f>VLOOKUP($Z965,'oddspedia-matches'!$A:$AD,AC$2,0)</f>
        <v>#N/A</v>
      </c>
      <c r="AD965" t="e">
        <f>VLOOKUP($Z965,'oddspedia-matches'!$A:$AD,AD$2,0)</f>
        <v>#N/A</v>
      </c>
      <c r="AE965" t="e">
        <f>VLOOKUP($Z965,'oddspedia-matches'!$A:$AD,AE$2,0)</f>
        <v>#N/A</v>
      </c>
      <c r="AF965" t="e">
        <f>VLOOKUP($Z965,'oddspedia-matches'!$A:$AD,AF$2,0)</f>
        <v>#N/A</v>
      </c>
      <c r="AG965" t="e">
        <f>VLOOKUP($Z965,'oddspedia-matches'!$A:$AD,AG$2,0)</f>
        <v>#N/A</v>
      </c>
      <c r="AH965" t="e">
        <f>VLOOKUP($Z965,'oddspedia-matches'!$A:$AD,AH$2,0)</f>
        <v>#N/A</v>
      </c>
      <c r="AI965" t="e">
        <f>VLOOKUP($Z965,'oddspedia-matches'!$A:$AD,AI$2,0)</f>
        <v>#N/A</v>
      </c>
      <c r="AJ965" t="e">
        <f>VLOOKUP($Z965,'oddspedia-matches'!$A:$AD,AJ$2,0)</f>
        <v>#N/A</v>
      </c>
      <c r="AK965" t="e">
        <f>VLOOKUP($Z965,'oddspedia-matches'!$A:$AD,AK$2,0)</f>
        <v>#N/A</v>
      </c>
      <c r="AL965" t="e">
        <f>VLOOKUP($Z965,'oddspedia-matches'!$A:$AD,AL$2,0)</f>
        <v>#N/A</v>
      </c>
      <c r="AM965" t="e">
        <f>VLOOKUP($Z965,'oddspedia-matches'!$A:$AD,AM$2,0)</f>
        <v>#N/A</v>
      </c>
      <c r="AN965" t="e">
        <f>VLOOKUP($Z965,'oddspedia-matches'!$A:$AD,AN$2,0)</f>
        <v>#N/A</v>
      </c>
      <c r="AO965" t="e">
        <f>VLOOKUP($Z965,'oddspedia-matches'!$A:$AD,AO$2,0)</f>
        <v>#N/A</v>
      </c>
      <c r="AP965" t="e">
        <f>VLOOKUP($Z965,'oddspedia-matches'!$A:$AD,AP$2,0)</f>
        <v>#N/A</v>
      </c>
      <c r="AQ965" t="e">
        <f>VLOOKUP($Z965,'oddspedia-matches'!$A:$AD,AQ$2,0)</f>
        <v>#N/A</v>
      </c>
    </row>
    <row r="966" spans="2:43" hidden="1" x14ac:dyDescent="0.3">
      <c r="B966" t="s">
        <v>477</v>
      </c>
      <c r="C966" t="s">
        <v>5317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17"/>
        <v>03/08/2026Wexford YouthsBray Wanderers</v>
      </c>
      <c r="AA966" t="e">
        <f>VLOOKUP($Z966,'oddspedia-matches'!$A:$AD,AA$2,0)</f>
        <v>#N/A</v>
      </c>
      <c r="AB966" t="e">
        <f>VLOOKUP($Z966,'oddspedia-matches'!$A:$AD,AB$2,0)</f>
        <v>#N/A</v>
      </c>
      <c r="AC966" t="e">
        <f>VLOOKUP($Z966,'oddspedia-matches'!$A:$AD,AC$2,0)</f>
        <v>#N/A</v>
      </c>
      <c r="AD966" t="e">
        <f>VLOOKUP($Z966,'oddspedia-matches'!$A:$AD,AD$2,0)</f>
        <v>#N/A</v>
      </c>
      <c r="AE966" t="e">
        <f>VLOOKUP($Z966,'oddspedia-matches'!$A:$AD,AE$2,0)</f>
        <v>#N/A</v>
      </c>
      <c r="AF966" t="e">
        <f>VLOOKUP($Z966,'oddspedia-matches'!$A:$AD,AF$2,0)</f>
        <v>#N/A</v>
      </c>
      <c r="AG966" t="e">
        <f>VLOOKUP($Z966,'oddspedia-matches'!$A:$AD,AG$2,0)</f>
        <v>#N/A</v>
      </c>
      <c r="AH966" t="e">
        <f>VLOOKUP($Z966,'oddspedia-matches'!$A:$AD,AH$2,0)</f>
        <v>#N/A</v>
      </c>
      <c r="AI966" t="e">
        <f>VLOOKUP($Z966,'oddspedia-matches'!$A:$AD,AI$2,0)</f>
        <v>#N/A</v>
      </c>
      <c r="AJ966" t="e">
        <f>VLOOKUP($Z966,'oddspedia-matches'!$A:$AD,AJ$2,0)</f>
        <v>#N/A</v>
      </c>
      <c r="AK966" t="e">
        <f>VLOOKUP($Z966,'oddspedia-matches'!$A:$AD,AK$2,0)</f>
        <v>#N/A</v>
      </c>
      <c r="AL966" t="e">
        <f>VLOOKUP($Z966,'oddspedia-matches'!$A:$AD,AL$2,0)</f>
        <v>#N/A</v>
      </c>
      <c r="AM966" t="e">
        <f>VLOOKUP($Z966,'oddspedia-matches'!$A:$AD,AM$2,0)</f>
        <v>#N/A</v>
      </c>
      <c r="AN966" t="e">
        <f>VLOOKUP($Z966,'oddspedia-matches'!$A:$AD,AN$2,0)</f>
        <v>#N/A</v>
      </c>
      <c r="AO966" t="e">
        <f>VLOOKUP($Z966,'oddspedia-matches'!$A:$AD,AO$2,0)</f>
        <v>#N/A</v>
      </c>
      <c r="AP966" t="e">
        <f>VLOOKUP($Z966,'oddspedia-matches'!$A:$AD,AP$2,0)</f>
        <v>#N/A</v>
      </c>
      <c r="AQ966" t="e">
        <f>VLOOKUP($Z966,'oddspedia-matches'!$A:$AD,AQ$2,0)</f>
        <v>#N/A</v>
      </c>
    </row>
    <row r="967" spans="2:43" hidden="1" x14ac:dyDescent="0.3">
      <c r="B967" t="s">
        <v>475</v>
      </c>
      <c r="C967" t="s">
        <v>5317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17"/>
        <v>03/08/2026FK PanevezysFK Dziugas Telsiai</v>
      </c>
      <c r="AA967" t="e">
        <f>VLOOKUP($Z967,'oddspedia-matches'!$A:$AD,AA$2,0)</f>
        <v>#N/A</v>
      </c>
      <c r="AB967" t="e">
        <f>VLOOKUP($Z967,'oddspedia-matches'!$A:$AD,AB$2,0)</f>
        <v>#N/A</v>
      </c>
      <c r="AC967" t="e">
        <f>VLOOKUP($Z967,'oddspedia-matches'!$A:$AD,AC$2,0)</f>
        <v>#N/A</v>
      </c>
      <c r="AD967" t="e">
        <f>VLOOKUP($Z967,'oddspedia-matches'!$A:$AD,AD$2,0)</f>
        <v>#N/A</v>
      </c>
      <c r="AE967" t="e">
        <f>VLOOKUP($Z967,'oddspedia-matches'!$A:$AD,AE$2,0)</f>
        <v>#N/A</v>
      </c>
      <c r="AF967" t="e">
        <f>VLOOKUP($Z967,'oddspedia-matches'!$A:$AD,AF$2,0)</f>
        <v>#N/A</v>
      </c>
      <c r="AG967" t="e">
        <f>VLOOKUP($Z967,'oddspedia-matches'!$A:$AD,AG$2,0)</f>
        <v>#N/A</v>
      </c>
      <c r="AH967" t="e">
        <f>VLOOKUP($Z967,'oddspedia-matches'!$A:$AD,AH$2,0)</f>
        <v>#N/A</v>
      </c>
      <c r="AI967" t="e">
        <f>VLOOKUP($Z967,'oddspedia-matches'!$A:$AD,AI$2,0)</f>
        <v>#N/A</v>
      </c>
      <c r="AJ967" t="e">
        <f>VLOOKUP($Z967,'oddspedia-matches'!$A:$AD,AJ$2,0)</f>
        <v>#N/A</v>
      </c>
      <c r="AK967" t="e">
        <f>VLOOKUP($Z967,'oddspedia-matches'!$A:$AD,AK$2,0)</f>
        <v>#N/A</v>
      </c>
      <c r="AL967" t="e">
        <f>VLOOKUP($Z967,'oddspedia-matches'!$A:$AD,AL$2,0)</f>
        <v>#N/A</v>
      </c>
      <c r="AM967" t="e">
        <f>VLOOKUP($Z967,'oddspedia-matches'!$A:$AD,AM$2,0)</f>
        <v>#N/A</v>
      </c>
      <c r="AN967" t="e">
        <f>VLOOKUP($Z967,'oddspedia-matches'!$A:$AD,AN$2,0)</f>
        <v>#N/A</v>
      </c>
      <c r="AO967" t="e">
        <f>VLOOKUP($Z967,'oddspedia-matches'!$A:$AD,AO$2,0)</f>
        <v>#N/A</v>
      </c>
      <c r="AP967" t="e">
        <f>VLOOKUP($Z967,'oddspedia-matches'!$A:$AD,AP$2,0)</f>
        <v>#N/A</v>
      </c>
      <c r="AQ967" t="e">
        <f>VLOOKUP($Z967,'oddspedia-matches'!$A:$AD,AQ$2,0)</f>
        <v>#N/A</v>
      </c>
    </row>
    <row r="968" spans="2:43" hidden="1" x14ac:dyDescent="0.3">
      <c r="B968" t="s">
        <v>638</v>
      </c>
      <c r="C968" t="s">
        <v>5317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17"/>
        <v>03/08/2026RanheimHaugesund</v>
      </c>
      <c r="AA968" t="e">
        <f>VLOOKUP($Z968,'oddspedia-matches'!$A:$AD,AA$2,0)</f>
        <v>#N/A</v>
      </c>
      <c r="AB968" t="e">
        <f>VLOOKUP($Z968,'oddspedia-matches'!$A:$AD,AB$2,0)</f>
        <v>#N/A</v>
      </c>
      <c r="AC968" t="e">
        <f>VLOOKUP($Z968,'oddspedia-matches'!$A:$AD,AC$2,0)</f>
        <v>#N/A</v>
      </c>
      <c r="AD968" t="e">
        <f>VLOOKUP($Z968,'oddspedia-matches'!$A:$AD,AD$2,0)</f>
        <v>#N/A</v>
      </c>
      <c r="AE968" t="e">
        <f>VLOOKUP($Z968,'oddspedia-matches'!$A:$AD,AE$2,0)</f>
        <v>#N/A</v>
      </c>
      <c r="AF968" t="e">
        <f>VLOOKUP($Z968,'oddspedia-matches'!$A:$AD,AF$2,0)</f>
        <v>#N/A</v>
      </c>
      <c r="AG968" t="e">
        <f>VLOOKUP($Z968,'oddspedia-matches'!$A:$AD,AG$2,0)</f>
        <v>#N/A</v>
      </c>
      <c r="AH968" t="e">
        <f>VLOOKUP($Z968,'oddspedia-matches'!$A:$AD,AH$2,0)</f>
        <v>#N/A</v>
      </c>
      <c r="AI968" t="e">
        <f>VLOOKUP($Z968,'oddspedia-matches'!$A:$AD,AI$2,0)</f>
        <v>#N/A</v>
      </c>
      <c r="AJ968" t="e">
        <f>VLOOKUP($Z968,'oddspedia-matches'!$A:$AD,AJ$2,0)</f>
        <v>#N/A</v>
      </c>
      <c r="AK968" t="e">
        <f>VLOOKUP($Z968,'oddspedia-matches'!$A:$AD,AK$2,0)</f>
        <v>#N/A</v>
      </c>
      <c r="AL968" t="e">
        <f>VLOOKUP($Z968,'oddspedia-matches'!$A:$AD,AL$2,0)</f>
        <v>#N/A</v>
      </c>
      <c r="AM968" t="e">
        <f>VLOOKUP($Z968,'oddspedia-matches'!$A:$AD,AM$2,0)</f>
        <v>#N/A</v>
      </c>
      <c r="AN968" t="e">
        <f>VLOOKUP($Z968,'oddspedia-matches'!$A:$AD,AN$2,0)</f>
        <v>#N/A</v>
      </c>
      <c r="AO968" t="e">
        <f>VLOOKUP($Z968,'oddspedia-matches'!$A:$AD,AO$2,0)</f>
        <v>#N/A</v>
      </c>
      <c r="AP968" t="e">
        <f>VLOOKUP($Z968,'oddspedia-matches'!$A:$AD,AP$2,0)</f>
        <v>#N/A</v>
      </c>
      <c r="AQ968" t="e">
        <f>VLOOKUP($Z968,'oddspedia-matches'!$A:$AD,AQ$2,0)</f>
        <v>#N/A</v>
      </c>
    </row>
    <row r="969" spans="2:43" hidden="1" x14ac:dyDescent="0.3">
      <c r="B969" t="s">
        <v>476</v>
      </c>
      <c r="C969" t="s">
        <v>5317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e">
        <f>VLOOKUP(F969,'Transform table'!A:B,2,0)</f>
        <v>#N/A</v>
      </c>
      <c r="Z969" t="e">
        <f t="shared" si="17"/>
        <v>#N/A</v>
      </c>
      <c r="AA969" t="e">
        <f>VLOOKUP($Z969,'oddspedia-matches'!$A:$AD,AA$2,0)</f>
        <v>#N/A</v>
      </c>
      <c r="AB969" t="e">
        <f>VLOOKUP($Z969,'oddspedia-matches'!$A:$AD,AB$2,0)</f>
        <v>#N/A</v>
      </c>
      <c r="AC969" t="e">
        <f>VLOOKUP($Z969,'oddspedia-matches'!$A:$AD,AC$2,0)</f>
        <v>#N/A</v>
      </c>
      <c r="AD969" t="e">
        <f>VLOOKUP($Z969,'oddspedia-matches'!$A:$AD,AD$2,0)</f>
        <v>#N/A</v>
      </c>
      <c r="AE969" t="e">
        <f>VLOOKUP($Z969,'oddspedia-matches'!$A:$AD,AE$2,0)</f>
        <v>#N/A</v>
      </c>
      <c r="AF969" t="e">
        <f>VLOOKUP($Z969,'oddspedia-matches'!$A:$AD,AF$2,0)</f>
        <v>#N/A</v>
      </c>
      <c r="AG969" t="e">
        <f>VLOOKUP($Z969,'oddspedia-matches'!$A:$AD,AG$2,0)</f>
        <v>#N/A</v>
      </c>
      <c r="AH969" t="e">
        <f>VLOOKUP($Z969,'oddspedia-matches'!$A:$AD,AH$2,0)</f>
        <v>#N/A</v>
      </c>
      <c r="AI969" t="e">
        <f>VLOOKUP($Z969,'oddspedia-matches'!$A:$AD,AI$2,0)</f>
        <v>#N/A</v>
      </c>
      <c r="AJ969" t="e">
        <f>VLOOKUP($Z969,'oddspedia-matches'!$A:$AD,AJ$2,0)</f>
        <v>#N/A</v>
      </c>
      <c r="AK969" t="e">
        <f>VLOOKUP($Z969,'oddspedia-matches'!$A:$AD,AK$2,0)</f>
        <v>#N/A</v>
      </c>
      <c r="AL969" t="e">
        <f>VLOOKUP($Z969,'oddspedia-matches'!$A:$AD,AL$2,0)</f>
        <v>#N/A</v>
      </c>
      <c r="AM969" t="e">
        <f>VLOOKUP($Z969,'oddspedia-matches'!$A:$AD,AM$2,0)</f>
        <v>#N/A</v>
      </c>
      <c r="AN969" t="e">
        <f>VLOOKUP($Z969,'oddspedia-matches'!$A:$AD,AN$2,0)</f>
        <v>#N/A</v>
      </c>
      <c r="AO969" t="e">
        <f>VLOOKUP($Z969,'oddspedia-matches'!$A:$AD,AO$2,0)</f>
        <v>#N/A</v>
      </c>
      <c r="AP969" t="e">
        <f>VLOOKUP($Z969,'oddspedia-matches'!$A:$AD,AP$2,0)</f>
        <v>#N/A</v>
      </c>
      <c r="AQ969" t="e">
        <f>VLOOKUP($Z969,'oddspedia-matches'!$A:$AD,AQ$2,0)</f>
        <v>#N/A</v>
      </c>
    </row>
    <row r="970" spans="2:43" hidden="1" x14ac:dyDescent="0.3">
      <c r="B970" t="s">
        <v>476</v>
      </c>
      <c r="C970" t="s">
        <v>5317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17"/>
        <v>03/08/2026HalmstadIK Sirius</v>
      </c>
      <c r="AA970" t="e">
        <f>VLOOKUP($Z970,'oddspedia-matches'!$A:$AD,AA$2,0)</f>
        <v>#N/A</v>
      </c>
      <c r="AB970" t="e">
        <f>VLOOKUP($Z970,'oddspedia-matches'!$A:$AD,AB$2,0)</f>
        <v>#N/A</v>
      </c>
      <c r="AC970" t="e">
        <f>VLOOKUP($Z970,'oddspedia-matches'!$A:$AD,AC$2,0)</f>
        <v>#N/A</v>
      </c>
      <c r="AD970" t="e">
        <f>VLOOKUP($Z970,'oddspedia-matches'!$A:$AD,AD$2,0)</f>
        <v>#N/A</v>
      </c>
      <c r="AE970" t="e">
        <f>VLOOKUP($Z970,'oddspedia-matches'!$A:$AD,AE$2,0)</f>
        <v>#N/A</v>
      </c>
      <c r="AF970" t="e">
        <f>VLOOKUP($Z970,'oddspedia-matches'!$A:$AD,AF$2,0)</f>
        <v>#N/A</v>
      </c>
      <c r="AG970" t="e">
        <f>VLOOKUP($Z970,'oddspedia-matches'!$A:$AD,AG$2,0)</f>
        <v>#N/A</v>
      </c>
      <c r="AH970" t="e">
        <f>VLOOKUP($Z970,'oddspedia-matches'!$A:$AD,AH$2,0)</f>
        <v>#N/A</v>
      </c>
      <c r="AI970" t="e">
        <f>VLOOKUP($Z970,'oddspedia-matches'!$A:$AD,AI$2,0)</f>
        <v>#N/A</v>
      </c>
      <c r="AJ970" t="e">
        <f>VLOOKUP($Z970,'oddspedia-matches'!$A:$AD,AJ$2,0)</f>
        <v>#N/A</v>
      </c>
      <c r="AK970" t="e">
        <f>VLOOKUP($Z970,'oddspedia-matches'!$A:$AD,AK$2,0)</f>
        <v>#N/A</v>
      </c>
      <c r="AL970" t="e">
        <f>VLOOKUP($Z970,'oddspedia-matches'!$A:$AD,AL$2,0)</f>
        <v>#N/A</v>
      </c>
      <c r="AM970" t="e">
        <f>VLOOKUP($Z970,'oddspedia-matches'!$A:$AD,AM$2,0)</f>
        <v>#N/A</v>
      </c>
      <c r="AN970" t="e">
        <f>VLOOKUP($Z970,'oddspedia-matches'!$A:$AD,AN$2,0)</f>
        <v>#N/A</v>
      </c>
      <c r="AO970" t="e">
        <f>VLOOKUP($Z970,'oddspedia-matches'!$A:$AD,AO$2,0)</f>
        <v>#N/A</v>
      </c>
      <c r="AP970" t="e">
        <f>VLOOKUP($Z970,'oddspedia-matches'!$A:$AD,AP$2,0)</f>
        <v>#N/A</v>
      </c>
      <c r="AQ970" t="e">
        <f>VLOOKUP($Z970,'oddspedia-matches'!$A:$AD,AQ$2,0)</f>
        <v>#N/A</v>
      </c>
    </row>
    <row r="971" spans="2:43" hidden="1" x14ac:dyDescent="0.3">
      <c r="B971" t="s">
        <v>4829</v>
      </c>
      <c r="C971" t="s">
        <v>5317</v>
      </c>
      <c r="D971" s="25">
        <v>0.58333333333333337</v>
      </c>
      <c r="E971" t="s">
        <v>5319</v>
      </c>
      <c r="F971" t="s">
        <v>5320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e">
        <f>VLOOKUP(E971,'Transform table'!A:B,2,0)</f>
        <v>#N/A</v>
      </c>
      <c r="Y971" t="e">
        <f>VLOOKUP(F971,'Transform table'!A:B,2,0)</f>
        <v>#N/A</v>
      </c>
      <c r="Z971" t="e">
        <f t="shared" si="17"/>
        <v>#N/A</v>
      </c>
      <c r="AA971" t="e">
        <f>VLOOKUP($Z971,'oddspedia-matches'!$A:$AD,AA$2,0)</f>
        <v>#N/A</v>
      </c>
      <c r="AB971" t="e">
        <f>VLOOKUP($Z971,'oddspedia-matches'!$A:$AD,AB$2,0)</f>
        <v>#N/A</v>
      </c>
      <c r="AC971" t="e">
        <f>VLOOKUP($Z971,'oddspedia-matches'!$A:$AD,AC$2,0)</f>
        <v>#N/A</v>
      </c>
      <c r="AD971" t="e">
        <f>VLOOKUP($Z971,'oddspedia-matches'!$A:$AD,AD$2,0)</f>
        <v>#N/A</v>
      </c>
      <c r="AE971" t="e">
        <f>VLOOKUP($Z971,'oddspedia-matches'!$A:$AD,AE$2,0)</f>
        <v>#N/A</v>
      </c>
      <c r="AF971" t="e">
        <f>VLOOKUP($Z971,'oddspedia-matches'!$A:$AD,AF$2,0)</f>
        <v>#N/A</v>
      </c>
      <c r="AG971" t="e">
        <f>VLOOKUP($Z971,'oddspedia-matches'!$A:$AD,AG$2,0)</f>
        <v>#N/A</v>
      </c>
      <c r="AH971" t="e">
        <f>VLOOKUP($Z971,'oddspedia-matches'!$A:$AD,AH$2,0)</f>
        <v>#N/A</v>
      </c>
      <c r="AI971" t="e">
        <f>VLOOKUP($Z971,'oddspedia-matches'!$A:$AD,AI$2,0)</f>
        <v>#N/A</v>
      </c>
      <c r="AJ971" t="e">
        <f>VLOOKUP($Z971,'oddspedia-matches'!$A:$AD,AJ$2,0)</f>
        <v>#N/A</v>
      </c>
      <c r="AK971" t="e">
        <f>VLOOKUP($Z971,'oddspedia-matches'!$A:$AD,AK$2,0)</f>
        <v>#N/A</v>
      </c>
      <c r="AL971" t="e">
        <f>VLOOKUP($Z971,'oddspedia-matches'!$A:$AD,AL$2,0)</f>
        <v>#N/A</v>
      </c>
      <c r="AM971" t="e">
        <f>VLOOKUP($Z971,'oddspedia-matches'!$A:$AD,AM$2,0)</f>
        <v>#N/A</v>
      </c>
      <c r="AN971" t="e">
        <f>VLOOKUP($Z971,'oddspedia-matches'!$A:$AD,AN$2,0)</f>
        <v>#N/A</v>
      </c>
      <c r="AO971" t="e">
        <f>VLOOKUP($Z971,'oddspedia-matches'!$A:$AD,AO$2,0)</f>
        <v>#N/A</v>
      </c>
      <c r="AP971" t="e">
        <f>VLOOKUP($Z971,'oddspedia-matches'!$A:$AD,AP$2,0)</f>
        <v>#N/A</v>
      </c>
      <c r="AQ971" t="e">
        <f>VLOOKUP($Z971,'oddspedia-matches'!$A:$AD,AQ$2,0)</f>
        <v>#N/A</v>
      </c>
    </row>
    <row r="972" spans="2:43" hidden="1" x14ac:dyDescent="0.3">
      <c r="B972" t="s">
        <v>451</v>
      </c>
      <c r="C972" t="s">
        <v>5317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17"/>
        <v>03/08/2026OrebroIFK Varnamo</v>
      </c>
      <c r="AA972" t="e">
        <f>VLOOKUP($Z972,'oddspedia-matches'!$A:$AD,AA$2,0)</f>
        <v>#N/A</v>
      </c>
      <c r="AB972" t="e">
        <f>VLOOKUP($Z972,'oddspedia-matches'!$A:$AD,AB$2,0)</f>
        <v>#N/A</v>
      </c>
      <c r="AC972" t="e">
        <f>VLOOKUP($Z972,'oddspedia-matches'!$A:$AD,AC$2,0)</f>
        <v>#N/A</v>
      </c>
      <c r="AD972" t="e">
        <f>VLOOKUP($Z972,'oddspedia-matches'!$A:$AD,AD$2,0)</f>
        <v>#N/A</v>
      </c>
      <c r="AE972" t="e">
        <f>VLOOKUP($Z972,'oddspedia-matches'!$A:$AD,AE$2,0)</f>
        <v>#N/A</v>
      </c>
      <c r="AF972" t="e">
        <f>VLOOKUP($Z972,'oddspedia-matches'!$A:$AD,AF$2,0)</f>
        <v>#N/A</v>
      </c>
      <c r="AG972" t="e">
        <f>VLOOKUP($Z972,'oddspedia-matches'!$A:$AD,AG$2,0)</f>
        <v>#N/A</v>
      </c>
      <c r="AH972" t="e">
        <f>VLOOKUP($Z972,'oddspedia-matches'!$A:$AD,AH$2,0)</f>
        <v>#N/A</v>
      </c>
      <c r="AI972" t="e">
        <f>VLOOKUP($Z972,'oddspedia-matches'!$A:$AD,AI$2,0)</f>
        <v>#N/A</v>
      </c>
      <c r="AJ972" t="e">
        <f>VLOOKUP($Z972,'oddspedia-matches'!$A:$AD,AJ$2,0)</f>
        <v>#N/A</v>
      </c>
      <c r="AK972" t="e">
        <f>VLOOKUP($Z972,'oddspedia-matches'!$A:$AD,AK$2,0)</f>
        <v>#N/A</v>
      </c>
      <c r="AL972" t="e">
        <f>VLOOKUP($Z972,'oddspedia-matches'!$A:$AD,AL$2,0)</f>
        <v>#N/A</v>
      </c>
      <c r="AM972" t="e">
        <f>VLOOKUP($Z972,'oddspedia-matches'!$A:$AD,AM$2,0)</f>
        <v>#N/A</v>
      </c>
      <c r="AN972" t="e">
        <f>VLOOKUP($Z972,'oddspedia-matches'!$A:$AD,AN$2,0)</f>
        <v>#N/A</v>
      </c>
      <c r="AO972" t="e">
        <f>VLOOKUP($Z972,'oddspedia-matches'!$A:$AD,AO$2,0)</f>
        <v>#N/A</v>
      </c>
      <c r="AP972" t="e">
        <f>VLOOKUP($Z972,'oddspedia-matches'!$A:$AD,AP$2,0)</f>
        <v>#N/A</v>
      </c>
      <c r="AQ972" t="e">
        <f>VLOOKUP($Z972,'oddspedia-matches'!$A:$AD,AQ$2,0)</f>
        <v>#N/A</v>
      </c>
    </row>
    <row r="973" spans="2:43" hidden="1" x14ac:dyDescent="0.3">
      <c r="B973" t="s">
        <v>5159</v>
      </c>
      <c r="C973" t="s">
        <v>5317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e">
        <f>VLOOKUP(E973,'Transform table'!A:B,2,0)</f>
        <v>#N/A</v>
      </c>
      <c r="Y973" t="e">
        <f>VLOOKUP(F973,'Transform table'!A:B,2,0)</f>
        <v>#N/A</v>
      </c>
      <c r="Z973" t="e">
        <f t="shared" si="17"/>
        <v>#N/A</v>
      </c>
      <c r="AA973" t="e">
        <f>VLOOKUP($Z973,'oddspedia-matches'!$A:$AD,AA$2,0)</f>
        <v>#N/A</v>
      </c>
      <c r="AB973" t="e">
        <f>VLOOKUP($Z973,'oddspedia-matches'!$A:$AD,AB$2,0)</f>
        <v>#N/A</v>
      </c>
      <c r="AC973" t="e">
        <f>VLOOKUP($Z973,'oddspedia-matches'!$A:$AD,AC$2,0)</f>
        <v>#N/A</v>
      </c>
      <c r="AD973" t="e">
        <f>VLOOKUP($Z973,'oddspedia-matches'!$A:$AD,AD$2,0)</f>
        <v>#N/A</v>
      </c>
      <c r="AE973" t="e">
        <f>VLOOKUP($Z973,'oddspedia-matches'!$A:$AD,AE$2,0)</f>
        <v>#N/A</v>
      </c>
      <c r="AF973" t="e">
        <f>VLOOKUP($Z973,'oddspedia-matches'!$A:$AD,AF$2,0)</f>
        <v>#N/A</v>
      </c>
      <c r="AG973" t="e">
        <f>VLOOKUP($Z973,'oddspedia-matches'!$A:$AD,AG$2,0)</f>
        <v>#N/A</v>
      </c>
      <c r="AH973" t="e">
        <f>VLOOKUP($Z973,'oddspedia-matches'!$A:$AD,AH$2,0)</f>
        <v>#N/A</v>
      </c>
      <c r="AI973" t="e">
        <f>VLOOKUP($Z973,'oddspedia-matches'!$A:$AD,AI$2,0)</f>
        <v>#N/A</v>
      </c>
      <c r="AJ973" t="e">
        <f>VLOOKUP($Z973,'oddspedia-matches'!$A:$AD,AJ$2,0)</f>
        <v>#N/A</v>
      </c>
      <c r="AK973" t="e">
        <f>VLOOKUP($Z973,'oddspedia-matches'!$A:$AD,AK$2,0)</f>
        <v>#N/A</v>
      </c>
      <c r="AL973" t="e">
        <f>VLOOKUP($Z973,'oddspedia-matches'!$A:$AD,AL$2,0)</f>
        <v>#N/A</v>
      </c>
      <c r="AM973" t="e">
        <f>VLOOKUP($Z973,'oddspedia-matches'!$A:$AD,AM$2,0)</f>
        <v>#N/A</v>
      </c>
      <c r="AN973" t="e">
        <f>VLOOKUP($Z973,'oddspedia-matches'!$A:$AD,AN$2,0)</f>
        <v>#N/A</v>
      </c>
      <c r="AO973" t="e">
        <f>VLOOKUP($Z973,'oddspedia-matches'!$A:$AD,AO$2,0)</f>
        <v>#N/A</v>
      </c>
      <c r="AP973" t="e">
        <f>VLOOKUP($Z973,'oddspedia-matches'!$A:$AD,AP$2,0)</f>
        <v>#N/A</v>
      </c>
      <c r="AQ973" t="e">
        <f>VLOOKUP($Z973,'oddspedia-matches'!$A:$AD,AQ$2,0)</f>
        <v>#N/A</v>
      </c>
    </row>
    <row r="974" spans="2:43" hidden="1" x14ac:dyDescent="0.3">
      <c r="B974" t="s">
        <v>4829</v>
      </c>
      <c r="C974" t="s">
        <v>5317</v>
      </c>
      <c r="D974" s="25">
        <v>0.60416666666666663</v>
      </c>
      <c r="E974" t="s">
        <v>5321</v>
      </c>
      <c r="F974" t="s">
        <v>5322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e">
        <f>VLOOKUP(E974,'Transform table'!A:B,2,0)</f>
        <v>#N/A</v>
      </c>
      <c r="Y974" t="e">
        <f>VLOOKUP(F974,'Transform table'!A:B,2,0)</f>
        <v>#N/A</v>
      </c>
      <c r="Z974" t="e">
        <f t="shared" si="17"/>
        <v>#N/A</v>
      </c>
      <c r="AA974" t="e">
        <f>VLOOKUP($Z974,'oddspedia-matches'!$A:$AD,AA$2,0)</f>
        <v>#N/A</v>
      </c>
      <c r="AB974" t="e">
        <f>VLOOKUP($Z974,'oddspedia-matches'!$A:$AD,AB$2,0)</f>
        <v>#N/A</v>
      </c>
      <c r="AC974" t="e">
        <f>VLOOKUP($Z974,'oddspedia-matches'!$A:$AD,AC$2,0)</f>
        <v>#N/A</v>
      </c>
      <c r="AD974" t="e">
        <f>VLOOKUP($Z974,'oddspedia-matches'!$A:$AD,AD$2,0)</f>
        <v>#N/A</v>
      </c>
      <c r="AE974" t="e">
        <f>VLOOKUP($Z974,'oddspedia-matches'!$A:$AD,AE$2,0)</f>
        <v>#N/A</v>
      </c>
      <c r="AF974" t="e">
        <f>VLOOKUP($Z974,'oddspedia-matches'!$A:$AD,AF$2,0)</f>
        <v>#N/A</v>
      </c>
      <c r="AG974" t="e">
        <f>VLOOKUP($Z974,'oddspedia-matches'!$A:$AD,AG$2,0)</f>
        <v>#N/A</v>
      </c>
      <c r="AH974" t="e">
        <f>VLOOKUP($Z974,'oddspedia-matches'!$A:$AD,AH$2,0)</f>
        <v>#N/A</v>
      </c>
      <c r="AI974" t="e">
        <f>VLOOKUP($Z974,'oddspedia-matches'!$A:$AD,AI$2,0)</f>
        <v>#N/A</v>
      </c>
      <c r="AJ974" t="e">
        <f>VLOOKUP($Z974,'oddspedia-matches'!$A:$AD,AJ$2,0)</f>
        <v>#N/A</v>
      </c>
      <c r="AK974" t="e">
        <f>VLOOKUP($Z974,'oddspedia-matches'!$A:$AD,AK$2,0)</f>
        <v>#N/A</v>
      </c>
      <c r="AL974" t="e">
        <f>VLOOKUP($Z974,'oddspedia-matches'!$A:$AD,AL$2,0)</f>
        <v>#N/A</v>
      </c>
      <c r="AM974" t="e">
        <f>VLOOKUP($Z974,'oddspedia-matches'!$A:$AD,AM$2,0)</f>
        <v>#N/A</v>
      </c>
      <c r="AN974" t="e">
        <f>VLOOKUP($Z974,'oddspedia-matches'!$A:$AD,AN$2,0)</f>
        <v>#N/A</v>
      </c>
      <c r="AO974" t="e">
        <f>VLOOKUP($Z974,'oddspedia-matches'!$A:$AD,AO$2,0)</f>
        <v>#N/A</v>
      </c>
      <c r="AP974" t="e">
        <f>VLOOKUP($Z974,'oddspedia-matches'!$A:$AD,AP$2,0)</f>
        <v>#N/A</v>
      </c>
      <c r="AQ974" t="e">
        <f>VLOOKUP($Z974,'oddspedia-matches'!$A:$AD,AQ$2,0)</f>
        <v>#N/A</v>
      </c>
    </row>
    <row r="975" spans="2:43" hidden="1" x14ac:dyDescent="0.3">
      <c r="B975" t="s">
        <v>479</v>
      </c>
      <c r="C975" t="s">
        <v>5317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17"/>
        <v>03/08/2026Sportivo TrinidenseSportivo San Lorenzo</v>
      </c>
      <c r="AA975" t="e">
        <f>VLOOKUP($Z975,'oddspedia-matches'!$A:$AD,AA$2,0)</f>
        <v>#N/A</v>
      </c>
      <c r="AB975" t="e">
        <f>VLOOKUP($Z975,'oddspedia-matches'!$A:$AD,AB$2,0)</f>
        <v>#N/A</v>
      </c>
      <c r="AC975" t="e">
        <f>VLOOKUP($Z975,'oddspedia-matches'!$A:$AD,AC$2,0)</f>
        <v>#N/A</v>
      </c>
      <c r="AD975" t="e">
        <f>VLOOKUP($Z975,'oddspedia-matches'!$A:$AD,AD$2,0)</f>
        <v>#N/A</v>
      </c>
      <c r="AE975" t="e">
        <f>VLOOKUP($Z975,'oddspedia-matches'!$A:$AD,AE$2,0)</f>
        <v>#N/A</v>
      </c>
      <c r="AF975" t="e">
        <f>VLOOKUP($Z975,'oddspedia-matches'!$A:$AD,AF$2,0)</f>
        <v>#N/A</v>
      </c>
      <c r="AG975" t="e">
        <f>VLOOKUP($Z975,'oddspedia-matches'!$A:$AD,AG$2,0)</f>
        <v>#N/A</v>
      </c>
      <c r="AH975" t="e">
        <f>VLOOKUP($Z975,'oddspedia-matches'!$A:$AD,AH$2,0)</f>
        <v>#N/A</v>
      </c>
      <c r="AI975" t="e">
        <f>VLOOKUP($Z975,'oddspedia-matches'!$A:$AD,AI$2,0)</f>
        <v>#N/A</v>
      </c>
      <c r="AJ975" t="e">
        <f>VLOOKUP($Z975,'oddspedia-matches'!$A:$AD,AJ$2,0)</f>
        <v>#N/A</v>
      </c>
      <c r="AK975" t="e">
        <f>VLOOKUP($Z975,'oddspedia-matches'!$A:$AD,AK$2,0)</f>
        <v>#N/A</v>
      </c>
      <c r="AL975" t="e">
        <f>VLOOKUP($Z975,'oddspedia-matches'!$A:$AD,AL$2,0)</f>
        <v>#N/A</v>
      </c>
      <c r="AM975" t="e">
        <f>VLOOKUP($Z975,'oddspedia-matches'!$A:$AD,AM$2,0)</f>
        <v>#N/A</v>
      </c>
      <c r="AN975" t="e">
        <f>VLOOKUP($Z975,'oddspedia-matches'!$A:$AD,AN$2,0)</f>
        <v>#N/A</v>
      </c>
      <c r="AO975" t="e">
        <f>VLOOKUP($Z975,'oddspedia-matches'!$A:$AD,AO$2,0)</f>
        <v>#N/A</v>
      </c>
      <c r="AP975" t="e">
        <f>VLOOKUP($Z975,'oddspedia-matches'!$A:$AD,AP$2,0)</f>
        <v>#N/A</v>
      </c>
      <c r="AQ975" t="e">
        <f>VLOOKUP($Z975,'oddspedia-matches'!$A:$AD,AQ$2,0)</f>
        <v>#N/A</v>
      </c>
    </row>
    <row r="976" spans="2:43" hidden="1" x14ac:dyDescent="0.3">
      <c r="B976" t="s">
        <v>470</v>
      </c>
      <c r="C976" t="s">
        <v>5317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17"/>
        <v>03/08/2026SarmientoIndependiente Rivadavia</v>
      </c>
      <c r="AA976" t="e">
        <f>VLOOKUP($Z976,'oddspedia-matches'!$A:$AD,AA$2,0)</f>
        <v>#N/A</v>
      </c>
      <c r="AB976" t="e">
        <f>VLOOKUP($Z976,'oddspedia-matches'!$A:$AD,AB$2,0)</f>
        <v>#N/A</v>
      </c>
      <c r="AC976" t="e">
        <f>VLOOKUP($Z976,'oddspedia-matches'!$A:$AD,AC$2,0)</f>
        <v>#N/A</v>
      </c>
      <c r="AD976" t="e">
        <f>VLOOKUP($Z976,'oddspedia-matches'!$A:$AD,AD$2,0)</f>
        <v>#N/A</v>
      </c>
      <c r="AE976" t="e">
        <f>VLOOKUP($Z976,'oddspedia-matches'!$A:$AD,AE$2,0)</f>
        <v>#N/A</v>
      </c>
      <c r="AF976" t="e">
        <f>VLOOKUP($Z976,'oddspedia-matches'!$A:$AD,AF$2,0)</f>
        <v>#N/A</v>
      </c>
      <c r="AG976" t="e">
        <f>VLOOKUP($Z976,'oddspedia-matches'!$A:$AD,AG$2,0)</f>
        <v>#N/A</v>
      </c>
      <c r="AH976" t="e">
        <f>VLOOKUP($Z976,'oddspedia-matches'!$A:$AD,AH$2,0)</f>
        <v>#N/A</v>
      </c>
      <c r="AI976" t="e">
        <f>VLOOKUP($Z976,'oddspedia-matches'!$A:$AD,AI$2,0)</f>
        <v>#N/A</v>
      </c>
      <c r="AJ976" t="e">
        <f>VLOOKUP($Z976,'oddspedia-matches'!$A:$AD,AJ$2,0)</f>
        <v>#N/A</v>
      </c>
      <c r="AK976" t="e">
        <f>VLOOKUP($Z976,'oddspedia-matches'!$A:$AD,AK$2,0)</f>
        <v>#N/A</v>
      </c>
      <c r="AL976" t="e">
        <f>VLOOKUP($Z976,'oddspedia-matches'!$A:$AD,AL$2,0)</f>
        <v>#N/A</v>
      </c>
      <c r="AM976" t="e">
        <f>VLOOKUP($Z976,'oddspedia-matches'!$A:$AD,AM$2,0)</f>
        <v>#N/A</v>
      </c>
      <c r="AN976" t="e">
        <f>VLOOKUP($Z976,'oddspedia-matches'!$A:$AD,AN$2,0)</f>
        <v>#N/A</v>
      </c>
      <c r="AO976" t="e">
        <f>VLOOKUP($Z976,'oddspedia-matches'!$A:$AD,AO$2,0)</f>
        <v>#N/A</v>
      </c>
      <c r="AP976" t="e">
        <f>VLOOKUP($Z976,'oddspedia-matches'!$A:$AD,AP$2,0)</f>
        <v>#N/A</v>
      </c>
      <c r="AQ976" t="e">
        <f>VLOOKUP($Z976,'oddspedia-matches'!$A:$AD,AQ$2,0)</f>
        <v>#N/A</v>
      </c>
    </row>
    <row r="977" spans="2:43" hidden="1" x14ac:dyDescent="0.3">
      <c r="B977" t="s">
        <v>483</v>
      </c>
      <c r="C977" t="s">
        <v>5317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17"/>
        <v>03/08/2026Independiente Valle Del CaucaEnvigado</v>
      </c>
      <c r="AA977" t="e">
        <f>VLOOKUP($Z977,'oddspedia-matches'!$A:$AD,AA$2,0)</f>
        <v>#N/A</v>
      </c>
      <c r="AB977" t="e">
        <f>VLOOKUP($Z977,'oddspedia-matches'!$A:$AD,AB$2,0)</f>
        <v>#N/A</v>
      </c>
      <c r="AC977" t="e">
        <f>VLOOKUP($Z977,'oddspedia-matches'!$A:$AD,AC$2,0)</f>
        <v>#N/A</v>
      </c>
      <c r="AD977" t="e">
        <f>VLOOKUP($Z977,'oddspedia-matches'!$A:$AD,AD$2,0)</f>
        <v>#N/A</v>
      </c>
      <c r="AE977" t="e">
        <f>VLOOKUP($Z977,'oddspedia-matches'!$A:$AD,AE$2,0)</f>
        <v>#N/A</v>
      </c>
      <c r="AF977" t="e">
        <f>VLOOKUP($Z977,'oddspedia-matches'!$A:$AD,AF$2,0)</f>
        <v>#N/A</v>
      </c>
      <c r="AG977" t="e">
        <f>VLOOKUP($Z977,'oddspedia-matches'!$A:$AD,AG$2,0)</f>
        <v>#N/A</v>
      </c>
      <c r="AH977" t="e">
        <f>VLOOKUP($Z977,'oddspedia-matches'!$A:$AD,AH$2,0)</f>
        <v>#N/A</v>
      </c>
      <c r="AI977" t="e">
        <f>VLOOKUP($Z977,'oddspedia-matches'!$A:$AD,AI$2,0)</f>
        <v>#N/A</v>
      </c>
      <c r="AJ977" t="e">
        <f>VLOOKUP($Z977,'oddspedia-matches'!$A:$AD,AJ$2,0)</f>
        <v>#N/A</v>
      </c>
      <c r="AK977" t="e">
        <f>VLOOKUP($Z977,'oddspedia-matches'!$A:$AD,AK$2,0)</f>
        <v>#N/A</v>
      </c>
      <c r="AL977" t="e">
        <f>VLOOKUP($Z977,'oddspedia-matches'!$A:$AD,AL$2,0)</f>
        <v>#N/A</v>
      </c>
      <c r="AM977" t="e">
        <f>VLOOKUP($Z977,'oddspedia-matches'!$A:$AD,AM$2,0)</f>
        <v>#N/A</v>
      </c>
      <c r="AN977" t="e">
        <f>VLOOKUP($Z977,'oddspedia-matches'!$A:$AD,AN$2,0)</f>
        <v>#N/A</v>
      </c>
      <c r="AO977" t="e">
        <f>VLOOKUP($Z977,'oddspedia-matches'!$A:$AD,AO$2,0)</f>
        <v>#N/A</v>
      </c>
      <c r="AP977" t="e">
        <f>VLOOKUP($Z977,'oddspedia-matches'!$A:$AD,AP$2,0)</f>
        <v>#N/A</v>
      </c>
      <c r="AQ977" t="e">
        <f>VLOOKUP($Z977,'oddspedia-matches'!$A:$AD,AQ$2,0)</f>
        <v>#N/A</v>
      </c>
    </row>
    <row r="978" spans="2:43" hidden="1" x14ac:dyDescent="0.3">
      <c r="B978" t="s">
        <v>479</v>
      </c>
      <c r="C978" t="s">
        <v>5317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tr">
        <f>VLOOKUP(F978,'Transform table'!A:B,2,0)</f>
        <v>Nacional De Football</v>
      </c>
      <c r="Z978" t="str">
        <f t="shared" si="17"/>
        <v>03/08/2026CD RecoletaNacional De Football</v>
      </c>
      <c r="AA978" t="e">
        <f>VLOOKUP($Z978,'oddspedia-matches'!$A:$AD,AA$2,0)</f>
        <v>#N/A</v>
      </c>
      <c r="AB978" t="e">
        <f>VLOOKUP($Z978,'oddspedia-matches'!$A:$AD,AB$2,0)</f>
        <v>#N/A</v>
      </c>
      <c r="AC978" t="e">
        <f>VLOOKUP($Z978,'oddspedia-matches'!$A:$AD,AC$2,0)</f>
        <v>#N/A</v>
      </c>
      <c r="AD978" t="e">
        <f>VLOOKUP($Z978,'oddspedia-matches'!$A:$AD,AD$2,0)</f>
        <v>#N/A</v>
      </c>
      <c r="AE978" t="e">
        <f>VLOOKUP($Z978,'oddspedia-matches'!$A:$AD,AE$2,0)</f>
        <v>#N/A</v>
      </c>
      <c r="AF978" t="e">
        <f>VLOOKUP($Z978,'oddspedia-matches'!$A:$AD,AF$2,0)</f>
        <v>#N/A</v>
      </c>
      <c r="AG978" t="e">
        <f>VLOOKUP($Z978,'oddspedia-matches'!$A:$AD,AG$2,0)</f>
        <v>#N/A</v>
      </c>
      <c r="AH978" t="e">
        <f>VLOOKUP($Z978,'oddspedia-matches'!$A:$AD,AH$2,0)</f>
        <v>#N/A</v>
      </c>
      <c r="AI978" t="e">
        <f>VLOOKUP($Z978,'oddspedia-matches'!$A:$AD,AI$2,0)</f>
        <v>#N/A</v>
      </c>
      <c r="AJ978" t="e">
        <f>VLOOKUP($Z978,'oddspedia-matches'!$A:$AD,AJ$2,0)</f>
        <v>#N/A</v>
      </c>
      <c r="AK978" t="e">
        <f>VLOOKUP($Z978,'oddspedia-matches'!$A:$AD,AK$2,0)</f>
        <v>#N/A</v>
      </c>
      <c r="AL978" t="e">
        <f>VLOOKUP($Z978,'oddspedia-matches'!$A:$AD,AL$2,0)</f>
        <v>#N/A</v>
      </c>
      <c r="AM978" t="e">
        <f>VLOOKUP($Z978,'oddspedia-matches'!$A:$AD,AM$2,0)</f>
        <v>#N/A</v>
      </c>
      <c r="AN978" t="e">
        <f>VLOOKUP($Z978,'oddspedia-matches'!$A:$AD,AN$2,0)</f>
        <v>#N/A</v>
      </c>
      <c r="AO978" t="e">
        <f>VLOOKUP($Z978,'oddspedia-matches'!$A:$AD,AO$2,0)</f>
        <v>#N/A</v>
      </c>
      <c r="AP978" t="e">
        <f>VLOOKUP($Z978,'oddspedia-matches'!$A:$AD,AP$2,0)</f>
        <v>#N/A</v>
      </c>
      <c r="AQ978" t="e">
        <f>VLOOKUP($Z978,'oddspedia-matches'!$A:$AD,AQ$2,0)</f>
        <v>#N/A</v>
      </c>
    </row>
    <row r="979" spans="2:43" hidden="1" x14ac:dyDescent="0.3">
      <c r="B979" t="s">
        <v>470</v>
      </c>
      <c r="C979" t="s">
        <v>5317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17"/>
        <v>03/08/2026CA PlatenseTalleres de Cordoba</v>
      </c>
      <c r="AA979" t="e">
        <f>VLOOKUP($Z979,'oddspedia-matches'!$A:$AD,AA$2,0)</f>
        <v>#N/A</v>
      </c>
      <c r="AB979" t="e">
        <f>VLOOKUP($Z979,'oddspedia-matches'!$A:$AD,AB$2,0)</f>
        <v>#N/A</v>
      </c>
      <c r="AC979" t="e">
        <f>VLOOKUP($Z979,'oddspedia-matches'!$A:$AD,AC$2,0)</f>
        <v>#N/A</v>
      </c>
      <c r="AD979" t="e">
        <f>VLOOKUP($Z979,'oddspedia-matches'!$A:$AD,AD$2,0)</f>
        <v>#N/A</v>
      </c>
      <c r="AE979" t="e">
        <f>VLOOKUP($Z979,'oddspedia-matches'!$A:$AD,AE$2,0)</f>
        <v>#N/A</v>
      </c>
      <c r="AF979" t="e">
        <f>VLOOKUP($Z979,'oddspedia-matches'!$A:$AD,AF$2,0)</f>
        <v>#N/A</v>
      </c>
      <c r="AG979" t="e">
        <f>VLOOKUP($Z979,'oddspedia-matches'!$A:$AD,AG$2,0)</f>
        <v>#N/A</v>
      </c>
      <c r="AH979" t="e">
        <f>VLOOKUP($Z979,'oddspedia-matches'!$A:$AD,AH$2,0)</f>
        <v>#N/A</v>
      </c>
      <c r="AI979" t="e">
        <f>VLOOKUP($Z979,'oddspedia-matches'!$A:$AD,AI$2,0)</f>
        <v>#N/A</v>
      </c>
      <c r="AJ979" t="e">
        <f>VLOOKUP($Z979,'oddspedia-matches'!$A:$AD,AJ$2,0)</f>
        <v>#N/A</v>
      </c>
      <c r="AK979" t="e">
        <f>VLOOKUP($Z979,'oddspedia-matches'!$A:$AD,AK$2,0)</f>
        <v>#N/A</v>
      </c>
      <c r="AL979" t="e">
        <f>VLOOKUP($Z979,'oddspedia-matches'!$A:$AD,AL$2,0)</f>
        <v>#N/A</v>
      </c>
      <c r="AM979" t="e">
        <f>VLOOKUP($Z979,'oddspedia-matches'!$A:$AD,AM$2,0)</f>
        <v>#N/A</v>
      </c>
      <c r="AN979" t="e">
        <f>VLOOKUP($Z979,'oddspedia-matches'!$A:$AD,AN$2,0)</f>
        <v>#N/A</v>
      </c>
      <c r="AO979" t="e">
        <f>VLOOKUP($Z979,'oddspedia-matches'!$A:$AD,AO$2,0)</f>
        <v>#N/A</v>
      </c>
      <c r="AP979" t="e">
        <f>VLOOKUP($Z979,'oddspedia-matches'!$A:$AD,AP$2,0)</f>
        <v>#N/A</v>
      </c>
      <c r="AQ979" t="e">
        <f>VLOOKUP($Z979,'oddspedia-matches'!$A:$AD,AQ$2,0)</f>
        <v>#N/A</v>
      </c>
    </row>
    <row r="980" spans="2:43" hidden="1" x14ac:dyDescent="0.3">
      <c r="B980" t="s">
        <v>470</v>
      </c>
      <c r="C980" t="s">
        <v>5317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17"/>
        <v>03/08/2026Velez SarsfieldAtletico Independiente</v>
      </c>
      <c r="AA980" t="e">
        <f>VLOOKUP($Z980,'oddspedia-matches'!$A:$AD,AA$2,0)</f>
        <v>#N/A</v>
      </c>
      <c r="AB980" t="e">
        <f>VLOOKUP($Z980,'oddspedia-matches'!$A:$AD,AB$2,0)</f>
        <v>#N/A</v>
      </c>
      <c r="AC980" t="e">
        <f>VLOOKUP($Z980,'oddspedia-matches'!$A:$AD,AC$2,0)</f>
        <v>#N/A</v>
      </c>
      <c r="AD980" t="e">
        <f>VLOOKUP($Z980,'oddspedia-matches'!$A:$AD,AD$2,0)</f>
        <v>#N/A</v>
      </c>
      <c r="AE980" t="e">
        <f>VLOOKUP($Z980,'oddspedia-matches'!$A:$AD,AE$2,0)</f>
        <v>#N/A</v>
      </c>
      <c r="AF980" t="e">
        <f>VLOOKUP($Z980,'oddspedia-matches'!$A:$AD,AF$2,0)</f>
        <v>#N/A</v>
      </c>
      <c r="AG980" t="e">
        <f>VLOOKUP($Z980,'oddspedia-matches'!$A:$AD,AG$2,0)</f>
        <v>#N/A</v>
      </c>
      <c r="AH980" t="e">
        <f>VLOOKUP($Z980,'oddspedia-matches'!$A:$AD,AH$2,0)</f>
        <v>#N/A</v>
      </c>
      <c r="AI980" t="e">
        <f>VLOOKUP($Z980,'oddspedia-matches'!$A:$AD,AI$2,0)</f>
        <v>#N/A</v>
      </c>
      <c r="AJ980" t="e">
        <f>VLOOKUP($Z980,'oddspedia-matches'!$A:$AD,AJ$2,0)</f>
        <v>#N/A</v>
      </c>
      <c r="AK980" t="e">
        <f>VLOOKUP($Z980,'oddspedia-matches'!$A:$AD,AK$2,0)</f>
        <v>#N/A</v>
      </c>
      <c r="AL980" t="e">
        <f>VLOOKUP($Z980,'oddspedia-matches'!$A:$AD,AL$2,0)</f>
        <v>#N/A</v>
      </c>
      <c r="AM980" t="e">
        <f>VLOOKUP($Z980,'oddspedia-matches'!$A:$AD,AM$2,0)</f>
        <v>#N/A</v>
      </c>
      <c r="AN980" t="e">
        <f>VLOOKUP($Z980,'oddspedia-matches'!$A:$AD,AN$2,0)</f>
        <v>#N/A</v>
      </c>
      <c r="AO980" t="e">
        <f>VLOOKUP($Z980,'oddspedia-matches'!$A:$AD,AO$2,0)</f>
        <v>#N/A</v>
      </c>
      <c r="AP980" t="e">
        <f>VLOOKUP($Z980,'oddspedia-matches'!$A:$AD,AP$2,0)</f>
        <v>#N/A</v>
      </c>
      <c r="AQ980" t="e">
        <f>VLOOKUP($Z980,'oddspedia-matches'!$A:$AD,AQ$2,0)</f>
        <v>#N/A</v>
      </c>
    </row>
    <row r="981" spans="2:43" hidden="1" x14ac:dyDescent="0.3">
      <c r="B981" t="s">
        <v>486</v>
      </c>
      <c r="C981" t="s">
        <v>5317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17"/>
        <v>03/08/2026Defensor SportingCA Cerro</v>
      </c>
      <c r="AA981" t="e">
        <f>VLOOKUP($Z981,'oddspedia-matches'!$A:$AD,AA$2,0)</f>
        <v>#N/A</v>
      </c>
      <c r="AB981" t="e">
        <f>VLOOKUP($Z981,'oddspedia-matches'!$A:$AD,AB$2,0)</f>
        <v>#N/A</v>
      </c>
      <c r="AC981" t="e">
        <f>VLOOKUP($Z981,'oddspedia-matches'!$A:$AD,AC$2,0)</f>
        <v>#N/A</v>
      </c>
      <c r="AD981" t="e">
        <f>VLOOKUP($Z981,'oddspedia-matches'!$A:$AD,AD$2,0)</f>
        <v>#N/A</v>
      </c>
      <c r="AE981" t="e">
        <f>VLOOKUP($Z981,'oddspedia-matches'!$A:$AD,AE$2,0)</f>
        <v>#N/A</v>
      </c>
      <c r="AF981" t="e">
        <f>VLOOKUP($Z981,'oddspedia-matches'!$A:$AD,AF$2,0)</f>
        <v>#N/A</v>
      </c>
      <c r="AG981" t="e">
        <f>VLOOKUP($Z981,'oddspedia-matches'!$A:$AD,AG$2,0)</f>
        <v>#N/A</v>
      </c>
      <c r="AH981" t="e">
        <f>VLOOKUP($Z981,'oddspedia-matches'!$A:$AD,AH$2,0)</f>
        <v>#N/A</v>
      </c>
      <c r="AI981" t="e">
        <f>VLOOKUP($Z981,'oddspedia-matches'!$A:$AD,AI$2,0)</f>
        <v>#N/A</v>
      </c>
      <c r="AJ981" t="e">
        <f>VLOOKUP($Z981,'oddspedia-matches'!$A:$AD,AJ$2,0)</f>
        <v>#N/A</v>
      </c>
      <c r="AK981" t="e">
        <f>VLOOKUP($Z981,'oddspedia-matches'!$A:$AD,AK$2,0)</f>
        <v>#N/A</v>
      </c>
      <c r="AL981" t="e">
        <f>VLOOKUP($Z981,'oddspedia-matches'!$A:$AD,AL$2,0)</f>
        <v>#N/A</v>
      </c>
      <c r="AM981" t="e">
        <f>VLOOKUP($Z981,'oddspedia-matches'!$A:$AD,AM$2,0)</f>
        <v>#N/A</v>
      </c>
      <c r="AN981" t="e">
        <f>VLOOKUP($Z981,'oddspedia-matches'!$A:$AD,AN$2,0)</f>
        <v>#N/A</v>
      </c>
      <c r="AO981" t="e">
        <f>VLOOKUP($Z981,'oddspedia-matches'!$A:$AD,AO$2,0)</f>
        <v>#N/A</v>
      </c>
      <c r="AP981" t="e">
        <f>VLOOKUP($Z981,'oddspedia-matches'!$A:$AD,AP$2,0)</f>
        <v>#N/A</v>
      </c>
      <c r="AQ981" t="e">
        <f>VLOOKUP($Z981,'oddspedia-matches'!$A:$AD,AQ$2,0)</f>
        <v>#N/A</v>
      </c>
    </row>
    <row r="982" spans="2:43" hidden="1" x14ac:dyDescent="0.3">
      <c r="B982" t="s">
        <v>1007</v>
      </c>
      <c r="C982" t="s">
        <v>5317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17"/>
        <v>03/08/2026Paysandu FCClub Oriental De Football</v>
      </c>
      <c r="AA982" t="e">
        <f>VLOOKUP($Z982,'oddspedia-matches'!$A:$AD,AA$2,0)</f>
        <v>#N/A</v>
      </c>
      <c r="AB982" t="e">
        <f>VLOOKUP($Z982,'oddspedia-matches'!$A:$AD,AB$2,0)</f>
        <v>#N/A</v>
      </c>
      <c r="AC982" t="e">
        <f>VLOOKUP($Z982,'oddspedia-matches'!$A:$AD,AC$2,0)</f>
        <v>#N/A</v>
      </c>
      <c r="AD982" t="e">
        <f>VLOOKUP($Z982,'oddspedia-matches'!$A:$AD,AD$2,0)</f>
        <v>#N/A</v>
      </c>
      <c r="AE982" t="e">
        <f>VLOOKUP($Z982,'oddspedia-matches'!$A:$AD,AE$2,0)</f>
        <v>#N/A</v>
      </c>
      <c r="AF982" t="e">
        <f>VLOOKUP($Z982,'oddspedia-matches'!$A:$AD,AF$2,0)</f>
        <v>#N/A</v>
      </c>
      <c r="AG982" t="e">
        <f>VLOOKUP($Z982,'oddspedia-matches'!$A:$AD,AG$2,0)</f>
        <v>#N/A</v>
      </c>
      <c r="AH982" t="e">
        <f>VLOOKUP($Z982,'oddspedia-matches'!$A:$AD,AH$2,0)</f>
        <v>#N/A</v>
      </c>
      <c r="AI982" t="e">
        <f>VLOOKUP($Z982,'oddspedia-matches'!$A:$AD,AI$2,0)</f>
        <v>#N/A</v>
      </c>
      <c r="AJ982" t="e">
        <f>VLOOKUP($Z982,'oddspedia-matches'!$A:$AD,AJ$2,0)</f>
        <v>#N/A</v>
      </c>
      <c r="AK982" t="e">
        <f>VLOOKUP($Z982,'oddspedia-matches'!$A:$AD,AK$2,0)</f>
        <v>#N/A</v>
      </c>
      <c r="AL982" t="e">
        <f>VLOOKUP($Z982,'oddspedia-matches'!$A:$AD,AL$2,0)</f>
        <v>#N/A</v>
      </c>
      <c r="AM982" t="e">
        <f>VLOOKUP($Z982,'oddspedia-matches'!$A:$AD,AM$2,0)</f>
        <v>#N/A</v>
      </c>
      <c r="AN982" t="e">
        <f>VLOOKUP($Z982,'oddspedia-matches'!$A:$AD,AN$2,0)</f>
        <v>#N/A</v>
      </c>
      <c r="AO982" t="e">
        <f>VLOOKUP($Z982,'oddspedia-matches'!$A:$AD,AO$2,0)</f>
        <v>#N/A</v>
      </c>
      <c r="AP982" t="e">
        <f>VLOOKUP($Z982,'oddspedia-matches'!$A:$AD,AP$2,0)</f>
        <v>#N/A</v>
      </c>
      <c r="AQ982" t="e">
        <f>VLOOKUP($Z982,'oddspedia-matches'!$A:$AD,AQ$2,0)</f>
        <v>#N/A</v>
      </c>
    </row>
    <row r="983" spans="2:43" hidden="1" x14ac:dyDescent="0.3">
      <c r="B983" t="s">
        <v>483</v>
      </c>
      <c r="C983" t="s">
        <v>5317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17"/>
        <v>03/08/2026Leones FCDeportes Quindio</v>
      </c>
      <c r="AA983" t="e">
        <f>VLOOKUP($Z983,'oddspedia-matches'!$A:$AD,AA$2,0)</f>
        <v>#N/A</v>
      </c>
      <c r="AB983" t="e">
        <f>VLOOKUP($Z983,'oddspedia-matches'!$A:$AD,AB$2,0)</f>
        <v>#N/A</v>
      </c>
      <c r="AC983" t="e">
        <f>VLOOKUP($Z983,'oddspedia-matches'!$A:$AD,AC$2,0)</f>
        <v>#N/A</v>
      </c>
      <c r="AD983" t="e">
        <f>VLOOKUP($Z983,'oddspedia-matches'!$A:$AD,AD$2,0)</f>
        <v>#N/A</v>
      </c>
      <c r="AE983" t="e">
        <f>VLOOKUP($Z983,'oddspedia-matches'!$A:$AD,AE$2,0)</f>
        <v>#N/A</v>
      </c>
      <c r="AF983" t="e">
        <f>VLOOKUP($Z983,'oddspedia-matches'!$A:$AD,AF$2,0)</f>
        <v>#N/A</v>
      </c>
      <c r="AG983" t="e">
        <f>VLOOKUP($Z983,'oddspedia-matches'!$A:$AD,AG$2,0)</f>
        <v>#N/A</v>
      </c>
      <c r="AH983" t="e">
        <f>VLOOKUP($Z983,'oddspedia-matches'!$A:$AD,AH$2,0)</f>
        <v>#N/A</v>
      </c>
      <c r="AI983" t="e">
        <f>VLOOKUP($Z983,'oddspedia-matches'!$A:$AD,AI$2,0)</f>
        <v>#N/A</v>
      </c>
      <c r="AJ983" t="e">
        <f>VLOOKUP($Z983,'oddspedia-matches'!$A:$AD,AJ$2,0)</f>
        <v>#N/A</v>
      </c>
      <c r="AK983" t="e">
        <f>VLOOKUP($Z983,'oddspedia-matches'!$A:$AD,AK$2,0)</f>
        <v>#N/A</v>
      </c>
      <c r="AL983" t="e">
        <f>VLOOKUP($Z983,'oddspedia-matches'!$A:$AD,AL$2,0)</f>
        <v>#N/A</v>
      </c>
      <c r="AM983" t="e">
        <f>VLOOKUP($Z983,'oddspedia-matches'!$A:$AD,AM$2,0)</f>
        <v>#N/A</v>
      </c>
      <c r="AN983" t="e">
        <f>VLOOKUP($Z983,'oddspedia-matches'!$A:$AD,AN$2,0)</f>
        <v>#N/A</v>
      </c>
      <c r="AO983" t="e">
        <f>VLOOKUP($Z983,'oddspedia-matches'!$A:$AD,AO$2,0)</f>
        <v>#N/A</v>
      </c>
      <c r="AP983" t="e">
        <f>VLOOKUP($Z983,'oddspedia-matches'!$A:$AD,AP$2,0)</f>
        <v>#N/A</v>
      </c>
      <c r="AQ983" t="e">
        <f>VLOOKUP($Z983,'oddspedia-matches'!$A:$AD,AQ$2,0)</f>
        <v>#N/A</v>
      </c>
    </row>
    <row r="984" spans="2:43" hidden="1" x14ac:dyDescent="0.3">
      <c r="B984" t="s">
        <v>4815</v>
      </c>
      <c r="C984" t="s">
        <v>5317</v>
      </c>
      <c r="D984" s="25">
        <v>0.8125</v>
      </c>
      <c r="E984" t="s">
        <v>5323</v>
      </c>
      <c r="F984" t="s">
        <v>5324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e">
        <f>VLOOKUP(E984,'Transform table'!A:B,2,0)</f>
        <v>#N/A</v>
      </c>
      <c r="Y984" t="e">
        <f>VLOOKUP(F984,'Transform table'!A:B,2,0)</f>
        <v>#N/A</v>
      </c>
      <c r="Z984" t="e">
        <f t="shared" si="17"/>
        <v>#N/A</v>
      </c>
      <c r="AA984" t="e">
        <f>VLOOKUP($Z984,'oddspedia-matches'!$A:$AD,AA$2,0)</f>
        <v>#N/A</v>
      </c>
      <c r="AB984" t="e">
        <f>VLOOKUP($Z984,'oddspedia-matches'!$A:$AD,AB$2,0)</f>
        <v>#N/A</v>
      </c>
      <c r="AC984" t="e">
        <f>VLOOKUP($Z984,'oddspedia-matches'!$A:$AD,AC$2,0)</f>
        <v>#N/A</v>
      </c>
      <c r="AD984" t="e">
        <f>VLOOKUP($Z984,'oddspedia-matches'!$A:$AD,AD$2,0)</f>
        <v>#N/A</v>
      </c>
      <c r="AE984" t="e">
        <f>VLOOKUP($Z984,'oddspedia-matches'!$A:$AD,AE$2,0)</f>
        <v>#N/A</v>
      </c>
      <c r="AF984" t="e">
        <f>VLOOKUP($Z984,'oddspedia-matches'!$A:$AD,AF$2,0)</f>
        <v>#N/A</v>
      </c>
      <c r="AG984" t="e">
        <f>VLOOKUP($Z984,'oddspedia-matches'!$A:$AD,AG$2,0)</f>
        <v>#N/A</v>
      </c>
      <c r="AH984" t="e">
        <f>VLOOKUP($Z984,'oddspedia-matches'!$A:$AD,AH$2,0)</f>
        <v>#N/A</v>
      </c>
      <c r="AI984" t="e">
        <f>VLOOKUP($Z984,'oddspedia-matches'!$A:$AD,AI$2,0)</f>
        <v>#N/A</v>
      </c>
      <c r="AJ984" t="e">
        <f>VLOOKUP($Z984,'oddspedia-matches'!$A:$AD,AJ$2,0)</f>
        <v>#N/A</v>
      </c>
      <c r="AK984" t="e">
        <f>VLOOKUP($Z984,'oddspedia-matches'!$A:$AD,AK$2,0)</f>
        <v>#N/A</v>
      </c>
      <c r="AL984" t="e">
        <f>VLOOKUP($Z984,'oddspedia-matches'!$A:$AD,AL$2,0)</f>
        <v>#N/A</v>
      </c>
      <c r="AM984" t="e">
        <f>VLOOKUP($Z984,'oddspedia-matches'!$A:$AD,AM$2,0)</f>
        <v>#N/A</v>
      </c>
      <c r="AN984" t="e">
        <f>VLOOKUP($Z984,'oddspedia-matches'!$A:$AD,AN$2,0)</f>
        <v>#N/A</v>
      </c>
      <c r="AO984" t="e">
        <f>VLOOKUP($Z984,'oddspedia-matches'!$A:$AD,AO$2,0)</f>
        <v>#N/A</v>
      </c>
      <c r="AP984" t="e">
        <f>VLOOKUP($Z984,'oddspedia-matches'!$A:$AD,AP$2,0)</f>
        <v>#N/A</v>
      </c>
      <c r="AQ984" t="e">
        <f>VLOOKUP($Z984,'oddspedia-matches'!$A:$AD,AQ$2,0)</f>
        <v>#N/A</v>
      </c>
    </row>
    <row r="985" spans="2:43" hidden="1" x14ac:dyDescent="0.3">
      <c r="B985" t="s">
        <v>488</v>
      </c>
      <c r="C985" t="s">
        <v>5317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17"/>
        <v>03/08/2026Deportes TemucoDeportes Copiapo</v>
      </c>
      <c r="AA985" t="e">
        <f>VLOOKUP($Z985,'oddspedia-matches'!$A:$AD,AA$2,0)</f>
        <v>#N/A</v>
      </c>
      <c r="AB985" t="e">
        <f>VLOOKUP($Z985,'oddspedia-matches'!$A:$AD,AB$2,0)</f>
        <v>#N/A</v>
      </c>
      <c r="AC985" t="e">
        <f>VLOOKUP($Z985,'oddspedia-matches'!$A:$AD,AC$2,0)</f>
        <v>#N/A</v>
      </c>
      <c r="AD985" t="e">
        <f>VLOOKUP($Z985,'oddspedia-matches'!$A:$AD,AD$2,0)</f>
        <v>#N/A</v>
      </c>
      <c r="AE985" t="e">
        <f>VLOOKUP($Z985,'oddspedia-matches'!$A:$AD,AE$2,0)</f>
        <v>#N/A</v>
      </c>
      <c r="AF985" t="e">
        <f>VLOOKUP($Z985,'oddspedia-matches'!$A:$AD,AF$2,0)</f>
        <v>#N/A</v>
      </c>
      <c r="AG985" t="e">
        <f>VLOOKUP($Z985,'oddspedia-matches'!$A:$AD,AG$2,0)</f>
        <v>#N/A</v>
      </c>
      <c r="AH985" t="e">
        <f>VLOOKUP($Z985,'oddspedia-matches'!$A:$AD,AH$2,0)</f>
        <v>#N/A</v>
      </c>
      <c r="AI985" t="e">
        <f>VLOOKUP($Z985,'oddspedia-matches'!$A:$AD,AI$2,0)</f>
        <v>#N/A</v>
      </c>
      <c r="AJ985" t="e">
        <f>VLOOKUP($Z985,'oddspedia-matches'!$A:$AD,AJ$2,0)</f>
        <v>#N/A</v>
      </c>
      <c r="AK985" t="e">
        <f>VLOOKUP($Z985,'oddspedia-matches'!$A:$AD,AK$2,0)</f>
        <v>#N/A</v>
      </c>
      <c r="AL985" t="e">
        <f>VLOOKUP($Z985,'oddspedia-matches'!$A:$AD,AL$2,0)</f>
        <v>#N/A</v>
      </c>
      <c r="AM985" t="e">
        <f>VLOOKUP($Z985,'oddspedia-matches'!$A:$AD,AM$2,0)</f>
        <v>#N/A</v>
      </c>
      <c r="AN985" t="e">
        <f>VLOOKUP($Z985,'oddspedia-matches'!$A:$AD,AN$2,0)</f>
        <v>#N/A</v>
      </c>
      <c r="AO985" t="e">
        <f>VLOOKUP($Z985,'oddspedia-matches'!$A:$AD,AO$2,0)</f>
        <v>#N/A</v>
      </c>
      <c r="AP985" t="e">
        <f>VLOOKUP($Z985,'oddspedia-matches'!$A:$AD,AP$2,0)</f>
        <v>#N/A</v>
      </c>
      <c r="AQ985" t="e">
        <f>VLOOKUP($Z985,'oddspedia-matches'!$A:$AD,AQ$2,0)</f>
        <v>#N/A</v>
      </c>
    </row>
    <row r="986" spans="2:43" hidden="1" x14ac:dyDescent="0.3">
      <c r="B986" t="s">
        <v>452</v>
      </c>
      <c r="C986" t="s">
        <v>5317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17"/>
        <v>03/08/2026LDU QuitoDelfin SC</v>
      </c>
      <c r="AA986" t="e">
        <f>VLOOKUP($Z986,'oddspedia-matches'!$A:$AD,AA$2,0)</f>
        <v>#N/A</v>
      </c>
      <c r="AB986" t="e">
        <f>VLOOKUP($Z986,'oddspedia-matches'!$A:$AD,AB$2,0)</f>
        <v>#N/A</v>
      </c>
      <c r="AC986" t="e">
        <f>VLOOKUP($Z986,'oddspedia-matches'!$A:$AD,AC$2,0)</f>
        <v>#N/A</v>
      </c>
      <c r="AD986" t="e">
        <f>VLOOKUP($Z986,'oddspedia-matches'!$A:$AD,AD$2,0)</f>
        <v>#N/A</v>
      </c>
      <c r="AE986" t="e">
        <f>VLOOKUP($Z986,'oddspedia-matches'!$A:$AD,AE$2,0)</f>
        <v>#N/A</v>
      </c>
      <c r="AF986" t="e">
        <f>VLOOKUP($Z986,'oddspedia-matches'!$A:$AD,AF$2,0)</f>
        <v>#N/A</v>
      </c>
      <c r="AG986" t="e">
        <f>VLOOKUP($Z986,'oddspedia-matches'!$A:$AD,AG$2,0)</f>
        <v>#N/A</v>
      </c>
      <c r="AH986" t="e">
        <f>VLOOKUP($Z986,'oddspedia-matches'!$A:$AD,AH$2,0)</f>
        <v>#N/A</v>
      </c>
      <c r="AI986" t="e">
        <f>VLOOKUP($Z986,'oddspedia-matches'!$A:$AD,AI$2,0)</f>
        <v>#N/A</v>
      </c>
      <c r="AJ986" t="e">
        <f>VLOOKUP($Z986,'oddspedia-matches'!$A:$AD,AJ$2,0)</f>
        <v>#N/A</v>
      </c>
      <c r="AK986" t="e">
        <f>VLOOKUP($Z986,'oddspedia-matches'!$A:$AD,AK$2,0)</f>
        <v>#N/A</v>
      </c>
      <c r="AL986" t="e">
        <f>VLOOKUP($Z986,'oddspedia-matches'!$A:$AD,AL$2,0)</f>
        <v>#N/A</v>
      </c>
      <c r="AM986" t="e">
        <f>VLOOKUP($Z986,'oddspedia-matches'!$A:$AD,AM$2,0)</f>
        <v>#N/A</v>
      </c>
      <c r="AN986" t="e">
        <f>VLOOKUP($Z986,'oddspedia-matches'!$A:$AD,AN$2,0)</f>
        <v>#N/A</v>
      </c>
      <c r="AO986" t="e">
        <f>VLOOKUP($Z986,'oddspedia-matches'!$A:$AD,AO$2,0)</f>
        <v>#N/A</v>
      </c>
      <c r="AP986" t="e">
        <f>VLOOKUP($Z986,'oddspedia-matches'!$A:$AD,AP$2,0)</f>
        <v>#N/A</v>
      </c>
      <c r="AQ986" t="e">
        <f>VLOOKUP($Z986,'oddspedia-matches'!$A:$AD,AQ$2,0)</f>
        <v>#N/A</v>
      </c>
    </row>
    <row r="987" spans="2:43" hidden="1" x14ac:dyDescent="0.3">
      <c r="B987" t="s">
        <v>470</v>
      </c>
      <c r="C987" t="s">
        <v>5317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17"/>
        <v>03/08/2026Central Cordoba SDESan Lorenzo</v>
      </c>
      <c r="AA987" t="e">
        <f>VLOOKUP($Z987,'oddspedia-matches'!$A:$AD,AA$2,0)</f>
        <v>#N/A</v>
      </c>
      <c r="AB987" t="e">
        <f>VLOOKUP($Z987,'oddspedia-matches'!$A:$AD,AB$2,0)</f>
        <v>#N/A</v>
      </c>
      <c r="AC987" t="e">
        <f>VLOOKUP($Z987,'oddspedia-matches'!$A:$AD,AC$2,0)</f>
        <v>#N/A</v>
      </c>
      <c r="AD987" t="e">
        <f>VLOOKUP($Z987,'oddspedia-matches'!$A:$AD,AD$2,0)</f>
        <v>#N/A</v>
      </c>
      <c r="AE987" t="e">
        <f>VLOOKUP($Z987,'oddspedia-matches'!$A:$AD,AE$2,0)</f>
        <v>#N/A</v>
      </c>
      <c r="AF987" t="e">
        <f>VLOOKUP($Z987,'oddspedia-matches'!$A:$AD,AF$2,0)</f>
        <v>#N/A</v>
      </c>
      <c r="AG987" t="e">
        <f>VLOOKUP($Z987,'oddspedia-matches'!$A:$AD,AG$2,0)</f>
        <v>#N/A</v>
      </c>
      <c r="AH987" t="e">
        <f>VLOOKUP($Z987,'oddspedia-matches'!$A:$AD,AH$2,0)</f>
        <v>#N/A</v>
      </c>
      <c r="AI987" t="e">
        <f>VLOOKUP($Z987,'oddspedia-matches'!$A:$AD,AI$2,0)</f>
        <v>#N/A</v>
      </c>
      <c r="AJ987" t="e">
        <f>VLOOKUP($Z987,'oddspedia-matches'!$A:$AD,AJ$2,0)</f>
        <v>#N/A</v>
      </c>
      <c r="AK987" t="e">
        <f>VLOOKUP($Z987,'oddspedia-matches'!$A:$AD,AK$2,0)</f>
        <v>#N/A</v>
      </c>
      <c r="AL987" t="e">
        <f>VLOOKUP($Z987,'oddspedia-matches'!$A:$AD,AL$2,0)</f>
        <v>#N/A</v>
      </c>
      <c r="AM987" t="e">
        <f>VLOOKUP($Z987,'oddspedia-matches'!$A:$AD,AM$2,0)</f>
        <v>#N/A</v>
      </c>
      <c r="AN987" t="e">
        <f>VLOOKUP($Z987,'oddspedia-matches'!$A:$AD,AN$2,0)</f>
        <v>#N/A</v>
      </c>
      <c r="AO987" t="e">
        <f>VLOOKUP($Z987,'oddspedia-matches'!$A:$AD,AO$2,0)</f>
        <v>#N/A</v>
      </c>
      <c r="AP987" t="e">
        <f>VLOOKUP($Z987,'oddspedia-matches'!$A:$AD,AP$2,0)</f>
        <v>#N/A</v>
      </c>
      <c r="AQ987" t="e">
        <f>VLOOKUP($Z987,'oddspedia-matches'!$A:$AD,AQ$2,0)</f>
        <v>#N/A</v>
      </c>
    </row>
    <row r="988" spans="2:43" hidden="1" x14ac:dyDescent="0.3">
      <c r="B988" t="s">
        <v>470</v>
      </c>
      <c r="C988" t="s">
        <v>5317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17"/>
        <v>03/08/2026Atletico HuracanAtletico Tucuman</v>
      </c>
      <c r="AA988" t="e">
        <f>VLOOKUP($Z988,'oddspedia-matches'!$A:$AD,AA$2,0)</f>
        <v>#N/A</v>
      </c>
      <c r="AB988" t="e">
        <f>VLOOKUP($Z988,'oddspedia-matches'!$A:$AD,AB$2,0)</f>
        <v>#N/A</v>
      </c>
      <c r="AC988" t="e">
        <f>VLOOKUP($Z988,'oddspedia-matches'!$A:$AD,AC$2,0)</f>
        <v>#N/A</v>
      </c>
      <c r="AD988" t="e">
        <f>VLOOKUP($Z988,'oddspedia-matches'!$A:$AD,AD$2,0)</f>
        <v>#N/A</v>
      </c>
      <c r="AE988" t="e">
        <f>VLOOKUP($Z988,'oddspedia-matches'!$A:$AD,AE$2,0)</f>
        <v>#N/A</v>
      </c>
      <c r="AF988" t="e">
        <f>VLOOKUP($Z988,'oddspedia-matches'!$A:$AD,AF$2,0)</f>
        <v>#N/A</v>
      </c>
      <c r="AG988" t="e">
        <f>VLOOKUP($Z988,'oddspedia-matches'!$A:$AD,AG$2,0)</f>
        <v>#N/A</v>
      </c>
      <c r="AH988" t="e">
        <f>VLOOKUP($Z988,'oddspedia-matches'!$A:$AD,AH$2,0)</f>
        <v>#N/A</v>
      </c>
      <c r="AI988" t="e">
        <f>VLOOKUP($Z988,'oddspedia-matches'!$A:$AD,AI$2,0)</f>
        <v>#N/A</v>
      </c>
      <c r="AJ988" t="e">
        <f>VLOOKUP($Z988,'oddspedia-matches'!$A:$AD,AJ$2,0)</f>
        <v>#N/A</v>
      </c>
      <c r="AK988" t="e">
        <f>VLOOKUP($Z988,'oddspedia-matches'!$A:$AD,AK$2,0)</f>
        <v>#N/A</v>
      </c>
      <c r="AL988" t="e">
        <f>VLOOKUP($Z988,'oddspedia-matches'!$A:$AD,AL$2,0)</f>
        <v>#N/A</v>
      </c>
      <c r="AM988" t="e">
        <f>VLOOKUP($Z988,'oddspedia-matches'!$A:$AD,AM$2,0)</f>
        <v>#N/A</v>
      </c>
      <c r="AN988" t="e">
        <f>VLOOKUP($Z988,'oddspedia-matches'!$A:$AD,AN$2,0)</f>
        <v>#N/A</v>
      </c>
      <c r="AO988" t="e">
        <f>VLOOKUP($Z988,'oddspedia-matches'!$A:$AD,AO$2,0)</f>
        <v>#N/A</v>
      </c>
      <c r="AP988" t="e">
        <f>VLOOKUP($Z988,'oddspedia-matches'!$A:$AD,AP$2,0)</f>
        <v>#N/A</v>
      </c>
      <c r="AQ988" t="e">
        <f>VLOOKUP($Z988,'oddspedia-matches'!$A:$AD,AQ$2,0)</f>
        <v>#N/A</v>
      </c>
    </row>
    <row r="989" spans="2:43" hidden="1" x14ac:dyDescent="0.3">
      <c r="B989" t="s">
        <v>487</v>
      </c>
      <c r="C989" t="s">
        <v>5317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17"/>
        <v>03/08/2026Atletico BucaramangaCucuta Deportivo</v>
      </c>
      <c r="AA989" t="e">
        <f>VLOOKUP($Z989,'oddspedia-matches'!$A:$AD,AA$2,0)</f>
        <v>#N/A</v>
      </c>
      <c r="AB989" t="e">
        <f>VLOOKUP($Z989,'oddspedia-matches'!$A:$AD,AB$2,0)</f>
        <v>#N/A</v>
      </c>
      <c r="AC989" t="e">
        <f>VLOOKUP($Z989,'oddspedia-matches'!$A:$AD,AC$2,0)</f>
        <v>#N/A</v>
      </c>
      <c r="AD989" t="e">
        <f>VLOOKUP($Z989,'oddspedia-matches'!$A:$AD,AD$2,0)</f>
        <v>#N/A</v>
      </c>
      <c r="AE989" t="e">
        <f>VLOOKUP($Z989,'oddspedia-matches'!$A:$AD,AE$2,0)</f>
        <v>#N/A</v>
      </c>
      <c r="AF989" t="e">
        <f>VLOOKUP($Z989,'oddspedia-matches'!$A:$AD,AF$2,0)</f>
        <v>#N/A</v>
      </c>
      <c r="AG989" t="e">
        <f>VLOOKUP($Z989,'oddspedia-matches'!$A:$AD,AG$2,0)</f>
        <v>#N/A</v>
      </c>
      <c r="AH989" t="e">
        <f>VLOOKUP($Z989,'oddspedia-matches'!$A:$AD,AH$2,0)</f>
        <v>#N/A</v>
      </c>
      <c r="AI989" t="e">
        <f>VLOOKUP($Z989,'oddspedia-matches'!$A:$AD,AI$2,0)</f>
        <v>#N/A</v>
      </c>
      <c r="AJ989" t="e">
        <f>VLOOKUP($Z989,'oddspedia-matches'!$A:$AD,AJ$2,0)</f>
        <v>#N/A</v>
      </c>
      <c r="AK989" t="e">
        <f>VLOOKUP($Z989,'oddspedia-matches'!$A:$AD,AK$2,0)</f>
        <v>#N/A</v>
      </c>
      <c r="AL989" t="e">
        <f>VLOOKUP($Z989,'oddspedia-matches'!$A:$AD,AL$2,0)</f>
        <v>#N/A</v>
      </c>
      <c r="AM989" t="e">
        <f>VLOOKUP($Z989,'oddspedia-matches'!$A:$AD,AM$2,0)</f>
        <v>#N/A</v>
      </c>
      <c r="AN989" t="e">
        <f>VLOOKUP($Z989,'oddspedia-matches'!$A:$AD,AN$2,0)</f>
        <v>#N/A</v>
      </c>
      <c r="AO989" t="e">
        <f>VLOOKUP($Z989,'oddspedia-matches'!$A:$AD,AO$2,0)</f>
        <v>#N/A</v>
      </c>
      <c r="AP989" t="e">
        <f>VLOOKUP($Z989,'oddspedia-matches'!$A:$AD,AP$2,0)</f>
        <v>#N/A</v>
      </c>
      <c r="AQ989" t="e">
        <f>VLOOKUP($Z989,'oddspedia-matches'!$A:$AD,AQ$2,0)</f>
        <v>#N/A</v>
      </c>
    </row>
    <row r="990" spans="2:43" hidden="1" x14ac:dyDescent="0.3">
      <c r="B990" t="s">
        <v>489</v>
      </c>
      <c r="C990" t="s">
        <v>5317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17"/>
        <v>03/08/2026Independiente La ChorreraHerrera FC</v>
      </c>
      <c r="AA990" t="e">
        <f>VLOOKUP($Z990,'oddspedia-matches'!$A:$AD,AA$2,0)</f>
        <v>#N/A</v>
      </c>
      <c r="AB990" t="e">
        <f>VLOOKUP($Z990,'oddspedia-matches'!$A:$AD,AB$2,0)</f>
        <v>#N/A</v>
      </c>
      <c r="AC990" t="e">
        <f>VLOOKUP($Z990,'oddspedia-matches'!$A:$AD,AC$2,0)</f>
        <v>#N/A</v>
      </c>
      <c r="AD990" t="e">
        <f>VLOOKUP($Z990,'oddspedia-matches'!$A:$AD,AD$2,0)</f>
        <v>#N/A</v>
      </c>
      <c r="AE990" t="e">
        <f>VLOOKUP($Z990,'oddspedia-matches'!$A:$AD,AE$2,0)</f>
        <v>#N/A</v>
      </c>
      <c r="AF990" t="e">
        <f>VLOOKUP($Z990,'oddspedia-matches'!$A:$AD,AF$2,0)</f>
        <v>#N/A</v>
      </c>
      <c r="AG990" t="e">
        <f>VLOOKUP($Z990,'oddspedia-matches'!$A:$AD,AG$2,0)</f>
        <v>#N/A</v>
      </c>
      <c r="AH990" t="e">
        <f>VLOOKUP($Z990,'oddspedia-matches'!$A:$AD,AH$2,0)</f>
        <v>#N/A</v>
      </c>
      <c r="AI990" t="e">
        <f>VLOOKUP($Z990,'oddspedia-matches'!$A:$AD,AI$2,0)</f>
        <v>#N/A</v>
      </c>
      <c r="AJ990" t="e">
        <f>VLOOKUP($Z990,'oddspedia-matches'!$A:$AD,AJ$2,0)</f>
        <v>#N/A</v>
      </c>
      <c r="AK990" t="e">
        <f>VLOOKUP($Z990,'oddspedia-matches'!$A:$AD,AK$2,0)</f>
        <v>#N/A</v>
      </c>
      <c r="AL990" t="e">
        <f>VLOOKUP($Z990,'oddspedia-matches'!$A:$AD,AL$2,0)</f>
        <v>#N/A</v>
      </c>
      <c r="AM990" t="e">
        <f>VLOOKUP($Z990,'oddspedia-matches'!$A:$AD,AM$2,0)</f>
        <v>#N/A</v>
      </c>
      <c r="AN990" t="e">
        <f>VLOOKUP($Z990,'oddspedia-matches'!$A:$AD,AN$2,0)</f>
        <v>#N/A</v>
      </c>
      <c r="AO990" t="e">
        <f>VLOOKUP($Z990,'oddspedia-matches'!$A:$AD,AO$2,0)</f>
        <v>#N/A</v>
      </c>
      <c r="AP990" t="e">
        <f>VLOOKUP($Z990,'oddspedia-matches'!$A:$AD,AP$2,0)</f>
        <v>#N/A</v>
      </c>
      <c r="AQ990" t="e">
        <f>VLOOKUP($Z990,'oddspedia-matches'!$A:$AD,AQ$2,0)</f>
        <v>#N/A</v>
      </c>
    </row>
  </sheetData>
  <autoFilter ref="A3:AQ990" xr:uid="{00000000-0001-0000-0000-000000000000}">
    <filterColumn colId="2">
      <filters>
        <filter val="31/07/2026"/>
      </filters>
    </filterColumn>
    <filterColumn colId="26">
      <filters>
        <filter val="0 - 0"/>
        <filter val="0 - 1"/>
        <filter val="0 - 2"/>
        <filter val="0 - 3"/>
        <filter val="0 - 4"/>
        <filter val="1 - 0"/>
        <filter val="1 - 1"/>
        <filter val="1 - 2"/>
        <filter val="1 - 4"/>
        <filter val="2 - 0"/>
        <filter val="2 - 1"/>
        <filter val="2 - 2"/>
        <filter val="3 - 0"/>
        <filter val="3 - 1"/>
        <filter val="3 - 2"/>
        <filter val="3 - 3"/>
        <filter val="4 - 0"/>
        <filter val="5 - 2"/>
        <filter val="6 - 1"/>
      </filters>
    </filterColumn>
  </autoFilter>
  <conditionalFormatting sqref="Q1:W2 Q4:W1048576">
    <cfRule type="cellIs" dxfId="18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3119"/>
  <sheetViews>
    <sheetView workbookViewId="0">
      <pane ySplit="1" topLeftCell="A2702" activePane="bottomLeft" state="frozen"/>
      <selection pane="bottomLeft" activeCell="F2715" sqref="F2715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3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3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3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3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3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3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3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3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3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3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3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3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3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3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3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3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3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3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3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3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3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3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3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3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3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3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3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3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3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3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3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3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3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3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3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3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3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3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3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3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3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3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3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3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3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3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3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3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3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3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3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3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3983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5325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5326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5327</v>
      </c>
      <c r="G2633" t="s">
        <v>5328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4432</v>
      </c>
      <c r="G2640" t="s">
        <v>4733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3718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4446</v>
      </c>
      <c r="G2645" t="s">
        <v>5329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3781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3720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5071</v>
      </c>
      <c r="G2649" t="s">
        <v>5330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5331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4003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5332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5333</v>
      </c>
      <c r="G2655" t="s">
        <v>5334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5335</v>
      </c>
      <c r="G2665" t="s">
        <v>5336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4399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5337</v>
      </c>
      <c r="G2667" t="s">
        <v>5338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4761</v>
      </c>
      <c r="G2668" t="s">
        <v>4338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3244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5339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5340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5341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3960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5342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4426</v>
      </c>
      <c r="G2678" t="s">
        <v>5343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4429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3228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4557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3495</v>
      </c>
      <c r="G2695" t="s">
        <v>5344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5345</v>
      </c>
      <c r="G2696" t="s">
        <v>4317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3998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3982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5346</v>
      </c>
      <c r="G2699" t="s">
        <v>5347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2776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3091</v>
      </c>
      <c r="G2716" t="s">
        <v>4610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5348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4691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4662</v>
      </c>
      <c r="G2742" t="s">
        <v>3509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2753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4616</v>
      </c>
      <c r="G2746" t="s">
        <v>5349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4007</v>
      </c>
      <c r="G2749" t="s">
        <v>4006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5350</v>
      </c>
      <c r="G2750" t="s">
        <v>5351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3198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4677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4577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3132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3407</v>
      </c>
      <c r="G2758" t="s">
        <v>3410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5352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3196</v>
      </c>
      <c r="G2761" t="s">
        <v>4683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3139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2890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2971</v>
      </c>
      <c r="G2764" t="s">
        <v>2965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4244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3743</v>
      </c>
      <c r="G2767" t="s">
        <v>4002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5363</v>
      </c>
      <c r="G2768" t="s">
        <v>5364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5365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5366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3750</v>
      </c>
      <c r="G2773" t="s">
        <v>5367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4782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x14ac:dyDescent="0.3">
      <c r="A2777" t="str">
        <f t="shared" si="896"/>
        <v>31/07/2026Brisbane WolvesBrisbane City</v>
      </c>
      <c r="B2777" t="s">
        <v>810</v>
      </c>
      <c r="C2777" t="s">
        <v>5368</v>
      </c>
      <c r="D2777" s="2">
        <v>46234</v>
      </c>
      <c r="E2777" s="3">
        <v>0.39583333333333331</v>
      </c>
      <c r="F2777" t="s">
        <v>5369</v>
      </c>
      <c r="G2777" t="s">
        <v>4235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3929</v>
      </c>
      <c r="G2778" t="s">
        <v>5370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x14ac:dyDescent="0.3">
      <c r="A2779" t="str">
        <f t="shared" si="896"/>
        <v>31/07/2026Rochedale RoversEastern Suburbs</v>
      </c>
      <c r="B2779" t="s">
        <v>810</v>
      </c>
      <c r="C2779" t="s">
        <v>5368</v>
      </c>
      <c r="D2779" s="2">
        <v>46234</v>
      </c>
      <c r="E2779" s="3">
        <v>0.39583333333333331</v>
      </c>
      <c r="F2779" t="s">
        <v>4232</v>
      </c>
      <c r="G2779" t="s">
        <v>4233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2819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x14ac:dyDescent="0.3">
      <c r="A2781" t="str">
        <f t="shared" si="896"/>
        <v>31/07/2026Campbelltown CityAdelaide City</v>
      </c>
      <c r="B2781" t="s">
        <v>810</v>
      </c>
      <c r="C2781" t="s">
        <v>5371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2911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2914</v>
      </c>
      <c r="G2785" t="s">
        <v>4256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5372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x14ac:dyDescent="0.3">
      <c r="A2787" t="str">
        <f t="shared" si="896"/>
        <v>31/07/2026Prospect UnitedBlacktown Spartans</v>
      </c>
      <c r="B2787" t="s">
        <v>810</v>
      </c>
      <c r="C2787" t="s">
        <v>5373</v>
      </c>
      <c r="D2787" s="2">
        <v>46234</v>
      </c>
      <c r="E2787" s="3">
        <v>0.41666666666666669</v>
      </c>
      <c r="F2787" t="s">
        <v>2904</v>
      </c>
      <c r="G2787" t="s">
        <v>2898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4729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3676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2840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2820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2829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x14ac:dyDescent="0.3">
      <c r="A2794" t="str">
        <f t="shared" si="896"/>
        <v>31/07/2026Broadbeach UnitedLogan Lightning</v>
      </c>
      <c r="B2794" t="s">
        <v>810</v>
      </c>
      <c r="C2794" t="s">
        <v>5374</v>
      </c>
      <c r="D2794" s="2">
        <v>46234</v>
      </c>
      <c r="E2794" s="3">
        <v>0.4375</v>
      </c>
      <c r="F2794" t="s">
        <v>5375</v>
      </c>
      <c r="G2794" t="s">
        <v>5376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2813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x14ac:dyDescent="0.3">
      <c r="A2796" t="str">
        <f t="shared" si="896"/>
        <v>31/07/2026North StarCapalaba</v>
      </c>
      <c r="B2796" t="s">
        <v>810</v>
      </c>
      <c r="C2796" t="s">
        <v>5374</v>
      </c>
      <c r="D2796" s="2">
        <v>46234</v>
      </c>
      <c r="E2796" s="3">
        <v>0.4375</v>
      </c>
      <c r="F2796" t="s">
        <v>5377</v>
      </c>
      <c r="G2796" t="s">
        <v>5378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2811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2821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4355</v>
      </c>
      <c r="G2801" t="s">
        <v>3648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3916</v>
      </c>
      <c r="G2804" t="s">
        <v>5379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5380</v>
      </c>
      <c r="G2805" t="s">
        <v>5381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x14ac:dyDescent="0.3">
      <c r="A2807" t="str">
        <f t="shared" si="919"/>
        <v>31/07/2026FC Van YerevanSardarapat</v>
      </c>
      <c r="B2807" t="s">
        <v>5382</v>
      </c>
      <c r="C2807" t="s">
        <v>838</v>
      </c>
      <c r="D2807" s="2">
        <v>46234</v>
      </c>
      <c r="E2807" s="3">
        <v>0.5</v>
      </c>
      <c r="F2807" t="s">
        <v>5383</v>
      </c>
      <c r="G2807" t="s">
        <v>5384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5385</v>
      </c>
      <c r="G2808" t="s">
        <v>3776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3828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5386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3087</v>
      </c>
      <c r="G2812" t="s">
        <v>3086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3671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3719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3355</v>
      </c>
      <c r="G2820" t="s">
        <v>5053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3819</v>
      </c>
      <c r="G2822" t="s">
        <v>5063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3721</v>
      </c>
      <c r="G2824" t="s">
        <v>3716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3929</v>
      </c>
      <c r="G2826" t="s">
        <v>5387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3415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3717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3417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3036</v>
      </c>
      <c r="G2830" t="s">
        <v>4237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5388</v>
      </c>
      <c r="G2831" t="s">
        <v>5389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3024</v>
      </c>
      <c r="G2832" t="s">
        <v>3027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3621</v>
      </c>
      <c r="G2834" t="s">
        <v>3622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5390</v>
      </c>
      <c r="G2835" t="s">
        <v>5391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5392</v>
      </c>
      <c r="G2836" t="s">
        <v>5393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4004</v>
      </c>
      <c r="G2838" t="s">
        <v>3794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5394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5395</v>
      </c>
      <c r="G2840" t="s">
        <v>5396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3414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5397</v>
      </c>
      <c r="G2842" t="s">
        <v>5398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5399</v>
      </c>
      <c r="G2843" t="s">
        <v>5400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5401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5402</v>
      </c>
      <c r="G2846" t="s">
        <v>5403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5404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3758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5405</v>
      </c>
      <c r="G2850" t="s">
        <v>5406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3209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3028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3216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3208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4748</v>
      </c>
      <c r="G2856" t="s">
        <v>4339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4345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4430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5407</v>
      </c>
      <c r="G2861" t="s">
        <v>5408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5409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5410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4526</v>
      </c>
      <c r="G2864" t="s">
        <v>5411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3235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3955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3928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5064</v>
      </c>
      <c r="G2869" t="s">
        <v>5412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5413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3025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4558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5414</v>
      </c>
      <c r="G2874" t="s">
        <v>5415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4267</v>
      </c>
      <c r="G2876" t="s">
        <v>3152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5416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4471</v>
      </c>
      <c r="G2878" t="s">
        <v>4475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5417</v>
      </c>
      <c r="G2879" t="s">
        <v>5418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5067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4000</v>
      </c>
      <c r="G2882" t="s">
        <v>3961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5419</v>
      </c>
      <c r="G2883" t="s">
        <v>5420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5421</v>
      </c>
      <c r="G2885" t="s">
        <v>5422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5421</v>
      </c>
      <c r="G2886" t="s">
        <v>5423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3532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3239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3148</v>
      </c>
      <c r="G2889" t="s">
        <v>4372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5424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3242</v>
      </c>
      <c r="G2893" t="s">
        <v>5425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3210</v>
      </c>
      <c r="G2894" t="s">
        <v>3206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4371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5426</v>
      </c>
      <c r="G2898" t="s">
        <v>5427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3383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3001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5428</v>
      </c>
      <c r="G2902" t="s">
        <v>5429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5430</v>
      </c>
      <c r="G2906" t="s">
        <v>5431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3537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3955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4749</v>
      </c>
      <c r="G2910" t="s">
        <v>4760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3279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5432</v>
      </c>
      <c r="G2912" t="s">
        <v>5433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5434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5435</v>
      </c>
      <c r="G2915" t="s">
        <v>5436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5437</v>
      </c>
      <c r="G2916" t="s">
        <v>5438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3178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5080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5439</v>
      </c>
      <c r="G2921" t="s">
        <v>5440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5441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3267</v>
      </c>
      <c r="G2923" t="s">
        <v>3264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3275</v>
      </c>
      <c r="G2924" t="s">
        <v>4279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3280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5442</v>
      </c>
      <c r="G2927" t="s">
        <v>5443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3000</v>
      </c>
      <c r="G2928" t="s">
        <v>2999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5444</v>
      </c>
      <c r="G2929" t="s">
        <v>5445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3789</v>
      </c>
      <c r="G2930" t="s">
        <v>5446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5447</v>
      </c>
      <c r="G2931" t="s">
        <v>5448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3461</v>
      </c>
      <c r="G2932" t="s">
        <v>4766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3179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3285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5449</v>
      </c>
      <c r="G2935" t="s">
        <v>5450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3473</v>
      </c>
      <c r="G2936" t="s">
        <v>4751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5451</v>
      </c>
      <c r="G2937" t="s">
        <v>5452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5453</v>
      </c>
      <c r="G2938" t="s">
        <v>5454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5455</v>
      </c>
      <c r="G2939" t="s">
        <v>5456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5457</v>
      </c>
      <c r="G2940" t="s">
        <v>5458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5459</v>
      </c>
      <c r="G2941" t="s">
        <v>5460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3790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5461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4779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3941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4458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3007</v>
      </c>
      <c r="G2948" t="s">
        <v>5462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5463</v>
      </c>
      <c r="G2949" t="s">
        <v>5464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3151</v>
      </c>
      <c r="G2950" t="s">
        <v>3143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5465</v>
      </c>
      <c r="G2951" t="s">
        <v>5466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5467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3014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5468</v>
      </c>
      <c r="G2954" t="s">
        <v>4460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3013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5469</v>
      </c>
      <c r="G2956" t="s">
        <v>5470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3269</v>
      </c>
      <c r="G2957" t="s">
        <v>3270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3619</v>
      </c>
      <c r="G2959" t="s">
        <v>3624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3988</v>
      </c>
      <c r="G2960" t="s">
        <v>3971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4343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5471</v>
      </c>
      <c r="G2963" t="s">
        <v>5472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4769</v>
      </c>
      <c r="G2966" t="s">
        <v>3480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5473</v>
      </c>
      <c r="G2967" t="s">
        <v>5474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5475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4358</v>
      </c>
      <c r="G2970" t="s">
        <v>5476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5477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5478</v>
      </c>
      <c r="G2972" t="s">
        <v>5479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3273</v>
      </c>
      <c r="G2973" t="s">
        <v>3274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4780</v>
      </c>
      <c r="G2975" t="s">
        <v>5480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5481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5482</v>
      </c>
      <c r="G2977" t="s">
        <v>5483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3008</v>
      </c>
      <c r="G2978" t="s">
        <v>3002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3762</v>
      </c>
      <c r="G2979" t="s">
        <v>5484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5485</v>
      </c>
      <c r="G2980" t="s">
        <v>5486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5487</v>
      </c>
      <c r="G2983" t="s">
        <v>5488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5489</v>
      </c>
      <c r="G2984" t="s">
        <v>5490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3283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5491</v>
      </c>
      <c r="G2986" t="s">
        <v>5492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5493</v>
      </c>
      <c r="G2987" t="s">
        <v>5494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5495</v>
      </c>
      <c r="G2988" t="s">
        <v>3276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5496</v>
      </c>
      <c r="G2989" t="s">
        <v>5497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4532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5498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x14ac:dyDescent="0.3">
      <c r="A2994" t="str">
        <f t="shared" si="979"/>
        <v>31/07/2026Arsenal de SarandiClub AtlÃ©tico Brown</v>
      </c>
      <c r="B2994" t="s">
        <v>806</v>
      </c>
      <c r="C2994" t="s">
        <v>2759</v>
      </c>
      <c r="D2994" s="2">
        <v>46234</v>
      </c>
      <c r="E2994" s="3">
        <v>0.75</v>
      </c>
      <c r="F2994" t="s">
        <v>2768</v>
      </c>
      <c r="G2994" t="s">
        <v>5499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3909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5500</v>
      </c>
      <c r="G2998" t="s">
        <v>4395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5097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4579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2773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3995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2771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4614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3094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4611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4611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5501</v>
      </c>
      <c r="G3011" t="s">
        <v>5502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5503</v>
      </c>
      <c r="G3013" t="s">
        <v>5504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3093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3090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2774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4791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5100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4612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4534</v>
      </c>
      <c r="G3022" t="s">
        <v>3298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4396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3095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4615</v>
      </c>
      <c r="G3025" t="s">
        <v>4613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5505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5506</v>
      </c>
      <c r="G3027" t="s">
        <v>5507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3080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3851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3968</v>
      </c>
      <c r="G3034" t="s">
        <v>3934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3873</v>
      </c>
      <c r="G3035" t="s">
        <v>3922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3529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3831</v>
      </c>
      <c r="G3037" t="s">
        <v>5508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3525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3548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3538</v>
      </c>
      <c r="G3040" t="s">
        <v>4576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3919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3784</v>
      </c>
      <c r="G3043" t="s">
        <v>5509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3841</v>
      </c>
      <c r="G3044" t="s">
        <v>5510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5511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3360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5512</v>
      </c>
      <c r="G3049" t="s">
        <v>3853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3359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3843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3899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5513</v>
      </c>
      <c r="G3054" t="s">
        <v>5514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3877</v>
      </c>
      <c r="G3055" t="s">
        <v>5515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3835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5516</v>
      </c>
      <c r="G3059" t="s">
        <v>5517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3842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5518</v>
      </c>
      <c r="G3061" t="s">
        <v>5519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5520</v>
      </c>
      <c r="G3065" t="s">
        <v>5521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4796</v>
      </c>
      <c r="G3066" t="s">
        <v>3037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5522</v>
      </c>
      <c r="G3067" t="s">
        <v>5523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5524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4505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4408</v>
      </c>
      <c r="G3071" t="s">
        <v>4793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3184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5525</v>
      </c>
      <c r="G3073" t="s">
        <v>5526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19" si="1000">IF($J3074&gt;$K3074,"Green","Red")</f>
        <v>Red</v>
      </c>
      <c r="P3074" t="str">
        <f t="shared" ref="P3074:P3119" si="1001">IF($J3074=$K3074,"Green","Red")</f>
        <v>Green</v>
      </c>
      <c r="Q3074" t="str">
        <f t="shared" ref="Q3074:Q3119" si="1002">IF($J3074&lt;$K3074,"Green","Red")</f>
        <v>Red</v>
      </c>
      <c r="R3074" t="str">
        <f t="shared" ref="R3074:R3119" si="1003">IF($J3074&gt;=$K3074,"Green","Red")</f>
        <v>Green</v>
      </c>
      <c r="S3074" t="str">
        <f t="shared" ref="S3074:S3119" si="1004">IF($J3074&lt;=$K3074,"Green","Red")</f>
        <v>Green</v>
      </c>
      <c r="T3074" t="str">
        <f t="shared" ref="T3074:T3119" si="1005">IF(OR($J3074&gt;$K3074,$J3074&lt;$K3074),"Green","Red")</f>
        <v>Red</v>
      </c>
      <c r="U3074" t="str">
        <f t="shared" ref="U3074:U3119" si="1006">IF($H3074&gt;$I3074,"Green","Red")</f>
        <v>Red</v>
      </c>
      <c r="V3074" t="str">
        <f t="shared" ref="V3074:V3119" si="1007">IF($H3074=$I3074,"Green","Red")</f>
        <v>Green</v>
      </c>
      <c r="W3074" t="str">
        <f t="shared" ref="W3074:W3119" si="1008">IF($H3074&lt;$I3074,"Green","Red")</f>
        <v>Red</v>
      </c>
      <c r="X3074" t="str">
        <f t="shared" ref="X3074:X3119" si="1009">IF($H3074+$I3074&gt;0,"Green","Red")</f>
        <v>Red</v>
      </c>
      <c r="Y3074" t="str">
        <f t="shared" ref="Y3074:Y3119" si="1010">IF($J3074+$K3074&gt;1.5,"Green","Red")</f>
        <v>Green</v>
      </c>
      <c r="Z3074" t="str">
        <f t="shared" ref="Z3074:Z3119" si="1011">IF($J3074+$K3074&gt;2.5,"Green","Red")</f>
        <v>Red</v>
      </c>
      <c r="AA3074" t="str">
        <f t="shared" ref="AA3074:AA3119" si="1012">IF($J3074+$K3074&lt;2.5,"Green","Red")</f>
        <v>Green</v>
      </c>
      <c r="AB3074" t="str">
        <f t="shared" ref="AB3074:AB3119" si="1013">IF($J3074+$K3074&lt;3.5,"Green","Red")</f>
        <v>Green</v>
      </c>
      <c r="AC3074" t="str">
        <f t="shared" ref="AC3074:AC3119" si="1014">IF(AND($J3074&gt;0,$K3074&gt;0),"Green","Red")</f>
        <v>Green</v>
      </c>
      <c r="AD3074" t="str">
        <f t="shared" ref="AD3074:AD3119" si="1015">IF(OR($J3074=0,$K3074=0),"Green","Red")</f>
        <v>Red</v>
      </c>
    </row>
    <row r="3075" spans="1:30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4580</v>
      </c>
      <c r="G3075" t="s">
        <v>2772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3431</v>
      </c>
      <c r="G3076" t="s">
        <v>3433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5527</v>
      </c>
      <c r="G3077" t="s">
        <v>4816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4680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4648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3110</v>
      </c>
      <c r="G3080" t="s">
        <v>4551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4805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5528</v>
      </c>
      <c r="G3083" t="s">
        <v>5529</v>
      </c>
      <c r="H3083">
        <v>0</v>
      </c>
      <c r="I3083">
        <v>0</v>
      </c>
      <c r="J3083">
        <v>0</v>
      </c>
      <c r="K3083">
        <v>0</v>
      </c>
      <c r="L3083" s="22" t="str">
        <f t="shared" ref="L3083:L3119" si="1016">DAY(D3083)&amp;"/"&amp;"07"&amp;"/"&amp;YEAR(D3083)</f>
        <v>31/07/2026</v>
      </c>
      <c r="M3083" s="23">
        <f t="shared" ref="M3083:M3119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4706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x14ac:dyDescent="0.3">
      <c r="A3087" t="str">
        <f t="shared" si="999"/>
        <v>31/07/2026ExcursionistasDeportivo Armenio</v>
      </c>
      <c r="B3087" t="s">
        <v>806</v>
      </c>
      <c r="C3087" t="s">
        <v>2759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4694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4231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5132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4231</v>
      </c>
      <c r="M3092" s="31">
        <f t="shared" ref="M3092:M3113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4231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5530</v>
      </c>
      <c r="G3094" t="s">
        <v>4674</v>
      </c>
      <c r="H3094">
        <v>1</v>
      </c>
      <c r="I3094">
        <v>1</v>
      </c>
      <c r="J3094">
        <v>1</v>
      </c>
      <c r="K3094">
        <v>2</v>
      </c>
      <c r="L3094" s="30" t="s">
        <v>4231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5531</v>
      </c>
      <c r="G3095" t="s">
        <v>5532</v>
      </c>
      <c r="H3095">
        <v>0</v>
      </c>
      <c r="I3095">
        <v>0</v>
      </c>
      <c r="J3095">
        <v>1</v>
      </c>
      <c r="K3095">
        <v>1</v>
      </c>
      <c r="L3095" s="30" t="s">
        <v>4231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4242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4231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3107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4231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4231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4231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4704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4231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3404</v>
      </c>
      <c r="H3101">
        <v>1</v>
      </c>
      <c r="I3101">
        <v>0</v>
      </c>
      <c r="J3101">
        <v>3</v>
      </c>
      <c r="K3101">
        <v>1</v>
      </c>
      <c r="L3101" s="30" t="s">
        <v>4231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5533</v>
      </c>
      <c r="G3102" t="s">
        <v>5534</v>
      </c>
      <c r="H3102">
        <v>0</v>
      </c>
      <c r="I3102">
        <v>2</v>
      </c>
      <c r="J3102">
        <v>0</v>
      </c>
      <c r="K3102">
        <v>3</v>
      </c>
      <c r="L3102" s="30" t="s">
        <v>4231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3399</v>
      </c>
      <c r="H3103">
        <v>1</v>
      </c>
      <c r="I3103">
        <v>0</v>
      </c>
      <c r="J3103">
        <v>1</v>
      </c>
      <c r="K3103">
        <v>1</v>
      </c>
      <c r="L3103" s="30" t="s">
        <v>4231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4231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4231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4252</v>
      </c>
      <c r="H3106">
        <v>0</v>
      </c>
      <c r="I3106">
        <v>5</v>
      </c>
      <c r="J3106">
        <v>0</v>
      </c>
      <c r="K3106">
        <v>6</v>
      </c>
      <c r="L3106" s="30" t="s">
        <v>4231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2891</v>
      </c>
      <c r="L3107" s="30" t="s">
        <v>4231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4231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3707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4231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4231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4617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4231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3432</v>
      </c>
      <c r="G3112" t="s">
        <v>3430</v>
      </c>
      <c r="H3112">
        <v>2</v>
      </c>
      <c r="I3112">
        <v>0</v>
      </c>
      <c r="J3112">
        <v>5</v>
      </c>
      <c r="K3112">
        <v>0</v>
      </c>
      <c r="L3112" s="30" t="s">
        <v>4231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4231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2953</v>
      </c>
      <c r="G3114" t="s">
        <v>4253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3403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4245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3409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3400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x14ac:dyDescent="0.3">
      <c r="A3119" t="str">
        <f t="shared" ref="A3119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2993</v>
      </c>
      <c r="G3119" t="s">
        <v>2992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924"/>
  <sheetViews>
    <sheetView workbookViewId="0">
      <pane ySplit="1" topLeftCell="A145" activePane="bottomLeft" state="frozen"/>
      <selection pane="bottomLeft" activeCell="A158" sqref="A158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3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3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3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3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3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3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3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3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3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3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3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3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3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3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3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3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3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3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3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3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3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3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3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3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3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3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3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3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3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3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3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3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3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3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3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3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3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3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3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3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3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3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3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3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3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3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3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3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3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3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3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3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3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3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3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3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3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3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3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3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3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3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3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3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3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3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3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3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3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3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3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3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3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3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3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3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3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3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3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3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3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3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3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3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3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3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3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3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3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3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3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3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3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3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3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3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3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3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3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3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3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3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3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3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3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3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3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3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3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3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3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3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3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3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3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3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3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3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3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3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3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3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3">
      <c r="A433" s="50" t="s">
        <v>931</v>
      </c>
      <c r="B433" t="s">
        <v>896</v>
      </c>
      <c r="E433" s="49" t="s">
        <v>4713</v>
      </c>
    </row>
    <row r="434" spans="1:5" x14ac:dyDescent="0.3">
      <c r="A434" s="50" t="s">
        <v>933</v>
      </c>
      <c r="B434" t="s">
        <v>933</v>
      </c>
      <c r="E434" s="49" t="s">
        <v>4713</v>
      </c>
    </row>
    <row r="435" spans="1:5" x14ac:dyDescent="0.3">
      <c r="A435" s="50" t="s">
        <v>935</v>
      </c>
      <c r="B435" t="s">
        <v>4247</v>
      </c>
      <c r="E435" s="49" t="s">
        <v>4713</v>
      </c>
    </row>
    <row r="436" spans="1:5" x14ac:dyDescent="0.3">
      <c r="A436" s="50" t="s">
        <v>937</v>
      </c>
      <c r="B436" t="s">
        <v>937</v>
      </c>
      <c r="E436" s="49" t="s">
        <v>4713</v>
      </c>
    </row>
    <row r="437" spans="1:5" x14ac:dyDescent="0.3">
      <c r="A437" s="50" t="s">
        <v>939</v>
      </c>
      <c r="B437" t="s">
        <v>939</v>
      </c>
      <c r="E437" s="49" t="s">
        <v>4713</v>
      </c>
    </row>
    <row r="438" spans="1:5" x14ac:dyDescent="0.3">
      <c r="A438" s="50" t="s">
        <v>214</v>
      </c>
      <c r="B438" t="s">
        <v>382</v>
      </c>
      <c r="E438" s="49" t="s">
        <v>4713</v>
      </c>
    </row>
    <row r="439" spans="1:5" x14ac:dyDescent="0.3">
      <c r="A439" s="50" t="s">
        <v>941</v>
      </c>
      <c r="B439" t="s">
        <v>4263</v>
      </c>
      <c r="E439" s="49" t="s">
        <v>4713</v>
      </c>
    </row>
    <row r="440" spans="1:5" x14ac:dyDescent="0.3">
      <c r="A440" s="50" t="s">
        <v>943</v>
      </c>
      <c r="B440" t="s">
        <v>943</v>
      </c>
      <c r="E440" s="49" t="s">
        <v>4713</v>
      </c>
    </row>
    <row r="441" spans="1:5" x14ac:dyDescent="0.3">
      <c r="A441" s="50" t="s">
        <v>945</v>
      </c>
      <c r="B441" t="s">
        <v>945</v>
      </c>
      <c r="E441" s="49" t="s">
        <v>4713</v>
      </c>
    </row>
    <row r="442" spans="1:5" x14ac:dyDescent="0.3">
      <c r="A442" s="50" t="s">
        <v>948</v>
      </c>
      <c r="B442" t="s">
        <v>948</v>
      </c>
      <c r="E442" s="49" t="s">
        <v>4713</v>
      </c>
    </row>
    <row r="443" spans="1:5" x14ac:dyDescent="0.3">
      <c r="A443" s="50" t="s">
        <v>950</v>
      </c>
      <c r="B443" t="s">
        <v>950</v>
      </c>
      <c r="E443" s="49" t="s">
        <v>4713</v>
      </c>
    </row>
    <row r="444" spans="1:5" x14ac:dyDescent="0.3">
      <c r="A444" s="50" t="s">
        <v>26</v>
      </c>
      <c r="B444" t="s">
        <v>1597</v>
      </c>
      <c r="E444" s="49" t="s">
        <v>4713</v>
      </c>
    </row>
    <row r="445" spans="1:5" x14ac:dyDescent="0.3">
      <c r="A445" s="50" t="s">
        <v>27</v>
      </c>
      <c r="B445" t="s">
        <v>27</v>
      </c>
      <c r="E445" s="49" t="s">
        <v>4713</v>
      </c>
    </row>
    <row r="446" spans="1:5" x14ac:dyDescent="0.3">
      <c r="A446" s="50" t="s">
        <v>29</v>
      </c>
      <c r="B446" t="s">
        <v>1598</v>
      </c>
      <c r="E446" s="49" t="s">
        <v>4713</v>
      </c>
    </row>
    <row r="447" spans="1:5" x14ac:dyDescent="0.3">
      <c r="A447" s="50" t="s">
        <v>221</v>
      </c>
      <c r="B447" t="s">
        <v>1417</v>
      </c>
      <c r="E447" s="49" t="s">
        <v>4713</v>
      </c>
    </row>
    <row r="448" spans="1:5" x14ac:dyDescent="0.3">
      <c r="A448" s="50" t="s">
        <v>952</v>
      </c>
      <c r="B448" t="s">
        <v>952</v>
      </c>
      <c r="E448" s="49" t="s">
        <v>4713</v>
      </c>
    </row>
    <row r="449" spans="1:5" x14ac:dyDescent="0.3">
      <c r="A449" s="50" t="s">
        <v>954</v>
      </c>
      <c r="B449" t="s">
        <v>4320</v>
      </c>
      <c r="E449" s="49" t="s">
        <v>4713</v>
      </c>
    </row>
    <row r="450" spans="1:5" x14ac:dyDescent="0.3">
      <c r="A450" s="50" t="s">
        <v>414</v>
      </c>
      <c r="B450" t="s">
        <v>414</v>
      </c>
      <c r="E450" s="49" t="s">
        <v>4713</v>
      </c>
    </row>
    <row r="451" spans="1:5" x14ac:dyDescent="0.3">
      <c r="A451" s="50" t="s">
        <v>957</v>
      </c>
      <c r="B451" t="s">
        <v>4321</v>
      </c>
      <c r="E451" s="49" t="s">
        <v>4713</v>
      </c>
    </row>
    <row r="452" spans="1:5" x14ac:dyDescent="0.3">
      <c r="A452" s="50" t="s">
        <v>260</v>
      </c>
      <c r="B452" t="s">
        <v>268</v>
      </c>
      <c r="E452" s="49" t="s">
        <v>4713</v>
      </c>
    </row>
    <row r="453" spans="1:5" x14ac:dyDescent="0.3">
      <c r="A453" s="50" t="s">
        <v>959</v>
      </c>
      <c r="B453" t="s">
        <v>959</v>
      </c>
      <c r="E453" s="49" t="s">
        <v>4713</v>
      </c>
    </row>
    <row r="454" spans="1:5" x14ac:dyDescent="0.3">
      <c r="A454" s="50" t="s">
        <v>961</v>
      </c>
      <c r="B454">
        <v>0</v>
      </c>
      <c r="E454" s="49" t="s">
        <v>4713</v>
      </c>
    </row>
    <row r="455" spans="1:5" x14ac:dyDescent="0.3">
      <c r="A455" s="50" t="s">
        <v>963</v>
      </c>
      <c r="B455" t="s">
        <v>4334</v>
      </c>
      <c r="E455" s="49" t="s">
        <v>4713</v>
      </c>
    </row>
    <row r="456" spans="1:5" x14ac:dyDescent="0.3">
      <c r="A456" s="50" t="s">
        <v>966</v>
      </c>
      <c r="B456">
        <v>0</v>
      </c>
      <c r="E456" s="49" t="s">
        <v>4713</v>
      </c>
    </row>
    <row r="457" spans="1:5" x14ac:dyDescent="0.3">
      <c r="A457" s="50" t="s">
        <v>968</v>
      </c>
      <c r="B457" t="s">
        <v>415</v>
      </c>
      <c r="E457" s="49" t="s">
        <v>4713</v>
      </c>
    </row>
    <row r="458" spans="1:5" x14ac:dyDescent="0.3">
      <c r="A458" s="50" t="s">
        <v>970</v>
      </c>
      <c r="B458" t="s">
        <v>411</v>
      </c>
      <c r="E458" s="49" t="s">
        <v>4713</v>
      </c>
    </row>
    <row r="459" spans="1:5" x14ac:dyDescent="0.3">
      <c r="A459" s="50" t="s">
        <v>973</v>
      </c>
      <c r="B459" t="s">
        <v>973</v>
      </c>
      <c r="E459" s="49" t="s">
        <v>4713</v>
      </c>
    </row>
    <row r="460" spans="1:5" x14ac:dyDescent="0.3">
      <c r="A460" s="50" t="s">
        <v>975</v>
      </c>
      <c r="B460" t="s">
        <v>975</v>
      </c>
      <c r="E460" s="49" t="s">
        <v>4713</v>
      </c>
    </row>
    <row r="461" spans="1:5" x14ac:dyDescent="0.3">
      <c r="A461" s="50" t="s">
        <v>977</v>
      </c>
      <c r="B461" t="s">
        <v>4342</v>
      </c>
      <c r="E461" s="49" t="s">
        <v>4713</v>
      </c>
    </row>
    <row r="462" spans="1:5" x14ac:dyDescent="0.3">
      <c r="A462" s="50" t="s">
        <v>979</v>
      </c>
      <c r="B462" t="s">
        <v>1913</v>
      </c>
      <c r="E462" s="49" t="s">
        <v>4713</v>
      </c>
    </row>
    <row r="463" spans="1:5" x14ac:dyDescent="0.3">
      <c r="A463" s="50" t="s">
        <v>981</v>
      </c>
      <c r="B463" t="s">
        <v>981</v>
      </c>
      <c r="E463" s="49" t="s">
        <v>4713</v>
      </c>
    </row>
    <row r="464" spans="1:5" x14ac:dyDescent="0.3">
      <c r="A464" s="50" t="s">
        <v>983</v>
      </c>
      <c r="B464" t="s">
        <v>983</v>
      </c>
      <c r="E464" s="49" t="s">
        <v>4713</v>
      </c>
    </row>
    <row r="465" spans="1:5" x14ac:dyDescent="0.3">
      <c r="A465" s="50" t="s">
        <v>986</v>
      </c>
      <c r="B465" t="s">
        <v>986</v>
      </c>
      <c r="E465" s="49" t="s">
        <v>4713</v>
      </c>
    </row>
    <row r="466" spans="1:5" x14ac:dyDescent="0.3">
      <c r="A466" s="50" t="s">
        <v>244</v>
      </c>
      <c r="B466" t="s">
        <v>296</v>
      </c>
      <c r="E466" s="49" t="s">
        <v>4713</v>
      </c>
    </row>
    <row r="467" spans="1:5" x14ac:dyDescent="0.3">
      <c r="A467" s="50" t="s">
        <v>988</v>
      </c>
      <c r="B467" t="s">
        <v>1777</v>
      </c>
      <c r="E467" s="49" t="s">
        <v>4713</v>
      </c>
    </row>
    <row r="468" spans="1:5" x14ac:dyDescent="0.3">
      <c r="A468" s="50" t="s">
        <v>252</v>
      </c>
      <c r="B468" t="s">
        <v>252</v>
      </c>
      <c r="E468" s="49" t="s">
        <v>4713</v>
      </c>
    </row>
    <row r="469" spans="1:5" x14ac:dyDescent="0.3">
      <c r="A469" s="50" t="s">
        <v>992</v>
      </c>
      <c r="B469" t="s">
        <v>4344</v>
      </c>
      <c r="E469" s="49" t="s">
        <v>4713</v>
      </c>
    </row>
    <row r="470" spans="1:5" x14ac:dyDescent="0.3">
      <c r="A470" s="50" t="s">
        <v>994</v>
      </c>
      <c r="B470" t="s">
        <v>4442</v>
      </c>
      <c r="E470" s="49" t="s">
        <v>4713</v>
      </c>
    </row>
    <row r="471" spans="1:5" x14ac:dyDescent="0.3">
      <c r="A471" s="50" t="s">
        <v>996</v>
      </c>
      <c r="B471" t="s">
        <v>996</v>
      </c>
      <c r="E471" s="49" t="s">
        <v>4713</v>
      </c>
    </row>
    <row r="472" spans="1:5" x14ac:dyDescent="0.3">
      <c r="A472" s="50" t="s">
        <v>998</v>
      </c>
      <c r="B472" t="s">
        <v>4335</v>
      </c>
      <c r="E472" s="49" t="s">
        <v>4713</v>
      </c>
    </row>
    <row r="473" spans="1:5" x14ac:dyDescent="0.3">
      <c r="A473" s="50" t="s">
        <v>1001</v>
      </c>
      <c r="B473" t="s">
        <v>4328</v>
      </c>
      <c r="E473" s="49" t="s">
        <v>4713</v>
      </c>
    </row>
    <row r="474" spans="1:5" x14ac:dyDescent="0.3">
      <c r="A474" s="50" t="s">
        <v>1003</v>
      </c>
      <c r="B474" t="s">
        <v>4416</v>
      </c>
      <c r="E474" s="49" t="s">
        <v>4713</v>
      </c>
    </row>
    <row r="475" spans="1:5" x14ac:dyDescent="0.3">
      <c r="A475" s="50" t="s">
        <v>1005</v>
      </c>
      <c r="B475" t="s">
        <v>4297</v>
      </c>
      <c r="E475" s="49" t="s">
        <v>4713</v>
      </c>
    </row>
    <row r="476" spans="1:5" x14ac:dyDescent="0.3">
      <c r="A476" s="50" t="s">
        <v>1008</v>
      </c>
      <c r="B476" t="s">
        <v>1008</v>
      </c>
      <c r="E476" s="49" t="s">
        <v>4713</v>
      </c>
    </row>
    <row r="477" spans="1:5" x14ac:dyDescent="0.3">
      <c r="A477" s="50" t="s">
        <v>1010</v>
      </c>
      <c r="B477" t="s">
        <v>1938</v>
      </c>
      <c r="E477" s="49" t="s">
        <v>4713</v>
      </c>
    </row>
    <row r="478" spans="1:5" x14ac:dyDescent="0.3">
      <c r="A478" s="50" t="s">
        <v>1013</v>
      </c>
      <c r="B478" t="s">
        <v>4388</v>
      </c>
      <c r="E478" s="49" t="s">
        <v>4713</v>
      </c>
    </row>
    <row r="479" spans="1:5" x14ac:dyDescent="0.3">
      <c r="A479" s="50" t="s">
        <v>1016</v>
      </c>
      <c r="B479" t="s">
        <v>1016</v>
      </c>
      <c r="E479" s="49" t="s">
        <v>4713</v>
      </c>
    </row>
    <row r="480" spans="1:5" x14ac:dyDescent="0.3">
      <c r="A480" s="50" t="s">
        <v>1018</v>
      </c>
      <c r="B480" t="s">
        <v>4435</v>
      </c>
      <c r="E480" s="49" t="s">
        <v>4713</v>
      </c>
    </row>
    <row r="481" spans="1:5" x14ac:dyDescent="0.3">
      <c r="A481" s="50" t="s">
        <v>1020</v>
      </c>
      <c r="B481" t="s">
        <v>1020</v>
      </c>
      <c r="E481" s="49" t="s">
        <v>4713</v>
      </c>
    </row>
    <row r="482" spans="1:5" x14ac:dyDescent="0.3">
      <c r="A482" s="50" t="s">
        <v>1022</v>
      </c>
      <c r="B482" t="s">
        <v>4414</v>
      </c>
      <c r="E482" s="49" t="s">
        <v>4713</v>
      </c>
    </row>
    <row r="483" spans="1:5" x14ac:dyDescent="0.3">
      <c r="A483" s="50" t="s">
        <v>1025</v>
      </c>
      <c r="B483" t="s">
        <v>1025</v>
      </c>
      <c r="E483" s="49" t="s">
        <v>4713</v>
      </c>
    </row>
    <row r="484" spans="1:5" x14ac:dyDescent="0.3">
      <c r="A484" s="50" t="s">
        <v>1027</v>
      </c>
      <c r="B484" t="s">
        <v>4433</v>
      </c>
      <c r="E484" s="49" t="s">
        <v>4713</v>
      </c>
    </row>
    <row r="485" spans="1:5" x14ac:dyDescent="0.3">
      <c r="A485" s="50" t="s">
        <v>1029</v>
      </c>
      <c r="B485" t="s">
        <v>870</v>
      </c>
      <c r="E485" s="49" t="s">
        <v>4713</v>
      </c>
    </row>
    <row r="486" spans="1:5" x14ac:dyDescent="0.3">
      <c r="A486" s="50" t="s">
        <v>1031</v>
      </c>
      <c r="B486" t="s">
        <v>1942</v>
      </c>
      <c r="E486" s="49" t="s">
        <v>4713</v>
      </c>
    </row>
    <row r="487" spans="1:5" x14ac:dyDescent="0.3">
      <c r="A487" s="50" t="s">
        <v>1034</v>
      </c>
      <c r="B487" t="s">
        <v>1409</v>
      </c>
      <c r="E487" s="49" t="s">
        <v>4713</v>
      </c>
    </row>
    <row r="488" spans="1:5" x14ac:dyDescent="0.3">
      <c r="A488" s="50" t="s">
        <v>1036</v>
      </c>
      <c r="B488" t="s">
        <v>1036</v>
      </c>
      <c r="E488" s="49" t="s">
        <v>4713</v>
      </c>
    </row>
    <row r="489" spans="1:5" x14ac:dyDescent="0.3">
      <c r="A489" s="50" t="s">
        <v>1039</v>
      </c>
      <c r="B489" t="s">
        <v>1039</v>
      </c>
      <c r="E489" s="49" t="s">
        <v>4713</v>
      </c>
    </row>
    <row r="490" spans="1:5" x14ac:dyDescent="0.3">
      <c r="A490" s="50" t="s">
        <v>1041</v>
      </c>
      <c r="B490" t="s">
        <v>4445</v>
      </c>
      <c r="E490" s="49" t="s">
        <v>4713</v>
      </c>
    </row>
    <row r="491" spans="1:5" x14ac:dyDescent="0.3">
      <c r="A491" s="50" t="s">
        <v>1044</v>
      </c>
      <c r="B491" t="s">
        <v>272</v>
      </c>
      <c r="E491" s="49" t="s">
        <v>4713</v>
      </c>
    </row>
    <row r="492" spans="1:5" x14ac:dyDescent="0.3">
      <c r="A492" s="50" t="s">
        <v>1046</v>
      </c>
      <c r="B492" t="s">
        <v>1935</v>
      </c>
      <c r="E492" s="49" t="s">
        <v>4713</v>
      </c>
    </row>
    <row r="493" spans="1:5" x14ac:dyDescent="0.3">
      <c r="A493" s="50" t="s">
        <v>257</v>
      </c>
      <c r="B493" t="s">
        <v>340</v>
      </c>
      <c r="E493" s="49" t="s">
        <v>4713</v>
      </c>
    </row>
    <row r="494" spans="1:5" x14ac:dyDescent="0.3">
      <c r="A494" s="50" t="s">
        <v>1049</v>
      </c>
      <c r="B494" t="s">
        <v>1049</v>
      </c>
      <c r="E494" s="49" t="s">
        <v>4713</v>
      </c>
    </row>
    <row r="495" spans="1:5" x14ac:dyDescent="0.3">
      <c r="A495" s="50" t="s">
        <v>1051</v>
      </c>
      <c r="B495" t="s">
        <v>4505</v>
      </c>
      <c r="E495" s="49" t="s">
        <v>4713</v>
      </c>
    </row>
    <row r="496" spans="1:5" x14ac:dyDescent="0.3">
      <c r="A496" s="50" t="s">
        <v>1053</v>
      </c>
      <c r="B496" t="s">
        <v>1053</v>
      </c>
      <c r="E496" s="49" t="s">
        <v>4713</v>
      </c>
    </row>
    <row r="497" spans="1:5" x14ac:dyDescent="0.3">
      <c r="A497" s="50" t="s">
        <v>1055</v>
      </c>
      <c r="B497" t="s">
        <v>4492</v>
      </c>
      <c r="E497" s="49" t="s">
        <v>4713</v>
      </c>
    </row>
    <row r="498" spans="1:5" x14ac:dyDescent="0.3">
      <c r="A498" s="50" t="s">
        <v>1057</v>
      </c>
      <c r="B498" t="s">
        <v>1057</v>
      </c>
      <c r="E498" s="49" t="s">
        <v>4713</v>
      </c>
    </row>
    <row r="499" spans="1:5" x14ac:dyDescent="0.3">
      <c r="A499" s="50" t="s">
        <v>1058</v>
      </c>
      <c r="B499" t="s">
        <v>4493</v>
      </c>
      <c r="E499" s="49" t="s">
        <v>4713</v>
      </c>
    </row>
    <row r="500" spans="1:5" x14ac:dyDescent="0.3">
      <c r="A500" s="50" t="s">
        <v>1059</v>
      </c>
      <c r="B500" t="s">
        <v>1059</v>
      </c>
      <c r="E500" s="49" t="s">
        <v>4713</v>
      </c>
    </row>
    <row r="501" spans="1:5" x14ac:dyDescent="0.3">
      <c r="A501" s="50" t="s">
        <v>1061</v>
      </c>
      <c r="B501" t="s">
        <v>1061</v>
      </c>
      <c r="E501" s="49" t="s">
        <v>4713</v>
      </c>
    </row>
    <row r="502" spans="1:5" x14ac:dyDescent="0.3">
      <c r="A502" s="50" t="s">
        <v>1063</v>
      </c>
      <c r="B502" t="s">
        <v>1063</v>
      </c>
      <c r="E502" s="49" t="s">
        <v>4713</v>
      </c>
    </row>
    <row r="503" spans="1:5" x14ac:dyDescent="0.3">
      <c r="A503" s="50" t="s">
        <v>1065</v>
      </c>
      <c r="B503" t="s">
        <v>1065</v>
      </c>
      <c r="E503" s="49" t="s">
        <v>4713</v>
      </c>
    </row>
    <row r="504" spans="1:5" x14ac:dyDescent="0.3">
      <c r="A504" s="50" t="s">
        <v>1067</v>
      </c>
      <c r="B504" t="s">
        <v>1067</v>
      </c>
      <c r="E504" s="49" t="s">
        <v>4713</v>
      </c>
    </row>
    <row r="505" spans="1:5" x14ac:dyDescent="0.3">
      <c r="A505" s="50" t="s">
        <v>1069</v>
      </c>
      <c r="B505" t="s">
        <v>1069</v>
      </c>
      <c r="E505" s="49" t="s">
        <v>4713</v>
      </c>
    </row>
    <row r="506" spans="1:5" x14ac:dyDescent="0.3">
      <c r="A506" s="50" t="s">
        <v>1071</v>
      </c>
      <c r="B506" t="s">
        <v>4495</v>
      </c>
      <c r="E506" s="49" t="s">
        <v>4713</v>
      </c>
    </row>
    <row r="507" spans="1:5" x14ac:dyDescent="0.3">
      <c r="A507" s="50" t="s">
        <v>259</v>
      </c>
      <c r="B507" t="s">
        <v>269</v>
      </c>
      <c r="E507" s="49" t="s">
        <v>4713</v>
      </c>
    </row>
    <row r="508" spans="1:5" x14ac:dyDescent="0.3">
      <c r="A508" s="50" t="s">
        <v>1074</v>
      </c>
      <c r="B508" t="s">
        <v>1074</v>
      </c>
      <c r="E508" s="49" t="s">
        <v>4713</v>
      </c>
    </row>
    <row r="509" spans="1:5" x14ac:dyDescent="0.3">
      <c r="A509" s="50" t="s">
        <v>661</v>
      </c>
      <c r="B509" t="s">
        <v>4504</v>
      </c>
      <c r="E509" s="49" t="s">
        <v>4713</v>
      </c>
    </row>
    <row r="510" spans="1:5" x14ac:dyDescent="0.3">
      <c r="A510" s="50" t="s">
        <v>245</v>
      </c>
      <c r="B510" t="s">
        <v>291</v>
      </c>
      <c r="E510" s="49" t="s">
        <v>4713</v>
      </c>
    </row>
    <row r="511" spans="1:5" x14ac:dyDescent="0.3">
      <c r="A511" s="50" t="s">
        <v>1077</v>
      </c>
      <c r="B511" t="s">
        <v>1077</v>
      </c>
      <c r="E511" s="49" t="s">
        <v>4713</v>
      </c>
    </row>
    <row r="512" spans="1:5" x14ac:dyDescent="0.3">
      <c r="A512" s="50" t="s">
        <v>1079</v>
      </c>
      <c r="B512" t="s">
        <v>1079</v>
      </c>
      <c r="E512" s="49" t="s">
        <v>4713</v>
      </c>
    </row>
    <row r="513" spans="1:5" x14ac:dyDescent="0.3">
      <c r="A513" s="50" t="s">
        <v>1082</v>
      </c>
      <c r="B513" t="s">
        <v>4533</v>
      </c>
      <c r="E513" s="49" t="s">
        <v>4713</v>
      </c>
    </row>
    <row r="514" spans="1:5" x14ac:dyDescent="0.3">
      <c r="A514" s="50" t="s">
        <v>1084</v>
      </c>
      <c r="B514" t="s">
        <v>1084</v>
      </c>
      <c r="E514" s="49" t="s">
        <v>4713</v>
      </c>
    </row>
    <row r="515" spans="1:5" x14ac:dyDescent="0.3">
      <c r="A515" s="50" t="s">
        <v>1087</v>
      </c>
      <c r="B515" t="s">
        <v>1087</v>
      </c>
      <c r="E515" s="49" t="s">
        <v>4713</v>
      </c>
    </row>
    <row r="516" spans="1:5" x14ac:dyDescent="0.3">
      <c r="A516" s="50" t="s">
        <v>1089</v>
      </c>
      <c r="B516" t="s">
        <v>1089</v>
      </c>
      <c r="E516" s="49" t="s">
        <v>4713</v>
      </c>
    </row>
    <row r="517" spans="1:5" x14ac:dyDescent="0.3">
      <c r="A517" s="50" t="s">
        <v>1091</v>
      </c>
      <c r="B517" t="s">
        <v>1091</v>
      </c>
      <c r="E517" s="49" t="s">
        <v>4713</v>
      </c>
    </row>
    <row r="518" spans="1:5" x14ac:dyDescent="0.3">
      <c r="A518" s="50" t="s">
        <v>1093</v>
      </c>
      <c r="B518" t="s">
        <v>1093</v>
      </c>
      <c r="E518" s="49" t="s">
        <v>4713</v>
      </c>
    </row>
    <row r="519" spans="1:5" x14ac:dyDescent="0.3">
      <c r="A519" s="50" t="s">
        <v>1095</v>
      </c>
      <c r="B519" t="s">
        <v>4549</v>
      </c>
      <c r="E519" s="49" t="s">
        <v>4713</v>
      </c>
    </row>
    <row r="520" spans="1:5" x14ac:dyDescent="0.3">
      <c r="A520" s="50" t="s">
        <v>1097</v>
      </c>
      <c r="B520" t="s">
        <v>4551</v>
      </c>
      <c r="E520" s="49" t="s">
        <v>4713</v>
      </c>
    </row>
    <row r="521" spans="1:5" x14ac:dyDescent="0.3">
      <c r="A521" s="50" t="s">
        <v>1099</v>
      </c>
      <c r="B521" t="s">
        <v>4412</v>
      </c>
      <c r="E521" s="49" t="s">
        <v>4713</v>
      </c>
    </row>
    <row r="522" spans="1:5" x14ac:dyDescent="0.3">
      <c r="A522" s="50" t="s">
        <v>1101</v>
      </c>
      <c r="B522" t="s">
        <v>4571</v>
      </c>
      <c r="E522" s="49" t="s">
        <v>4713</v>
      </c>
    </row>
    <row r="523" spans="1:5" x14ac:dyDescent="0.3">
      <c r="A523" s="50" t="s">
        <v>1103</v>
      </c>
      <c r="B523" t="s">
        <v>1895</v>
      </c>
      <c r="E523" s="49" t="s">
        <v>4713</v>
      </c>
    </row>
    <row r="524" spans="1:5" x14ac:dyDescent="0.3">
      <c r="A524" s="50" t="s">
        <v>371</v>
      </c>
      <c r="B524" t="s">
        <v>371</v>
      </c>
      <c r="E524" s="49" t="s">
        <v>4713</v>
      </c>
    </row>
    <row r="525" spans="1:5" x14ac:dyDescent="0.3">
      <c r="A525" s="50" t="s">
        <v>1107</v>
      </c>
      <c r="B525" t="s">
        <v>4574</v>
      </c>
      <c r="E525" s="49" t="s">
        <v>4713</v>
      </c>
    </row>
    <row r="526" spans="1:5" x14ac:dyDescent="0.3">
      <c r="A526" s="50" t="s">
        <v>1108</v>
      </c>
      <c r="B526" t="s">
        <v>1108</v>
      </c>
      <c r="E526" s="49" t="s">
        <v>4713</v>
      </c>
    </row>
    <row r="527" spans="1:5" x14ac:dyDescent="0.3">
      <c r="A527" s="50" t="s">
        <v>1110</v>
      </c>
      <c r="B527" t="s">
        <v>274</v>
      </c>
      <c r="E527" s="49" t="s">
        <v>4713</v>
      </c>
    </row>
    <row r="528" spans="1:5" x14ac:dyDescent="0.3">
      <c r="A528" s="50" t="s">
        <v>1112</v>
      </c>
      <c r="B528" t="s">
        <v>4577</v>
      </c>
      <c r="E528" s="49" t="s">
        <v>4713</v>
      </c>
    </row>
    <row r="529" spans="1:5" x14ac:dyDescent="0.3">
      <c r="A529" s="50" t="s">
        <v>1113</v>
      </c>
      <c r="B529" t="s">
        <v>1113</v>
      </c>
      <c r="E529" s="49" t="s">
        <v>4713</v>
      </c>
    </row>
    <row r="530" spans="1:5" x14ac:dyDescent="0.3">
      <c r="A530" s="50" t="s">
        <v>1114</v>
      </c>
      <c r="B530" t="s">
        <v>1114</v>
      </c>
      <c r="E530" s="49" t="s">
        <v>4713</v>
      </c>
    </row>
    <row r="531" spans="1:5" x14ac:dyDescent="0.3">
      <c r="A531" s="50" t="s">
        <v>1115</v>
      </c>
      <c r="B531" t="s">
        <v>322</v>
      </c>
      <c r="E531" s="49" t="s">
        <v>4713</v>
      </c>
    </row>
    <row r="532" spans="1:5" x14ac:dyDescent="0.3">
      <c r="A532" s="50" t="s">
        <v>334</v>
      </c>
      <c r="B532" t="s">
        <v>334</v>
      </c>
      <c r="E532" s="49" t="s">
        <v>4713</v>
      </c>
    </row>
    <row r="533" spans="1:5" x14ac:dyDescent="0.3">
      <c r="A533" s="50" t="s">
        <v>1117</v>
      </c>
      <c r="B533" t="s">
        <v>1117</v>
      </c>
      <c r="E533" s="49" t="s">
        <v>4713</v>
      </c>
    </row>
    <row r="534" spans="1:5" x14ac:dyDescent="0.3">
      <c r="A534" s="50" t="s">
        <v>1119</v>
      </c>
      <c r="B534" t="s">
        <v>1946</v>
      </c>
      <c r="E534" s="49" t="s">
        <v>4713</v>
      </c>
    </row>
    <row r="535" spans="1:5" x14ac:dyDescent="0.3">
      <c r="A535" s="50" t="s">
        <v>1121</v>
      </c>
      <c r="B535" t="s">
        <v>4621</v>
      </c>
      <c r="E535" s="49" t="s">
        <v>4713</v>
      </c>
    </row>
    <row r="536" spans="1:5" x14ac:dyDescent="0.3">
      <c r="A536" s="50" t="s">
        <v>1123</v>
      </c>
      <c r="B536" t="s">
        <v>1123</v>
      </c>
      <c r="E536" s="49" t="s">
        <v>4713</v>
      </c>
    </row>
    <row r="537" spans="1:5" x14ac:dyDescent="0.3">
      <c r="A537" s="50" t="s">
        <v>677</v>
      </c>
      <c r="B537" t="s">
        <v>3678</v>
      </c>
      <c r="E537" s="49" t="s">
        <v>4713</v>
      </c>
    </row>
    <row r="538" spans="1:5" x14ac:dyDescent="0.3">
      <c r="A538" s="50" t="s">
        <v>1125</v>
      </c>
      <c r="B538" t="s">
        <v>1125</v>
      </c>
      <c r="E538" s="49" t="s">
        <v>4713</v>
      </c>
    </row>
    <row r="539" spans="1:5" x14ac:dyDescent="0.3">
      <c r="A539" s="50" t="s">
        <v>1126</v>
      </c>
      <c r="B539" t="s">
        <v>1126</v>
      </c>
      <c r="E539" s="49" t="s">
        <v>4713</v>
      </c>
    </row>
    <row r="540" spans="1:5" x14ac:dyDescent="0.3">
      <c r="A540" s="50" t="s">
        <v>103</v>
      </c>
      <c r="B540" t="s">
        <v>2001</v>
      </c>
      <c r="E540" s="49" t="s">
        <v>4713</v>
      </c>
    </row>
    <row r="541" spans="1:5" x14ac:dyDescent="0.3">
      <c r="A541" s="50" t="s">
        <v>229</v>
      </c>
      <c r="B541" t="s">
        <v>430</v>
      </c>
      <c r="E541" s="49" t="s">
        <v>4713</v>
      </c>
    </row>
    <row r="542" spans="1:5" x14ac:dyDescent="0.3">
      <c r="A542" s="50" t="s">
        <v>1128</v>
      </c>
      <c r="B542" t="s">
        <v>1963</v>
      </c>
      <c r="E542" s="49" t="s">
        <v>4713</v>
      </c>
    </row>
    <row r="543" spans="1:5" x14ac:dyDescent="0.3">
      <c r="A543" s="50" t="s">
        <v>1130</v>
      </c>
      <c r="B543" t="s">
        <v>1130</v>
      </c>
      <c r="E543" s="49" t="s">
        <v>4713</v>
      </c>
    </row>
    <row r="544" spans="1:5" x14ac:dyDescent="0.3">
      <c r="A544" s="50" t="s">
        <v>699</v>
      </c>
      <c r="B544" t="s">
        <v>2758</v>
      </c>
      <c r="E544" s="49" t="s">
        <v>4713</v>
      </c>
    </row>
    <row r="545" spans="1:5" x14ac:dyDescent="0.3">
      <c r="A545" s="50" t="s">
        <v>1132</v>
      </c>
      <c r="B545" t="s">
        <v>324</v>
      </c>
      <c r="E545" s="49" t="s">
        <v>4713</v>
      </c>
    </row>
    <row r="546" spans="1:5" x14ac:dyDescent="0.3">
      <c r="A546" s="50" t="s">
        <v>1133</v>
      </c>
      <c r="B546" t="s">
        <v>4638</v>
      </c>
      <c r="E546" s="49" t="s">
        <v>4713</v>
      </c>
    </row>
    <row r="547" spans="1:5" x14ac:dyDescent="0.3">
      <c r="A547" s="50" t="s">
        <v>1135</v>
      </c>
      <c r="B547" t="s">
        <v>1135</v>
      </c>
      <c r="E547" s="49" t="s">
        <v>4713</v>
      </c>
    </row>
    <row r="548" spans="1:5" x14ac:dyDescent="0.3">
      <c r="A548" s="50" t="s">
        <v>1137</v>
      </c>
      <c r="B548" t="s">
        <v>326</v>
      </c>
      <c r="E548" s="49" t="s">
        <v>4713</v>
      </c>
    </row>
    <row r="549" spans="1:5" x14ac:dyDescent="0.3">
      <c r="A549" s="50" t="s">
        <v>701</v>
      </c>
      <c r="B549" t="s">
        <v>330</v>
      </c>
      <c r="E549" s="49" t="s">
        <v>4713</v>
      </c>
    </row>
    <row r="550" spans="1:5" x14ac:dyDescent="0.3">
      <c r="A550" s="50" t="s">
        <v>1139</v>
      </c>
      <c r="B550" t="s">
        <v>4641</v>
      </c>
      <c r="E550" s="49" t="s">
        <v>4713</v>
      </c>
    </row>
    <row r="551" spans="1:5" x14ac:dyDescent="0.3">
      <c r="A551" s="50" t="s">
        <v>327</v>
      </c>
      <c r="B551" t="s">
        <v>327</v>
      </c>
      <c r="E551" s="49" t="s">
        <v>4713</v>
      </c>
    </row>
    <row r="552" spans="1:5" x14ac:dyDescent="0.3">
      <c r="A552" s="50" t="s">
        <v>1142</v>
      </c>
      <c r="B552" t="s">
        <v>1142</v>
      </c>
      <c r="E552" s="49" t="s">
        <v>4713</v>
      </c>
    </row>
    <row r="553" spans="1:5" x14ac:dyDescent="0.3">
      <c r="A553" s="50" t="s">
        <v>266</v>
      </c>
      <c r="B553" t="s">
        <v>309</v>
      </c>
      <c r="E553" s="49" t="s">
        <v>4713</v>
      </c>
    </row>
    <row r="554" spans="1:5" x14ac:dyDescent="0.3">
      <c r="A554" s="50" t="s">
        <v>231</v>
      </c>
      <c r="B554" t="s">
        <v>231</v>
      </c>
      <c r="E554" s="49" t="s">
        <v>4713</v>
      </c>
    </row>
    <row r="555" spans="1:5" x14ac:dyDescent="0.3">
      <c r="A555" s="50" t="s">
        <v>68</v>
      </c>
      <c r="B555" t="s">
        <v>68</v>
      </c>
      <c r="E555" s="49" t="s">
        <v>4713</v>
      </c>
    </row>
    <row r="556" spans="1:5" x14ac:dyDescent="0.3">
      <c r="A556" s="50" t="s">
        <v>235</v>
      </c>
      <c r="B556" t="s">
        <v>399</v>
      </c>
      <c r="E556" s="49" t="s">
        <v>4713</v>
      </c>
    </row>
    <row r="557" spans="1:5" x14ac:dyDescent="0.3">
      <c r="A557" s="50" t="s">
        <v>113</v>
      </c>
      <c r="B557" t="s">
        <v>1982</v>
      </c>
      <c r="E557" s="49" t="s">
        <v>4713</v>
      </c>
    </row>
    <row r="558" spans="1:5" x14ac:dyDescent="0.3">
      <c r="A558" s="50" t="s">
        <v>1144</v>
      </c>
      <c r="B558" t="s">
        <v>4649</v>
      </c>
      <c r="E558" s="49" t="s">
        <v>4713</v>
      </c>
    </row>
    <row r="559" spans="1:5" x14ac:dyDescent="0.3">
      <c r="A559" s="50" t="s">
        <v>1146</v>
      </c>
      <c r="B559" t="s">
        <v>4650</v>
      </c>
      <c r="E559" s="49" t="s">
        <v>4713</v>
      </c>
    </row>
    <row r="560" spans="1:5" x14ac:dyDescent="0.3">
      <c r="A560" s="50" t="s">
        <v>1148</v>
      </c>
      <c r="B560" t="s">
        <v>4651</v>
      </c>
      <c r="E560" s="49" t="s">
        <v>4713</v>
      </c>
    </row>
    <row r="561" spans="1:5" x14ac:dyDescent="0.3">
      <c r="A561" s="50" t="s">
        <v>1150</v>
      </c>
      <c r="B561" t="s">
        <v>4653</v>
      </c>
      <c r="E561" s="49" t="s">
        <v>4713</v>
      </c>
    </row>
    <row r="562" spans="1:5" x14ac:dyDescent="0.3">
      <c r="A562" s="50" t="s">
        <v>1152</v>
      </c>
      <c r="B562" t="s">
        <v>1152</v>
      </c>
      <c r="E562" s="49" t="s">
        <v>4713</v>
      </c>
    </row>
    <row r="563" spans="1:5" x14ac:dyDescent="0.3">
      <c r="A563" s="50" t="s">
        <v>1154</v>
      </c>
      <c r="B563" t="s">
        <v>417</v>
      </c>
      <c r="E563" s="49" t="s">
        <v>4713</v>
      </c>
    </row>
    <row r="564" spans="1:5" x14ac:dyDescent="0.3">
      <c r="A564" s="50" t="s">
        <v>1156</v>
      </c>
      <c r="B564" t="s">
        <v>4661</v>
      </c>
      <c r="E564" s="49" t="s">
        <v>4713</v>
      </c>
    </row>
    <row r="565" spans="1:5" x14ac:dyDescent="0.3">
      <c r="A565" s="50" t="s">
        <v>1158</v>
      </c>
      <c r="B565" t="s">
        <v>1158</v>
      </c>
      <c r="E565" s="49" t="s">
        <v>4713</v>
      </c>
    </row>
    <row r="566" spans="1:5" x14ac:dyDescent="0.3">
      <c r="A566" s="50" t="s">
        <v>1160</v>
      </c>
      <c r="B566" t="s">
        <v>1160</v>
      </c>
      <c r="E566" s="49" t="s">
        <v>4713</v>
      </c>
    </row>
    <row r="567" spans="1:5" x14ac:dyDescent="0.3">
      <c r="A567" s="50" t="s">
        <v>264</v>
      </c>
      <c r="B567" t="s">
        <v>264</v>
      </c>
      <c r="E567" s="49" t="s">
        <v>4713</v>
      </c>
    </row>
    <row r="568" spans="1:5" x14ac:dyDescent="0.3">
      <c r="A568" s="50" t="s">
        <v>1162</v>
      </c>
      <c r="B568" t="s">
        <v>377</v>
      </c>
      <c r="E568" s="49" t="s">
        <v>4713</v>
      </c>
    </row>
    <row r="569" spans="1:5" x14ac:dyDescent="0.3">
      <c r="A569" s="50" t="s">
        <v>1163</v>
      </c>
      <c r="B569" t="s">
        <v>1163</v>
      </c>
      <c r="E569" s="49" t="s">
        <v>4713</v>
      </c>
    </row>
    <row r="570" spans="1:5" x14ac:dyDescent="0.3">
      <c r="A570" s="50" t="s">
        <v>1165</v>
      </c>
      <c r="B570" t="s">
        <v>1165</v>
      </c>
      <c r="E570" s="49" t="s">
        <v>4713</v>
      </c>
    </row>
    <row r="571" spans="1:5" x14ac:dyDescent="0.3">
      <c r="A571" s="50" t="s">
        <v>1167</v>
      </c>
      <c r="B571" t="s">
        <v>4668</v>
      </c>
      <c r="E571" s="49" t="s">
        <v>4713</v>
      </c>
    </row>
    <row r="572" spans="1:5" x14ac:dyDescent="0.3">
      <c r="A572" s="50" t="s">
        <v>1169</v>
      </c>
      <c r="B572" t="s">
        <v>4670</v>
      </c>
      <c r="E572" s="49" t="s">
        <v>4713</v>
      </c>
    </row>
    <row r="573" spans="1:5" x14ac:dyDescent="0.3">
      <c r="A573" s="50" t="s">
        <v>239</v>
      </c>
      <c r="B573" t="s">
        <v>432</v>
      </c>
      <c r="E573" s="49" t="s">
        <v>4713</v>
      </c>
    </row>
    <row r="574" spans="1:5" x14ac:dyDescent="0.3">
      <c r="A574" s="50" t="s">
        <v>1171</v>
      </c>
      <c r="B574" t="s">
        <v>4674</v>
      </c>
      <c r="E574" s="49" t="s">
        <v>4713</v>
      </c>
    </row>
    <row r="575" spans="1:5" x14ac:dyDescent="0.3">
      <c r="A575" s="50" t="s">
        <v>1173</v>
      </c>
      <c r="B575" t="s">
        <v>380</v>
      </c>
      <c r="E575" s="49" t="s">
        <v>4713</v>
      </c>
    </row>
    <row r="576" spans="1:5" x14ac:dyDescent="0.3">
      <c r="A576" s="50" t="s">
        <v>1175</v>
      </c>
      <c r="B576" t="s">
        <v>1175</v>
      </c>
      <c r="E576" s="49" t="s">
        <v>4713</v>
      </c>
    </row>
    <row r="577" spans="1:5" x14ac:dyDescent="0.3">
      <c r="A577" s="50" t="s">
        <v>102</v>
      </c>
      <c r="B577" t="s">
        <v>300</v>
      </c>
      <c r="E577" s="49" t="s">
        <v>4713</v>
      </c>
    </row>
    <row r="578" spans="1:5" x14ac:dyDescent="0.3">
      <c r="A578" s="50" t="s">
        <v>375</v>
      </c>
      <c r="B578" t="s">
        <v>375</v>
      </c>
      <c r="E578" s="49" t="s">
        <v>4713</v>
      </c>
    </row>
    <row r="579" spans="1:5" x14ac:dyDescent="0.3">
      <c r="A579" s="50" t="s">
        <v>1178</v>
      </c>
      <c r="B579" t="s">
        <v>4679</v>
      </c>
      <c r="E579" s="49" t="s">
        <v>4713</v>
      </c>
    </row>
    <row r="580" spans="1:5" x14ac:dyDescent="0.3">
      <c r="A580" s="50" t="s">
        <v>1180</v>
      </c>
      <c r="B580" t="s">
        <v>4680</v>
      </c>
      <c r="E580" s="49" t="s">
        <v>4713</v>
      </c>
    </row>
    <row r="581" spans="1:5" x14ac:dyDescent="0.3">
      <c r="A581" s="50" t="s">
        <v>1182</v>
      </c>
      <c r="B581" t="s">
        <v>1182</v>
      </c>
      <c r="E581" s="49" t="s">
        <v>4713</v>
      </c>
    </row>
    <row r="582" spans="1:5" x14ac:dyDescent="0.3">
      <c r="A582" s="50" t="s">
        <v>1184</v>
      </c>
      <c r="B582" t="s">
        <v>4687</v>
      </c>
      <c r="E582" s="49" t="s">
        <v>4713</v>
      </c>
    </row>
    <row r="583" spans="1:5" x14ac:dyDescent="0.3">
      <c r="A583" s="50" t="s">
        <v>1185</v>
      </c>
      <c r="B583" t="s">
        <v>1885</v>
      </c>
      <c r="E583" s="49" t="s">
        <v>4713</v>
      </c>
    </row>
    <row r="584" spans="1:5" x14ac:dyDescent="0.3">
      <c r="A584" s="50" t="s">
        <v>1186</v>
      </c>
      <c r="B584" t="s">
        <v>1879</v>
      </c>
      <c r="E584" s="49" t="s">
        <v>4713</v>
      </c>
    </row>
    <row r="585" spans="1:5" x14ac:dyDescent="0.3">
      <c r="A585" s="50" t="s">
        <v>66</v>
      </c>
      <c r="B585" t="s">
        <v>876</v>
      </c>
      <c r="E585" s="49" t="s">
        <v>4713</v>
      </c>
    </row>
    <row r="586" spans="1:5" x14ac:dyDescent="0.3">
      <c r="A586" s="50" t="s">
        <v>1187</v>
      </c>
      <c r="B586" t="s">
        <v>1886</v>
      </c>
      <c r="E586" s="49" t="s">
        <v>4713</v>
      </c>
    </row>
    <row r="587" spans="1:5" x14ac:dyDescent="0.3">
      <c r="A587" s="50" t="s">
        <v>233</v>
      </c>
      <c r="B587" t="s">
        <v>397</v>
      </c>
      <c r="E587" s="49" t="s">
        <v>4713</v>
      </c>
    </row>
    <row r="588" spans="1:5" x14ac:dyDescent="0.3">
      <c r="A588" s="50" t="s">
        <v>72</v>
      </c>
      <c r="B588" t="s">
        <v>916</v>
      </c>
      <c r="E588" s="49" t="s">
        <v>4713</v>
      </c>
    </row>
    <row r="589" spans="1:5" x14ac:dyDescent="0.3">
      <c r="A589" s="50" t="s">
        <v>1189</v>
      </c>
      <c r="B589" t="s">
        <v>4688</v>
      </c>
      <c r="E589" s="49" t="s">
        <v>4713</v>
      </c>
    </row>
    <row r="590" spans="1:5" x14ac:dyDescent="0.3">
      <c r="A590" s="50" t="s">
        <v>1191</v>
      </c>
      <c r="B590" t="s">
        <v>1191</v>
      </c>
      <c r="E590" s="49" t="s">
        <v>4713</v>
      </c>
    </row>
    <row r="591" spans="1:5" x14ac:dyDescent="0.3">
      <c r="A591" s="50" t="s">
        <v>1193</v>
      </c>
      <c r="B591" t="s">
        <v>1193</v>
      </c>
      <c r="E591" s="49" t="s">
        <v>4713</v>
      </c>
    </row>
    <row r="592" spans="1:5" x14ac:dyDescent="0.3">
      <c r="A592" s="50" t="s">
        <v>1195</v>
      </c>
      <c r="B592" t="s">
        <v>4691</v>
      </c>
      <c r="E592" s="49" t="s">
        <v>4713</v>
      </c>
    </row>
    <row r="593" spans="1:5" x14ac:dyDescent="0.3">
      <c r="A593" s="50" t="s">
        <v>1197</v>
      </c>
      <c r="B593" t="s">
        <v>4694</v>
      </c>
      <c r="E593" s="49" t="s">
        <v>4713</v>
      </c>
    </row>
    <row r="594" spans="1:5" x14ac:dyDescent="0.3">
      <c r="A594" s="50" t="s">
        <v>1199</v>
      </c>
      <c r="B594" t="s">
        <v>4695</v>
      </c>
      <c r="E594" s="49" t="s">
        <v>4713</v>
      </c>
    </row>
    <row r="595" spans="1:5" x14ac:dyDescent="0.3">
      <c r="A595" s="50" t="s">
        <v>1201</v>
      </c>
      <c r="B595" t="s">
        <v>1201</v>
      </c>
      <c r="E595" s="49" t="s">
        <v>4713</v>
      </c>
    </row>
    <row r="596" spans="1:5" x14ac:dyDescent="0.3">
      <c r="A596" s="50" t="s">
        <v>1202</v>
      </c>
      <c r="B596" t="s">
        <v>1202</v>
      </c>
      <c r="E596" s="49" t="s">
        <v>4713</v>
      </c>
    </row>
    <row r="597" spans="1:5" x14ac:dyDescent="0.3">
      <c r="A597" s="50" t="s">
        <v>40</v>
      </c>
      <c r="B597" t="s">
        <v>40</v>
      </c>
      <c r="E597" s="49" t="s">
        <v>4713</v>
      </c>
    </row>
    <row r="598" spans="1:5" x14ac:dyDescent="0.3">
      <c r="A598" s="50" t="s">
        <v>111</v>
      </c>
      <c r="B598" t="s">
        <v>1970</v>
      </c>
      <c r="E598" s="49" t="s">
        <v>4713</v>
      </c>
    </row>
    <row r="599" spans="1:5" x14ac:dyDescent="0.3">
      <c r="A599" s="50" t="s">
        <v>1204</v>
      </c>
      <c r="B599" t="s">
        <v>1204</v>
      </c>
      <c r="E599" s="49" t="s">
        <v>4713</v>
      </c>
    </row>
    <row r="600" spans="1:5" x14ac:dyDescent="0.3">
      <c r="A600" s="50" t="s">
        <v>1206</v>
      </c>
      <c r="B600" t="s">
        <v>1206</v>
      </c>
      <c r="E600" s="49" t="s">
        <v>4713</v>
      </c>
    </row>
    <row r="601" spans="1:5" x14ac:dyDescent="0.3">
      <c r="A601" s="50" t="s">
        <v>1207</v>
      </c>
      <c r="B601" t="s">
        <v>1207</v>
      </c>
      <c r="E601" s="49" t="s">
        <v>4713</v>
      </c>
    </row>
    <row r="602" spans="1:5" x14ac:dyDescent="0.3">
      <c r="A602" s="50" t="s">
        <v>1209</v>
      </c>
      <c r="B602" t="s">
        <v>4702</v>
      </c>
      <c r="E602" s="49" t="s">
        <v>4713</v>
      </c>
    </row>
    <row r="603" spans="1:5" x14ac:dyDescent="0.3">
      <c r="A603" s="50" t="s">
        <v>1210</v>
      </c>
      <c r="B603" t="s">
        <v>1210</v>
      </c>
      <c r="E603" s="49" t="s">
        <v>4713</v>
      </c>
    </row>
    <row r="604" spans="1:5" x14ac:dyDescent="0.3">
      <c r="A604" s="50" t="s">
        <v>1212</v>
      </c>
      <c r="B604" t="s">
        <v>4703</v>
      </c>
      <c r="E604" s="49" t="s">
        <v>4713</v>
      </c>
    </row>
    <row r="605" spans="1:5" x14ac:dyDescent="0.3">
      <c r="A605" s="50" t="s">
        <v>1213</v>
      </c>
      <c r="B605" t="s">
        <v>1213</v>
      </c>
      <c r="E605" s="49" t="s">
        <v>4713</v>
      </c>
    </row>
    <row r="606" spans="1:5" x14ac:dyDescent="0.3">
      <c r="A606" s="50" t="s">
        <v>1215</v>
      </c>
      <c r="B606" t="s">
        <v>4647</v>
      </c>
      <c r="E606" s="49" t="s">
        <v>4713</v>
      </c>
    </row>
    <row r="607" spans="1:5" x14ac:dyDescent="0.3">
      <c r="A607" s="50" t="s">
        <v>1217</v>
      </c>
      <c r="B607" t="s">
        <v>4707</v>
      </c>
      <c r="E607" s="49" t="s">
        <v>4713</v>
      </c>
    </row>
    <row r="608" spans="1:5" x14ac:dyDescent="0.3">
      <c r="A608" s="50" t="s">
        <v>1222</v>
      </c>
      <c r="B608" t="s">
        <v>1222</v>
      </c>
      <c r="E608" s="49" t="s">
        <v>4713</v>
      </c>
    </row>
    <row r="609" spans="1:5" x14ac:dyDescent="0.3">
      <c r="A609" s="50" t="s">
        <v>1224</v>
      </c>
      <c r="B609" t="s">
        <v>1224</v>
      </c>
      <c r="E609" s="49" t="s">
        <v>4713</v>
      </c>
    </row>
    <row r="610" spans="1:5" x14ac:dyDescent="0.3">
      <c r="A610" s="50" t="s">
        <v>1226</v>
      </c>
      <c r="B610" t="s">
        <v>1226</v>
      </c>
      <c r="E610" s="49" t="s">
        <v>4713</v>
      </c>
    </row>
    <row r="611" spans="1:5" x14ac:dyDescent="0.3">
      <c r="A611" s="50" t="s">
        <v>425</v>
      </c>
      <c r="B611" t="s">
        <v>425</v>
      </c>
      <c r="E611" s="49" t="s">
        <v>4713</v>
      </c>
    </row>
    <row r="612" spans="1:5" x14ac:dyDescent="0.3">
      <c r="A612" s="50" t="s">
        <v>1229</v>
      </c>
      <c r="B612" t="s">
        <v>1229</v>
      </c>
      <c r="E612" s="49" t="s">
        <v>4713</v>
      </c>
    </row>
    <row r="613" spans="1:5" x14ac:dyDescent="0.3">
      <c r="A613" s="50" t="s">
        <v>1232</v>
      </c>
      <c r="B613" t="s">
        <v>1232</v>
      </c>
      <c r="E613" s="49" t="s">
        <v>4713</v>
      </c>
    </row>
    <row r="614" spans="1:5" x14ac:dyDescent="0.3">
      <c r="A614" s="50" t="s">
        <v>1234</v>
      </c>
      <c r="B614" t="s">
        <v>4734</v>
      </c>
      <c r="E614" s="49" t="s">
        <v>4713</v>
      </c>
    </row>
    <row r="615" spans="1:5" x14ac:dyDescent="0.3">
      <c r="A615" s="50" t="s">
        <v>1235</v>
      </c>
      <c r="B615" t="s">
        <v>4735</v>
      </c>
      <c r="E615" s="49" t="s">
        <v>4713</v>
      </c>
    </row>
    <row r="616" spans="1:5" x14ac:dyDescent="0.3">
      <c r="A616" s="50" t="s">
        <v>1237</v>
      </c>
      <c r="B616" t="s">
        <v>1910</v>
      </c>
      <c r="E616" s="49" t="s">
        <v>4713</v>
      </c>
    </row>
    <row r="617" spans="1:5" x14ac:dyDescent="0.3">
      <c r="A617" s="50" t="s">
        <v>144</v>
      </c>
      <c r="B617" t="s">
        <v>144</v>
      </c>
      <c r="E617" s="49" t="s">
        <v>4713</v>
      </c>
    </row>
    <row r="618" spans="1:5" x14ac:dyDescent="0.3">
      <c r="A618" s="50" t="s">
        <v>1240</v>
      </c>
      <c r="B618" t="s">
        <v>4742</v>
      </c>
      <c r="E618" s="49" t="s">
        <v>4713</v>
      </c>
    </row>
    <row r="619" spans="1:5" x14ac:dyDescent="0.3">
      <c r="A619" s="50" t="s">
        <v>1242</v>
      </c>
      <c r="B619" t="s">
        <v>4746</v>
      </c>
      <c r="E619" s="49" t="s">
        <v>4713</v>
      </c>
    </row>
    <row r="620" spans="1:5" x14ac:dyDescent="0.3">
      <c r="A620" s="50" t="s">
        <v>253</v>
      </c>
      <c r="B620" t="s">
        <v>253</v>
      </c>
      <c r="E620" s="49" t="s">
        <v>4713</v>
      </c>
    </row>
    <row r="621" spans="1:5" x14ac:dyDescent="0.3">
      <c r="A621" s="50" t="s">
        <v>1245</v>
      </c>
      <c r="B621" t="s">
        <v>4750</v>
      </c>
      <c r="E621" s="49" t="s">
        <v>4713</v>
      </c>
    </row>
    <row r="622" spans="1:5" x14ac:dyDescent="0.3">
      <c r="A622" s="50" t="s">
        <v>1246</v>
      </c>
      <c r="B622" t="s">
        <v>1246</v>
      </c>
      <c r="E622" s="49" t="s">
        <v>4713</v>
      </c>
    </row>
    <row r="623" spans="1:5" x14ac:dyDescent="0.3">
      <c r="A623" s="50" t="s">
        <v>1248</v>
      </c>
      <c r="B623" t="s">
        <v>1248</v>
      </c>
      <c r="E623" s="49" t="s">
        <v>4713</v>
      </c>
    </row>
    <row r="624" spans="1:5" x14ac:dyDescent="0.3">
      <c r="A624" s="50" t="s">
        <v>1250</v>
      </c>
      <c r="B624" t="s">
        <v>1250</v>
      </c>
      <c r="E624" s="49" t="s">
        <v>4713</v>
      </c>
    </row>
    <row r="625" spans="1:5" x14ac:dyDescent="0.3">
      <c r="A625" s="50" t="s">
        <v>1252</v>
      </c>
      <c r="B625" t="s">
        <v>1252</v>
      </c>
      <c r="E625" s="49" t="s">
        <v>4713</v>
      </c>
    </row>
    <row r="626" spans="1:5" x14ac:dyDescent="0.3">
      <c r="A626" s="50" t="s">
        <v>1254</v>
      </c>
      <c r="B626" t="s">
        <v>1254</v>
      </c>
      <c r="E626" s="49" t="s">
        <v>4713</v>
      </c>
    </row>
    <row r="627" spans="1:5" x14ac:dyDescent="0.3">
      <c r="A627" s="50" t="s">
        <v>1256</v>
      </c>
      <c r="B627" t="s">
        <v>4777</v>
      </c>
      <c r="E627" s="49" t="s">
        <v>4713</v>
      </c>
    </row>
    <row r="628" spans="1:5" x14ac:dyDescent="0.3">
      <c r="A628" s="50" t="s">
        <v>1257</v>
      </c>
      <c r="B628" t="s">
        <v>4757</v>
      </c>
      <c r="E628" s="49" t="s">
        <v>4713</v>
      </c>
    </row>
    <row r="629" spans="1:5" x14ac:dyDescent="0.3">
      <c r="A629" s="50" t="s">
        <v>1259</v>
      </c>
      <c r="B629" t="s">
        <v>4778</v>
      </c>
      <c r="E629" s="49" t="s">
        <v>4713</v>
      </c>
    </row>
    <row r="630" spans="1:5" x14ac:dyDescent="0.3">
      <c r="A630" s="50" t="s">
        <v>1261</v>
      </c>
      <c r="B630" t="s">
        <v>1261</v>
      </c>
      <c r="E630" s="49" t="s">
        <v>4713</v>
      </c>
    </row>
    <row r="631" spans="1:5" x14ac:dyDescent="0.3">
      <c r="A631" s="50" t="s">
        <v>263</v>
      </c>
      <c r="B631" t="s">
        <v>263</v>
      </c>
      <c r="E631" s="49" t="s">
        <v>4713</v>
      </c>
    </row>
    <row r="632" spans="1:5" x14ac:dyDescent="0.3">
      <c r="A632" s="50" t="s">
        <v>1264</v>
      </c>
      <c r="B632" t="s">
        <v>303</v>
      </c>
      <c r="E632" s="49" t="s">
        <v>4713</v>
      </c>
    </row>
    <row r="633" spans="1:5" x14ac:dyDescent="0.3">
      <c r="A633" s="50" t="s">
        <v>1265</v>
      </c>
      <c r="B633" t="s">
        <v>4794</v>
      </c>
      <c r="E633" s="49" t="s">
        <v>4713</v>
      </c>
    </row>
    <row r="634" spans="1:5" x14ac:dyDescent="0.3">
      <c r="A634" s="50" t="s">
        <v>1266</v>
      </c>
      <c r="B634" t="s">
        <v>4795</v>
      </c>
      <c r="E634" s="49" t="s">
        <v>4713</v>
      </c>
    </row>
    <row r="635" spans="1:5" x14ac:dyDescent="0.3">
      <c r="A635" s="50" t="s">
        <v>117</v>
      </c>
      <c r="B635" t="s">
        <v>117</v>
      </c>
      <c r="E635" s="49" t="s">
        <v>4713</v>
      </c>
    </row>
    <row r="636" spans="1:5" x14ac:dyDescent="0.3">
      <c r="A636" s="50" t="s">
        <v>1268</v>
      </c>
      <c r="B636" t="s">
        <v>1268</v>
      </c>
      <c r="E636" s="49" t="s">
        <v>4713</v>
      </c>
    </row>
    <row r="637" spans="1:5" x14ac:dyDescent="0.3">
      <c r="A637" s="50" t="s">
        <v>426</v>
      </c>
      <c r="B637" t="s">
        <v>426</v>
      </c>
      <c r="E637" s="49" t="s">
        <v>4713</v>
      </c>
    </row>
    <row r="638" spans="1:5" x14ac:dyDescent="0.3">
      <c r="A638" s="50" t="s">
        <v>101</v>
      </c>
      <c r="B638" t="s">
        <v>101</v>
      </c>
      <c r="E638" s="49" t="s">
        <v>4713</v>
      </c>
    </row>
    <row r="639" spans="1:5" x14ac:dyDescent="0.3">
      <c r="A639" s="50" t="s">
        <v>1271</v>
      </c>
      <c r="B639" t="s">
        <v>1271</v>
      </c>
      <c r="E639" s="49" t="s">
        <v>4713</v>
      </c>
    </row>
    <row r="640" spans="1:5" x14ac:dyDescent="0.3">
      <c r="A640" s="50" t="s">
        <v>115</v>
      </c>
      <c r="B640" t="s">
        <v>1984</v>
      </c>
      <c r="E640" s="49" t="s">
        <v>4713</v>
      </c>
    </row>
    <row r="641" spans="1:5" x14ac:dyDescent="0.3">
      <c r="A641" s="50" t="s">
        <v>42</v>
      </c>
      <c r="B641" t="s">
        <v>913</v>
      </c>
      <c r="E641" s="49" t="s">
        <v>4713</v>
      </c>
    </row>
    <row r="642" spans="1:5" x14ac:dyDescent="0.3">
      <c r="A642" s="50" t="s">
        <v>50</v>
      </c>
      <c r="B642" t="s">
        <v>50</v>
      </c>
      <c r="E642" s="49" t="s">
        <v>4713</v>
      </c>
    </row>
    <row r="643" spans="1:5" x14ac:dyDescent="0.3">
      <c r="A643" s="50" t="s">
        <v>1273</v>
      </c>
      <c r="B643" t="s">
        <v>1314</v>
      </c>
      <c r="E643" s="49" t="s">
        <v>4713</v>
      </c>
    </row>
    <row r="644" spans="1:5" x14ac:dyDescent="0.3">
      <c r="A644" s="50" t="s">
        <v>1275</v>
      </c>
      <c r="B644" t="s">
        <v>4807</v>
      </c>
      <c r="E644" s="49" t="s">
        <v>4713</v>
      </c>
    </row>
    <row r="645" spans="1:5" x14ac:dyDescent="0.3">
      <c r="A645" s="50" t="s">
        <v>1277</v>
      </c>
      <c r="B645" t="s">
        <v>4809</v>
      </c>
      <c r="E645" s="49" t="s">
        <v>4713</v>
      </c>
    </row>
    <row r="646" spans="1:5" x14ac:dyDescent="0.3">
      <c r="A646" s="50" t="s">
        <v>1279</v>
      </c>
      <c r="B646" t="s">
        <v>4811</v>
      </c>
      <c r="E646" s="49" t="s">
        <v>4713</v>
      </c>
    </row>
    <row r="647" spans="1:5" x14ac:dyDescent="0.3">
      <c r="A647" s="50" t="s">
        <v>36</v>
      </c>
      <c r="B647" t="s">
        <v>1841</v>
      </c>
      <c r="E647" s="49" t="s">
        <v>4713</v>
      </c>
    </row>
    <row r="648" spans="1:5" x14ac:dyDescent="0.3">
      <c r="A648" s="50" t="s">
        <v>1281</v>
      </c>
      <c r="B648" t="s">
        <v>4813</v>
      </c>
      <c r="E648" s="49" t="s">
        <v>4713</v>
      </c>
    </row>
    <row r="649" spans="1:5" x14ac:dyDescent="0.3">
      <c r="A649" s="50" t="s">
        <v>1283</v>
      </c>
      <c r="B649" t="s">
        <v>1283</v>
      </c>
      <c r="E649" s="49" t="s">
        <v>4713</v>
      </c>
    </row>
    <row r="650" spans="1:5" x14ac:dyDescent="0.3">
      <c r="A650" s="50" t="s">
        <v>18</v>
      </c>
      <c r="B650" t="s">
        <v>386</v>
      </c>
      <c r="E650" s="49" t="s">
        <v>4713</v>
      </c>
    </row>
    <row r="651" spans="1:5" x14ac:dyDescent="0.3">
      <c r="A651" s="50" t="s">
        <v>934</v>
      </c>
      <c r="B651" t="s">
        <v>3403</v>
      </c>
      <c r="E651" s="49" t="s">
        <v>4713</v>
      </c>
    </row>
    <row r="652" spans="1:5" x14ac:dyDescent="0.3">
      <c r="A652" s="50" t="s">
        <v>936</v>
      </c>
      <c r="B652" t="s">
        <v>936</v>
      </c>
      <c r="E652" s="49" t="s">
        <v>4713</v>
      </c>
    </row>
    <row r="653" spans="1:5" x14ac:dyDescent="0.3">
      <c r="A653" s="50" t="s">
        <v>938</v>
      </c>
      <c r="B653" t="s">
        <v>938</v>
      </c>
      <c r="E653" s="49" t="s">
        <v>4713</v>
      </c>
    </row>
    <row r="654" spans="1:5" x14ac:dyDescent="0.3">
      <c r="A654" s="50" t="s">
        <v>19</v>
      </c>
      <c r="B654" t="s">
        <v>19</v>
      </c>
      <c r="E654" s="49" t="s">
        <v>4713</v>
      </c>
    </row>
    <row r="655" spans="1:5" x14ac:dyDescent="0.3">
      <c r="A655" s="50" t="s">
        <v>940</v>
      </c>
      <c r="B655" t="s">
        <v>940</v>
      </c>
      <c r="E655" s="49" t="s">
        <v>4713</v>
      </c>
    </row>
    <row r="656" spans="1:5" x14ac:dyDescent="0.3">
      <c r="A656" s="50" t="s">
        <v>942</v>
      </c>
      <c r="B656" t="s">
        <v>942</v>
      </c>
      <c r="E656" s="49" t="s">
        <v>4713</v>
      </c>
    </row>
    <row r="657" spans="1:5" x14ac:dyDescent="0.3">
      <c r="A657" s="50" t="s">
        <v>944</v>
      </c>
      <c r="B657" t="s">
        <v>4262</v>
      </c>
      <c r="E657" s="49" t="s">
        <v>4713</v>
      </c>
    </row>
    <row r="658" spans="1:5" x14ac:dyDescent="0.3">
      <c r="A658" s="50" t="s">
        <v>946</v>
      </c>
      <c r="B658" t="s">
        <v>4272</v>
      </c>
      <c r="E658" s="49" t="s">
        <v>4713</v>
      </c>
    </row>
    <row r="659" spans="1:5" x14ac:dyDescent="0.3">
      <c r="A659" s="50" t="s">
        <v>949</v>
      </c>
      <c r="B659" t="s">
        <v>949</v>
      </c>
      <c r="E659" s="49" t="s">
        <v>4713</v>
      </c>
    </row>
    <row r="660" spans="1:5" x14ac:dyDescent="0.3">
      <c r="A660" s="50" t="s">
        <v>951</v>
      </c>
      <c r="B660" t="s">
        <v>951</v>
      </c>
      <c r="E660" s="49" t="s">
        <v>4713</v>
      </c>
    </row>
    <row r="661" spans="1:5" x14ac:dyDescent="0.3">
      <c r="A661" s="50" t="s">
        <v>217</v>
      </c>
      <c r="B661" t="s">
        <v>1413</v>
      </c>
      <c r="E661" s="49" t="s">
        <v>4713</v>
      </c>
    </row>
    <row r="662" spans="1:5" x14ac:dyDescent="0.3">
      <c r="A662" s="50" t="s">
        <v>220</v>
      </c>
      <c r="B662" t="s">
        <v>1416</v>
      </c>
      <c r="E662" s="49" t="s">
        <v>4713</v>
      </c>
    </row>
    <row r="663" spans="1:5" x14ac:dyDescent="0.3">
      <c r="A663" s="50" t="s">
        <v>216</v>
      </c>
      <c r="B663" t="s">
        <v>216</v>
      </c>
      <c r="E663" s="49" t="s">
        <v>4713</v>
      </c>
    </row>
    <row r="664" spans="1:5" x14ac:dyDescent="0.3">
      <c r="A664" s="50" t="s">
        <v>25</v>
      </c>
      <c r="B664" t="s">
        <v>1596</v>
      </c>
      <c r="E664" s="49" t="s">
        <v>4713</v>
      </c>
    </row>
    <row r="665" spans="1:5" x14ac:dyDescent="0.3">
      <c r="A665" s="50" t="s">
        <v>953</v>
      </c>
      <c r="B665" t="s">
        <v>953</v>
      </c>
      <c r="E665" s="49" t="s">
        <v>4713</v>
      </c>
    </row>
    <row r="666" spans="1:5" x14ac:dyDescent="0.3">
      <c r="A666" s="50" t="s">
        <v>955</v>
      </c>
      <c r="B666" t="s">
        <v>955</v>
      </c>
      <c r="E666" s="49" t="s">
        <v>4713</v>
      </c>
    </row>
    <row r="667" spans="1:5" x14ac:dyDescent="0.3">
      <c r="A667" s="50" t="s">
        <v>956</v>
      </c>
      <c r="B667" t="s">
        <v>405</v>
      </c>
      <c r="E667" s="49" t="s">
        <v>4713</v>
      </c>
    </row>
    <row r="668" spans="1:5" x14ac:dyDescent="0.3">
      <c r="A668" s="50" t="s">
        <v>958</v>
      </c>
      <c r="B668" t="s">
        <v>958</v>
      </c>
      <c r="E668" s="49" t="s">
        <v>4713</v>
      </c>
    </row>
    <row r="669" spans="1:5" x14ac:dyDescent="0.3">
      <c r="A669" s="50" t="s">
        <v>226</v>
      </c>
      <c r="B669" t="s">
        <v>1418</v>
      </c>
      <c r="E669" s="49" t="s">
        <v>4713</v>
      </c>
    </row>
    <row r="670" spans="1:5" x14ac:dyDescent="0.3">
      <c r="A670" s="50" t="s">
        <v>960</v>
      </c>
      <c r="B670" t="s">
        <v>4333</v>
      </c>
      <c r="E670" s="49" t="s">
        <v>4713</v>
      </c>
    </row>
    <row r="671" spans="1:5" x14ac:dyDescent="0.3">
      <c r="A671" s="50" t="s">
        <v>962</v>
      </c>
      <c r="B671">
        <v>0</v>
      </c>
      <c r="E671" s="49" t="s">
        <v>4713</v>
      </c>
    </row>
    <row r="672" spans="1:5" x14ac:dyDescent="0.3">
      <c r="A672" s="50" t="s">
        <v>964</v>
      </c>
      <c r="B672" t="s">
        <v>964</v>
      </c>
      <c r="E672" s="49" t="s">
        <v>4713</v>
      </c>
    </row>
    <row r="673" spans="1:5" x14ac:dyDescent="0.3">
      <c r="A673" s="50" t="s">
        <v>967</v>
      </c>
      <c r="B673">
        <v>0</v>
      </c>
      <c r="E673" s="49" t="s">
        <v>4713</v>
      </c>
    </row>
    <row r="674" spans="1:5" x14ac:dyDescent="0.3">
      <c r="A674" s="50" t="s">
        <v>969</v>
      </c>
      <c r="B674" t="s">
        <v>403</v>
      </c>
      <c r="E674" s="49" t="s">
        <v>4713</v>
      </c>
    </row>
    <row r="675" spans="1:5" x14ac:dyDescent="0.3">
      <c r="A675" s="50" t="s">
        <v>971</v>
      </c>
      <c r="B675" t="s">
        <v>412</v>
      </c>
      <c r="E675" s="49" t="s">
        <v>4713</v>
      </c>
    </row>
    <row r="676" spans="1:5" x14ac:dyDescent="0.3">
      <c r="A676" s="50" t="s">
        <v>974</v>
      </c>
      <c r="B676" t="s">
        <v>974</v>
      </c>
      <c r="E676" s="49" t="s">
        <v>4713</v>
      </c>
    </row>
    <row r="677" spans="1:5" x14ac:dyDescent="0.3">
      <c r="A677" s="50" t="s">
        <v>976</v>
      </c>
      <c r="B677" t="s">
        <v>976</v>
      </c>
      <c r="E677" s="49" t="s">
        <v>4713</v>
      </c>
    </row>
    <row r="678" spans="1:5" x14ac:dyDescent="0.3">
      <c r="A678" s="50" t="s">
        <v>978</v>
      </c>
      <c r="B678" t="s">
        <v>978</v>
      </c>
      <c r="E678" s="49" t="s">
        <v>4713</v>
      </c>
    </row>
    <row r="679" spans="1:5" x14ac:dyDescent="0.3">
      <c r="A679" s="50" t="s">
        <v>980</v>
      </c>
      <c r="B679" t="s">
        <v>4404</v>
      </c>
      <c r="E679" s="49" t="s">
        <v>4713</v>
      </c>
    </row>
    <row r="680" spans="1:5" x14ac:dyDescent="0.3">
      <c r="A680" s="50" t="s">
        <v>413</v>
      </c>
      <c r="B680" t="s">
        <v>413</v>
      </c>
      <c r="E680" s="49" t="s">
        <v>4713</v>
      </c>
    </row>
    <row r="681" spans="1:5" x14ac:dyDescent="0.3">
      <c r="A681" s="50" t="s">
        <v>984</v>
      </c>
      <c r="B681" t="s">
        <v>984</v>
      </c>
      <c r="E681" s="49" t="s">
        <v>4713</v>
      </c>
    </row>
    <row r="682" spans="1:5" x14ac:dyDescent="0.3">
      <c r="A682" s="50" t="s">
        <v>987</v>
      </c>
      <c r="B682" t="s">
        <v>987</v>
      </c>
      <c r="E682" s="49" t="s">
        <v>4713</v>
      </c>
    </row>
    <row r="683" spans="1:5" x14ac:dyDescent="0.3">
      <c r="A683" s="50" t="s">
        <v>251</v>
      </c>
      <c r="B683" t="s">
        <v>251</v>
      </c>
      <c r="E683" s="49" t="s">
        <v>4713</v>
      </c>
    </row>
    <row r="684" spans="1:5" x14ac:dyDescent="0.3">
      <c r="A684" s="50" t="s">
        <v>989</v>
      </c>
      <c r="B684" t="s">
        <v>989</v>
      </c>
      <c r="E684" s="49" t="s">
        <v>4713</v>
      </c>
    </row>
    <row r="685" spans="1:5" x14ac:dyDescent="0.3">
      <c r="A685" s="50" t="s">
        <v>991</v>
      </c>
      <c r="B685" t="s">
        <v>991</v>
      </c>
      <c r="E685" s="49" t="s">
        <v>4713</v>
      </c>
    </row>
    <row r="686" spans="1:5" x14ac:dyDescent="0.3">
      <c r="A686" s="50" t="s">
        <v>993</v>
      </c>
      <c r="B686" t="s">
        <v>4345</v>
      </c>
      <c r="E686" s="49" t="s">
        <v>4713</v>
      </c>
    </row>
    <row r="687" spans="1:5" x14ac:dyDescent="0.3">
      <c r="A687" s="50" t="s">
        <v>995</v>
      </c>
      <c r="B687" t="s">
        <v>270</v>
      </c>
      <c r="E687" s="49" t="s">
        <v>4713</v>
      </c>
    </row>
    <row r="688" spans="1:5" x14ac:dyDescent="0.3">
      <c r="A688" s="50" t="s">
        <v>997</v>
      </c>
      <c r="B688" t="s">
        <v>1897</v>
      </c>
      <c r="E688" s="49" t="s">
        <v>4713</v>
      </c>
    </row>
    <row r="689" spans="1:5" x14ac:dyDescent="0.3">
      <c r="A689" s="50" t="s">
        <v>999</v>
      </c>
      <c r="B689" t="s">
        <v>1327</v>
      </c>
      <c r="E689" s="49" t="s">
        <v>4713</v>
      </c>
    </row>
    <row r="690" spans="1:5" x14ac:dyDescent="0.3">
      <c r="A690" s="50" t="s">
        <v>1002</v>
      </c>
      <c r="B690" t="s">
        <v>4329</v>
      </c>
      <c r="E690" s="49" t="s">
        <v>4713</v>
      </c>
    </row>
    <row r="691" spans="1:5" x14ac:dyDescent="0.3">
      <c r="A691" s="50" t="s">
        <v>1004</v>
      </c>
      <c r="B691" t="s">
        <v>4417</v>
      </c>
      <c r="E691" s="49" t="s">
        <v>4713</v>
      </c>
    </row>
    <row r="692" spans="1:5" x14ac:dyDescent="0.3">
      <c r="A692" s="50" t="s">
        <v>1006</v>
      </c>
      <c r="B692" t="s">
        <v>4298</v>
      </c>
      <c r="E692" s="49" t="s">
        <v>4713</v>
      </c>
    </row>
    <row r="693" spans="1:5" x14ac:dyDescent="0.3">
      <c r="A693" s="50" t="s">
        <v>1009</v>
      </c>
      <c r="B693" t="s">
        <v>1009</v>
      </c>
      <c r="E693" s="49" t="s">
        <v>4713</v>
      </c>
    </row>
    <row r="694" spans="1:5" x14ac:dyDescent="0.3">
      <c r="A694" s="50" t="s">
        <v>1011</v>
      </c>
      <c r="B694" t="s">
        <v>1011</v>
      </c>
      <c r="E694" s="49" t="s">
        <v>4713</v>
      </c>
    </row>
    <row r="695" spans="1:5" x14ac:dyDescent="0.3">
      <c r="A695" s="50" t="s">
        <v>1014</v>
      </c>
      <c r="B695" t="s">
        <v>1014</v>
      </c>
      <c r="E695" s="49" t="s">
        <v>4713</v>
      </c>
    </row>
    <row r="696" spans="1:5" x14ac:dyDescent="0.3">
      <c r="A696" s="50" t="s">
        <v>1017</v>
      </c>
      <c r="B696" t="s">
        <v>1017</v>
      </c>
      <c r="E696" s="49" t="s">
        <v>4713</v>
      </c>
    </row>
    <row r="697" spans="1:5" x14ac:dyDescent="0.3">
      <c r="A697" s="50" t="s">
        <v>1019</v>
      </c>
      <c r="B697" t="s">
        <v>4436</v>
      </c>
      <c r="E697" s="49" t="s">
        <v>4713</v>
      </c>
    </row>
    <row r="698" spans="1:5" x14ac:dyDescent="0.3">
      <c r="A698" s="50" t="s">
        <v>1021</v>
      </c>
      <c r="B698" t="s">
        <v>4409</v>
      </c>
      <c r="E698" s="49" t="s">
        <v>4713</v>
      </c>
    </row>
    <row r="699" spans="1:5" x14ac:dyDescent="0.3">
      <c r="A699" s="50" t="s">
        <v>1023</v>
      </c>
      <c r="B699" t="s">
        <v>4415</v>
      </c>
      <c r="E699" s="49" t="s">
        <v>4713</v>
      </c>
    </row>
    <row r="700" spans="1:5" x14ac:dyDescent="0.3">
      <c r="A700" s="50" t="s">
        <v>1026</v>
      </c>
      <c r="B700" t="s">
        <v>1026</v>
      </c>
      <c r="E700" s="49" t="s">
        <v>4713</v>
      </c>
    </row>
    <row r="701" spans="1:5" x14ac:dyDescent="0.3">
      <c r="A701" s="50" t="s">
        <v>1028</v>
      </c>
      <c r="B701" t="s">
        <v>4434</v>
      </c>
      <c r="E701" s="49" t="s">
        <v>4713</v>
      </c>
    </row>
    <row r="702" spans="1:5" x14ac:dyDescent="0.3">
      <c r="A702" s="50" t="s">
        <v>1030</v>
      </c>
      <c r="B702" t="s">
        <v>4437</v>
      </c>
      <c r="E702" s="49" t="s">
        <v>4713</v>
      </c>
    </row>
    <row r="703" spans="1:5" x14ac:dyDescent="0.3">
      <c r="A703" s="50" t="s">
        <v>1032</v>
      </c>
      <c r="B703" t="s">
        <v>1032</v>
      </c>
      <c r="E703" s="49" t="s">
        <v>4713</v>
      </c>
    </row>
    <row r="704" spans="1:5" x14ac:dyDescent="0.3">
      <c r="A704" s="50" t="s">
        <v>1035</v>
      </c>
      <c r="B704" t="s">
        <v>1035</v>
      </c>
      <c r="E704" s="49" t="s">
        <v>4713</v>
      </c>
    </row>
    <row r="705" spans="1:5" x14ac:dyDescent="0.3">
      <c r="A705" s="50" t="s">
        <v>243</v>
      </c>
      <c r="B705" t="s">
        <v>297</v>
      </c>
      <c r="E705" s="49" t="s">
        <v>4713</v>
      </c>
    </row>
    <row r="706" spans="1:5" x14ac:dyDescent="0.3">
      <c r="A706" s="50" t="s">
        <v>1040</v>
      </c>
      <c r="B706" t="s">
        <v>1040</v>
      </c>
      <c r="E706" s="49" t="s">
        <v>4713</v>
      </c>
    </row>
    <row r="707" spans="1:5" x14ac:dyDescent="0.3">
      <c r="A707" s="50" t="s">
        <v>1042</v>
      </c>
      <c r="B707" t="s">
        <v>1042</v>
      </c>
      <c r="E707" s="49" t="s">
        <v>4713</v>
      </c>
    </row>
    <row r="708" spans="1:5" x14ac:dyDescent="0.3">
      <c r="A708" s="50" t="s">
        <v>1045</v>
      </c>
      <c r="B708" t="s">
        <v>1045</v>
      </c>
      <c r="E708" s="49" t="s">
        <v>4713</v>
      </c>
    </row>
    <row r="709" spans="1:5" x14ac:dyDescent="0.3">
      <c r="A709" s="50" t="s">
        <v>1047</v>
      </c>
      <c r="B709" t="s">
        <v>1047</v>
      </c>
      <c r="E709" s="49" t="s">
        <v>4713</v>
      </c>
    </row>
    <row r="710" spans="1:5" x14ac:dyDescent="0.3">
      <c r="A710" s="50" t="s">
        <v>1048</v>
      </c>
      <c r="B710" t="s">
        <v>1048</v>
      </c>
      <c r="E710" s="49" t="s">
        <v>4713</v>
      </c>
    </row>
    <row r="711" spans="1:5" x14ac:dyDescent="0.3">
      <c r="A711" s="50" t="s">
        <v>1050</v>
      </c>
      <c r="B711" t="s">
        <v>4487</v>
      </c>
      <c r="E711" s="49" t="s">
        <v>4713</v>
      </c>
    </row>
    <row r="712" spans="1:5" x14ac:dyDescent="0.3">
      <c r="A712" s="50" t="s">
        <v>97</v>
      </c>
      <c r="B712" t="s">
        <v>2071</v>
      </c>
      <c r="E712" s="49" t="s">
        <v>4713</v>
      </c>
    </row>
    <row r="713" spans="1:5" x14ac:dyDescent="0.3">
      <c r="A713" s="50" t="s">
        <v>1054</v>
      </c>
      <c r="B713" t="s">
        <v>1933</v>
      </c>
      <c r="E713" s="49" t="s">
        <v>4713</v>
      </c>
    </row>
    <row r="714" spans="1:5" x14ac:dyDescent="0.3">
      <c r="A714" s="50" t="s">
        <v>1056</v>
      </c>
      <c r="B714" t="s">
        <v>1056</v>
      </c>
      <c r="E714" s="49" t="s">
        <v>4713</v>
      </c>
    </row>
    <row r="715" spans="1:5" x14ac:dyDescent="0.3">
      <c r="A715" s="50" t="s">
        <v>31</v>
      </c>
      <c r="B715" t="s">
        <v>31</v>
      </c>
      <c r="E715" s="49" t="s">
        <v>4713</v>
      </c>
    </row>
    <row r="716" spans="1:5" x14ac:dyDescent="0.3">
      <c r="A716" s="50" t="s">
        <v>32</v>
      </c>
      <c r="B716" t="s">
        <v>1754</v>
      </c>
      <c r="E716" s="49" t="s">
        <v>4713</v>
      </c>
    </row>
    <row r="717" spans="1:5" x14ac:dyDescent="0.3">
      <c r="A717" s="50" t="s">
        <v>1060</v>
      </c>
      <c r="B717" t="s">
        <v>1060</v>
      </c>
      <c r="E717" s="49" t="s">
        <v>4713</v>
      </c>
    </row>
    <row r="718" spans="1:5" x14ac:dyDescent="0.3">
      <c r="A718" s="50" t="s">
        <v>1062</v>
      </c>
      <c r="B718" t="s">
        <v>1062</v>
      </c>
      <c r="E718" s="49" t="s">
        <v>4713</v>
      </c>
    </row>
    <row r="719" spans="1:5" x14ac:dyDescent="0.3">
      <c r="A719" s="50" t="s">
        <v>1064</v>
      </c>
      <c r="B719" t="s">
        <v>1064</v>
      </c>
      <c r="E719" s="49" t="s">
        <v>4713</v>
      </c>
    </row>
    <row r="720" spans="1:5" x14ac:dyDescent="0.3">
      <c r="A720" s="50" t="s">
        <v>1066</v>
      </c>
      <c r="B720" t="s">
        <v>1066</v>
      </c>
      <c r="E720" s="49" t="s">
        <v>4713</v>
      </c>
    </row>
    <row r="721" spans="1:5" x14ac:dyDescent="0.3">
      <c r="A721" s="50" t="s">
        <v>1068</v>
      </c>
      <c r="B721" t="s">
        <v>4494</v>
      </c>
      <c r="E721" s="49" t="s">
        <v>4713</v>
      </c>
    </row>
    <row r="722" spans="1:5" x14ac:dyDescent="0.3">
      <c r="A722" s="50" t="s">
        <v>1070</v>
      </c>
      <c r="B722" t="s">
        <v>1070</v>
      </c>
      <c r="E722" s="49" t="s">
        <v>4713</v>
      </c>
    </row>
    <row r="723" spans="1:5" x14ac:dyDescent="0.3">
      <c r="A723" s="50" t="s">
        <v>1072</v>
      </c>
      <c r="B723">
        <v>0</v>
      </c>
      <c r="E723" s="49" t="s">
        <v>4713</v>
      </c>
    </row>
    <row r="724" spans="1:5" x14ac:dyDescent="0.3">
      <c r="A724" s="50" t="s">
        <v>1073</v>
      </c>
      <c r="B724" t="s">
        <v>4503</v>
      </c>
      <c r="E724" s="49" t="s">
        <v>4713</v>
      </c>
    </row>
    <row r="725" spans="1:5" x14ac:dyDescent="0.3">
      <c r="A725" s="50" t="s">
        <v>1075</v>
      </c>
      <c r="B725" t="s">
        <v>3680</v>
      </c>
      <c r="E725" s="49" t="s">
        <v>4713</v>
      </c>
    </row>
    <row r="726" spans="1:5" x14ac:dyDescent="0.3">
      <c r="A726" s="50" t="s">
        <v>1074</v>
      </c>
      <c r="B726" t="s">
        <v>1074</v>
      </c>
      <c r="E726" s="49" t="s">
        <v>4713</v>
      </c>
    </row>
    <row r="727" spans="1:5" x14ac:dyDescent="0.3">
      <c r="A727" s="50" t="s">
        <v>1076</v>
      </c>
      <c r="B727" t="s">
        <v>1076</v>
      </c>
      <c r="E727" s="49" t="s">
        <v>4713</v>
      </c>
    </row>
    <row r="728" spans="1:5" x14ac:dyDescent="0.3">
      <c r="A728" s="50" t="s">
        <v>1078</v>
      </c>
      <c r="B728" t="s">
        <v>1078</v>
      </c>
      <c r="E728" s="49" t="s">
        <v>4713</v>
      </c>
    </row>
    <row r="729" spans="1:5" x14ac:dyDescent="0.3">
      <c r="A729" s="50" t="s">
        <v>1080</v>
      </c>
      <c r="B729" t="s">
        <v>1080</v>
      </c>
      <c r="E729" s="49" t="s">
        <v>4713</v>
      </c>
    </row>
    <row r="730" spans="1:5" x14ac:dyDescent="0.3">
      <c r="A730" s="50" t="s">
        <v>1083</v>
      </c>
      <c r="B730" t="s">
        <v>1083</v>
      </c>
      <c r="E730" s="49" t="s">
        <v>4713</v>
      </c>
    </row>
    <row r="731" spans="1:5" x14ac:dyDescent="0.3">
      <c r="A731" s="50" t="s">
        <v>1085</v>
      </c>
      <c r="B731" t="s">
        <v>1085</v>
      </c>
      <c r="E731" s="49" t="s">
        <v>4713</v>
      </c>
    </row>
    <row r="732" spans="1:5" x14ac:dyDescent="0.3">
      <c r="A732" s="50" t="s">
        <v>1088</v>
      </c>
      <c r="B732" t="s">
        <v>4541</v>
      </c>
      <c r="E732" s="49" t="s">
        <v>4713</v>
      </c>
    </row>
    <row r="733" spans="1:5" x14ac:dyDescent="0.3">
      <c r="A733" s="50" t="s">
        <v>1090</v>
      </c>
      <c r="B733" t="s">
        <v>4534</v>
      </c>
      <c r="E733" s="49" t="s">
        <v>4713</v>
      </c>
    </row>
    <row r="734" spans="1:5" x14ac:dyDescent="0.3">
      <c r="A734" s="50" t="s">
        <v>1092</v>
      </c>
      <c r="B734" t="s">
        <v>1092</v>
      </c>
      <c r="E734" s="49" t="s">
        <v>4713</v>
      </c>
    </row>
    <row r="735" spans="1:5" x14ac:dyDescent="0.3">
      <c r="A735" s="50" t="s">
        <v>1094</v>
      </c>
      <c r="B735" t="s">
        <v>1912</v>
      </c>
      <c r="E735" s="49" t="s">
        <v>4713</v>
      </c>
    </row>
    <row r="736" spans="1:5" x14ac:dyDescent="0.3">
      <c r="A736" s="50" t="s">
        <v>1096</v>
      </c>
      <c r="B736" t="s">
        <v>4550</v>
      </c>
      <c r="E736" s="49" t="s">
        <v>4713</v>
      </c>
    </row>
    <row r="737" spans="1:5" x14ac:dyDescent="0.3">
      <c r="A737" s="50" t="s">
        <v>1098</v>
      </c>
      <c r="B737" t="s">
        <v>1098</v>
      </c>
      <c r="E737" s="49" t="s">
        <v>4713</v>
      </c>
    </row>
    <row r="738" spans="1:5" x14ac:dyDescent="0.3">
      <c r="A738" s="50" t="s">
        <v>1100</v>
      </c>
      <c r="B738" t="s">
        <v>4413</v>
      </c>
      <c r="E738" s="49" t="s">
        <v>4713</v>
      </c>
    </row>
    <row r="739" spans="1:5" x14ac:dyDescent="0.3">
      <c r="A739" s="50" t="s">
        <v>1102</v>
      </c>
      <c r="B739" t="s">
        <v>1102</v>
      </c>
      <c r="E739" s="49" t="s">
        <v>4713</v>
      </c>
    </row>
    <row r="740" spans="1:5" x14ac:dyDescent="0.3">
      <c r="A740" s="50" t="s">
        <v>1104</v>
      </c>
      <c r="B740" t="s">
        <v>1104</v>
      </c>
      <c r="E740" s="49" t="s">
        <v>4713</v>
      </c>
    </row>
    <row r="741" spans="1:5" x14ac:dyDescent="0.3">
      <c r="A741" s="50" t="s">
        <v>1106</v>
      </c>
      <c r="B741" t="s">
        <v>1106</v>
      </c>
      <c r="E741" s="49" t="s">
        <v>4713</v>
      </c>
    </row>
    <row r="742" spans="1:5" x14ac:dyDescent="0.3">
      <c r="A742" s="50" t="s">
        <v>34</v>
      </c>
      <c r="B742" t="s">
        <v>1753</v>
      </c>
      <c r="E742" s="49" t="s">
        <v>4713</v>
      </c>
    </row>
    <row r="743" spans="1:5" x14ac:dyDescent="0.3">
      <c r="A743" s="50" t="s">
        <v>1109</v>
      </c>
      <c r="B743" t="s">
        <v>1109</v>
      </c>
      <c r="E743" s="49" t="s">
        <v>4713</v>
      </c>
    </row>
    <row r="744" spans="1:5" x14ac:dyDescent="0.3">
      <c r="A744" s="50" t="s">
        <v>1111</v>
      </c>
      <c r="B744" t="s">
        <v>1111</v>
      </c>
      <c r="E744" s="49" t="s">
        <v>4713</v>
      </c>
    </row>
    <row r="745" spans="1:5" x14ac:dyDescent="0.3">
      <c r="A745" s="50" t="s">
        <v>381</v>
      </c>
      <c r="B745" t="s">
        <v>381</v>
      </c>
      <c r="E745" s="49" t="s">
        <v>4713</v>
      </c>
    </row>
    <row r="746" spans="1:5" x14ac:dyDescent="0.3">
      <c r="A746" s="50" t="s">
        <v>335</v>
      </c>
      <c r="B746" t="s">
        <v>335</v>
      </c>
      <c r="E746" s="49" t="s">
        <v>4713</v>
      </c>
    </row>
    <row r="747" spans="1:5" x14ac:dyDescent="0.3">
      <c r="A747" s="50" t="s">
        <v>1116</v>
      </c>
      <c r="B747" t="s">
        <v>1116</v>
      </c>
      <c r="E747" s="49" t="s">
        <v>4713</v>
      </c>
    </row>
    <row r="748" spans="1:5" x14ac:dyDescent="0.3">
      <c r="A748" s="50" t="s">
        <v>376</v>
      </c>
      <c r="B748" t="s">
        <v>376</v>
      </c>
      <c r="E748" s="49" t="s">
        <v>4713</v>
      </c>
    </row>
    <row r="749" spans="1:5" x14ac:dyDescent="0.3">
      <c r="A749" s="50" t="s">
        <v>1118</v>
      </c>
      <c r="B749" t="s">
        <v>4617</v>
      </c>
      <c r="E749" s="49" t="s">
        <v>4713</v>
      </c>
    </row>
    <row r="750" spans="1:5" x14ac:dyDescent="0.3">
      <c r="A750" s="50" t="s">
        <v>1120</v>
      </c>
      <c r="B750" t="s">
        <v>1120</v>
      </c>
      <c r="E750" s="49" t="s">
        <v>4713</v>
      </c>
    </row>
    <row r="751" spans="1:5" x14ac:dyDescent="0.3">
      <c r="A751" s="50" t="s">
        <v>1122</v>
      </c>
      <c r="B751" t="s">
        <v>4622</v>
      </c>
      <c r="E751" s="49" t="s">
        <v>4713</v>
      </c>
    </row>
    <row r="752" spans="1:5" x14ac:dyDescent="0.3">
      <c r="A752" s="50" t="s">
        <v>1124</v>
      </c>
      <c r="B752" t="s">
        <v>1315</v>
      </c>
      <c r="E752" s="49" t="s">
        <v>4713</v>
      </c>
    </row>
    <row r="753" spans="1:5" x14ac:dyDescent="0.3">
      <c r="A753" s="50" t="s">
        <v>1041</v>
      </c>
      <c r="B753" t="s">
        <v>4445</v>
      </c>
      <c r="E753" s="49" t="s">
        <v>4713</v>
      </c>
    </row>
    <row r="754" spans="1:5" x14ac:dyDescent="0.3">
      <c r="A754" s="50" t="s">
        <v>661</v>
      </c>
      <c r="B754" t="s">
        <v>4504</v>
      </c>
      <c r="E754" s="49" t="s">
        <v>4713</v>
      </c>
    </row>
    <row r="755" spans="1:5" x14ac:dyDescent="0.3">
      <c r="A755" s="50" t="s">
        <v>1127</v>
      </c>
      <c r="B755" t="s">
        <v>4624</v>
      </c>
      <c r="E755" s="49" t="s">
        <v>4713</v>
      </c>
    </row>
    <row r="756" spans="1:5" x14ac:dyDescent="0.3">
      <c r="A756" s="50" t="s">
        <v>35</v>
      </c>
      <c r="B756" t="s">
        <v>1840</v>
      </c>
      <c r="E756" s="49" t="s">
        <v>4713</v>
      </c>
    </row>
    <row r="757" spans="1:5" x14ac:dyDescent="0.3">
      <c r="A757" s="50" t="s">
        <v>100</v>
      </c>
      <c r="B757" t="s">
        <v>2000</v>
      </c>
      <c r="E757" s="49" t="s">
        <v>4713</v>
      </c>
    </row>
    <row r="758" spans="1:5" x14ac:dyDescent="0.3">
      <c r="A758" s="50" t="s">
        <v>1129</v>
      </c>
      <c r="B758" t="s">
        <v>1129</v>
      </c>
      <c r="E758" s="49" t="s">
        <v>4713</v>
      </c>
    </row>
    <row r="759" spans="1:5" x14ac:dyDescent="0.3">
      <c r="A759" s="50" t="s">
        <v>1131</v>
      </c>
      <c r="B759" t="s">
        <v>1956</v>
      </c>
      <c r="E759" s="49" t="s">
        <v>4713</v>
      </c>
    </row>
    <row r="760" spans="1:5" x14ac:dyDescent="0.3">
      <c r="A760" s="50" t="s">
        <v>325</v>
      </c>
      <c r="B760" t="s">
        <v>325</v>
      </c>
      <c r="E760" s="49" t="s">
        <v>4713</v>
      </c>
    </row>
    <row r="761" spans="1:5" x14ac:dyDescent="0.3">
      <c r="A761" s="50" t="s">
        <v>698</v>
      </c>
      <c r="B761" t="s">
        <v>337</v>
      </c>
      <c r="E761" s="49" t="s">
        <v>4713</v>
      </c>
    </row>
    <row r="762" spans="1:5" x14ac:dyDescent="0.3">
      <c r="A762" s="50" t="s">
        <v>1134</v>
      </c>
      <c r="B762" t="s">
        <v>1134</v>
      </c>
      <c r="E762" s="49" t="s">
        <v>4713</v>
      </c>
    </row>
    <row r="763" spans="1:5" x14ac:dyDescent="0.3">
      <c r="A763" s="50" t="s">
        <v>1136</v>
      </c>
      <c r="B763" t="s">
        <v>4637</v>
      </c>
      <c r="E763" s="49" t="s">
        <v>4713</v>
      </c>
    </row>
    <row r="764" spans="1:5" x14ac:dyDescent="0.3">
      <c r="A764" s="50" t="s">
        <v>338</v>
      </c>
      <c r="B764" t="s">
        <v>338</v>
      </c>
      <c r="E764" s="49" t="s">
        <v>4713</v>
      </c>
    </row>
    <row r="765" spans="1:5" x14ac:dyDescent="0.3">
      <c r="A765" s="50" t="s">
        <v>1138</v>
      </c>
      <c r="B765" t="s">
        <v>329</v>
      </c>
      <c r="E765" s="49" t="s">
        <v>4713</v>
      </c>
    </row>
    <row r="766" spans="1:5" x14ac:dyDescent="0.3">
      <c r="A766" s="50" t="s">
        <v>1140</v>
      </c>
      <c r="B766" t="s">
        <v>4642</v>
      </c>
      <c r="E766" s="49" t="s">
        <v>4713</v>
      </c>
    </row>
    <row r="767" spans="1:5" x14ac:dyDescent="0.3">
      <c r="A767" s="50" t="s">
        <v>1141</v>
      </c>
      <c r="B767" t="s">
        <v>331</v>
      </c>
      <c r="E767" s="49" t="s">
        <v>4713</v>
      </c>
    </row>
    <row r="768" spans="1:5" x14ac:dyDescent="0.3">
      <c r="A768" s="50" t="s">
        <v>336</v>
      </c>
      <c r="B768" t="s">
        <v>336</v>
      </c>
      <c r="E768" s="49" t="s">
        <v>4713</v>
      </c>
    </row>
    <row r="769" spans="1:5" x14ac:dyDescent="0.3">
      <c r="A769" s="50" t="s">
        <v>1143</v>
      </c>
      <c r="B769" t="s">
        <v>4706</v>
      </c>
      <c r="E769" s="49" t="s">
        <v>4713</v>
      </c>
    </row>
    <row r="770" spans="1:5" x14ac:dyDescent="0.3">
      <c r="A770" s="50" t="s">
        <v>110</v>
      </c>
      <c r="B770" t="s">
        <v>110</v>
      </c>
      <c r="E770" s="49" t="s">
        <v>4713</v>
      </c>
    </row>
    <row r="771" spans="1:5" x14ac:dyDescent="0.3">
      <c r="A771" s="50" t="s">
        <v>108</v>
      </c>
      <c r="B771" t="s">
        <v>1971</v>
      </c>
      <c r="E771" s="49" t="s">
        <v>4713</v>
      </c>
    </row>
    <row r="772" spans="1:5" x14ac:dyDescent="0.3">
      <c r="A772" s="50" t="s">
        <v>71</v>
      </c>
      <c r="B772" t="s">
        <v>71</v>
      </c>
      <c r="E772" s="49" t="s">
        <v>4713</v>
      </c>
    </row>
    <row r="773" spans="1:5" x14ac:dyDescent="0.3">
      <c r="A773" s="50" t="s">
        <v>41</v>
      </c>
      <c r="B773" t="s">
        <v>912</v>
      </c>
      <c r="E773" s="49" t="s">
        <v>4713</v>
      </c>
    </row>
    <row r="774" spans="1:5" x14ac:dyDescent="0.3">
      <c r="A774" s="50" t="s">
        <v>1145</v>
      </c>
      <c r="B774" t="s">
        <v>1145</v>
      </c>
      <c r="E774" s="49" t="s">
        <v>4713</v>
      </c>
    </row>
    <row r="775" spans="1:5" x14ac:dyDescent="0.3">
      <c r="A775" s="50" t="s">
        <v>1147</v>
      </c>
      <c r="B775" t="s">
        <v>1147</v>
      </c>
      <c r="E775" s="49" t="s">
        <v>4713</v>
      </c>
    </row>
    <row r="776" spans="1:5" x14ac:dyDescent="0.3">
      <c r="A776" s="50" t="s">
        <v>1149</v>
      </c>
      <c r="B776" t="s">
        <v>4652</v>
      </c>
      <c r="E776" s="49" t="s">
        <v>4713</v>
      </c>
    </row>
    <row r="777" spans="1:5" x14ac:dyDescent="0.3">
      <c r="A777" s="50" t="s">
        <v>1151</v>
      </c>
      <c r="B777" t="s">
        <v>4654</v>
      </c>
      <c r="E777" s="49" t="s">
        <v>4713</v>
      </c>
    </row>
    <row r="778" spans="1:5" x14ac:dyDescent="0.3">
      <c r="A778" s="50" t="s">
        <v>1153</v>
      </c>
      <c r="B778" t="s">
        <v>1153</v>
      </c>
      <c r="E778" s="49" t="s">
        <v>4713</v>
      </c>
    </row>
    <row r="779" spans="1:5" x14ac:dyDescent="0.3">
      <c r="A779" s="50" t="s">
        <v>1155</v>
      </c>
      <c r="B779" t="s">
        <v>427</v>
      </c>
      <c r="E779" s="49" t="s">
        <v>4713</v>
      </c>
    </row>
    <row r="780" spans="1:5" x14ac:dyDescent="0.3">
      <c r="A780" s="50" t="s">
        <v>1157</v>
      </c>
      <c r="B780" t="s">
        <v>4662</v>
      </c>
      <c r="E780" s="49" t="s">
        <v>4713</v>
      </c>
    </row>
    <row r="781" spans="1:5" x14ac:dyDescent="0.3">
      <c r="A781" s="50" t="s">
        <v>1159</v>
      </c>
      <c r="B781" t="s">
        <v>1159</v>
      </c>
      <c r="E781" s="49" t="s">
        <v>4713</v>
      </c>
    </row>
    <row r="782" spans="1:5" x14ac:dyDescent="0.3">
      <c r="A782" s="50" t="s">
        <v>262</v>
      </c>
      <c r="B782" t="s">
        <v>293</v>
      </c>
      <c r="E782" s="49" t="s">
        <v>4713</v>
      </c>
    </row>
    <row r="783" spans="1:5" x14ac:dyDescent="0.3">
      <c r="A783" s="50" t="s">
        <v>1161</v>
      </c>
      <c r="B783" t="s">
        <v>1967</v>
      </c>
      <c r="E783" s="49" t="s">
        <v>4713</v>
      </c>
    </row>
    <row r="784" spans="1:5" x14ac:dyDescent="0.3">
      <c r="A784" s="50" t="s">
        <v>323</v>
      </c>
      <c r="B784" t="s">
        <v>323</v>
      </c>
      <c r="E784" s="49" t="s">
        <v>4713</v>
      </c>
    </row>
    <row r="785" spans="1:5" x14ac:dyDescent="0.3">
      <c r="A785" s="50" t="s">
        <v>1164</v>
      </c>
      <c r="B785" t="s">
        <v>1164</v>
      </c>
      <c r="E785" s="49" t="s">
        <v>4713</v>
      </c>
    </row>
    <row r="786" spans="1:5" x14ac:dyDescent="0.3">
      <c r="A786" s="50" t="s">
        <v>1166</v>
      </c>
      <c r="B786" t="s">
        <v>4667</v>
      </c>
      <c r="E786" s="49" t="s">
        <v>4713</v>
      </c>
    </row>
    <row r="787" spans="1:5" x14ac:dyDescent="0.3">
      <c r="A787" s="50" t="s">
        <v>1168</v>
      </c>
      <c r="B787" t="s">
        <v>4669</v>
      </c>
      <c r="E787" s="49" t="s">
        <v>4713</v>
      </c>
    </row>
    <row r="788" spans="1:5" x14ac:dyDescent="0.3">
      <c r="A788" s="50" t="s">
        <v>1170</v>
      </c>
      <c r="B788" t="s">
        <v>4671</v>
      </c>
      <c r="E788" s="49" t="s">
        <v>4713</v>
      </c>
    </row>
    <row r="789" spans="1:5" x14ac:dyDescent="0.3">
      <c r="A789" s="50" t="s">
        <v>62</v>
      </c>
      <c r="B789" t="s">
        <v>62</v>
      </c>
      <c r="E789" s="49" t="s">
        <v>4713</v>
      </c>
    </row>
    <row r="790" spans="1:5" x14ac:dyDescent="0.3">
      <c r="A790" s="50" t="s">
        <v>1172</v>
      </c>
      <c r="B790" t="s">
        <v>1172</v>
      </c>
      <c r="E790" s="49" t="s">
        <v>4713</v>
      </c>
    </row>
    <row r="791" spans="1:5" x14ac:dyDescent="0.3">
      <c r="A791" s="50" t="s">
        <v>1174</v>
      </c>
      <c r="B791" t="s">
        <v>4677</v>
      </c>
      <c r="E791" s="49" t="s">
        <v>4713</v>
      </c>
    </row>
    <row r="792" spans="1:5" x14ac:dyDescent="0.3">
      <c r="A792" s="50" t="s">
        <v>1176</v>
      </c>
      <c r="B792" t="s">
        <v>1176</v>
      </c>
      <c r="E792" s="49" t="s">
        <v>4713</v>
      </c>
    </row>
    <row r="793" spans="1:5" x14ac:dyDescent="0.3">
      <c r="A793" s="50" t="s">
        <v>37</v>
      </c>
      <c r="B793" t="s">
        <v>37</v>
      </c>
      <c r="E793" s="49" t="s">
        <v>4713</v>
      </c>
    </row>
    <row r="794" spans="1:5" x14ac:dyDescent="0.3">
      <c r="A794" s="50" t="s">
        <v>1177</v>
      </c>
      <c r="B794" t="s">
        <v>1177</v>
      </c>
      <c r="E794" s="49" t="s">
        <v>4713</v>
      </c>
    </row>
    <row r="795" spans="1:5" x14ac:dyDescent="0.3">
      <c r="A795" s="50" t="s">
        <v>1179</v>
      </c>
      <c r="B795" t="s">
        <v>1179</v>
      </c>
      <c r="E795" s="49" t="s">
        <v>4713</v>
      </c>
    </row>
    <row r="796" spans="1:5" x14ac:dyDescent="0.3">
      <c r="A796" s="50" t="s">
        <v>1181</v>
      </c>
      <c r="B796" t="s">
        <v>418</v>
      </c>
      <c r="E796" s="49" t="s">
        <v>4713</v>
      </c>
    </row>
    <row r="797" spans="1:5" x14ac:dyDescent="0.3">
      <c r="A797" s="50" t="s">
        <v>1183</v>
      </c>
      <c r="B797" t="s">
        <v>1183</v>
      </c>
      <c r="E797" s="49" t="s">
        <v>4713</v>
      </c>
    </row>
    <row r="798" spans="1:5" x14ac:dyDescent="0.3">
      <c r="A798" s="50" t="s">
        <v>421</v>
      </c>
      <c r="B798" t="s">
        <v>421</v>
      </c>
      <c r="E798" s="49" t="s">
        <v>4713</v>
      </c>
    </row>
    <row r="799" spans="1:5" x14ac:dyDescent="0.3">
      <c r="A799" s="50" t="s">
        <v>237</v>
      </c>
      <c r="B799" t="s">
        <v>395</v>
      </c>
      <c r="E799" s="49" t="s">
        <v>4713</v>
      </c>
    </row>
    <row r="800" spans="1:5" x14ac:dyDescent="0.3">
      <c r="A800" s="50" t="s">
        <v>39</v>
      </c>
      <c r="B800" t="s">
        <v>875</v>
      </c>
      <c r="E800" s="49" t="s">
        <v>4713</v>
      </c>
    </row>
    <row r="801" spans="1:5" x14ac:dyDescent="0.3">
      <c r="A801" s="50" t="s">
        <v>69</v>
      </c>
      <c r="B801" t="s">
        <v>877</v>
      </c>
      <c r="E801" s="49" t="s">
        <v>4713</v>
      </c>
    </row>
    <row r="802" spans="1:5" x14ac:dyDescent="0.3">
      <c r="A802" s="50" t="s">
        <v>1188</v>
      </c>
      <c r="B802" t="s">
        <v>1188</v>
      </c>
      <c r="E802" s="49" t="s">
        <v>4713</v>
      </c>
    </row>
    <row r="803" spans="1:5" x14ac:dyDescent="0.3">
      <c r="A803" s="50" t="s">
        <v>49</v>
      </c>
      <c r="B803" t="s">
        <v>915</v>
      </c>
      <c r="E803" s="49" t="s">
        <v>4713</v>
      </c>
    </row>
    <row r="804" spans="1:5" x14ac:dyDescent="0.3">
      <c r="A804" s="50" t="s">
        <v>234</v>
      </c>
      <c r="B804" t="s">
        <v>398</v>
      </c>
      <c r="E804" s="49" t="s">
        <v>4713</v>
      </c>
    </row>
    <row r="805" spans="1:5" x14ac:dyDescent="0.3">
      <c r="A805" s="50" t="s">
        <v>1190</v>
      </c>
      <c r="B805" t="s">
        <v>4689</v>
      </c>
      <c r="E805" s="49" t="s">
        <v>4713</v>
      </c>
    </row>
    <row r="806" spans="1:5" x14ac:dyDescent="0.3">
      <c r="A806" s="50" t="s">
        <v>1192</v>
      </c>
      <c r="B806" t="s">
        <v>1192</v>
      </c>
      <c r="E806" s="49" t="s">
        <v>4713</v>
      </c>
    </row>
    <row r="807" spans="1:5" x14ac:dyDescent="0.3">
      <c r="A807" s="50" t="s">
        <v>1194</v>
      </c>
      <c r="B807" t="s">
        <v>4690</v>
      </c>
      <c r="E807" s="49" t="s">
        <v>4713</v>
      </c>
    </row>
    <row r="808" spans="1:5" x14ac:dyDescent="0.3">
      <c r="A808" s="50" t="s">
        <v>1196</v>
      </c>
      <c r="B808" t="s">
        <v>4692</v>
      </c>
      <c r="E808" s="49" t="s">
        <v>4713</v>
      </c>
    </row>
    <row r="809" spans="1:5" x14ac:dyDescent="0.3">
      <c r="A809" s="50" t="s">
        <v>1198</v>
      </c>
      <c r="B809" t="s">
        <v>1881</v>
      </c>
      <c r="E809" s="49" t="s">
        <v>4713</v>
      </c>
    </row>
    <row r="810" spans="1:5" x14ac:dyDescent="0.3">
      <c r="A810" s="50" t="s">
        <v>1200</v>
      </c>
      <c r="B810" t="s">
        <v>1200</v>
      </c>
      <c r="E810" s="49" t="s">
        <v>4713</v>
      </c>
    </row>
    <row r="811" spans="1:5" x14ac:dyDescent="0.3">
      <c r="A811" s="50" t="s">
        <v>96</v>
      </c>
      <c r="B811" t="s">
        <v>96</v>
      </c>
      <c r="E811" s="49" t="s">
        <v>4713</v>
      </c>
    </row>
    <row r="812" spans="1:5" x14ac:dyDescent="0.3">
      <c r="A812" s="50" t="s">
        <v>1203</v>
      </c>
      <c r="B812" t="s">
        <v>1203</v>
      </c>
      <c r="E812" s="49" t="s">
        <v>4713</v>
      </c>
    </row>
    <row r="813" spans="1:5" x14ac:dyDescent="0.3">
      <c r="A813" s="50" t="s">
        <v>230</v>
      </c>
      <c r="B813" t="s">
        <v>373</v>
      </c>
      <c r="E813" s="49" t="s">
        <v>4713</v>
      </c>
    </row>
    <row r="814" spans="1:5" x14ac:dyDescent="0.3">
      <c r="A814" s="50" t="s">
        <v>109</v>
      </c>
      <c r="B814" t="s">
        <v>1972</v>
      </c>
      <c r="E814" s="49" t="s">
        <v>4713</v>
      </c>
    </row>
    <row r="815" spans="1:5" x14ac:dyDescent="0.3">
      <c r="A815" s="50" t="s">
        <v>1205</v>
      </c>
      <c r="B815" t="s">
        <v>1205</v>
      </c>
      <c r="E815" s="49" t="s">
        <v>4713</v>
      </c>
    </row>
    <row r="816" spans="1:5" x14ac:dyDescent="0.3">
      <c r="A816" s="50" t="s">
        <v>84</v>
      </c>
      <c r="B816" t="s">
        <v>84</v>
      </c>
      <c r="E816" s="49" t="s">
        <v>4713</v>
      </c>
    </row>
    <row r="817" spans="1:5" x14ac:dyDescent="0.3">
      <c r="A817" s="50" t="s">
        <v>1208</v>
      </c>
      <c r="B817" t="s">
        <v>1208</v>
      </c>
      <c r="E817" s="49" t="s">
        <v>4713</v>
      </c>
    </row>
    <row r="818" spans="1:5" x14ac:dyDescent="0.3">
      <c r="A818" s="50" t="s">
        <v>83</v>
      </c>
      <c r="B818" t="s">
        <v>83</v>
      </c>
      <c r="E818" s="49" t="s">
        <v>4713</v>
      </c>
    </row>
    <row r="819" spans="1:5" x14ac:dyDescent="0.3">
      <c r="A819" s="50" t="s">
        <v>1211</v>
      </c>
      <c r="B819" t="s">
        <v>1211</v>
      </c>
      <c r="E819" s="49" t="s">
        <v>4713</v>
      </c>
    </row>
    <row r="820" spans="1:5" x14ac:dyDescent="0.3">
      <c r="A820" s="50" t="s">
        <v>1214</v>
      </c>
      <c r="B820" t="s">
        <v>4705</v>
      </c>
      <c r="E820" s="49" t="s">
        <v>4713</v>
      </c>
    </row>
    <row r="821" spans="1:5" x14ac:dyDescent="0.3">
      <c r="A821" s="50" t="s">
        <v>1216</v>
      </c>
      <c r="B821" t="s">
        <v>4648</v>
      </c>
      <c r="E821" s="49" t="s">
        <v>4713</v>
      </c>
    </row>
    <row r="822" spans="1:5" x14ac:dyDescent="0.3">
      <c r="A822" s="50" t="s">
        <v>1218</v>
      </c>
      <c r="B822" t="s">
        <v>4708</v>
      </c>
      <c r="E822" s="49" t="s">
        <v>4713</v>
      </c>
    </row>
    <row r="823" spans="1:5" x14ac:dyDescent="0.3">
      <c r="A823" s="50" t="s">
        <v>1223</v>
      </c>
      <c r="B823" t="s">
        <v>1223</v>
      </c>
      <c r="E823" s="49" t="s">
        <v>4713</v>
      </c>
    </row>
    <row r="824" spans="1:5" x14ac:dyDescent="0.3">
      <c r="A824" s="50" t="s">
        <v>1225</v>
      </c>
      <c r="B824" t="s">
        <v>1887</v>
      </c>
      <c r="E824" s="49" t="s">
        <v>4713</v>
      </c>
    </row>
    <row r="825" spans="1:5" x14ac:dyDescent="0.3">
      <c r="A825" s="50" t="s">
        <v>1227</v>
      </c>
      <c r="B825" t="s">
        <v>4709</v>
      </c>
      <c r="E825" s="49" t="s">
        <v>4713</v>
      </c>
    </row>
    <row r="826" spans="1:5" x14ac:dyDescent="0.3">
      <c r="A826" s="50" t="s">
        <v>1228</v>
      </c>
      <c r="B826" t="s">
        <v>4712</v>
      </c>
      <c r="E826" s="49" t="s">
        <v>4713</v>
      </c>
    </row>
    <row r="827" spans="1:5" x14ac:dyDescent="0.3">
      <c r="A827" s="50" t="s">
        <v>1230</v>
      </c>
      <c r="B827" t="s">
        <v>1230</v>
      </c>
      <c r="E827" s="49" t="s">
        <v>4713</v>
      </c>
    </row>
    <row r="828" spans="1:5" x14ac:dyDescent="0.3">
      <c r="A828" s="50" t="s">
        <v>1233</v>
      </c>
      <c r="B828" t="s">
        <v>4719</v>
      </c>
      <c r="E828" s="49" t="s">
        <v>4713</v>
      </c>
    </row>
    <row r="829" spans="1:5" x14ac:dyDescent="0.3">
      <c r="A829" s="50" t="s">
        <v>246</v>
      </c>
      <c r="B829" t="s">
        <v>290</v>
      </c>
      <c r="E829" s="49" t="s">
        <v>4713</v>
      </c>
    </row>
    <row r="830" spans="1:5" x14ac:dyDescent="0.3">
      <c r="A830" s="50" t="s">
        <v>1236</v>
      </c>
      <c r="B830" t="s">
        <v>1236</v>
      </c>
      <c r="E830" s="49" t="s">
        <v>4713</v>
      </c>
    </row>
    <row r="831" spans="1:5" x14ac:dyDescent="0.3">
      <c r="A831" s="50" t="s">
        <v>1238</v>
      </c>
      <c r="B831" t="s">
        <v>4740</v>
      </c>
      <c r="E831" s="49" t="s">
        <v>4713</v>
      </c>
    </row>
    <row r="832" spans="1:5" x14ac:dyDescent="0.3">
      <c r="A832" s="50" t="s">
        <v>1239</v>
      </c>
      <c r="B832" t="s">
        <v>1930</v>
      </c>
      <c r="E832" s="49" t="s">
        <v>4713</v>
      </c>
    </row>
    <row r="833" spans="1:5" x14ac:dyDescent="0.3">
      <c r="A833" s="50" t="s">
        <v>1241</v>
      </c>
      <c r="B833" t="s">
        <v>1951</v>
      </c>
      <c r="E833" s="49" t="s">
        <v>4713</v>
      </c>
    </row>
    <row r="834" spans="1:5" x14ac:dyDescent="0.3">
      <c r="A834" s="50" t="s">
        <v>1243</v>
      </c>
      <c r="B834" t="s">
        <v>1243</v>
      </c>
      <c r="E834" s="49" t="s">
        <v>4713</v>
      </c>
    </row>
    <row r="835" spans="1:5" x14ac:dyDescent="0.3">
      <c r="A835" s="50" t="s">
        <v>1244</v>
      </c>
      <c r="B835" t="s">
        <v>1244</v>
      </c>
      <c r="E835" s="49" t="s">
        <v>4713</v>
      </c>
    </row>
    <row r="836" spans="1:5" x14ac:dyDescent="0.3">
      <c r="A836" s="50" t="s">
        <v>254</v>
      </c>
      <c r="B836" t="s">
        <v>289</v>
      </c>
      <c r="E836" s="49" t="s">
        <v>4713</v>
      </c>
    </row>
    <row r="837" spans="1:5" x14ac:dyDescent="0.3">
      <c r="A837" s="50" t="s">
        <v>1247</v>
      </c>
      <c r="B837" t="s">
        <v>1247</v>
      </c>
      <c r="E837" s="49" t="s">
        <v>4713</v>
      </c>
    </row>
    <row r="838" spans="1:5" x14ac:dyDescent="0.3">
      <c r="A838" s="50" t="s">
        <v>1249</v>
      </c>
      <c r="B838" t="s">
        <v>1249</v>
      </c>
      <c r="E838" s="49" t="s">
        <v>4713</v>
      </c>
    </row>
    <row r="839" spans="1:5" x14ac:dyDescent="0.3">
      <c r="A839" s="50" t="s">
        <v>1251</v>
      </c>
      <c r="B839" t="s">
        <v>1251</v>
      </c>
      <c r="E839" s="49" t="s">
        <v>4713</v>
      </c>
    </row>
    <row r="840" spans="1:5" x14ac:dyDescent="0.3">
      <c r="A840" s="50" t="s">
        <v>1253</v>
      </c>
      <c r="B840" t="s">
        <v>1253</v>
      </c>
      <c r="E840" s="49" t="s">
        <v>4713</v>
      </c>
    </row>
    <row r="841" spans="1:5" x14ac:dyDescent="0.3">
      <c r="A841" s="50" t="s">
        <v>1255</v>
      </c>
      <c r="B841" t="s">
        <v>4776</v>
      </c>
      <c r="E841" s="49" t="s">
        <v>4713</v>
      </c>
    </row>
    <row r="842" spans="1:5" x14ac:dyDescent="0.3">
      <c r="A842" s="50" t="s">
        <v>271</v>
      </c>
      <c r="B842" t="s">
        <v>271</v>
      </c>
      <c r="E842" s="49" t="s">
        <v>4713</v>
      </c>
    </row>
    <row r="843" spans="1:5" x14ac:dyDescent="0.3">
      <c r="A843" s="50" t="s">
        <v>1258</v>
      </c>
      <c r="B843" t="s">
        <v>1258</v>
      </c>
      <c r="E843" s="49" t="s">
        <v>4713</v>
      </c>
    </row>
    <row r="844" spans="1:5" x14ac:dyDescent="0.3">
      <c r="A844" s="50" t="s">
        <v>1260</v>
      </c>
      <c r="B844" t="s">
        <v>4779</v>
      </c>
      <c r="E844" s="49" t="s">
        <v>4713</v>
      </c>
    </row>
    <row r="845" spans="1:5" x14ac:dyDescent="0.3">
      <c r="A845" s="50" t="s">
        <v>1262</v>
      </c>
      <c r="B845" t="s">
        <v>4784</v>
      </c>
      <c r="E845" s="49" t="s">
        <v>4713</v>
      </c>
    </row>
    <row r="846" spans="1:5" x14ac:dyDescent="0.3">
      <c r="A846" s="50" t="s">
        <v>1263</v>
      </c>
      <c r="B846" t="s">
        <v>1263</v>
      </c>
      <c r="E846" s="49" t="s">
        <v>4713</v>
      </c>
    </row>
    <row r="847" spans="1:5" x14ac:dyDescent="0.3">
      <c r="A847" s="50" t="s">
        <v>302</v>
      </c>
      <c r="B847" t="s">
        <v>302</v>
      </c>
      <c r="E847" s="49" t="s">
        <v>4713</v>
      </c>
    </row>
    <row r="848" spans="1:5" x14ac:dyDescent="0.3">
      <c r="A848" s="50" t="s">
        <v>273</v>
      </c>
      <c r="B848" t="s">
        <v>273</v>
      </c>
      <c r="E848" s="49" t="s">
        <v>4713</v>
      </c>
    </row>
    <row r="849" spans="1:5" x14ac:dyDescent="0.3">
      <c r="A849" s="50" t="s">
        <v>1267</v>
      </c>
      <c r="B849" t="s">
        <v>4796</v>
      </c>
      <c r="E849" s="49" t="s">
        <v>4713</v>
      </c>
    </row>
    <row r="850" spans="1:5" x14ac:dyDescent="0.3">
      <c r="A850" s="50" t="s">
        <v>228</v>
      </c>
      <c r="B850" t="s">
        <v>429</v>
      </c>
      <c r="E850" s="49" t="s">
        <v>4713</v>
      </c>
    </row>
    <row r="851" spans="1:5" x14ac:dyDescent="0.3">
      <c r="A851" s="50" t="s">
        <v>1269</v>
      </c>
      <c r="B851" t="s">
        <v>1269</v>
      </c>
      <c r="E851" s="49" t="s">
        <v>4713</v>
      </c>
    </row>
    <row r="852" spans="1:5" x14ac:dyDescent="0.3">
      <c r="A852" s="50" t="s">
        <v>1270</v>
      </c>
      <c r="B852" t="s">
        <v>4798</v>
      </c>
      <c r="E852" s="49" t="s">
        <v>4713</v>
      </c>
    </row>
    <row r="853" spans="1:5" x14ac:dyDescent="0.3">
      <c r="A853" s="50" t="s">
        <v>238</v>
      </c>
      <c r="B853" t="s">
        <v>431</v>
      </c>
      <c r="E853" s="49" t="s">
        <v>4713</v>
      </c>
    </row>
    <row r="854" spans="1:5" x14ac:dyDescent="0.3">
      <c r="A854" s="50" t="s">
        <v>1272</v>
      </c>
      <c r="B854" t="s">
        <v>4802</v>
      </c>
      <c r="E854" s="49" t="s">
        <v>4713</v>
      </c>
    </row>
    <row r="855" spans="1:5" x14ac:dyDescent="0.3">
      <c r="A855" s="50" t="s">
        <v>43</v>
      </c>
      <c r="B855" t="s">
        <v>914</v>
      </c>
      <c r="E855" s="49" t="s">
        <v>4713</v>
      </c>
    </row>
    <row r="856" spans="1:5" x14ac:dyDescent="0.3">
      <c r="A856" s="50" t="s">
        <v>240</v>
      </c>
      <c r="B856" t="s">
        <v>400</v>
      </c>
      <c r="E856" s="49" t="s">
        <v>4713</v>
      </c>
    </row>
    <row r="857" spans="1:5" x14ac:dyDescent="0.3">
      <c r="A857" s="50" t="s">
        <v>114</v>
      </c>
      <c r="B857" t="s">
        <v>1983</v>
      </c>
      <c r="E857" s="49" t="s">
        <v>4713</v>
      </c>
    </row>
    <row r="858" spans="1:5" x14ac:dyDescent="0.3">
      <c r="A858" s="50" t="s">
        <v>1274</v>
      </c>
      <c r="B858" t="s">
        <v>4805</v>
      </c>
      <c r="E858" s="49" t="s">
        <v>4713</v>
      </c>
    </row>
    <row r="859" spans="1:5" x14ac:dyDescent="0.3">
      <c r="A859" s="50" t="s">
        <v>1276</v>
      </c>
      <c r="B859" t="s">
        <v>4808</v>
      </c>
      <c r="E859" s="49" t="s">
        <v>4713</v>
      </c>
    </row>
    <row r="860" spans="1:5" x14ac:dyDescent="0.3">
      <c r="A860" s="50" t="s">
        <v>1278</v>
      </c>
      <c r="B860" t="s">
        <v>1278</v>
      </c>
      <c r="E860" s="49" t="s">
        <v>4713</v>
      </c>
    </row>
    <row r="861" spans="1:5" x14ac:dyDescent="0.3">
      <c r="A861" s="50" t="s">
        <v>1280</v>
      </c>
      <c r="B861" t="s">
        <v>1280</v>
      </c>
      <c r="E861" s="49" t="s">
        <v>4713</v>
      </c>
    </row>
    <row r="862" spans="1:5" x14ac:dyDescent="0.3">
      <c r="A862" s="50" t="s">
        <v>116</v>
      </c>
      <c r="B862" t="s">
        <v>116</v>
      </c>
      <c r="E862" s="49" t="s">
        <v>4713</v>
      </c>
    </row>
    <row r="863" spans="1:5" x14ac:dyDescent="0.3">
      <c r="A863" s="50" t="s">
        <v>1282</v>
      </c>
      <c r="B863" t="s">
        <v>4814</v>
      </c>
      <c r="E863" s="49" t="s">
        <v>4713</v>
      </c>
    </row>
    <row r="864" spans="1:5" x14ac:dyDescent="0.3">
      <c r="A864" s="50" t="s">
        <v>1284</v>
      </c>
      <c r="B864" t="s">
        <v>1284</v>
      </c>
      <c r="E864" s="49" t="s">
        <v>4713</v>
      </c>
    </row>
    <row r="865" spans="1:5" x14ac:dyDescent="0.3">
      <c r="A865" t="s">
        <v>2216</v>
      </c>
      <c r="B865" t="s">
        <v>5055</v>
      </c>
      <c r="E865" s="49" t="s">
        <v>4713</v>
      </c>
    </row>
    <row r="866" spans="1:5" x14ac:dyDescent="0.3">
      <c r="A866" t="s">
        <v>225</v>
      </c>
      <c r="B866" t="s">
        <v>1369</v>
      </c>
      <c r="E866" s="49" t="s">
        <v>4713</v>
      </c>
    </row>
    <row r="867" spans="1:5" x14ac:dyDescent="0.3">
      <c r="A867" t="s">
        <v>227</v>
      </c>
      <c r="B867" t="s">
        <v>227</v>
      </c>
      <c r="E867" s="49" t="s">
        <v>4713</v>
      </c>
    </row>
    <row r="868" spans="1:5" x14ac:dyDescent="0.3">
      <c r="A868" t="s">
        <v>2219</v>
      </c>
      <c r="B868" t="s">
        <v>5074</v>
      </c>
      <c r="E868" s="49" t="s">
        <v>4713</v>
      </c>
    </row>
    <row r="869" spans="1:5" x14ac:dyDescent="0.3">
      <c r="A869" t="s">
        <v>160</v>
      </c>
      <c r="B869" t="s">
        <v>160</v>
      </c>
      <c r="E869" s="49" t="s">
        <v>4713</v>
      </c>
    </row>
    <row r="870" spans="1:5" x14ac:dyDescent="0.3">
      <c r="A870" t="s">
        <v>2221</v>
      </c>
      <c r="B870" t="s">
        <v>5123</v>
      </c>
      <c r="E870" s="49" t="s">
        <v>4713</v>
      </c>
    </row>
    <row r="871" spans="1:5" x14ac:dyDescent="0.3">
      <c r="A871" t="s">
        <v>159</v>
      </c>
      <c r="B871" t="s">
        <v>2535</v>
      </c>
      <c r="E871" s="49" t="s">
        <v>4713</v>
      </c>
    </row>
    <row r="872" spans="1:5" x14ac:dyDescent="0.3">
      <c r="A872" t="s">
        <v>198</v>
      </c>
      <c r="B872" t="s">
        <v>198</v>
      </c>
      <c r="E872" s="49" t="s">
        <v>4713</v>
      </c>
    </row>
    <row r="873" spans="1:5" x14ac:dyDescent="0.3">
      <c r="A873" t="s">
        <v>783</v>
      </c>
      <c r="B873" t="s">
        <v>783</v>
      </c>
      <c r="E873" s="49" t="s">
        <v>4713</v>
      </c>
    </row>
    <row r="874" spans="1:5" x14ac:dyDescent="0.3">
      <c r="A874" t="s">
        <v>119</v>
      </c>
      <c r="B874" t="s">
        <v>1985</v>
      </c>
      <c r="E874" s="49" t="s">
        <v>4713</v>
      </c>
    </row>
    <row r="875" spans="1:5" x14ac:dyDescent="0.3">
      <c r="A875" t="s">
        <v>44</v>
      </c>
      <c r="B875" t="s">
        <v>44</v>
      </c>
      <c r="E875" s="49" t="s">
        <v>4713</v>
      </c>
    </row>
    <row r="876" spans="1:5" x14ac:dyDescent="0.3">
      <c r="A876" t="s">
        <v>107</v>
      </c>
      <c r="B876" t="s">
        <v>107</v>
      </c>
      <c r="E876" s="49" t="s">
        <v>4713</v>
      </c>
    </row>
    <row r="877" spans="1:5" x14ac:dyDescent="0.3">
      <c r="A877" t="s">
        <v>105</v>
      </c>
      <c r="B877" t="s">
        <v>105</v>
      </c>
      <c r="E877" s="49" t="s">
        <v>4713</v>
      </c>
    </row>
    <row r="878" spans="1:5" x14ac:dyDescent="0.3">
      <c r="A878" t="s">
        <v>241</v>
      </c>
      <c r="B878" t="s">
        <v>401</v>
      </c>
      <c r="E878" s="49" t="s">
        <v>4713</v>
      </c>
    </row>
    <row r="879" spans="1:5" x14ac:dyDescent="0.3">
      <c r="A879" t="s">
        <v>247</v>
      </c>
      <c r="B879" t="s">
        <v>247</v>
      </c>
      <c r="E879" s="49" t="s">
        <v>4713</v>
      </c>
    </row>
    <row r="880" spans="1:5" x14ac:dyDescent="0.3">
      <c r="A880" t="s">
        <v>2217</v>
      </c>
      <c r="B880" t="s">
        <v>5067</v>
      </c>
      <c r="E880" s="49" t="s">
        <v>4713</v>
      </c>
    </row>
    <row r="881" spans="1:5" x14ac:dyDescent="0.3">
      <c r="A881" t="s">
        <v>2218</v>
      </c>
      <c r="B881" t="s">
        <v>5073</v>
      </c>
      <c r="E881" s="49" t="s">
        <v>4713</v>
      </c>
    </row>
    <row r="882" spans="1:5" x14ac:dyDescent="0.3">
      <c r="A882" t="s">
        <v>2220</v>
      </c>
      <c r="B882" t="s">
        <v>5075</v>
      </c>
      <c r="E882" s="49" t="s">
        <v>4713</v>
      </c>
    </row>
    <row r="883" spans="1:5" x14ac:dyDescent="0.3">
      <c r="A883" t="s">
        <v>751</v>
      </c>
      <c r="B883" t="s">
        <v>3510</v>
      </c>
      <c r="E883" s="49" t="s">
        <v>4713</v>
      </c>
    </row>
    <row r="884" spans="1:5" x14ac:dyDescent="0.3">
      <c r="A884" t="s">
        <v>161</v>
      </c>
      <c r="B884" t="s">
        <v>2481</v>
      </c>
      <c r="E884" s="49" t="s">
        <v>4713</v>
      </c>
    </row>
    <row r="885" spans="1:5" x14ac:dyDescent="0.3">
      <c r="A885" t="s">
        <v>175</v>
      </c>
      <c r="B885" t="s">
        <v>2536</v>
      </c>
      <c r="E885" s="49" t="s">
        <v>4713</v>
      </c>
    </row>
    <row r="886" spans="1:5" x14ac:dyDescent="0.3">
      <c r="A886" t="s">
        <v>106</v>
      </c>
      <c r="B886" t="s">
        <v>1974</v>
      </c>
      <c r="E886" s="49" t="s">
        <v>4713</v>
      </c>
    </row>
    <row r="887" spans="1:5" x14ac:dyDescent="0.3">
      <c r="A887" t="s">
        <v>165</v>
      </c>
      <c r="B887" t="s">
        <v>2223</v>
      </c>
      <c r="E887" s="49" t="s">
        <v>4713</v>
      </c>
    </row>
    <row r="888" spans="1:5" x14ac:dyDescent="0.3">
      <c r="A888" t="s">
        <v>232</v>
      </c>
      <c r="B888" t="s">
        <v>396</v>
      </c>
      <c r="E888" s="49" t="s">
        <v>4713</v>
      </c>
    </row>
    <row r="889" spans="1:5" x14ac:dyDescent="0.3">
      <c r="A889" t="s">
        <v>112</v>
      </c>
      <c r="B889" t="s">
        <v>1981</v>
      </c>
      <c r="E889" s="49" t="s">
        <v>4713</v>
      </c>
    </row>
    <row r="890" spans="1:5" x14ac:dyDescent="0.3">
      <c r="A890" t="s">
        <v>645</v>
      </c>
      <c r="B890" t="s">
        <v>645</v>
      </c>
      <c r="E890" s="49" t="s">
        <v>4713</v>
      </c>
    </row>
    <row r="891" spans="1:5" x14ac:dyDescent="0.3">
      <c r="A891" t="s">
        <v>177</v>
      </c>
      <c r="B891" t="s">
        <v>2225</v>
      </c>
      <c r="E891" s="49" t="s">
        <v>4713</v>
      </c>
    </row>
    <row r="892" spans="1:5" x14ac:dyDescent="0.3">
      <c r="A892" t="s">
        <v>118</v>
      </c>
      <c r="B892" t="s">
        <v>118</v>
      </c>
      <c r="E892" s="49" t="s">
        <v>4713</v>
      </c>
    </row>
    <row r="893" spans="1:5" x14ac:dyDescent="0.3">
      <c r="A893" t="s">
        <v>98</v>
      </c>
      <c r="B893" s="61" t="s">
        <v>98</v>
      </c>
      <c r="E893" s="49" t="s">
        <v>4713</v>
      </c>
    </row>
    <row r="894" spans="1:5" x14ac:dyDescent="0.3">
      <c r="A894" t="s">
        <v>120</v>
      </c>
      <c r="B894" s="61" t="s">
        <v>1975</v>
      </c>
      <c r="E894" s="49" t="s">
        <v>4713</v>
      </c>
    </row>
    <row r="895" spans="1:5" x14ac:dyDescent="0.3">
      <c r="A895" t="s">
        <v>4011</v>
      </c>
      <c r="B895" s="61" t="s">
        <v>4011</v>
      </c>
      <c r="E895" s="49" t="s">
        <v>4713</v>
      </c>
    </row>
    <row r="896" spans="1:5" x14ac:dyDescent="0.3">
      <c r="A896" t="s">
        <v>195</v>
      </c>
      <c r="B896" s="61" t="s">
        <v>3685</v>
      </c>
      <c r="E896" s="49" t="s">
        <v>4713</v>
      </c>
    </row>
    <row r="897" spans="1:5" x14ac:dyDescent="0.3">
      <c r="A897" t="s">
        <v>4232</v>
      </c>
      <c r="B897" t="s">
        <v>4232</v>
      </c>
      <c r="E897" s="49" t="s">
        <v>4713</v>
      </c>
    </row>
    <row r="898" spans="1:5" x14ac:dyDescent="0.3">
      <c r="A898" t="s">
        <v>4234</v>
      </c>
      <c r="B898" t="s">
        <v>5369</v>
      </c>
      <c r="E898" s="49" t="s">
        <v>4713</v>
      </c>
    </row>
    <row r="899" spans="1:5" x14ac:dyDescent="0.3">
      <c r="A899" t="s">
        <v>3036</v>
      </c>
      <c r="B899" t="s">
        <v>3036</v>
      </c>
      <c r="E899" s="49" t="s">
        <v>4713</v>
      </c>
    </row>
    <row r="900" spans="1:5" x14ac:dyDescent="0.3">
      <c r="A900" t="s">
        <v>4239</v>
      </c>
      <c r="B900" t="s">
        <v>2007</v>
      </c>
      <c r="E900" s="49" t="s">
        <v>4713</v>
      </c>
    </row>
    <row r="901" spans="1:5" x14ac:dyDescent="0.3">
      <c r="A901" t="s">
        <v>315</v>
      </c>
      <c r="B901" t="s">
        <v>315</v>
      </c>
      <c r="E901" s="49" t="s">
        <v>4713</v>
      </c>
    </row>
    <row r="902" spans="1:5" x14ac:dyDescent="0.3">
      <c r="A902" t="s">
        <v>671</v>
      </c>
      <c r="B902" t="s">
        <v>2774</v>
      </c>
      <c r="E902" s="49" t="s">
        <v>4713</v>
      </c>
    </row>
    <row r="903" spans="1:5" x14ac:dyDescent="0.3">
      <c r="A903" t="s">
        <v>4240</v>
      </c>
      <c r="B903" t="s">
        <v>1747</v>
      </c>
      <c r="E903" s="49" t="s">
        <v>4713</v>
      </c>
    </row>
    <row r="904" spans="1:5" x14ac:dyDescent="0.3">
      <c r="A904" t="s">
        <v>681</v>
      </c>
      <c r="B904" t="s">
        <v>681</v>
      </c>
      <c r="E904" s="49" t="s">
        <v>4713</v>
      </c>
    </row>
    <row r="905" spans="1:5" x14ac:dyDescent="0.3">
      <c r="A905" t="s">
        <v>157</v>
      </c>
      <c r="B905" t="s">
        <v>5535</v>
      </c>
      <c r="E905" s="49" t="s">
        <v>4713</v>
      </c>
    </row>
    <row r="906" spans="1:5" x14ac:dyDescent="0.3">
      <c r="A906" t="s">
        <v>630</v>
      </c>
      <c r="B906" t="s">
        <v>3358</v>
      </c>
      <c r="E906" s="49" t="s">
        <v>4713</v>
      </c>
    </row>
    <row r="907" spans="1:5" x14ac:dyDescent="0.3">
      <c r="A907" t="s">
        <v>31</v>
      </c>
      <c r="B907" t="s">
        <v>31</v>
      </c>
      <c r="E907" s="49" t="s">
        <v>4713</v>
      </c>
    </row>
    <row r="908" spans="1:5" x14ac:dyDescent="0.3">
      <c r="A908" t="s">
        <v>1143</v>
      </c>
      <c r="B908" t="s">
        <v>4706</v>
      </c>
      <c r="E908" s="49" t="s">
        <v>4713</v>
      </c>
    </row>
    <row r="909" spans="1:5" x14ac:dyDescent="0.3">
      <c r="A909" t="s">
        <v>4241</v>
      </c>
      <c r="B909" t="s">
        <v>5530</v>
      </c>
      <c r="E909" s="49" t="s">
        <v>4713</v>
      </c>
    </row>
    <row r="910" spans="1:5" x14ac:dyDescent="0.3">
      <c r="A910" t="s">
        <v>4242</v>
      </c>
      <c r="B910" t="s">
        <v>4242</v>
      </c>
      <c r="E910" s="49" t="s">
        <v>4713</v>
      </c>
    </row>
    <row r="911" spans="1:5" x14ac:dyDescent="0.3">
      <c r="A911" t="s">
        <v>4233</v>
      </c>
      <c r="B911" t="s">
        <v>4233</v>
      </c>
      <c r="E911" s="49" t="s">
        <v>4713</v>
      </c>
    </row>
    <row r="912" spans="1:5" x14ac:dyDescent="0.3">
      <c r="A912" t="s">
        <v>4235</v>
      </c>
      <c r="B912" t="s">
        <v>4235</v>
      </c>
      <c r="E912" s="49" t="s">
        <v>4713</v>
      </c>
    </row>
    <row r="913" spans="1:5" x14ac:dyDescent="0.3">
      <c r="A913" t="s">
        <v>4237</v>
      </c>
      <c r="B913" t="s">
        <v>4237</v>
      </c>
      <c r="E913" s="49" t="s">
        <v>4713</v>
      </c>
    </row>
    <row r="914" spans="1:5" x14ac:dyDescent="0.3">
      <c r="A914" t="s">
        <v>1671</v>
      </c>
      <c r="B914" t="s">
        <v>1671</v>
      </c>
      <c r="E914" s="49" t="s">
        <v>4713</v>
      </c>
    </row>
    <row r="915" spans="1:5" x14ac:dyDescent="0.3">
      <c r="A915" t="s">
        <v>651</v>
      </c>
      <c r="B915" t="s">
        <v>1976</v>
      </c>
      <c r="E915" s="49" t="s">
        <v>4713</v>
      </c>
    </row>
    <row r="916" spans="1:5" x14ac:dyDescent="0.3">
      <c r="A916" t="s">
        <v>321</v>
      </c>
      <c r="B916" t="s">
        <v>321</v>
      </c>
      <c r="E916" s="49" t="s">
        <v>4713</v>
      </c>
    </row>
    <row r="917" spans="1:5" x14ac:dyDescent="0.3">
      <c r="A917" t="s">
        <v>629</v>
      </c>
      <c r="B917" t="s">
        <v>3357</v>
      </c>
      <c r="E917" s="49" t="s">
        <v>4713</v>
      </c>
    </row>
    <row r="918" spans="1:5" x14ac:dyDescent="0.3">
      <c r="A918" t="s">
        <v>354</v>
      </c>
      <c r="B918" t="s">
        <v>354</v>
      </c>
      <c r="E918" s="49" t="s">
        <v>4713</v>
      </c>
    </row>
    <row r="919" spans="1:5" x14ac:dyDescent="0.3">
      <c r="A919" t="s">
        <v>1958</v>
      </c>
      <c r="B919" t="s">
        <v>1958</v>
      </c>
      <c r="E919" s="49" t="s">
        <v>4713</v>
      </c>
    </row>
    <row r="920" spans="1:5" x14ac:dyDescent="0.3">
      <c r="A920" t="s">
        <v>1964</v>
      </c>
      <c r="B920" t="s">
        <v>1964</v>
      </c>
      <c r="E920" s="49" t="s">
        <v>4713</v>
      </c>
    </row>
    <row r="921" spans="1:5" x14ac:dyDescent="0.3">
      <c r="A921" t="s">
        <v>33</v>
      </c>
      <c r="B921" t="s">
        <v>33</v>
      </c>
      <c r="E921" s="49" t="s">
        <v>4713</v>
      </c>
    </row>
    <row r="922" spans="1:5" x14ac:dyDescent="0.3">
      <c r="A922" t="s">
        <v>188</v>
      </c>
      <c r="B922" t="s">
        <v>310</v>
      </c>
      <c r="E922" s="49" t="s">
        <v>4713</v>
      </c>
    </row>
    <row r="923" spans="1:5" x14ac:dyDescent="0.3">
      <c r="A923" t="s">
        <v>1171</v>
      </c>
      <c r="B923" t="s">
        <v>4674</v>
      </c>
      <c r="E923" s="49" t="s">
        <v>4713</v>
      </c>
    </row>
    <row r="924" spans="1:5" x14ac:dyDescent="0.3">
      <c r="A924" t="s">
        <v>1206</v>
      </c>
      <c r="B924" t="s">
        <v>1206</v>
      </c>
      <c r="E924" s="49" t="s">
        <v>4713</v>
      </c>
    </row>
  </sheetData>
  <autoFilter ref="A1:E1" xr:uid="{9AB6C352-3DE9-4C93-A883-9D93887D916B}"/>
  <conditionalFormatting sqref="A1:A1048576">
    <cfRule type="duplicateValues" dxfId="17" priority="5"/>
  </conditionalFormatting>
  <conditionalFormatting sqref="C1:C1048576">
    <cfRule type="duplicateValues" dxfId="16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591"/>
  <sheetViews>
    <sheetView workbookViewId="0">
      <pane ySplit="2" topLeftCell="A567" activePane="bottomLeft" state="frozen"/>
      <selection pane="bottomLeft" activeCell="D542" sqref="D542:D591"/>
    </sheetView>
  </sheetViews>
  <sheetFormatPr defaultColWidth="8.88671875" defaultRowHeight="14.4" x14ac:dyDescent="0.3"/>
  <sheetData>
    <row r="1" spans="1:43" x14ac:dyDescent="0.3">
      <c r="A1">
        <f>COUNTA(C:C)</f>
        <v>590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</row>
    <row r="3" spans="1:43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3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3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3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3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3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3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3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3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3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3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3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3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3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3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3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3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3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3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3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3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3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3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3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3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3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3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3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3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3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3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3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3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3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3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3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3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3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3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3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3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3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3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3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3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3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3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3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3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3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3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3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3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3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3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3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3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3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3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3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3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3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3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3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3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3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3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3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3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3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3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3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3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3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3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3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3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3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3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3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3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3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3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3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3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3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3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3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3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3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3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3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3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3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3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3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3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3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3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3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3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3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3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3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3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3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3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3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3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3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3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3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3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3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3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3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3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3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3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3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3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3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3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3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3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3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3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3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3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3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3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3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3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3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3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3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3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3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3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3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3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3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3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3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3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3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3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3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3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3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3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3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3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3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3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3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3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3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3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3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3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3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3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3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3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3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3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3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3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3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3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3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3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3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3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3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3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3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3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3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3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3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3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3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3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3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3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3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3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3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3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3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3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3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3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3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3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3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3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3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3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3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3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3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3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3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3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3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3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3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3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3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3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3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3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  <row r="533" spans="2:43" x14ac:dyDescent="0.3">
      <c r="B533" t="s">
        <v>448</v>
      </c>
      <c r="C533" t="s">
        <v>4230</v>
      </c>
      <c r="D533" s="25">
        <v>0.52083333333333337</v>
      </c>
      <c r="E533" t="s">
        <v>618</v>
      </c>
      <c r="F533" t="s">
        <v>591</v>
      </c>
      <c r="H533">
        <v>56.7</v>
      </c>
      <c r="I533">
        <v>26.7</v>
      </c>
      <c r="J533">
        <v>16.600000000000001</v>
      </c>
      <c r="K533">
        <v>83.4</v>
      </c>
      <c r="L533">
        <v>43.3</v>
      </c>
      <c r="M533">
        <v>73.3</v>
      </c>
      <c r="N533">
        <v>32.799999999999997</v>
      </c>
      <c r="O533">
        <v>48.7</v>
      </c>
      <c r="P533">
        <v>18.5</v>
      </c>
      <c r="Q533">
        <v>61</v>
      </c>
      <c r="R533">
        <v>70.400000000000006</v>
      </c>
      <c r="S533">
        <v>43.1</v>
      </c>
      <c r="T533">
        <v>56.9</v>
      </c>
      <c r="U533">
        <v>64.2</v>
      </c>
      <c r="V533">
        <v>44.4</v>
      </c>
      <c r="W533">
        <v>55.6</v>
      </c>
      <c r="X533" t="s">
        <v>618</v>
      </c>
      <c r="Y533" t="s">
        <v>591</v>
      </c>
      <c r="Z533" t="s">
        <v>5353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479</v>
      </c>
      <c r="C534" t="s">
        <v>4230</v>
      </c>
      <c r="D534" s="25">
        <v>0.66666666666666663</v>
      </c>
      <c r="E534" t="s">
        <v>695</v>
      </c>
      <c r="F534" t="s">
        <v>1195</v>
      </c>
      <c r="H534">
        <v>26.6</v>
      </c>
      <c r="I534">
        <v>31</v>
      </c>
      <c r="J534">
        <v>42.4</v>
      </c>
      <c r="K534">
        <v>57.6</v>
      </c>
      <c r="L534">
        <v>73.400000000000006</v>
      </c>
      <c r="M534">
        <v>69</v>
      </c>
      <c r="N534">
        <v>21.2</v>
      </c>
      <c r="O534">
        <v>48.8</v>
      </c>
      <c r="P534">
        <v>30</v>
      </c>
      <c r="Q534">
        <v>61.5</v>
      </c>
      <c r="R534">
        <v>68.8</v>
      </c>
      <c r="S534">
        <v>41</v>
      </c>
      <c r="T534">
        <v>59</v>
      </c>
      <c r="U534">
        <v>64.400000000000006</v>
      </c>
      <c r="V534">
        <v>47.7</v>
      </c>
      <c r="W534">
        <v>52.3</v>
      </c>
      <c r="X534" t="s">
        <v>695</v>
      </c>
      <c r="Y534" t="s">
        <v>4691</v>
      </c>
      <c r="Z534" t="s">
        <v>5354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479</v>
      </c>
      <c r="C535" t="s">
        <v>4230</v>
      </c>
      <c r="D535" s="25">
        <v>0.77083333333333337</v>
      </c>
      <c r="E535" t="s">
        <v>1157</v>
      </c>
      <c r="F535" t="s">
        <v>694</v>
      </c>
      <c r="H535">
        <v>47.4</v>
      </c>
      <c r="I535">
        <v>27</v>
      </c>
      <c r="J535">
        <v>25.6</v>
      </c>
      <c r="K535">
        <v>74.400000000000006</v>
      </c>
      <c r="L535">
        <v>52.6</v>
      </c>
      <c r="M535">
        <v>73</v>
      </c>
      <c r="N535">
        <v>34</v>
      </c>
      <c r="O535">
        <v>43.5</v>
      </c>
      <c r="P535">
        <v>22.5</v>
      </c>
      <c r="Q535">
        <v>69.099999999999994</v>
      </c>
      <c r="R535">
        <v>78.599999999999994</v>
      </c>
      <c r="S535">
        <v>53.8</v>
      </c>
      <c r="T535">
        <v>46.2</v>
      </c>
      <c r="U535">
        <v>52.3</v>
      </c>
      <c r="V535">
        <v>57.1</v>
      </c>
      <c r="W535">
        <v>42.9</v>
      </c>
      <c r="X535" t="s">
        <v>4662</v>
      </c>
      <c r="Y535" t="s">
        <v>3509</v>
      </c>
      <c r="Z535" t="s">
        <v>5355</v>
      </c>
      <c r="AA535" t="s">
        <v>4037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2116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2117</v>
      </c>
      <c r="AQ535" t="s">
        <v>2116</v>
      </c>
    </row>
    <row r="536" spans="2:43" x14ac:dyDescent="0.3">
      <c r="B536" t="s">
        <v>470</v>
      </c>
      <c r="C536" t="s">
        <v>4230</v>
      </c>
      <c r="D536" s="25">
        <v>0.79166666666666663</v>
      </c>
      <c r="E536" t="s">
        <v>381</v>
      </c>
      <c r="F536" t="s">
        <v>197</v>
      </c>
      <c r="H536">
        <v>46.8</v>
      </c>
      <c r="I536">
        <v>30.4</v>
      </c>
      <c r="J536">
        <v>22.8</v>
      </c>
      <c r="K536">
        <v>77.2</v>
      </c>
      <c r="L536">
        <v>53.2</v>
      </c>
      <c r="M536">
        <v>69.599999999999994</v>
      </c>
      <c r="N536">
        <v>28.4</v>
      </c>
      <c r="O536">
        <v>47.8</v>
      </c>
      <c r="P536">
        <v>23.8</v>
      </c>
      <c r="Q536">
        <v>63.1</v>
      </c>
      <c r="R536">
        <v>65.7</v>
      </c>
      <c r="S536">
        <v>37.6</v>
      </c>
      <c r="T536">
        <v>62.4</v>
      </c>
      <c r="U536">
        <v>68</v>
      </c>
      <c r="V536">
        <v>43.7</v>
      </c>
      <c r="W536">
        <v>56.3</v>
      </c>
      <c r="X536" t="s">
        <v>381</v>
      </c>
      <c r="Y536" t="s">
        <v>2228</v>
      </c>
      <c r="Z536" t="s">
        <v>5356</v>
      </c>
      <c r="AA536" t="s">
        <v>462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470</v>
      </c>
      <c r="C537" t="s">
        <v>4230</v>
      </c>
      <c r="D537" s="25">
        <v>0.79166666666666663</v>
      </c>
      <c r="E537" t="s">
        <v>697</v>
      </c>
      <c r="F537" t="s">
        <v>179</v>
      </c>
      <c r="H537">
        <v>35.5</v>
      </c>
      <c r="I537">
        <v>35.5</v>
      </c>
      <c r="J537">
        <v>29</v>
      </c>
      <c r="K537">
        <v>71</v>
      </c>
      <c r="L537">
        <v>64.5</v>
      </c>
      <c r="M537">
        <v>64.5</v>
      </c>
      <c r="N537">
        <v>29.8</v>
      </c>
      <c r="O537">
        <v>54.3</v>
      </c>
      <c r="P537">
        <v>16</v>
      </c>
      <c r="Q537">
        <v>52.9</v>
      </c>
      <c r="R537">
        <v>54.7</v>
      </c>
      <c r="S537">
        <v>26.6</v>
      </c>
      <c r="T537">
        <v>73.400000000000006</v>
      </c>
      <c r="U537">
        <v>77.400000000000006</v>
      </c>
      <c r="V537">
        <v>36.1</v>
      </c>
      <c r="W537">
        <v>63.9</v>
      </c>
      <c r="X537" t="s">
        <v>2753</v>
      </c>
      <c r="Y537" t="s">
        <v>2226</v>
      </c>
      <c r="Z537" t="s">
        <v>5357</v>
      </c>
      <c r="AA537" t="s">
        <v>2115</v>
      </c>
      <c r="AB537" t="s">
        <v>2116</v>
      </c>
      <c r="AC537" t="s">
        <v>2116</v>
      </c>
      <c r="AD537" t="s">
        <v>2117</v>
      </c>
      <c r="AE537" t="s">
        <v>2116</v>
      </c>
      <c r="AF537" t="s">
        <v>2117</v>
      </c>
      <c r="AG537" t="s">
        <v>2117</v>
      </c>
      <c r="AH537" t="s">
        <v>2116</v>
      </c>
      <c r="AI537" t="s">
        <v>2117</v>
      </c>
      <c r="AJ537" t="s">
        <v>2116</v>
      </c>
      <c r="AK537" t="s">
        <v>2117</v>
      </c>
      <c r="AL537" t="s">
        <v>2117</v>
      </c>
      <c r="AM537" t="s">
        <v>2117</v>
      </c>
      <c r="AN537" t="s">
        <v>2116</v>
      </c>
      <c r="AO537" t="s">
        <v>2116</v>
      </c>
      <c r="AP537" t="s">
        <v>2117</v>
      </c>
      <c r="AQ537" t="s">
        <v>2116</v>
      </c>
    </row>
    <row r="538" spans="2:43" x14ac:dyDescent="0.3">
      <c r="B538" t="s">
        <v>454</v>
      </c>
      <c r="C538" t="s">
        <v>4230</v>
      </c>
      <c r="D538" s="25">
        <v>0.8125</v>
      </c>
      <c r="E538" t="s">
        <v>110</v>
      </c>
      <c r="F538" t="s">
        <v>70</v>
      </c>
      <c r="H538">
        <v>37.700000000000003</v>
      </c>
      <c r="I538">
        <v>31.9</v>
      </c>
      <c r="J538">
        <v>30.4</v>
      </c>
      <c r="K538">
        <v>69.599999999999994</v>
      </c>
      <c r="L538">
        <v>62.3</v>
      </c>
      <c r="M538">
        <v>68.099999999999994</v>
      </c>
      <c r="N538">
        <v>34.299999999999997</v>
      </c>
      <c r="O538">
        <v>42</v>
      </c>
      <c r="P538">
        <v>23.8</v>
      </c>
      <c r="Q538">
        <v>71.599999999999994</v>
      </c>
      <c r="R538">
        <v>65.3</v>
      </c>
      <c r="S538">
        <v>37.1</v>
      </c>
      <c r="T538">
        <v>62.9</v>
      </c>
      <c r="U538">
        <v>67.8</v>
      </c>
      <c r="V538">
        <v>45.2</v>
      </c>
      <c r="W538">
        <v>54.8</v>
      </c>
      <c r="X538" t="s">
        <v>110</v>
      </c>
      <c r="Y538" t="s">
        <v>878</v>
      </c>
      <c r="Z538" t="s">
        <v>5358</v>
      </c>
      <c r="AA538" t="s">
        <v>447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  <row r="539" spans="2:43" x14ac:dyDescent="0.3">
      <c r="B539" t="s">
        <v>470</v>
      </c>
      <c r="C539" t="s">
        <v>4230</v>
      </c>
      <c r="D539" s="25">
        <v>0.88541666666666663</v>
      </c>
      <c r="E539" t="s">
        <v>166</v>
      </c>
      <c r="F539" t="s">
        <v>1112</v>
      </c>
      <c r="H539">
        <v>34.4</v>
      </c>
      <c r="I539">
        <v>34</v>
      </c>
      <c r="J539">
        <v>31.6</v>
      </c>
      <c r="K539">
        <v>68.400000000000006</v>
      </c>
      <c r="L539">
        <v>65.599999999999994</v>
      </c>
      <c r="M539">
        <v>66</v>
      </c>
      <c r="N539">
        <v>21.8</v>
      </c>
      <c r="O539">
        <v>53.4</v>
      </c>
      <c r="P539">
        <v>24.8</v>
      </c>
      <c r="Q539">
        <v>55</v>
      </c>
      <c r="R539">
        <v>59.4</v>
      </c>
      <c r="S539">
        <v>31</v>
      </c>
      <c r="T539">
        <v>69</v>
      </c>
      <c r="U539">
        <v>73.400000000000006</v>
      </c>
      <c r="V539">
        <v>40.200000000000003</v>
      </c>
      <c r="W539">
        <v>59.8</v>
      </c>
      <c r="X539" t="s">
        <v>2224</v>
      </c>
      <c r="Y539" t="s">
        <v>4577</v>
      </c>
      <c r="Z539" t="s">
        <v>5359</v>
      </c>
      <c r="AA539" t="s">
        <v>449</v>
      </c>
      <c r="AB539" t="s">
        <v>2116</v>
      </c>
      <c r="AC539" t="s">
        <v>2116</v>
      </c>
      <c r="AD539" t="s">
        <v>2117</v>
      </c>
      <c r="AE539" t="s">
        <v>2116</v>
      </c>
      <c r="AF539" t="s">
        <v>2117</v>
      </c>
      <c r="AG539" t="s">
        <v>2117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470</v>
      </c>
      <c r="C540" t="s">
        <v>4230</v>
      </c>
      <c r="D540" s="25">
        <v>0.88541666666666663</v>
      </c>
      <c r="E540" t="s">
        <v>1174</v>
      </c>
      <c r="F540" t="s">
        <v>696</v>
      </c>
      <c r="H540">
        <v>53.5</v>
      </c>
      <c r="I540">
        <v>26.2</v>
      </c>
      <c r="J540">
        <v>20.3</v>
      </c>
      <c r="K540">
        <v>79.7</v>
      </c>
      <c r="L540">
        <v>46.5</v>
      </c>
      <c r="M540">
        <v>73.8</v>
      </c>
      <c r="N540">
        <v>33.799999999999997</v>
      </c>
      <c r="O540">
        <v>45.8</v>
      </c>
      <c r="P540">
        <v>20.399999999999999</v>
      </c>
      <c r="Q540">
        <v>65.400000000000006</v>
      </c>
      <c r="R540">
        <v>76.8</v>
      </c>
      <c r="S540">
        <v>51.4</v>
      </c>
      <c r="T540">
        <v>48.6</v>
      </c>
      <c r="U540">
        <v>55.5</v>
      </c>
      <c r="V540">
        <v>53.1</v>
      </c>
      <c r="W540">
        <v>46.9</v>
      </c>
      <c r="X540" t="s">
        <v>4677</v>
      </c>
      <c r="Y540" t="s">
        <v>696</v>
      </c>
      <c r="Z540" t="s">
        <v>5360</v>
      </c>
      <c r="AA540" t="s">
        <v>453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2117</v>
      </c>
      <c r="AI540" t="s">
        <v>2116</v>
      </c>
      <c r="AJ540" t="s">
        <v>2116</v>
      </c>
      <c r="AK540" t="s">
        <v>2117</v>
      </c>
      <c r="AL540" t="s">
        <v>2116</v>
      </c>
      <c r="AM540" t="s">
        <v>2116</v>
      </c>
      <c r="AN540" t="s">
        <v>2117</v>
      </c>
      <c r="AO540" t="s">
        <v>2117</v>
      </c>
      <c r="AP540" t="s">
        <v>2116</v>
      </c>
      <c r="AQ540" t="s">
        <v>2117</v>
      </c>
    </row>
    <row r="541" spans="2:43" x14ac:dyDescent="0.3">
      <c r="B541" t="s">
        <v>454</v>
      </c>
      <c r="C541" t="s">
        <v>4230</v>
      </c>
      <c r="D541" s="25">
        <v>0.89583333333333337</v>
      </c>
      <c r="E541" t="s">
        <v>39</v>
      </c>
      <c r="F541" t="s">
        <v>68</v>
      </c>
      <c r="H541">
        <v>45.6</v>
      </c>
      <c r="I541">
        <v>27.8</v>
      </c>
      <c r="J541">
        <v>26.6</v>
      </c>
      <c r="K541">
        <v>73.400000000000006</v>
      </c>
      <c r="L541">
        <v>54.4</v>
      </c>
      <c r="M541">
        <v>72.2</v>
      </c>
      <c r="N541">
        <v>35</v>
      </c>
      <c r="O541">
        <v>42.8</v>
      </c>
      <c r="P541">
        <v>22.3</v>
      </c>
      <c r="Q541">
        <v>70.099999999999994</v>
      </c>
      <c r="R541">
        <v>76.599999999999994</v>
      </c>
      <c r="S541">
        <v>51</v>
      </c>
      <c r="T541">
        <v>49</v>
      </c>
      <c r="U541">
        <v>55</v>
      </c>
      <c r="V541">
        <v>55.3</v>
      </c>
      <c r="W541">
        <v>44.7</v>
      </c>
      <c r="X541" t="s">
        <v>875</v>
      </c>
      <c r="Y541" t="s">
        <v>68</v>
      </c>
      <c r="Z541" t="s">
        <v>5361</v>
      </c>
      <c r="AA541" t="s">
        <v>456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2116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487</v>
      </c>
      <c r="C542" t="s">
        <v>4230</v>
      </c>
      <c r="D542" s="25">
        <v>0.91666666666666663</v>
      </c>
      <c r="E542" t="s">
        <v>772</v>
      </c>
      <c r="F542" t="s">
        <v>193</v>
      </c>
      <c r="H542">
        <v>48.3</v>
      </c>
      <c r="I542">
        <v>30.6</v>
      </c>
      <c r="J542">
        <v>21.1</v>
      </c>
      <c r="K542">
        <v>78.900000000000006</v>
      </c>
      <c r="L542">
        <v>51.7</v>
      </c>
      <c r="M542">
        <v>69.400000000000006</v>
      </c>
      <c r="N542" t="s">
        <v>20</v>
      </c>
      <c r="O542" t="s">
        <v>20</v>
      </c>
      <c r="P542" t="s">
        <v>20</v>
      </c>
      <c r="Q542" t="s">
        <v>20</v>
      </c>
      <c r="R542">
        <v>63.6</v>
      </c>
      <c r="S542">
        <v>35.299999999999997</v>
      </c>
      <c r="T542">
        <v>64.7</v>
      </c>
      <c r="U542">
        <v>70.400000000000006</v>
      </c>
      <c r="V542">
        <v>41.2</v>
      </c>
      <c r="W542">
        <v>58.8</v>
      </c>
      <c r="X542" t="s">
        <v>3132</v>
      </c>
      <c r="Y542" t="s">
        <v>193</v>
      </c>
      <c r="Z542" t="s">
        <v>5362</v>
      </c>
      <c r="AA542" t="s">
        <v>459</v>
      </c>
      <c r="AB542" t="s">
        <v>2116</v>
      </c>
      <c r="AC542" t="s">
        <v>2117</v>
      </c>
      <c r="AD542" t="s">
        <v>2116</v>
      </c>
      <c r="AE542" t="s">
        <v>2117</v>
      </c>
      <c r="AF542" t="s">
        <v>2117</v>
      </c>
      <c r="AG542" t="s">
        <v>2116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2116</v>
      </c>
      <c r="AN542" t="s">
        <v>2117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536</v>
      </c>
      <c r="C543" t="s">
        <v>4231</v>
      </c>
      <c r="D543" s="25">
        <v>0.27083333333333331</v>
      </c>
      <c r="E543" t="s">
        <v>4232</v>
      </c>
      <c r="F543" t="s">
        <v>4233</v>
      </c>
      <c r="G543">
        <v>78.599999999999994</v>
      </c>
      <c r="H543">
        <v>88.7</v>
      </c>
      <c r="I543">
        <v>70.400000000000006</v>
      </c>
      <c r="J543">
        <v>29.6</v>
      </c>
      <c r="K543">
        <v>34.9</v>
      </c>
      <c r="L543">
        <v>71.400000000000006</v>
      </c>
      <c r="M543">
        <v>28.6</v>
      </c>
      <c r="N543" t="s">
        <v>4232</v>
      </c>
      <c r="O543" t="s">
        <v>4233</v>
      </c>
      <c r="P543" t="s">
        <v>5536</v>
      </c>
      <c r="Q543" t="s">
        <v>462</v>
      </c>
      <c r="R543" t="s">
        <v>2117</v>
      </c>
      <c r="S543" t="s">
        <v>2116</v>
      </c>
      <c r="T543" t="s">
        <v>2116</v>
      </c>
      <c r="U543" t="s">
        <v>2117</v>
      </c>
      <c r="V543" t="s">
        <v>2116</v>
      </c>
      <c r="W543" t="s">
        <v>2117</v>
      </c>
      <c r="X543" t="s">
        <v>2117</v>
      </c>
      <c r="Y543" t="s">
        <v>2116</v>
      </c>
      <c r="Z543" t="s">
        <v>2116</v>
      </c>
      <c r="AA543" t="s">
        <v>2117</v>
      </c>
      <c r="AB543" t="s">
        <v>2117</v>
      </c>
      <c r="AC543" t="s">
        <v>2117</v>
      </c>
      <c r="AD543" t="s">
        <v>2116</v>
      </c>
      <c r="AE543" t="s">
        <v>2117</v>
      </c>
      <c r="AF543" t="s">
        <v>2117</v>
      </c>
      <c r="AG543" t="s">
        <v>2116</v>
      </c>
    </row>
    <row r="544" spans="2:43" x14ac:dyDescent="0.3">
      <c r="B544" t="s">
        <v>536</v>
      </c>
      <c r="C544" t="s">
        <v>4231</v>
      </c>
      <c r="D544" s="25">
        <v>0.27083333333333331</v>
      </c>
      <c r="E544" t="s">
        <v>4234</v>
      </c>
      <c r="F544" t="s">
        <v>4235</v>
      </c>
      <c r="G544">
        <v>81</v>
      </c>
      <c r="H544">
        <v>91.7</v>
      </c>
      <c r="I544">
        <v>76.599999999999994</v>
      </c>
      <c r="J544">
        <v>23.4</v>
      </c>
      <c r="K544">
        <v>28.4</v>
      </c>
      <c r="L544">
        <v>75.8</v>
      </c>
      <c r="M544">
        <v>24.2</v>
      </c>
      <c r="N544" t="s">
        <v>5369</v>
      </c>
      <c r="O544" t="s">
        <v>4235</v>
      </c>
      <c r="P544" t="s">
        <v>5537</v>
      </c>
      <c r="Q544" t="s">
        <v>2135</v>
      </c>
      <c r="R544" t="s">
        <v>2117</v>
      </c>
      <c r="S544" t="s">
        <v>2116</v>
      </c>
      <c r="T544" t="s">
        <v>2116</v>
      </c>
      <c r="U544" t="s">
        <v>2117</v>
      </c>
      <c r="V544" t="s">
        <v>2116</v>
      </c>
      <c r="W544" t="s">
        <v>2117</v>
      </c>
      <c r="X544" t="s">
        <v>2116</v>
      </c>
      <c r="Y544" t="s">
        <v>2117</v>
      </c>
      <c r="Z544" t="s">
        <v>2116</v>
      </c>
      <c r="AA544" t="s">
        <v>2117</v>
      </c>
      <c r="AB544" t="s">
        <v>2117</v>
      </c>
      <c r="AC544" t="s">
        <v>2117</v>
      </c>
      <c r="AD544" t="s">
        <v>2116</v>
      </c>
      <c r="AE544" t="s">
        <v>2116</v>
      </c>
      <c r="AF544" t="s">
        <v>2117</v>
      </c>
      <c r="AG544" t="s">
        <v>2116</v>
      </c>
    </row>
    <row r="545" spans="2:33" x14ac:dyDescent="0.3">
      <c r="B545" t="s">
        <v>472</v>
      </c>
      <c r="C545" t="s">
        <v>4231</v>
      </c>
      <c r="D545" s="25">
        <v>0.27083333333333331</v>
      </c>
      <c r="E545" t="s">
        <v>134</v>
      </c>
      <c r="F545" t="s">
        <v>131</v>
      </c>
      <c r="G545">
        <v>74.3</v>
      </c>
      <c r="H545">
        <v>77.7</v>
      </c>
      <c r="I545">
        <v>52.7</v>
      </c>
      <c r="J545">
        <v>47.3</v>
      </c>
      <c r="K545">
        <v>54.2</v>
      </c>
      <c r="L545">
        <v>54</v>
      </c>
      <c r="M545">
        <v>46</v>
      </c>
      <c r="N545" t="s">
        <v>134</v>
      </c>
      <c r="O545" t="s">
        <v>131</v>
      </c>
      <c r="P545" t="s">
        <v>5538</v>
      </c>
      <c r="Q545" t="s">
        <v>447</v>
      </c>
      <c r="R545" t="s">
        <v>2116</v>
      </c>
      <c r="S545" t="s">
        <v>2117</v>
      </c>
      <c r="T545" t="s">
        <v>2116</v>
      </c>
      <c r="U545" t="s">
        <v>2117</v>
      </c>
      <c r="V545" t="s">
        <v>2117</v>
      </c>
      <c r="W545" t="s">
        <v>2116</v>
      </c>
      <c r="X545" t="s">
        <v>2116</v>
      </c>
      <c r="Y545" t="s">
        <v>2117</v>
      </c>
      <c r="Z545" t="s">
        <v>2116</v>
      </c>
      <c r="AA545" t="s">
        <v>2116</v>
      </c>
      <c r="AB545" t="s">
        <v>2116</v>
      </c>
      <c r="AC545" t="s">
        <v>2116</v>
      </c>
      <c r="AD545" t="s">
        <v>2117</v>
      </c>
      <c r="AE545" t="s">
        <v>2117</v>
      </c>
      <c r="AF545" t="s">
        <v>2116</v>
      </c>
      <c r="AG545" t="s">
        <v>2117</v>
      </c>
    </row>
    <row r="546" spans="2:33" x14ac:dyDescent="0.3">
      <c r="B546" t="s">
        <v>463</v>
      </c>
      <c r="C546" t="s">
        <v>4231</v>
      </c>
      <c r="D546" s="25">
        <v>0.29166666666666669</v>
      </c>
      <c r="E546" t="s">
        <v>491</v>
      </c>
      <c r="F546" t="s">
        <v>514</v>
      </c>
      <c r="G546">
        <v>83.1</v>
      </c>
      <c r="H546">
        <v>88.5</v>
      </c>
      <c r="I546">
        <v>70.099999999999994</v>
      </c>
      <c r="J546">
        <v>29.9</v>
      </c>
      <c r="K546">
        <v>35.200000000000003</v>
      </c>
      <c r="L546">
        <v>71.2</v>
      </c>
      <c r="M546">
        <v>28.8</v>
      </c>
      <c r="N546" t="s">
        <v>491</v>
      </c>
      <c r="O546" t="s">
        <v>514</v>
      </c>
      <c r="P546" t="s">
        <v>5539</v>
      </c>
      <c r="Q546" t="s">
        <v>456</v>
      </c>
      <c r="R546" t="s">
        <v>2116</v>
      </c>
      <c r="S546" t="s">
        <v>2116</v>
      </c>
      <c r="T546" t="s">
        <v>2117</v>
      </c>
      <c r="U546" t="s">
        <v>2116</v>
      </c>
      <c r="V546" t="s">
        <v>2117</v>
      </c>
      <c r="W546" t="s">
        <v>2117</v>
      </c>
      <c r="X546" t="s">
        <v>2116</v>
      </c>
      <c r="Y546" t="s">
        <v>2117</v>
      </c>
      <c r="Z546" t="s">
        <v>2116</v>
      </c>
      <c r="AA546" t="s">
        <v>2116</v>
      </c>
      <c r="AB546" t="s">
        <v>2116</v>
      </c>
      <c r="AC546" t="s">
        <v>2116</v>
      </c>
      <c r="AD546" t="s">
        <v>2117</v>
      </c>
      <c r="AE546" t="s">
        <v>2117</v>
      </c>
      <c r="AF546" t="s">
        <v>2116</v>
      </c>
      <c r="AG546" t="s">
        <v>2117</v>
      </c>
    </row>
    <row r="547" spans="2:33" x14ac:dyDescent="0.3">
      <c r="B547" t="s">
        <v>498</v>
      </c>
      <c r="C547" t="s">
        <v>4231</v>
      </c>
      <c r="D547" s="25">
        <v>0.29166666666666669</v>
      </c>
      <c r="E547" t="s">
        <v>502</v>
      </c>
      <c r="F547" t="s">
        <v>499</v>
      </c>
      <c r="G547">
        <v>74</v>
      </c>
      <c r="H547">
        <v>79.3</v>
      </c>
      <c r="I547">
        <v>54.8</v>
      </c>
      <c r="J547">
        <v>45.2</v>
      </c>
      <c r="K547">
        <v>50.8</v>
      </c>
      <c r="L547">
        <v>59.4</v>
      </c>
      <c r="M547">
        <v>40.6</v>
      </c>
      <c r="N547" t="s">
        <v>502</v>
      </c>
      <c r="O547" t="s">
        <v>499</v>
      </c>
      <c r="P547" t="s">
        <v>5540</v>
      </c>
      <c r="Q547" t="s">
        <v>2183</v>
      </c>
      <c r="R547" t="s">
        <v>2116</v>
      </c>
      <c r="S547" t="s">
        <v>2116</v>
      </c>
      <c r="T547" t="s">
        <v>2117</v>
      </c>
      <c r="U547" t="s">
        <v>2116</v>
      </c>
      <c r="V547" t="s">
        <v>2117</v>
      </c>
      <c r="W547" t="s">
        <v>2117</v>
      </c>
      <c r="X547" t="s">
        <v>2116</v>
      </c>
      <c r="Y547" t="s">
        <v>2116</v>
      </c>
      <c r="Z547" t="s">
        <v>2117</v>
      </c>
      <c r="AA547" t="s">
        <v>2117</v>
      </c>
      <c r="AB547" t="s">
        <v>2117</v>
      </c>
      <c r="AC547" t="s">
        <v>2117</v>
      </c>
      <c r="AD547" t="s">
        <v>2116</v>
      </c>
      <c r="AE547" t="s">
        <v>2116</v>
      </c>
      <c r="AF547" t="s">
        <v>2116</v>
      </c>
      <c r="AG547" t="s">
        <v>2117</v>
      </c>
    </row>
    <row r="548" spans="2:33" x14ac:dyDescent="0.3">
      <c r="B548" t="s">
        <v>472</v>
      </c>
      <c r="C548" t="s">
        <v>4231</v>
      </c>
      <c r="D548" s="25">
        <v>0.3125</v>
      </c>
      <c r="E548" t="s">
        <v>133</v>
      </c>
      <c r="F548" t="s">
        <v>125</v>
      </c>
      <c r="G548">
        <v>61.2</v>
      </c>
      <c r="H548">
        <v>75.5</v>
      </c>
      <c r="I548">
        <v>49.8</v>
      </c>
      <c r="J548">
        <v>50.2</v>
      </c>
      <c r="K548">
        <v>59.5</v>
      </c>
      <c r="L548">
        <v>44.9</v>
      </c>
      <c r="M548">
        <v>55.1</v>
      </c>
      <c r="N548" t="s">
        <v>133</v>
      </c>
      <c r="O548" t="s">
        <v>2245</v>
      </c>
      <c r="P548" t="s">
        <v>5541</v>
      </c>
      <c r="Q548" t="s">
        <v>2120</v>
      </c>
      <c r="R548" t="s">
        <v>2116</v>
      </c>
      <c r="S548" t="s">
        <v>2117</v>
      </c>
      <c r="T548" t="s">
        <v>2116</v>
      </c>
      <c r="U548" t="s">
        <v>2117</v>
      </c>
      <c r="V548" t="s">
        <v>2117</v>
      </c>
      <c r="W548" t="s">
        <v>2116</v>
      </c>
      <c r="X548" t="s">
        <v>2116</v>
      </c>
      <c r="Y548" t="s">
        <v>2116</v>
      </c>
      <c r="Z548" t="s">
        <v>2117</v>
      </c>
      <c r="AA548" t="s">
        <v>2117</v>
      </c>
      <c r="AB548" t="s">
        <v>2117</v>
      </c>
      <c r="AC548" t="s">
        <v>2117</v>
      </c>
      <c r="AD548" t="s">
        <v>2116</v>
      </c>
      <c r="AE548" t="s">
        <v>2116</v>
      </c>
      <c r="AF548" t="s">
        <v>2117</v>
      </c>
      <c r="AG548" t="s">
        <v>2116</v>
      </c>
    </row>
    <row r="549" spans="2:33" x14ac:dyDescent="0.3">
      <c r="B549" t="s">
        <v>543</v>
      </c>
      <c r="C549" t="s">
        <v>4231</v>
      </c>
      <c r="D549" s="25">
        <v>0.3576388888888889</v>
      </c>
      <c r="E549" t="s">
        <v>971</v>
      </c>
      <c r="F549" t="s">
        <v>413</v>
      </c>
      <c r="G549">
        <v>74.3</v>
      </c>
      <c r="H549">
        <v>81.3</v>
      </c>
      <c r="I549">
        <v>57.9</v>
      </c>
      <c r="J549">
        <v>42.1</v>
      </c>
      <c r="K549">
        <v>48.3</v>
      </c>
      <c r="L549">
        <v>60.2</v>
      </c>
      <c r="M549">
        <v>39.799999999999997</v>
      </c>
      <c r="N549" t="s">
        <v>412</v>
      </c>
      <c r="O549" t="s">
        <v>413</v>
      </c>
      <c r="P549" t="s">
        <v>5542</v>
      </c>
      <c r="Q549" t="s">
        <v>459</v>
      </c>
      <c r="R549" t="s">
        <v>2116</v>
      </c>
      <c r="S549" t="s">
        <v>2117</v>
      </c>
      <c r="T549" t="s">
        <v>2116</v>
      </c>
      <c r="U549" t="s">
        <v>2117</v>
      </c>
      <c r="V549" t="s">
        <v>2117</v>
      </c>
      <c r="W549" t="s">
        <v>2116</v>
      </c>
      <c r="X549" t="s">
        <v>2117</v>
      </c>
      <c r="Y549" t="s">
        <v>2116</v>
      </c>
      <c r="Z549" t="s">
        <v>2116</v>
      </c>
      <c r="AA549" t="s">
        <v>2117</v>
      </c>
      <c r="AB549" t="s">
        <v>2117</v>
      </c>
      <c r="AC549" t="s">
        <v>2116</v>
      </c>
      <c r="AD549" t="s">
        <v>2117</v>
      </c>
      <c r="AE549" t="s">
        <v>2117</v>
      </c>
      <c r="AF549" t="s">
        <v>2117</v>
      </c>
      <c r="AG549" t="s">
        <v>2116</v>
      </c>
    </row>
    <row r="550" spans="2:33" x14ac:dyDescent="0.3">
      <c r="B550" t="s">
        <v>4236</v>
      </c>
      <c r="C550" t="s">
        <v>4231</v>
      </c>
      <c r="D550" s="25">
        <v>0.5</v>
      </c>
      <c r="E550" t="s">
        <v>3036</v>
      </c>
      <c r="F550" t="s">
        <v>4237</v>
      </c>
      <c r="G550">
        <v>74.400000000000006</v>
      </c>
      <c r="H550">
        <v>76.2</v>
      </c>
      <c r="I550">
        <v>50.6</v>
      </c>
      <c r="J550">
        <v>49.4</v>
      </c>
      <c r="K550">
        <v>56.3</v>
      </c>
      <c r="L550">
        <v>52.3</v>
      </c>
      <c r="M550">
        <v>47.7</v>
      </c>
      <c r="N550" t="s">
        <v>3036</v>
      </c>
      <c r="O550" t="s">
        <v>4237</v>
      </c>
      <c r="P550" t="s">
        <v>5543</v>
      </c>
      <c r="Q550" t="s">
        <v>4072</v>
      </c>
      <c r="R550" t="s">
        <v>2116</v>
      </c>
      <c r="S550" t="s">
        <v>2117</v>
      </c>
      <c r="T550" t="s">
        <v>2116</v>
      </c>
      <c r="U550" t="s">
        <v>2117</v>
      </c>
      <c r="V550" t="s">
        <v>2117</v>
      </c>
      <c r="W550" t="s">
        <v>2116</v>
      </c>
      <c r="X550" t="s">
        <v>2116</v>
      </c>
      <c r="Y550" t="s">
        <v>2117</v>
      </c>
      <c r="Z550" t="s">
        <v>2116</v>
      </c>
      <c r="AA550" t="s">
        <v>2117</v>
      </c>
      <c r="AB550" t="s">
        <v>2117</v>
      </c>
      <c r="AC550" t="s">
        <v>2117</v>
      </c>
      <c r="AD550" t="s">
        <v>2116</v>
      </c>
      <c r="AE550" t="s">
        <v>2116</v>
      </c>
      <c r="AF550" t="s">
        <v>2117</v>
      </c>
      <c r="AG550" t="s">
        <v>2116</v>
      </c>
    </row>
    <row r="551" spans="2:33" x14ac:dyDescent="0.3">
      <c r="B551" t="s">
        <v>448</v>
      </c>
      <c r="C551" t="s">
        <v>4231</v>
      </c>
      <c r="D551" s="25">
        <v>0.52083333333333337</v>
      </c>
      <c r="E551" t="s">
        <v>595</v>
      </c>
      <c r="F551" t="s">
        <v>223</v>
      </c>
      <c r="G551">
        <v>64.900000000000006</v>
      </c>
      <c r="H551">
        <v>75</v>
      </c>
      <c r="I551">
        <v>48.8</v>
      </c>
      <c r="J551">
        <v>51.2</v>
      </c>
      <c r="K551">
        <v>56.8</v>
      </c>
      <c r="L551">
        <v>54.3</v>
      </c>
      <c r="M551">
        <v>45.7</v>
      </c>
      <c r="N551" t="s">
        <v>3209</v>
      </c>
      <c r="O551" t="s">
        <v>1344</v>
      </c>
      <c r="P551" t="s">
        <v>5544</v>
      </c>
      <c r="Q551" t="s">
        <v>2125</v>
      </c>
      <c r="R551" t="s">
        <v>2117</v>
      </c>
      <c r="S551" t="s">
        <v>2116</v>
      </c>
      <c r="T551" t="s">
        <v>2116</v>
      </c>
      <c r="U551" t="s">
        <v>2117</v>
      </c>
      <c r="V551" t="s">
        <v>2116</v>
      </c>
      <c r="W551" t="s">
        <v>2117</v>
      </c>
      <c r="X551" t="s">
        <v>2117</v>
      </c>
      <c r="Y551" t="s">
        <v>2116</v>
      </c>
      <c r="Z551" t="s">
        <v>2116</v>
      </c>
      <c r="AA551" t="s">
        <v>2117</v>
      </c>
      <c r="AB551" t="s">
        <v>2117</v>
      </c>
      <c r="AC551" t="s">
        <v>2116</v>
      </c>
      <c r="AD551" t="s">
        <v>2117</v>
      </c>
      <c r="AE551" t="s">
        <v>2117</v>
      </c>
      <c r="AF551" t="s">
        <v>2116</v>
      </c>
      <c r="AG551" t="s">
        <v>2117</v>
      </c>
    </row>
    <row r="552" spans="2:33" x14ac:dyDescent="0.3">
      <c r="B552" t="s">
        <v>448</v>
      </c>
      <c r="C552" t="s">
        <v>4231</v>
      </c>
      <c r="D552" s="25">
        <v>0.52083333333333337</v>
      </c>
      <c r="E552" t="s">
        <v>593</v>
      </c>
      <c r="F552" t="s">
        <v>594</v>
      </c>
      <c r="G552">
        <v>59.9</v>
      </c>
      <c r="H552">
        <v>69.7</v>
      </c>
      <c r="I552">
        <v>42.4</v>
      </c>
      <c r="J552">
        <v>57.6</v>
      </c>
      <c r="K552">
        <v>65.400000000000006</v>
      </c>
      <c r="L552">
        <v>42.3</v>
      </c>
      <c r="M552">
        <v>57.7</v>
      </c>
      <c r="N552" t="s">
        <v>593</v>
      </c>
      <c r="O552" t="s">
        <v>3208</v>
      </c>
      <c r="P552" t="s">
        <v>5545</v>
      </c>
      <c r="Q552" t="s">
        <v>462</v>
      </c>
      <c r="R552" t="s">
        <v>2117</v>
      </c>
      <c r="S552" t="s">
        <v>2116</v>
      </c>
      <c r="T552" t="s">
        <v>2116</v>
      </c>
      <c r="U552" t="s">
        <v>2117</v>
      </c>
      <c r="V552" t="s">
        <v>2116</v>
      </c>
      <c r="W552" t="s">
        <v>2117</v>
      </c>
      <c r="X552" t="s">
        <v>2116</v>
      </c>
      <c r="Y552" t="s">
        <v>2117</v>
      </c>
      <c r="Z552" t="s">
        <v>2116</v>
      </c>
      <c r="AA552" t="s">
        <v>2117</v>
      </c>
      <c r="AB552" t="s">
        <v>2117</v>
      </c>
      <c r="AC552" t="s">
        <v>2117</v>
      </c>
      <c r="AD552" t="s">
        <v>2116</v>
      </c>
      <c r="AE552" t="s">
        <v>2117</v>
      </c>
      <c r="AF552" t="s">
        <v>2117</v>
      </c>
      <c r="AG552" t="s">
        <v>2116</v>
      </c>
    </row>
    <row r="553" spans="2:33" x14ac:dyDescent="0.3">
      <c r="B553" t="s">
        <v>450</v>
      </c>
      <c r="C553" t="s">
        <v>4231</v>
      </c>
      <c r="D553" s="25">
        <v>0.52083333333333337</v>
      </c>
      <c r="E553" t="s">
        <v>993</v>
      </c>
      <c r="F553" t="s">
        <v>636</v>
      </c>
      <c r="G553">
        <v>73.599999999999994</v>
      </c>
      <c r="H553">
        <v>78.099999999999994</v>
      </c>
      <c r="I553">
        <v>53.2</v>
      </c>
      <c r="J553">
        <v>46.8</v>
      </c>
      <c r="K553">
        <v>53.5</v>
      </c>
      <c r="L553">
        <v>55</v>
      </c>
      <c r="M553">
        <v>45</v>
      </c>
      <c r="N553" t="s">
        <v>4345</v>
      </c>
      <c r="O553" t="s">
        <v>636</v>
      </c>
      <c r="P553" t="s">
        <v>5546</v>
      </c>
      <c r="Q553" t="s">
        <v>449</v>
      </c>
      <c r="R553" t="s">
        <v>2116</v>
      </c>
      <c r="S553" t="s">
        <v>2116</v>
      </c>
      <c r="T553" t="s">
        <v>2117</v>
      </c>
      <c r="U553" t="s">
        <v>2116</v>
      </c>
      <c r="V553" t="s">
        <v>2117</v>
      </c>
      <c r="W553" t="s">
        <v>2117</v>
      </c>
      <c r="X553" t="s">
        <v>2116</v>
      </c>
      <c r="Y553" t="s">
        <v>2117</v>
      </c>
      <c r="Z553" t="s">
        <v>2116</v>
      </c>
      <c r="AA553" t="s">
        <v>2116</v>
      </c>
      <c r="AB553" t="s">
        <v>2117</v>
      </c>
      <c r="AC553" t="s">
        <v>2116</v>
      </c>
      <c r="AD553" t="s">
        <v>2117</v>
      </c>
      <c r="AE553" t="s">
        <v>2117</v>
      </c>
      <c r="AF553" t="s">
        <v>2116</v>
      </c>
      <c r="AG553" t="s">
        <v>2117</v>
      </c>
    </row>
    <row r="554" spans="2:33" x14ac:dyDescent="0.3">
      <c r="B554" t="s">
        <v>4238</v>
      </c>
      <c r="C554" t="s">
        <v>4231</v>
      </c>
      <c r="D554" s="25">
        <v>0.54166666666666663</v>
      </c>
      <c r="E554" t="s">
        <v>4239</v>
      </c>
      <c r="F554" t="s">
        <v>1671</v>
      </c>
      <c r="G554">
        <v>82</v>
      </c>
      <c r="H554">
        <v>89.2</v>
      </c>
      <c r="I554">
        <v>71.5</v>
      </c>
      <c r="J554">
        <v>28.5</v>
      </c>
      <c r="K554">
        <v>35.1</v>
      </c>
      <c r="L554">
        <v>68.099999999999994</v>
      </c>
      <c r="M554">
        <v>31.9</v>
      </c>
      <c r="N554" t="s">
        <v>2007</v>
      </c>
      <c r="O554" t="s">
        <v>1671</v>
      </c>
      <c r="P554" t="s">
        <v>5547</v>
      </c>
      <c r="Q554" t="s">
        <v>460</v>
      </c>
      <c r="R554" t="s">
        <v>2116</v>
      </c>
      <c r="S554" t="s">
        <v>2116</v>
      </c>
      <c r="T554" t="s">
        <v>2117</v>
      </c>
      <c r="U554" t="s">
        <v>2116</v>
      </c>
      <c r="V554" t="s">
        <v>2117</v>
      </c>
      <c r="W554" t="s">
        <v>2117</v>
      </c>
      <c r="X554" t="s">
        <v>2116</v>
      </c>
      <c r="Y554" t="s">
        <v>2116</v>
      </c>
      <c r="Z554" t="s">
        <v>2117</v>
      </c>
      <c r="AA554" t="s">
        <v>2117</v>
      </c>
      <c r="AB554" t="s">
        <v>2117</v>
      </c>
      <c r="AC554" t="s">
        <v>2117</v>
      </c>
      <c r="AD554" t="s">
        <v>2116</v>
      </c>
      <c r="AE554" t="s">
        <v>2117</v>
      </c>
      <c r="AF554" t="s">
        <v>2117</v>
      </c>
      <c r="AG554" t="s">
        <v>2116</v>
      </c>
    </row>
    <row r="555" spans="2:33" x14ac:dyDescent="0.3">
      <c r="B555" t="s">
        <v>448</v>
      </c>
      <c r="C555" t="s">
        <v>4231</v>
      </c>
      <c r="D555" s="25">
        <v>0.54166666666666663</v>
      </c>
      <c r="E555" t="s">
        <v>617</v>
      </c>
      <c r="F555" t="s">
        <v>587</v>
      </c>
      <c r="G555">
        <v>63.8</v>
      </c>
      <c r="H555">
        <v>74</v>
      </c>
      <c r="I555">
        <v>47.6</v>
      </c>
      <c r="J555">
        <v>52.4</v>
      </c>
      <c r="K555">
        <v>58.6</v>
      </c>
      <c r="L555">
        <v>51.7</v>
      </c>
      <c r="M555">
        <v>48.3</v>
      </c>
      <c r="N555" t="s">
        <v>3210</v>
      </c>
      <c r="O555" t="s">
        <v>3206</v>
      </c>
      <c r="P555" t="s">
        <v>5548</v>
      </c>
      <c r="Q555" t="s">
        <v>2139</v>
      </c>
      <c r="R555" t="s">
        <v>2116</v>
      </c>
      <c r="S555" t="s">
        <v>2116</v>
      </c>
      <c r="T555" t="s">
        <v>2117</v>
      </c>
      <c r="U555" t="s">
        <v>2116</v>
      </c>
      <c r="V555" t="s">
        <v>2117</v>
      </c>
      <c r="W555" t="s">
        <v>2117</v>
      </c>
      <c r="X555" t="s">
        <v>2116</v>
      </c>
      <c r="Y555" t="s">
        <v>2116</v>
      </c>
      <c r="Z555" t="s">
        <v>2117</v>
      </c>
      <c r="AA555" t="s">
        <v>2117</v>
      </c>
      <c r="AB555" t="s">
        <v>2117</v>
      </c>
      <c r="AC555" t="s">
        <v>2117</v>
      </c>
      <c r="AD555" t="s">
        <v>2116</v>
      </c>
      <c r="AE555" t="s">
        <v>2116</v>
      </c>
      <c r="AF555" t="s">
        <v>2117</v>
      </c>
      <c r="AG555" t="s">
        <v>2116</v>
      </c>
    </row>
    <row r="556" spans="2:33" x14ac:dyDescent="0.3">
      <c r="B556" t="s">
        <v>569</v>
      </c>
      <c r="C556" t="s">
        <v>4231</v>
      </c>
      <c r="D556" s="25">
        <v>0.54166666666666663</v>
      </c>
      <c r="E556" t="s">
        <v>597</v>
      </c>
      <c r="F556" t="s">
        <v>610</v>
      </c>
      <c r="G556">
        <v>72.400000000000006</v>
      </c>
      <c r="H556">
        <v>79.2</v>
      </c>
      <c r="I556">
        <v>54.7</v>
      </c>
      <c r="J556">
        <v>45.3</v>
      </c>
      <c r="K556">
        <v>50.9</v>
      </c>
      <c r="L556">
        <v>59.3</v>
      </c>
      <c r="M556">
        <v>40.700000000000003</v>
      </c>
      <c r="N556" t="s">
        <v>597</v>
      </c>
      <c r="O556" t="s">
        <v>3383</v>
      </c>
      <c r="P556" t="s">
        <v>5549</v>
      </c>
      <c r="Q556" t="s">
        <v>2740</v>
      </c>
      <c r="R556" t="s">
        <v>2116</v>
      </c>
      <c r="S556" t="s">
        <v>2116</v>
      </c>
      <c r="T556" t="s">
        <v>2117</v>
      </c>
      <c r="U556" t="s">
        <v>2116</v>
      </c>
      <c r="V556" t="s">
        <v>2117</v>
      </c>
      <c r="W556" t="s">
        <v>2117</v>
      </c>
      <c r="X556" t="s">
        <v>2116</v>
      </c>
      <c r="Y556" t="s">
        <v>2116</v>
      </c>
      <c r="Z556" t="s">
        <v>2117</v>
      </c>
      <c r="AA556" t="s">
        <v>2117</v>
      </c>
      <c r="AB556" t="s">
        <v>2117</v>
      </c>
      <c r="AC556" t="s">
        <v>2117</v>
      </c>
      <c r="AD556" t="s">
        <v>2116</v>
      </c>
      <c r="AE556" t="s">
        <v>2117</v>
      </c>
      <c r="AF556" t="s">
        <v>2116</v>
      </c>
      <c r="AG556" t="s">
        <v>2117</v>
      </c>
    </row>
    <row r="557" spans="2:33" x14ac:dyDescent="0.3">
      <c r="B557" t="s">
        <v>450</v>
      </c>
      <c r="C557" t="s">
        <v>4231</v>
      </c>
      <c r="D557" s="25">
        <v>0.54166666666666663</v>
      </c>
      <c r="E557" t="s">
        <v>224</v>
      </c>
      <c r="F557" t="s">
        <v>2217</v>
      </c>
      <c r="G557">
        <v>68.7</v>
      </c>
      <c r="H557">
        <v>82.7</v>
      </c>
      <c r="I557">
        <v>60.3</v>
      </c>
      <c r="J557">
        <v>39.700000000000003</v>
      </c>
      <c r="K557">
        <v>48</v>
      </c>
      <c r="L557">
        <v>55.7</v>
      </c>
      <c r="M557">
        <v>44.3</v>
      </c>
      <c r="N557" t="s">
        <v>1368</v>
      </c>
      <c r="O557" t="s">
        <v>5067</v>
      </c>
      <c r="P557" t="s">
        <v>5550</v>
      </c>
      <c r="Q557" t="s">
        <v>2183</v>
      </c>
      <c r="R557" t="s">
        <v>2116</v>
      </c>
      <c r="S557" t="s">
        <v>2116</v>
      </c>
      <c r="T557" t="s">
        <v>2117</v>
      </c>
      <c r="U557" t="s">
        <v>2116</v>
      </c>
      <c r="V557" t="s">
        <v>2117</v>
      </c>
      <c r="W557" t="s">
        <v>2117</v>
      </c>
      <c r="X557" t="s">
        <v>2116</v>
      </c>
      <c r="Y557" t="s">
        <v>2116</v>
      </c>
      <c r="Z557" t="s">
        <v>2117</v>
      </c>
      <c r="AA557" t="s">
        <v>2117</v>
      </c>
      <c r="AB557" t="s">
        <v>2117</v>
      </c>
      <c r="AC557" t="s">
        <v>2117</v>
      </c>
      <c r="AD557" t="s">
        <v>2116</v>
      </c>
      <c r="AE557" t="s">
        <v>2116</v>
      </c>
      <c r="AF557" t="s">
        <v>2116</v>
      </c>
      <c r="AG557" t="s">
        <v>2117</v>
      </c>
    </row>
    <row r="558" spans="2:33" x14ac:dyDescent="0.3">
      <c r="B558" t="s">
        <v>465</v>
      </c>
      <c r="C558" t="s">
        <v>4231</v>
      </c>
      <c r="D558" s="25">
        <v>0.58333333333333337</v>
      </c>
      <c r="E558" t="s">
        <v>1011</v>
      </c>
      <c r="F558" t="s">
        <v>32</v>
      </c>
      <c r="G558">
        <v>78.400000000000006</v>
      </c>
      <c r="H558">
        <v>84.5</v>
      </c>
      <c r="I558">
        <v>63</v>
      </c>
      <c r="J558">
        <v>37</v>
      </c>
      <c r="K558">
        <v>43.1</v>
      </c>
      <c r="L558">
        <v>64.3</v>
      </c>
      <c r="M558">
        <v>35.700000000000003</v>
      </c>
      <c r="N558" t="s">
        <v>1011</v>
      </c>
      <c r="O558" t="s">
        <v>1754</v>
      </c>
      <c r="P558" t="s">
        <v>5551</v>
      </c>
      <c r="Q558" t="s">
        <v>2740</v>
      </c>
      <c r="R558" t="s">
        <v>2116</v>
      </c>
      <c r="S558" t="s">
        <v>2116</v>
      </c>
      <c r="T558" t="s">
        <v>2117</v>
      </c>
      <c r="U558" t="s">
        <v>2116</v>
      </c>
      <c r="V558" t="s">
        <v>2117</v>
      </c>
      <c r="W558" t="s">
        <v>2117</v>
      </c>
      <c r="X558" t="s">
        <v>2116</v>
      </c>
      <c r="Y558" t="s">
        <v>2116</v>
      </c>
      <c r="Z558" t="s">
        <v>2117</v>
      </c>
      <c r="AA558" t="s">
        <v>2117</v>
      </c>
      <c r="AB558" t="s">
        <v>2117</v>
      </c>
      <c r="AC558" t="s">
        <v>2117</v>
      </c>
      <c r="AD558" t="s">
        <v>2116</v>
      </c>
      <c r="AE558" t="s">
        <v>2117</v>
      </c>
      <c r="AF558" t="s">
        <v>2116</v>
      </c>
      <c r="AG558" t="s">
        <v>2117</v>
      </c>
    </row>
    <row r="559" spans="2:33" x14ac:dyDescent="0.3">
      <c r="B559" t="s">
        <v>451</v>
      </c>
      <c r="C559" t="s">
        <v>4231</v>
      </c>
      <c r="D559" s="25">
        <v>0.58333333333333337</v>
      </c>
      <c r="E559" t="s">
        <v>1260</v>
      </c>
      <c r="F559" t="s">
        <v>259</v>
      </c>
      <c r="G559">
        <v>68.099999999999994</v>
      </c>
      <c r="H559">
        <v>83.1</v>
      </c>
      <c r="I559">
        <v>60.7</v>
      </c>
      <c r="J559">
        <v>39.299999999999997</v>
      </c>
      <c r="K559">
        <v>45.5</v>
      </c>
      <c r="L559">
        <v>62.3</v>
      </c>
      <c r="M559">
        <v>37.700000000000003</v>
      </c>
      <c r="N559" t="s">
        <v>4779</v>
      </c>
      <c r="O559" t="s">
        <v>269</v>
      </c>
      <c r="P559" t="s">
        <v>5552</v>
      </c>
      <c r="Q559" t="s">
        <v>447</v>
      </c>
      <c r="R559" t="s">
        <v>2116</v>
      </c>
      <c r="S559" t="s">
        <v>2117</v>
      </c>
      <c r="T559" t="s">
        <v>2116</v>
      </c>
      <c r="U559" t="s">
        <v>2117</v>
      </c>
      <c r="V559" t="s">
        <v>2117</v>
      </c>
      <c r="W559" t="s">
        <v>2116</v>
      </c>
      <c r="X559" t="s">
        <v>2116</v>
      </c>
      <c r="Y559" t="s">
        <v>2117</v>
      </c>
      <c r="Z559" t="s">
        <v>2116</v>
      </c>
      <c r="AA559" t="s">
        <v>2116</v>
      </c>
      <c r="AB559" t="s">
        <v>2116</v>
      </c>
      <c r="AC559" t="s">
        <v>2116</v>
      </c>
      <c r="AD559" t="s">
        <v>2117</v>
      </c>
      <c r="AE559" t="s">
        <v>2117</v>
      </c>
      <c r="AF559" t="s">
        <v>2116</v>
      </c>
      <c r="AG559" t="s">
        <v>2117</v>
      </c>
    </row>
    <row r="560" spans="2:33" x14ac:dyDescent="0.3">
      <c r="B560" t="s">
        <v>650</v>
      </c>
      <c r="C560" t="s">
        <v>4231</v>
      </c>
      <c r="D560" s="25">
        <v>0.625</v>
      </c>
      <c r="E560" t="s">
        <v>315</v>
      </c>
      <c r="F560" t="s">
        <v>651</v>
      </c>
      <c r="G560">
        <v>60.7</v>
      </c>
      <c r="H560">
        <v>60.2</v>
      </c>
      <c r="I560">
        <v>31.8</v>
      </c>
      <c r="J560">
        <v>68.2</v>
      </c>
      <c r="K560">
        <v>72.599999999999994</v>
      </c>
      <c r="L560">
        <v>40.9</v>
      </c>
      <c r="M560">
        <v>59.1</v>
      </c>
      <c r="N560" t="s">
        <v>315</v>
      </c>
      <c r="O560" t="s">
        <v>1976</v>
      </c>
      <c r="P560" t="s">
        <v>5553</v>
      </c>
      <c r="Q560" t="s">
        <v>462</v>
      </c>
      <c r="R560" t="s">
        <v>2117</v>
      </c>
      <c r="S560" t="s">
        <v>2116</v>
      </c>
      <c r="T560" t="s">
        <v>2116</v>
      </c>
      <c r="U560" t="s">
        <v>2117</v>
      </c>
      <c r="V560" t="s">
        <v>2116</v>
      </c>
      <c r="W560" t="s">
        <v>2117</v>
      </c>
      <c r="X560" t="s">
        <v>2116</v>
      </c>
      <c r="Y560" t="s">
        <v>2117</v>
      </c>
      <c r="Z560" t="s">
        <v>2116</v>
      </c>
      <c r="AA560" t="s">
        <v>2117</v>
      </c>
      <c r="AB560" t="s">
        <v>2117</v>
      </c>
      <c r="AC560" t="s">
        <v>2117</v>
      </c>
      <c r="AD560" t="s">
        <v>2116</v>
      </c>
      <c r="AE560" t="s">
        <v>2117</v>
      </c>
      <c r="AF560" t="s">
        <v>2117</v>
      </c>
      <c r="AG560" t="s">
        <v>2116</v>
      </c>
    </row>
    <row r="561" spans="2:33" x14ac:dyDescent="0.3">
      <c r="B561" t="s">
        <v>650</v>
      </c>
      <c r="C561" t="s">
        <v>4231</v>
      </c>
      <c r="D561" s="25">
        <v>0.625</v>
      </c>
      <c r="E561" t="s">
        <v>671</v>
      </c>
      <c r="F561" t="s">
        <v>321</v>
      </c>
      <c r="G561">
        <v>44.3</v>
      </c>
      <c r="H561">
        <v>49.1</v>
      </c>
      <c r="I561">
        <v>21.9</v>
      </c>
      <c r="J561">
        <v>78.099999999999994</v>
      </c>
      <c r="K561">
        <v>81.599999999999994</v>
      </c>
      <c r="L561">
        <v>31.7</v>
      </c>
      <c r="M561">
        <v>68.3</v>
      </c>
      <c r="N561" t="s">
        <v>2774</v>
      </c>
      <c r="O561" t="s">
        <v>321</v>
      </c>
      <c r="P561" t="s">
        <v>5554</v>
      </c>
      <c r="Q561" t="s">
        <v>447</v>
      </c>
      <c r="R561" t="s">
        <v>2116</v>
      </c>
      <c r="S561" t="s">
        <v>2117</v>
      </c>
      <c r="T561" t="s">
        <v>2116</v>
      </c>
      <c r="U561" t="s">
        <v>2117</v>
      </c>
      <c r="V561" t="s">
        <v>2117</v>
      </c>
      <c r="W561" t="s">
        <v>2116</v>
      </c>
      <c r="X561" t="s">
        <v>2116</v>
      </c>
      <c r="Y561" t="s">
        <v>2117</v>
      </c>
      <c r="Z561" t="s">
        <v>2116</v>
      </c>
      <c r="AA561" t="s">
        <v>2116</v>
      </c>
      <c r="AB561" t="s">
        <v>2116</v>
      </c>
      <c r="AC561" t="s">
        <v>2116</v>
      </c>
      <c r="AD561" t="s">
        <v>2117</v>
      </c>
      <c r="AE561" t="s">
        <v>2117</v>
      </c>
      <c r="AF561" t="s">
        <v>2116</v>
      </c>
      <c r="AG561" t="s">
        <v>2117</v>
      </c>
    </row>
    <row r="562" spans="2:33" x14ac:dyDescent="0.3">
      <c r="B562" t="s">
        <v>478</v>
      </c>
      <c r="C562" t="s">
        <v>4231</v>
      </c>
      <c r="D562" s="25">
        <v>0.65625</v>
      </c>
      <c r="E562" t="s">
        <v>681</v>
      </c>
      <c r="F562" t="s">
        <v>354</v>
      </c>
      <c r="G562">
        <v>67.599999999999994</v>
      </c>
      <c r="H562">
        <v>75.3</v>
      </c>
      <c r="I562">
        <v>49.2</v>
      </c>
      <c r="J562">
        <v>50.8</v>
      </c>
      <c r="K562">
        <v>56.4</v>
      </c>
      <c r="L562">
        <v>54.8</v>
      </c>
      <c r="M562">
        <v>45.2</v>
      </c>
      <c r="N562" t="s">
        <v>681</v>
      </c>
      <c r="O562" t="s">
        <v>354</v>
      </c>
      <c r="P562" t="s">
        <v>5555</v>
      </c>
      <c r="Q562" t="s">
        <v>447</v>
      </c>
      <c r="R562" t="s">
        <v>2116</v>
      </c>
      <c r="S562" t="s">
        <v>2117</v>
      </c>
      <c r="T562" t="s">
        <v>2116</v>
      </c>
      <c r="U562" t="s">
        <v>2117</v>
      </c>
      <c r="V562" t="s">
        <v>2117</v>
      </c>
      <c r="W562" t="s">
        <v>2116</v>
      </c>
      <c r="X562" t="s">
        <v>2116</v>
      </c>
      <c r="Y562" t="s">
        <v>2117</v>
      </c>
      <c r="Z562" t="s">
        <v>2116</v>
      </c>
      <c r="AA562" t="s">
        <v>2116</v>
      </c>
      <c r="AB562" t="s">
        <v>2116</v>
      </c>
      <c r="AC562" t="s">
        <v>2116</v>
      </c>
      <c r="AD562" t="s">
        <v>2117</v>
      </c>
      <c r="AE562" t="s">
        <v>2117</v>
      </c>
      <c r="AF562" t="s">
        <v>2116</v>
      </c>
      <c r="AG562" t="s">
        <v>2117</v>
      </c>
    </row>
    <row r="563" spans="2:33" x14ac:dyDescent="0.3">
      <c r="B563" t="s">
        <v>478</v>
      </c>
      <c r="C563" t="s">
        <v>4231</v>
      </c>
      <c r="D563" s="25">
        <v>0.65625</v>
      </c>
      <c r="E563" t="s">
        <v>158</v>
      </c>
      <c r="F563" t="s">
        <v>680</v>
      </c>
      <c r="G563">
        <v>70.5</v>
      </c>
      <c r="H563">
        <v>79.3</v>
      </c>
      <c r="I563">
        <v>55</v>
      </c>
      <c r="J563">
        <v>45</v>
      </c>
      <c r="K563">
        <v>52</v>
      </c>
      <c r="L563">
        <v>55.7</v>
      </c>
      <c r="M563">
        <v>44.3</v>
      </c>
      <c r="N563" t="s">
        <v>158</v>
      </c>
      <c r="O563" t="s">
        <v>3359</v>
      </c>
      <c r="P563" t="s">
        <v>5556</v>
      </c>
      <c r="Q563" t="s">
        <v>459</v>
      </c>
      <c r="R563" t="s">
        <v>2116</v>
      </c>
      <c r="S563" t="s">
        <v>2117</v>
      </c>
      <c r="T563" t="s">
        <v>2116</v>
      </c>
      <c r="U563" t="s">
        <v>2117</v>
      </c>
      <c r="V563" t="s">
        <v>2117</v>
      </c>
      <c r="W563" t="s">
        <v>2116</v>
      </c>
      <c r="X563" t="s">
        <v>2116</v>
      </c>
      <c r="Y563" t="s">
        <v>2117</v>
      </c>
      <c r="Z563" t="s">
        <v>2116</v>
      </c>
      <c r="AA563" t="s">
        <v>2116</v>
      </c>
      <c r="AB563" t="s">
        <v>2117</v>
      </c>
      <c r="AC563" t="s">
        <v>2116</v>
      </c>
      <c r="AD563" t="s">
        <v>2117</v>
      </c>
      <c r="AE563" t="s">
        <v>2117</v>
      </c>
      <c r="AF563" t="s">
        <v>2117</v>
      </c>
      <c r="AG563" t="s">
        <v>2116</v>
      </c>
    </row>
    <row r="564" spans="2:33" x14ac:dyDescent="0.3">
      <c r="B564" t="s">
        <v>477</v>
      </c>
      <c r="C564" t="s">
        <v>4231</v>
      </c>
      <c r="D564" s="25">
        <v>0.65625</v>
      </c>
      <c r="E564" t="s">
        <v>154</v>
      </c>
      <c r="F564" t="s">
        <v>155</v>
      </c>
      <c r="G564">
        <v>66</v>
      </c>
      <c r="H564">
        <v>71.2</v>
      </c>
      <c r="I564">
        <v>43.9</v>
      </c>
      <c r="J564">
        <v>56.1</v>
      </c>
      <c r="K564">
        <v>61.4</v>
      </c>
      <c r="L564">
        <v>50.8</v>
      </c>
      <c r="M564">
        <v>49.2</v>
      </c>
      <c r="N564" t="s">
        <v>154</v>
      </c>
      <c r="O564" t="s">
        <v>2493</v>
      </c>
      <c r="P564" t="s">
        <v>5557</v>
      </c>
      <c r="Q564" t="s">
        <v>447</v>
      </c>
      <c r="R564" t="s">
        <v>2116</v>
      </c>
      <c r="S564" t="s">
        <v>2117</v>
      </c>
      <c r="T564" t="s">
        <v>2116</v>
      </c>
      <c r="U564" t="s">
        <v>2117</v>
      </c>
      <c r="V564" t="s">
        <v>2117</v>
      </c>
      <c r="W564" t="s">
        <v>2116</v>
      </c>
      <c r="X564" t="s">
        <v>2116</v>
      </c>
      <c r="Y564" t="s">
        <v>2117</v>
      </c>
      <c r="Z564" t="s">
        <v>2116</v>
      </c>
      <c r="AA564" t="s">
        <v>2116</v>
      </c>
      <c r="AB564" t="s">
        <v>2116</v>
      </c>
      <c r="AC564" t="s">
        <v>2116</v>
      </c>
      <c r="AD564" t="s">
        <v>2117</v>
      </c>
      <c r="AE564" t="s">
        <v>2117</v>
      </c>
      <c r="AF564" t="s">
        <v>2116</v>
      </c>
      <c r="AG564" t="s">
        <v>2117</v>
      </c>
    </row>
    <row r="565" spans="2:33" x14ac:dyDescent="0.3">
      <c r="B565" t="s">
        <v>477</v>
      </c>
      <c r="C565" t="s">
        <v>4231</v>
      </c>
      <c r="D565" s="25">
        <v>0.65625</v>
      </c>
      <c r="E565" t="s">
        <v>150</v>
      </c>
      <c r="F565" t="s">
        <v>151</v>
      </c>
      <c r="G565">
        <v>67.7</v>
      </c>
      <c r="H565">
        <v>78.2</v>
      </c>
      <c r="I565">
        <v>53.3</v>
      </c>
      <c r="J565">
        <v>46.7</v>
      </c>
      <c r="K565">
        <v>53.5</v>
      </c>
      <c r="L565">
        <v>54.8</v>
      </c>
      <c r="M565">
        <v>45.2</v>
      </c>
      <c r="N565" t="s">
        <v>2491</v>
      </c>
      <c r="O565" t="s">
        <v>151</v>
      </c>
      <c r="P565" t="s">
        <v>5558</v>
      </c>
      <c r="Q565" t="s">
        <v>2183</v>
      </c>
      <c r="R565" t="s">
        <v>2116</v>
      </c>
      <c r="S565" t="s">
        <v>2116</v>
      </c>
      <c r="T565" t="s">
        <v>2117</v>
      </c>
      <c r="U565" t="s">
        <v>2116</v>
      </c>
      <c r="V565" t="s">
        <v>2117</v>
      </c>
      <c r="W565" t="s">
        <v>2117</v>
      </c>
      <c r="X565" t="s">
        <v>2116</v>
      </c>
      <c r="Y565" t="s">
        <v>2116</v>
      </c>
      <c r="Z565" t="s">
        <v>2117</v>
      </c>
      <c r="AA565" t="s">
        <v>2117</v>
      </c>
      <c r="AB565" t="s">
        <v>2117</v>
      </c>
      <c r="AC565" t="s">
        <v>2117</v>
      </c>
      <c r="AD565" t="s">
        <v>2116</v>
      </c>
      <c r="AE565" t="s">
        <v>2116</v>
      </c>
      <c r="AF565" t="s">
        <v>2116</v>
      </c>
      <c r="AG565" t="s">
        <v>2117</v>
      </c>
    </row>
    <row r="566" spans="2:33" x14ac:dyDescent="0.3">
      <c r="B566" t="s">
        <v>477</v>
      </c>
      <c r="C566" t="s">
        <v>4231</v>
      </c>
      <c r="D566" s="25">
        <v>0.65625</v>
      </c>
      <c r="E566" t="s">
        <v>149</v>
      </c>
      <c r="F566" t="s">
        <v>679</v>
      </c>
      <c r="G566">
        <v>63.9</v>
      </c>
      <c r="H566">
        <v>72.900000000000006</v>
      </c>
      <c r="I566">
        <v>46.1</v>
      </c>
      <c r="J566">
        <v>53.9</v>
      </c>
      <c r="K566">
        <v>59.5</v>
      </c>
      <c r="L566">
        <v>52.2</v>
      </c>
      <c r="M566">
        <v>47.8</v>
      </c>
      <c r="N566" t="s">
        <v>149</v>
      </c>
      <c r="O566" t="s">
        <v>3360</v>
      </c>
      <c r="P566" t="s">
        <v>5559</v>
      </c>
      <c r="Q566" t="s">
        <v>453</v>
      </c>
      <c r="R566" t="s">
        <v>2117</v>
      </c>
      <c r="S566" t="s">
        <v>2116</v>
      </c>
      <c r="T566" t="s">
        <v>2116</v>
      </c>
      <c r="U566" t="s">
        <v>2117</v>
      </c>
      <c r="V566" t="s">
        <v>2116</v>
      </c>
      <c r="W566" t="s">
        <v>2117</v>
      </c>
      <c r="X566" t="s">
        <v>2117</v>
      </c>
      <c r="Y566" t="s">
        <v>2116</v>
      </c>
      <c r="Z566" t="s">
        <v>2116</v>
      </c>
      <c r="AA566" t="s">
        <v>2117</v>
      </c>
      <c r="AB566" t="s">
        <v>2116</v>
      </c>
      <c r="AC566" t="s">
        <v>2116</v>
      </c>
      <c r="AD566" t="s">
        <v>2117</v>
      </c>
      <c r="AE566" t="s">
        <v>2117</v>
      </c>
      <c r="AF566" t="s">
        <v>2116</v>
      </c>
      <c r="AG566" t="s">
        <v>2117</v>
      </c>
    </row>
    <row r="567" spans="2:33" x14ac:dyDescent="0.3">
      <c r="B567" t="s">
        <v>477</v>
      </c>
      <c r="C567" t="s">
        <v>4231</v>
      </c>
      <c r="D567" s="25">
        <v>0.65625</v>
      </c>
      <c r="E567" t="s">
        <v>152</v>
      </c>
      <c r="F567" t="s">
        <v>156</v>
      </c>
      <c r="G567">
        <v>63.4</v>
      </c>
      <c r="H567">
        <v>73.7</v>
      </c>
      <c r="I567">
        <v>47.2</v>
      </c>
      <c r="J567">
        <v>52.8</v>
      </c>
      <c r="K567">
        <v>59.1</v>
      </c>
      <c r="L567">
        <v>51</v>
      </c>
      <c r="M567">
        <v>49</v>
      </c>
      <c r="N567" t="s">
        <v>152</v>
      </c>
      <c r="O567" t="s">
        <v>2494</v>
      </c>
      <c r="P567" t="s">
        <v>5560</v>
      </c>
      <c r="Q567" t="s">
        <v>2740</v>
      </c>
      <c r="R567" t="s">
        <v>2116</v>
      </c>
      <c r="S567" t="s">
        <v>2116</v>
      </c>
      <c r="T567" t="s">
        <v>2117</v>
      </c>
      <c r="U567" t="s">
        <v>2116</v>
      </c>
      <c r="V567" t="s">
        <v>2117</v>
      </c>
      <c r="W567" t="s">
        <v>2117</v>
      </c>
      <c r="X567" t="s">
        <v>2116</v>
      </c>
      <c r="Y567" t="s">
        <v>2117</v>
      </c>
      <c r="Z567" t="s">
        <v>2116</v>
      </c>
      <c r="AA567" t="s">
        <v>2116</v>
      </c>
      <c r="AB567" t="s">
        <v>2117</v>
      </c>
      <c r="AC567" t="s">
        <v>2117</v>
      </c>
      <c r="AD567" t="s">
        <v>2116</v>
      </c>
      <c r="AE567" t="s">
        <v>2117</v>
      </c>
      <c r="AF567" t="s">
        <v>2116</v>
      </c>
      <c r="AG567" t="s">
        <v>2117</v>
      </c>
    </row>
    <row r="568" spans="2:33" x14ac:dyDescent="0.3">
      <c r="B568" t="s">
        <v>477</v>
      </c>
      <c r="C568" t="s">
        <v>4231</v>
      </c>
      <c r="D568" s="25">
        <v>0.65625</v>
      </c>
      <c r="E568" t="s">
        <v>153</v>
      </c>
      <c r="F568" t="s">
        <v>678</v>
      </c>
      <c r="G568">
        <v>58</v>
      </c>
      <c r="H568">
        <v>71.099999999999994</v>
      </c>
      <c r="I568">
        <v>43.9</v>
      </c>
      <c r="J568">
        <v>56.1</v>
      </c>
      <c r="K568">
        <v>61.5</v>
      </c>
      <c r="L568">
        <v>50.7</v>
      </c>
      <c r="M568">
        <v>49.3</v>
      </c>
      <c r="N568" t="s">
        <v>2492</v>
      </c>
      <c r="O568" t="s">
        <v>678</v>
      </c>
      <c r="P568" t="s">
        <v>5561</v>
      </c>
      <c r="Q568" t="s">
        <v>456</v>
      </c>
      <c r="R568" t="s">
        <v>2116</v>
      </c>
      <c r="S568" t="s">
        <v>2116</v>
      </c>
      <c r="T568" t="s">
        <v>2117</v>
      </c>
      <c r="U568" t="s">
        <v>2116</v>
      </c>
      <c r="V568" t="s">
        <v>2117</v>
      </c>
      <c r="W568" t="s">
        <v>2117</v>
      </c>
      <c r="X568" t="s">
        <v>2116</v>
      </c>
      <c r="Y568" t="s">
        <v>2116</v>
      </c>
      <c r="Z568" t="s">
        <v>2117</v>
      </c>
      <c r="AA568" t="s">
        <v>2117</v>
      </c>
      <c r="AB568" t="s">
        <v>2116</v>
      </c>
      <c r="AC568" t="s">
        <v>2116</v>
      </c>
      <c r="AD568" t="s">
        <v>2117</v>
      </c>
      <c r="AE568" t="s">
        <v>2117</v>
      </c>
      <c r="AF568" t="s">
        <v>2116</v>
      </c>
      <c r="AG568" t="s">
        <v>2117</v>
      </c>
    </row>
    <row r="569" spans="2:33" x14ac:dyDescent="0.3">
      <c r="B569" t="s">
        <v>457</v>
      </c>
      <c r="C569" t="s">
        <v>4231</v>
      </c>
      <c r="D569" s="25">
        <v>0.66666666666666663</v>
      </c>
      <c r="E569" t="s">
        <v>1267</v>
      </c>
      <c r="F569" t="s">
        <v>743</v>
      </c>
      <c r="G569">
        <v>78.599999999999994</v>
      </c>
      <c r="H569">
        <v>88.1</v>
      </c>
      <c r="I569">
        <v>69.400000000000006</v>
      </c>
      <c r="J569">
        <v>30.6</v>
      </c>
      <c r="K569">
        <v>36.200000000000003</v>
      </c>
      <c r="L569">
        <v>70</v>
      </c>
      <c r="M569">
        <v>30</v>
      </c>
      <c r="N569" t="s">
        <v>4796</v>
      </c>
      <c r="O569" t="s">
        <v>3037</v>
      </c>
      <c r="P569" t="s">
        <v>5562</v>
      </c>
      <c r="Q569" t="s">
        <v>459</v>
      </c>
      <c r="R569" t="s">
        <v>2116</v>
      </c>
      <c r="S569" t="s">
        <v>2117</v>
      </c>
      <c r="T569" t="s">
        <v>2116</v>
      </c>
      <c r="U569" t="s">
        <v>2117</v>
      </c>
      <c r="V569" t="s">
        <v>2117</v>
      </c>
      <c r="W569" t="s">
        <v>2116</v>
      </c>
      <c r="X569" t="s">
        <v>2116</v>
      </c>
      <c r="Y569" t="s">
        <v>2117</v>
      </c>
      <c r="Z569" t="s">
        <v>2116</v>
      </c>
      <c r="AA569" t="s">
        <v>2117</v>
      </c>
      <c r="AB569" t="s">
        <v>2117</v>
      </c>
      <c r="AC569" t="s">
        <v>2116</v>
      </c>
      <c r="AD569" t="s">
        <v>2117</v>
      </c>
      <c r="AE569" t="s">
        <v>2117</v>
      </c>
      <c r="AF569" t="s">
        <v>2117</v>
      </c>
      <c r="AG569" t="s">
        <v>2116</v>
      </c>
    </row>
    <row r="570" spans="2:33" x14ac:dyDescent="0.3">
      <c r="B570" t="s">
        <v>465</v>
      </c>
      <c r="C570" t="s">
        <v>4231</v>
      </c>
      <c r="D570" s="25">
        <v>0.66666666666666663</v>
      </c>
      <c r="E570" t="s">
        <v>31</v>
      </c>
      <c r="F570" t="s">
        <v>33</v>
      </c>
      <c r="G570">
        <v>72.8</v>
      </c>
      <c r="H570">
        <v>80.400000000000006</v>
      </c>
      <c r="I570">
        <v>56.7</v>
      </c>
      <c r="J570">
        <v>43.3</v>
      </c>
      <c r="K570">
        <v>50.9</v>
      </c>
      <c r="L570">
        <v>54.9</v>
      </c>
      <c r="M570">
        <v>45.1</v>
      </c>
      <c r="N570" t="s">
        <v>31</v>
      </c>
      <c r="O570" t="s">
        <v>33</v>
      </c>
      <c r="P570" t="s">
        <v>5563</v>
      </c>
      <c r="Q570" t="s">
        <v>2171</v>
      </c>
      <c r="R570" t="s">
        <v>2117</v>
      </c>
      <c r="S570" t="s">
        <v>2116</v>
      </c>
      <c r="T570" t="s">
        <v>2116</v>
      </c>
      <c r="U570" t="s">
        <v>2117</v>
      </c>
      <c r="V570" t="s">
        <v>2116</v>
      </c>
      <c r="W570" t="s">
        <v>2117</v>
      </c>
      <c r="X570" t="s">
        <v>2117</v>
      </c>
      <c r="Y570" t="s">
        <v>2116</v>
      </c>
      <c r="Z570" t="s">
        <v>2116</v>
      </c>
      <c r="AA570" t="s">
        <v>2117</v>
      </c>
      <c r="AB570" t="s">
        <v>2117</v>
      </c>
      <c r="AC570" t="s">
        <v>2117</v>
      </c>
      <c r="AD570" t="s">
        <v>2116</v>
      </c>
      <c r="AE570" t="s">
        <v>2116</v>
      </c>
      <c r="AF570" t="s">
        <v>2116</v>
      </c>
      <c r="AG570" t="s">
        <v>2117</v>
      </c>
    </row>
    <row r="571" spans="2:33" x14ac:dyDescent="0.3">
      <c r="B571" t="s">
        <v>483</v>
      </c>
      <c r="C571" t="s">
        <v>4231</v>
      </c>
      <c r="D571" s="25">
        <v>0.70833333333333337</v>
      </c>
      <c r="E571" t="s">
        <v>781</v>
      </c>
      <c r="F571" t="s">
        <v>1180</v>
      </c>
      <c r="G571">
        <v>62.8</v>
      </c>
      <c r="H571">
        <v>63.8</v>
      </c>
      <c r="I571">
        <v>35.5</v>
      </c>
      <c r="J571">
        <v>64.5</v>
      </c>
      <c r="K571">
        <v>69.400000000000006</v>
      </c>
      <c r="L571">
        <v>43.5</v>
      </c>
      <c r="M571">
        <v>56.5</v>
      </c>
      <c r="N571" t="s">
        <v>781</v>
      </c>
      <c r="O571" t="s">
        <v>4680</v>
      </c>
      <c r="P571" t="s">
        <v>5564</v>
      </c>
      <c r="Q571" t="s">
        <v>2120</v>
      </c>
      <c r="R571" t="s">
        <v>2116</v>
      </c>
      <c r="S571" t="s">
        <v>2117</v>
      </c>
      <c r="T571" t="s">
        <v>2116</v>
      </c>
      <c r="U571" t="s">
        <v>2117</v>
      </c>
      <c r="V571" t="s">
        <v>2117</v>
      </c>
      <c r="W571" t="s">
        <v>2116</v>
      </c>
      <c r="X571" t="s">
        <v>2116</v>
      </c>
      <c r="Y571" t="s">
        <v>2116</v>
      </c>
      <c r="Z571" t="s">
        <v>2117</v>
      </c>
      <c r="AA571" t="s">
        <v>2117</v>
      </c>
      <c r="AB571" t="s">
        <v>2117</v>
      </c>
      <c r="AC571" t="s">
        <v>2117</v>
      </c>
      <c r="AD571" t="s">
        <v>2116</v>
      </c>
      <c r="AE571" t="s">
        <v>2116</v>
      </c>
      <c r="AF571" t="s">
        <v>2117</v>
      </c>
      <c r="AG571" t="s">
        <v>2116</v>
      </c>
    </row>
    <row r="572" spans="2:33" x14ac:dyDescent="0.3">
      <c r="B572" t="s">
        <v>482</v>
      </c>
      <c r="C572" t="s">
        <v>4231</v>
      </c>
      <c r="D572" s="25">
        <v>0.70833333333333337</v>
      </c>
      <c r="E572" t="s">
        <v>172</v>
      </c>
      <c r="F572" t="s">
        <v>1175</v>
      </c>
      <c r="G572">
        <v>68.599999999999994</v>
      </c>
      <c r="H572">
        <v>73.400000000000006</v>
      </c>
      <c r="I572">
        <v>46.8</v>
      </c>
      <c r="J572">
        <v>53.2</v>
      </c>
      <c r="K572">
        <v>59.1</v>
      </c>
      <c r="L572">
        <v>51.9</v>
      </c>
      <c r="M572">
        <v>48.1</v>
      </c>
      <c r="N572" t="s">
        <v>2538</v>
      </c>
      <c r="O572" t="s">
        <v>1175</v>
      </c>
      <c r="P572" t="s">
        <v>5565</v>
      </c>
      <c r="Q572" t="s">
        <v>2169</v>
      </c>
      <c r="R572" t="s">
        <v>2117</v>
      </c>
      <c r="S572" t="s">
        <v>2116</v>
      </c>
      <c r="T572" t="s">
        <v>2116</v>
      </c>
      <c r="U572" t="s">
        <v>2117</v>
      </c>
      <c r="V572" t="s">
        <v>2116</v>
      </c>
      <c r="W572" t="s">
        <v>2117</v>
      </c>
      <c r="X572" t="s">
        <v>2117</v>
      </c>
      <c r="Y572" t="s">
        <v>2116</v>
      </c>
      <c r="Z572" t="s">
        <v>2116</v>
      </c>
      <c r="AA572" t="s">
        <v>2117</v>
      </c>
      <c r="AB572" t="s">
        <v>2117</v>
      </c>
      <c r="AC572" t="s">
        <v>2117</v>
      </c>
      <c r="AD572" t="s">
        <v>2116</v>
      </c>
      <c r="AE572" t="s">
        <v>2116</v>
      </c>
      <c r="AF572" t="s">
        <v>2117</v>
      </c>
      <c r="AG572" t="s">
        <v>2116</v>
      </c>
    </row>
    <row r="573" spans="2:33" x14ac:dyDescent="0.3">
      <c r="B573" t="s">
        <v>488</v>
      </c>
      <c r="C573" t="s">
        <v>4231</v>
      </c>
      <c r="D573" s="25">
        <v>0.79166666666666663</v>
      </c>
      <c r="E573" t="s">
        <v>693</v>
      </c>
      <c r="F573" t="s">
        <v>1097</v>
      </c>
      <c r="G573">
        <v>75.7</v>
      </c>
      <c r="H573">
        <v>77.599999999999994</v>
      </c>
      <c r="I573">
        <v>52.6</v>
      </c>
      <c r="J573">
        <v>47.4</v>
      </c>
      <c r="K573">
        <v>55.1</v>
      </c>
      <c r="L573">
        <v>51.7</v>
      </c>
      <c r="M573">
        <v>48.3</v>
      </c>
      <c r="N573" t="s">
        <v>3110</v>
      </c>
      <c r="O573" t="s">
        <v>4551</v>
      </c>
      <c r="P573" t="s">
        <v>5566</v>
      </c>
      <c r="Q573" t="s">
        <v>459</v>
      </c>
      <c r="R573" t="s">
        <v>2116</v>
      </c>
      <c r="S573" t="s">
        <v>2117</v>
      </c>
      <c r="T573" t="s">
        <v>2116</v>
      </c>
      <c r="U573" t="s">
        <v>2117</v>
      </c>
      <c r="V573" t="s">
        <v>2117</v>
      </c>
      <c r="W573" t="s">
        <v>2116</v>
      </c>
      <c r="X573" t="s">
        <v>2116</v>
      </c>
      <c r="Y573" t="s">
        <v>2117</v>
      </c>
      <c r="Z573" t="s">
        <v>2116</v>
      </c>
      <c r="AA573" t="s">
        <v>2116</v>
      </c>
      <c r="AB573" t="s">
        <v>2117</v>
      </c>
      <c r="AC573" t="s">
        <v>2116</v>
      </c>
      <c r="AD573" t="s">
        <v>2117</v>
      </c>
      <c r="AE573" t="s">
        <v>2117</v>
      </c>
      <c r="AF573" t="s">
        <v>2117</v>
      </c>
      <c r="AG573" t="s">
        <v>2116</v>
      </c>
    </row>
    <row r="574" spans="2:33" x14ac:dyDescent="0.3">
      <c r="B574" t="s">
        <v>486</v>
      </c>
      <c r="C574" t="s">
        <v>4231</v>
      </c>
      <c r="D574" s="25">
        <v>0.79166666666666663</v>
      </c>
      <c r="E574" t="s">
        <v>1273</v>
      </c>
      <c r="F574" t="s">
        <v>1274</v>
      </c>
      <c r="G574">
        <v>72.5</v>
      </c>
      <c r="H574">
        <v>75.8</v>
      </c>
      <c r="I574">
        <v>50</v>
      </c>
      <c r="J574">
        <v>50</v>
      </c>
      <c r="K574">
        <v>56</v>
      </c>
      <c r="L574">
        <v>54.4</v>
      </c>
      <c r="M574">
        <v>45.6</v>
      </c>
      <c r="N574" t="s">
        <v>1314</v>
      </c>
      <c r="O574" t="s">
        <v>4805</v>
      </c>
      <c r="P574" t="s">
        <v>5567</v>
      </c>
      <c r="Q574" t="s">
        <v>449</v>
      </c>
      <c r="R574" t="s">
        <v>2116</v>
      </c>
      <c r="S574" t="s">
        <v>2116</v>
      </c>
      <c r="T574" t="s">
        <v>2117</v>
      </c>
      <c r="U574" t="s">
        <v>2116</v>
      </c>
      <c r="V574" t="s">
        <v>2117</v>
      </c>
      <c r="W574" t="s">
        <v>2117</v>
      </c>
      <c r="X574" t="s">
        <v>2116</v>
      </c>
      <c r="Y574" t="s">
        <v>2117</v>
      </c>
      <c r="Z574" t="s">
        <v>2116</v>
      </c>
      <c r="AA574" t="s">
        <v>2116</v>
      </c>
      <c r="AB574" t="s">
        <v>2117</v>
      </c>
      <c r="AC574" t="s">
        <v>2116</v>
      </c>
      <c r="AD574" t="s">
        <v>2117</v>
      </c>
      <c r="AE574" t="s">
        <v>2117</v>
      </c>
      <c r="AF574" t="s">
        <v>2116</v>
      </c>
      <c r="AG574" t="s">
        <v>2117</v>
      </c>
    </row>
    <row r="575" spans="2:33" x14ac:dyDescent="0.3">
      <c r="B575" t="s">
        <v>483</v>
      </c>
      <c r="C575" t="s">
        <v>4231</v>
      </c>
      <c r="D575" s="25">
        <v>0.82291666666666663</v>
      </c>
      <c r="E575" t="s">
        <v>738</v>
      </c>
      <c r="F575" t="s">
        <v>1197</v>
      </c>
      <c r="G575">
        <v>64.599999999999994</v>
      </c>
      <c r="H575">
        <v>67.599999999999994</v>
      </c>
      <c r="I575">
        <v>39.9</v>
      </c>
      <c r="J575">
        <v>60.1</v>
      </c>
      <c r="K575">
        <v>66.599999999999994</v>
      </c>
      <c r="L575">
        <v>43.7</v>
      </c>
      <c r="M575">
        <v>56.3</v>
      </c>
      <c r="N575" t="s">
        <v>422</v>
      </c>
      <c r="O575" t="s">
        <v>4694</v>
      </c>
      <c r="P575" t="s">
        <v>5568</v>
      </c>
      <c r="Q575" t="s">
        <v>447</v>
      </c>
      <c r="R575" t="s">
        <v>2116</v>
      </c>
      <c r="S575" t="s">
        <v>2117</v>
      </c>
      <c r="T575" t="s">
        <v>2116</v>
      </c>
      <c r="U575" t="s">
        <v>2117</v>
      </c>
      <c r="V575" t="s">
        <v>2117</v>
      </c>
      <c r="W575" t="s">
        <v>2116</v>
      </c>
      <c r="X575" t="s">
        <v>2116</v>
      </c>
      <c r="Y575" t="s">
        <v>2117</v>
      </c>
      <c r="Z575" t="s">
        <v>2116</v>
      </c>
      <c r="AA575" t="s">
        <v>2116</v>
      </c>
      <c r="AB575" t="s">
        <v>2116</v>
      </c>
      <c r="AC575" t="s">
        <v>2116</v>
      </c>
      <c r="AD575" t="s">
        <v>2117</v>
      </c>
      <c r="AE575" t="s">
        <v>2117</v>
      </c>
      <c r="AF575" t="s">
        <v>2116</v>
      </c>
      <c r="AG575" t="s">
        <v>2117</v>
      </c>
    </row>
    <row r="576" spans="2:33" x14ac:dyDescent="0.3">
      <c r="B576" t="s">
        <v>457</v>
      </c>
      <c r="C576" t="s">
        <v>4231</v>
      </c>
      <c r="D576" s="25">
        <v>0.83333333333333337</v>
      </c>
      <c r="E576" t="s">
        <v>1143</v>
      </c>
      <c r="F576" t="s">
        <v>188</v>
      </c>
      <c r="G576">
        <v>74</v>
      </c>
      <c r="H576">
        <v>85.6</v>
      </c>
      <c r="I576">
        <v>64.900000000000006</v>
      </c>
      <c r="J576">
        <v>35.1</v>
      </c>
      <c r="K576">
        <v>40.6</v>
      </c>
      <c r="L576">
        <v>67.2</v>
      </c>
      <c r="M576">
        <v>32.799999999999997</v>
      </c>
      <c r="N576" t="s">
        <v>4706</v>
      </c>
      <c r="O576" t="s">
        <v>310</v>
      </c>
      <c r="P576" t="s">
        <v>5569</v>
      </c>
      <c r="Q576" t="s">
        <v>459</v>
      </c>
      <c r="R576" t="s">
        <v>2116</v>
      </c>
      <c r="S576" t="s">
        <v>2117</v>
      </c>
      <c r="T576" t="s">
        <v>2116</v>
      </c>
      <c r="U576" t="s">
        <v>2117</v>
      </c>
      <c r="V576" t="s">
        <v>2117</v>
      </c>
      <c r="W576" t="s">
        <v>2116</v>
      </c>
      <c r="X576" t="s">
        <v>2116</v>
      </c>
      <c r="Y576" t="s">
        <v>2116</v>
      </c>
      <c r="Z576" t="s">
        <v>2117</v>
      </c>
      <c r="AA576" t="s">
        <v>2117</v>
      </c>
      <c r="AB576" t="s">
        <v>2117</v>
      </c>
      <c r="AC576" t="s">
        <v>2116</v>
      </c>
      <c r="AD576" t="s">
        <v>2117</v>
      </c>
      <c r="AE576" t="s">
        <v>2117</v>
      </c>
      <c r="AF576" t="s">
        <v>2117</v>
      </c>
      <c r="AG576" t="s">
        <v>2116</v>
      </c>
    </row>
    <row r="577" spans="2:33" x14ac:dyDescent="0.3">
      <c r="B577" t="s">
        <v>466</v>
      </c>
      <c r="C577" t="s">
        <v>4231</v>
      </c>
      <c r="D577" s="25">
        <v>0.83333333333333337</v>
      </c>
      <c r="E577" t="s">
        <v>1051</v>
      </c>
      <c r="F577" t="s">
        <v>45</v>
      </c>
      <c r="G577">
        <v>76.3</v>
      </c>
      <c r="H577">
        <v>86.8</v>
      </c>
      <c r="I577">
        <v>67.099999999999994</v>
      </c>
      <c r="J577">
        <v>32.9</v>
      </c>
      <c r="K577">
        <v>39.700000000000003</v>
      </c>
      <c r="L577">
        <v>64.900000000000006</v>
      </c>
      <c r="M577">
        <v>35.1</v>
      </c>
      <c r="N577" t="s">
        <v>4505</v>
      </c>
      <c r="O577" t="s">
        <v>1870</v>
      </c>
      <c r="P577" t="s">
        <v>5570</v>
      </c>
      <c r="Q577" t="s">
        <v>4072</v>
      </c>
      <c r="R577" t="s">
        <v>2116</v>
      </c>
      <c r="S577" t="s">
        <v>2117</v>
      </c>
      <c r="T577" t="s">
        <v>2116</v>
      </c>
      <c r="U577" t="s">
        <v>2117</v>
      </c>
      <c r="V577" t="s">
        <v>2117</v>
      </c>
      <c r="W577" t="s">
        <v>2116</v>
      </c>
      <c r="X577" t="s">
        <v>2117</v>
      </c>
      <c r="Y577" t="s">
        <v>2116</v>
      </c>
      <c r="Z577" t="s">
        <v>2116</v>
      </c>
      <c r="AA577" t="s">
        <v>2117</v>
      </c>
      <c r="AB577" t="s">
        <v>2117</v>
      </c>
      <c r="AC577" t="s">
        <v>2117</v>
      </c>
      <c r="AD577" t="s">
        <v>2116</v>
      </c>
      <c r="AE577" t="s">
        <v>2116</v>
      </c>
      <c r="AF577" t="s">
        <v>2117</v>
      </c>
      <c r="AG577" t="s">
        <v>2116</v>
      </c>
    </row>
    <row r="578" spans="2:33" x14ac:dyDescent="0.3">
      <c r="B578" t="s">
        <v>466</v>
      </c>
      <c r="C578" t="s">
        <v>4231</v>
      </c>
      <c r="D578" s="25">
        <v>0.83333333333333337</v>
      </c>
      <c r="E578" t="s">
        <v>46</v>
      </c>
      <c r="F578" t="s">
        <v>767</v>
      </c>
      <c r="G578">
        <v>75.900000000000006</v>
      </c>
      <c r="H578">
        <v>85.6</v>
      </c>
      <c r="I578">
        <v>64.900000000000006</v>
      </c>
      <c r="J578">
        <v>35.1</v>
      </c>
      <c r="K578">
        <v>41.1</v>
      </c>
      <c r="L578">
        <v>65.599999999999994</v>
      </c>
      <c r="M578">
        <v>34.4</v>
      </c>
      <c r="N578" t="s">
        <v>1871</v>
      </c>
      <c r="O578" t="s">
        <v>767</v>
      </c>
      <c r="P578" t="s">
        <v>5571</v>
      </c>
      <c r="Q578" t="s">
        <v>456</v>
      </c>
      <c r="R578" t="s">
        <v>2116</v>
      </c>
      <c r="S578" t="s">
        <v>2116</v>
      </c>
      <c r="T578" t="s">
        <v>2117</v>
      </c>
      <c r="U578" t="s">
        <v>2116</v>
      </c>
      <c r="V578" t="s">
        <v>2117</v>
      </c>
      <c r="W578" t="s">
        <v>2117</v>
      </c>
      <c r="X578" t="s">
        <v>2116</v>
      </c>
      <c r="Y578" t="s">
        <v>2116</v>
      </c>
      <c r="Z578" t="s">
        <v>2117</v>
      </c>
      <c r="AA578" t="s">
        <v>2117</v>
      </c>
      <c r="AB578" t="s">
        <v>2116</v>
      </c>
      <c r="AC578" t="s">
        <v>2116</v>
      </c>
      <c r="AD578" t="s">
        <v>2117</v>
      </c>
      <c r="AE578" t="s">
        <v>2117</v>
      </c>
      <c r="AF578" t="s">
        <v>2116</v>
      </c>
      <c r="AG578" t="s">
        <v>2117</v>
      </c>
    </row>
    <row r="579" spans="2:33" x14ac:dyDescent="0.3">
      <c r="B579" t="s">
        <v>466</v>
      </c>
      <c r="C579" t="s">
        <v>4231</v>
      </c>
      <c r="D579" s="25">
        <v>0.83333333333333337</v>
      </c>
      <c r="E579" t="s">
        <v>739</v>
      </c>
      <c r="F579" t="s">
        <v>1200</v>
      </c>
      <c r="G579">
        <v>74.599999999999994</v>
      </c>
      <c r="H579">
        <v>85.5</v>
      </c>
      <c r="I579">
        <v>64.7</v>
      </c>
      <c r="J579">
        <v>35.299999999999997</v>
      </c>
      <c r="K579">
        <v>40.799999999999997</v>
      </c>
      <c r="L579">
        <v>67</v>
      </c>
      <c r="M579">
        <v>33</v>
      </c>
      <c r="N579" t="s">
        <v>739</v>
      </c>
      <c r="O579" t="s">
        <v>1200</v>
      </c>
      <c r="P579" t="s">
        <v>5572</v>
      </c>
      <c r="Q579" t="s">
        <v>447</v>
      </c>
      <c r="R579" t="s">
        <v>2116</v>
      </c>
      <c r="S579" t="s">
        <v>2117</v>
      </c>
      <c r="T579" t="s">
        <v>2116</v>
      </c>
      <c r="U579" t="s">
        <v>2117</v>
      </c>
      <c r="V579" t="s">
        <v>2117</v>
      </c>
      <c r="W579" t="s">
        <v>2116</v>
      </c>
      <c r="X579" t="s">
        <v>2116</v>
      </c>
      <c r="Y579" t="s">
        <v>2117</v>
      </c>
      <c r="Z579" t="s">
        <v>2116</v>
      </c>
      <c r="AA579" t="s">
        <v>2116</v>
      </c>
      <c r="AB579" t="s">
        <v>2116</v>
      </c>
      <c r="AC579" t="s">
        <v>2116</v>
      </c>
      <c r="AD579" t="s">
        <v>2117</v>
      </c>
      <c r="AE579" t="s">
        <v>2117</v>
      </c>
      <c r="AF579" t="s">
        <v>2116</v>
      </c>
      <c r="AG579" t="s">
        <v>2117</v>
      </c>
    </row>
    <row r="580" spans="2:33" x14ac:dyDescent="0.3">
      <c r="B580" t="s">
        <v>468</v>
      </c>
      <c r="C580" t="s">
        <v>4231</v>
      </c>
      <c r="D580" s="25">
        <v>0.85416666666666663</v>
      </c>
      <c r="E580" t="s">
        <v>52</v>
      </c>
      <c r="F580" t="s">
        <v>58</v>
      </c>
      <c r="G580">
        <v>74.5</v>
      </c>
      <c r="H580">
        <v>83.2</v>
      </c>
      <c r="I580">
        <v>60.9</v>
      </c>
      <c r="J580">
        <v>39.1</v>
      </c>
      <c r="K580">
        <v>45.9</v>
      </c>
      <c r="L580">
        <v>60.7</v>
      </c>
      <c r="M580">
        <v>39.299999999999997</v>
      </c>
      <c r="N580" t="s">
        <v>861</v>
      </c>
      <c r="O580" t="s">
        <v>58</v>
      </c>
      <c r="P580" t="s">
        <v>5573</v>
      </c>
      <c r="Q580" t="s">
        <v>459</v>
      </c>
      <c r="R580" t="s">
        <v>2116</v>
      </c>
      <c r="S580" t="s">
        <v>2117</v>
      </c>
      <c r="T580" t="s">
        <v>2116</v>
      </c>
      <c r="U580" t="s">
        <v>2117</v>
      </c>
      <c r="V580" t="s">
        <v>2117</v>
      </c>
      <c r="W580" t="s">
        <v>2116</v>
      </c>
      <c r="X580" t="s">
        <v>2116</v>
      </c>
      <c r="Y580" t="s">
        <v>2117</v>
      </c>
      <c r="Z580" t="s">
        <v>2116</v>
      </c>
      <c r="AA580" t="s">
        <v>2117</v>
      </c>
      <c r="AB580" t="s">
        <v>2117</v>
      </c>
      <c r="AC580" t="s">
        <v>2116</v>
      </c>
      <c r="AD580" t="s">
        <v>2117</v>
      </c>
      <c r="AE580" t="s">
        <v>2117</v>
      </c>
      <c r="AF580" t="s">
        <v>2117</v>
      </c>
      <c r="AG580" t="s">
        <v>2116</v>
      </c>
    </row>
    <row r="581" spans="2:33" x14ac:dyDescent="0.3">
      <c r="B581" t="s">
        <v>485</v>
      </c>
      <c r="C581" t="s">
        <v>4231</v>
      </c>
      <c r="D581" s="25">
        <v>0.875</v>
      </c>
      <c r="E581" t="s">
        <v>691</v>
      </c>
      <c r="F581" t="s">
        <v>1191</v>
      </c>
      <c r="G581">
        <v>72.3</v>
      </c>
      <c r="H581">
        <v>72.5</v>
      </c>
      <c r="I581">
        <v>45.5</v>
      </c>
      <c r="J581">
        <v>54.5</v>
      </c>
      <c r="K581">
        <v>60</v>
      </c>
      <c r="L581">
        <v>51.8</v>
      </c>
      <c r="M581">
        <v>48.2</v>
      </c>
      <c r="N581" t="s">
        <v>3107</v>
      </c>
      <c r="O581" t="s">
        <v>1191</v>
      </c>
      <c r="P581" t="s">
        <v>5574</v>
      </c>
      <c r="Q581" t="s">
        <v>456</v>
      </c>
      <c r="R581" t="s">
        <v>2116</v>
      </c>
      <c r="S581" t="s">
        <v>2116</v>
      </c>
      <c r="T581" t="s">
        <v>2117</v>
      </c>
      <c r="U581" t="s">
        <v>2116</v>
      </c>
      <c r="V581" t="s">
        <v>2117</v>
      </c>
      <c r="W581" t="s">
        <v>2117</v>
      </c>
      <c r="X581" t="s">
        <v>2116</v>
      </c>
      <c r="Y581" t="s">
        <v>2116</v>
      </c>
      <c r="Z581" t="s">
        <v>2117</v>
      </c>
      <c r="AA581" t="s">
        <v>2117</v>
      </c>
      <c r="AB581" t="s">
        <v>2116</v>
      </c>
      <c r="AC581" t="s">
        <v>2116</v>
      </c>
      <c r="AD581" t="s">
        <v>2117</v>
      </c>
      <c r="AE581" t="s">
        <v>2117</v>
      </c>
      <c r="AF581" t="s">
        <v>2116</v>
      </c>
      <c r="AG581" t="s">
        <v>2117</v>
      </c>
    </row>
    <row r="582" spans="2:33" x14ac:dyDescent="0.3">
      <c r="B582" t="s">
        <v>452</v>
      </c>
      <c r="C582" t="s">
        <v>4231</v>
      </c>
      <c r="D582" s="25">
        <v>0.875</v>
      </c>
      <c r="E582" t="s">
        <v>228</v>
      </c>
      <c r="F582" t="s">
        <v>102</v>
      </c>
      <c r="G582">
        <v>61.3</v>
      </c>
      <c r="H582">
        <v>69.8</v>
      </c>
      <c r="I582">
        <v>42.2</v>
      </c>
      <c r="J582">
        <v>57.8</v>
      </c>
      <c r="K582">
        <v>63.3</v>
      </c>
      <c r="L582">
        <v>48.6</v>
      </c>
      <c r="M582">
        <v>51.4</v>
      </c>
      <c r="N582" t="s">
        <v>429</v>
      </c>
      <c r="O582" t="s">
        <v>300</v>
      </c>
      <c r="P582" t="s">
        <v>5575</v>
      </c>
      <c r="Q582" t="s">
        <v>2162</v>
      </c>
      <c r="R582" t="s">
        <v>2117</v>
      </c>
      <c r="S582" t="s">
        <v>2116</v>
      </c>
      <c r="T582" t="s">
        <v>2116</v>
      </c>
      <c r="U582" t="s">
        <v>2117</v>
      </c>
      <c r="V582" t="s">
        <v>2116</v>
      </c>
      <c r="W582" t="s">
        <v>2117</v>
      </c>
      <c r="X582" t="s">
        <v>2117</v>
      </c>
      <c r="Y582" t="s">
        <v>2116</v>
      </c>
      <c r="Z582" t="s">
        <v>2116</v>
      </c>
      <c r="AA582" t="s">
        <v>2117</v>
      </c>
      <c r="AB582" t="s">
        <v>2117</v>
      </c>
      <c r="AC582" t="s">
        <v>2117</v>
      </c>
      <c r="AD582" t="s">
        <v>2116</v>
      </c>
      <c r="AE582" t="s">
        <v>2117</v>
      </c>
      <c r="AF582" t="s">
        <v>2116</v>
      </c>
      <c r="AG582" t="s">
        <v>2117</v>
      </c>
    </row>
    <row r="583" spans="2:33" x14ac:dyDescent="0.3">
      <c r="B583" t="s">
        <v>466</v>
      </c>
      <c r="C583" t="s">
        <v>4231</v>
      </c>
      <c r="D583" s="25">
        <v>0.875</v>
      </c>
      <c r="E583" t="s">
        <v>4241</v>
      </c>
      <c r="F583" t="s">
        <v>1171</v>
      </c>
      <c r="G583">
        <v>68.2</v>
      </c>
      <c r="H583">
        <v>74.900000000000006</v>
      </c>
      <c r="I583">
        <v>48.7</v>
      </c>
      <c r="J583">
        <v>51.3</v>
      </c>
      <c r="K583">
        <v>56.8</v>
      </c>
      <c r="L583">
        <v>54.5</v>
      </c>
      <c r="M583">
        <v>45.5</v>
      </c>
      <c r="N583" t="s">
        <v>5530</v>
      </c>
      <c r="O583" t="s">
        <v>4674</v>
      </c>
      <c r="P583" t="s">
        <v>5576</v>
      </c>
      <c r="Q583" t="s">
        <v>460</v>
      </c>
      <c r="R583" t="s">
        <v>2116</v>
      </c>
      <c r="S583" t="s">
        <v>2116</v>
      </c>
      <c r="T583" t="s">
        <v>2117</v>
      </c>
      <c r="U583" t="s">
        <v>2116</v>
      </c>
      <c r="V583" t="s">
        <v>2117</v>
      </c>
      <c r="W583" t="s">
        <v>2117</v>
      </c>
      <c r="X583" t="s">
        <v>2116</v>
      </c>
      <c r="Y583" t="s">
        <v>2117</v>
      </c>
      <c r="Z583" t="s">
        <v>2116</v>
      </c>
      <c r="AA583" t="s">
        <v>2117</v>
      </c>
      <c r="AB583" t="s">
        <v>2117</v>
      </c>
      <c r="AC583" t="s">
        <v>2117</v>
      </c>
      <c r="AD583" t="s">
        <v>2116</v>
      </c>
      <c r="AE583" t="s">
        <v>2117</v>
      </c>
      <c r="AF583" t="s">
        <v>2117</v>
      </c>
      <c r="AG583" t="s">
        <v>2116</v>
      </c>
    </row>
    <row r="584" spans="2:33" x14ac:dyDescent="0.3">
      <c r="B584" t="s">
        <v>466</v>
      </c>
      <c r="C584" t="s">
        <v>4231</v>
      </c>
      <c r="D584" s="25">
        <v>0.875</v>
      </c>
      <c r="E584" t="s">
        <v>4242</v>
      </c>
      <c r="F584" t="s">
        <v>1206</v>
      </c>
      <c r="G584">
        <v>74.3</v>
      </c>
      <c r="H584">
        <v>84.9</v>
      </c>
      <c r="I584">
        <v>63.7</v>
      </c>
      <c r="J584">
        <v>36.299999999999997</v>
      </c>
      <c r="K584">
        <v>43.2</v>
      </c>
      <c r="L584">
        <v>62.3</v>
      </c>
      <c r="M584">
        <v>37.700000000000003</v>
      </c>
      <c r="N584" t="s">
        <v>4242</v>
      </c>
      <c r="O584" t="s">
        <v>1206</v>
      </c>
      <c r="P584" t="s">
        <v>5577</v>
      </c>
      <c r="Q584" t="s">
        <v>2169</v>
      </c>
      <c r="R584" t="s">
        <v>2117</v>
      </c>
      <c r="S584" t="s">
        <v>2116</v>
      </c>
      <c r="T584" t="s">
        <v>2116</v>
      </c>
      <c r="U584" t="s">
        <v>2117</v>
      </c>
      <c r="V584" t="s">
        <v>2116</v>
      </c>
      <c r="W584" t="s">
        <v>2117</v>
      </c>
      <c r="X584" t="s">
        <v>2116</v>
      </c>
      <c r="Y584" t="s">
        <v>2117</v>
      </c>
      <c r="Z584" t="s">
        <v>2116</v>
      </c>
      <c r="AA584" t="s">
        <v>2117</v>
      </c>
      <c r="AB584" t="s">
        <v>2117</v>
      </c>
      <c r="AC584" t="s">
        <v>2117</v>
      </c>
      <c r="AD584" t="s">
        <v>2116</v>
      </c>
      <c r="AE584" t="s">
        <v>2116</v>
      </c>
      <c r="AF584" t="s">
        <v>2117</v>
      </c>
      <c r="AG584" t="s">
        <v>2116</v>
      </c>
    </row>
    <row r="585" spans="2:33" x14ac:dyDescent="0.3">
      <c r="B585" t="s">
        <v>488</v>
      </c>
      <c r="C585" t="s">
        <v>4231</v>
      </c>
      <c r="D585" s="25">
        <v>0.89583333333333337</v>
      </c>
      <c r="E585" t="s">
        <v>1193</v>
      </c>
      <c r="F585" t="s">
        <v>203</v>
      </c>
      <c r="G585">
        <v>64</v>
      </c>
      <c r="H585">
        <v>70.900000000000006</v>
      </c>
      <c r="I585">
        <v>43.8</v>
      </c>
      <c r="J585">
        <v>56.2</v>
      </c>
      <c r="K585">
        <v>63</v>
      </c>
      <c r="L585">
        <v>46.5</v>
      </c>
      <c r="M585">
        <v>53.5</v>
      </c>
      <c r="N585" t="s">
        <v>1193</v>
      </c>
      <c r="O585" t="s">
        <v>203</v>
      </c>
      <c r="P585" t="s">
        <v>5578</v>
      </c>
      <c r="Q585" t="s">
        <v>459</v>
      </c>
      <c r="R585" t="s">
        <v>2116</v>
      </c>
      <c r="S585" t="s">
        <v>2117</v>
      </c>
      <c r="T585" t="s">
        <v>2116</v>
      </c>
      <c r="U585" t="s">
        <v>2117</v>
      </c>
      <c r="V585" t="s">
        <v>2117</v>
      </c>
      <c r="W585" t="s">
        <v>2116</v>
      </c>
      <c r="X585" t="s">
        <v>2116</v>
      </c>
      <c r="Y585" t="s">
        <v>2117</v>
      </c>
      <c r="Z585" t="s">
        <v>2116</v>
      </c>
      <c r="AA585" t="s">
        <v>2116</v>
      </c>
      <c r="AB585" t="s">
        <v>2117</v>
      </c>
      <c r="AC585" t="s">
        <v>2116</v>
      </c>
      <c r="AD585" t="s">
        <v>2117</v>
      </c>
      <c r="AE585" t="s">
        <v>2117</v>
      </c>
      <c r="AF585" t="s">
        <v>2117</v>
      </c>
      <c r="AG585" t="s">
        <v>2116</v>
      </c>
    </row>
    <row r="586" spans="2:33" x14ac:dyDescent="0.3">
      <c r="B586" t="s">
        <v>487</v>
      </c>
      <c r="C586" t="s">
        <v>4231</v>
      </c>
      <c r="D586" s="25">
        <v>0.91666666666666663</v>
      </c>
      <c r="E586" t="s">
        <v>241</v>
      </c>
      <c r="F586" t="s">
        <v>194</v>
      </c>
      <c r="G586">
        <v>66.3</v>
      </c>
      <c r="H586">
        <v>71.599999999999994</v>
      </c>
      <c r="I586">
        <v>44.6</v>
      </c>
      <c r="J586">
        <v>55.4</v>
      </c>
      <c r="K586">
        <v>62.4</v>
      </c>
      <c r="L586">
        <v>46.9</v>
      </c>
      <c r="M586">
        <v>53.1</v>
      </c>
      <c r="N586" t="s">
        <v>4704</v>
      </c>
      <c r="O586" t="s">
        <v>194</v>
      </c>
      <c r="P586" t="s">
        <v>5579</v>
      </c>
      <c r="Q586" t="s">
        <v>447</v>
      </c>
      <c r="R586" t="s">
        <v>2116</v>
      </c>
      <c r="S586" t="s">
        <v>2117</v>
      </c>
      <c r="T586" t="s">
        <v>2116</v>
      </c>
      <c r="U586" t="s">
        <v>2117</v>
      </c>
      <c r="V586" t="s">
        <v>2117</v>
      </c>
      <c r="W586" t="s">
        <v>2116</v>
      </c>
      <c r="X586" t="s">
        <v>2116</v>
      </c>
      <c r="Y586" t="s">
        <v>2117</v>
      </c>
      <c r="Z586" t="s">
        <v>2116</v>
      </c>
      <c r="AA586" t="s">
        <v>2116</v>
      </c>
      <c r="AB586" t="s">
        <v>2116</v>
      </c>
      <c r="AC586" t="s">
        <v>2116</v>
      </c>
      <c r="AD586" t="s">
        <v>2117</v>
      </c>
      <c r="AE586" t="s">
        <v>2117</v>
      </c>
      <c r="AF586" t="s">
        <v>2116</v>
      </c>
      <c r="AG586" t="s">
        <v>2117</v>
      </c>
    </row>
    <row r="587" spans="2:33" x14ac:dyDescent="0.3">
      <c r="B587" t="s">
        <v>467</v>
      </c>
      <c r="C587" t="s">
        <v>4231</v>
      </c>
      <c r="D587" s="25">
        <v>0.91666666666666663</v>
      </c>
      <c r="E587" t="s">
        <v>759</v>
      </c>
      <c r="F587" t="s">
        <v>762</v>
      </c>
      <c r="G587">
        <v>55.9</v>
      </c>
      <c r="H587">
        <v>68.900000000000006</v>
      </c>
      <c r="I587">
        <v>41.3</v>
      </c>
      <c r="J587">
        <v>58.7</v>
      </c>
      <c r="K587">
        <v>64.400000000000006</v>
      </c>
      <c r="L587">
        <v>47.4</v>
      </c>
      <c r="M587">
        <v>52.6</v>
      </c>
      <c r="N587" t="s">
        <v>759</v>
      </c>
      <c r="O587" t="s">
        <v>762</v>
      </c>
      <c r="P587" t="s">
        <v>5580</v>
      </c>
      <c r="Q587" t="s">
        <v>2130</v>
      </c>
      <c r="R587" t="s">
        <v>2117</v>
      </c>
      <c r="S587" t="s">
        <v>2116</v>
      </c>
      <c r="T587" t="s">
        <v>2116</v>
      </c>
      <c r="U587" t="s">
        <v>2117</v>
      </c>
      <c r="V587" t="s">
        <v>2116</v>
      </c>
      <c r="W587" t="s">
        <v>2117</v>
      </c>
      <c r="X587" t="s">
        <v>2117</v>
      </c>
      <c r="Y587" t="s">
        <v>2116</v>
      </c>
      <c r="Z587" t="s">
        <v>2116</v>
      </c>
      <c r="AA587" t="s">
        <v>2117</v>
      </c>
      <c r="AB587" t="s">
        <v>2117</v>
      </c>
      <c r="AC587" t="s">
        <v>2117</v>
      </c>
      <c r="AD587" t="s">
        <v>2116</v>
      </c>
      <c r="AE587" t="s">
        <v>2116</v>
      </c>
      <c r="AF587" t="s">
        <v>2117</v>
      </c>
      <c r="AG587" t="s">
        <v>2116</v>
      </c>
    </row>
    <row r="588" spans="2:33" x14ac:dyDescent="0.3">
      <c r="B588" t="s">
        <v>489</v>
      </c>
      <c r="C588" t="s">
        <v>4231</v>
      </c>
      <c r="D588" s="25">
        <v>0.9375</v>
      </c>
      <c r="E588" t="s">
        <v>207</v>
      </c>
      <c r="F588" t="s">
        <v>773</v>
      </c>
      <c r="G588">
        <v>61.2</v>
      </c>
      <c r="H588">
        <v>71.2</v>
      </c>
      <c r="I588">
        <v>43.9</v>
      </c>
      <c r="J588">
        <v>56.1</v>
      </c>
      <c r="K588">
        <v>61.4</v>
      </c>
      <c r="L588">
        <v>50.9</v>
      </c>
      <c r="M588">
        <v>49.1</v>
      </c>
      <c r="N588" t="s">
        <v>2534</v>
      </c>
      <c r="O588" t="s">
        <v>1212</v>
      </c>
      <c r="P588" t="s">
        <v>5581</v>
      </c>
      <c r="Q588" t="s">
        <v>456</v>
      </c>
      <c r="R588" t="s">
        <v>2116</v>
      </c>
      <c r="S588" t="s">
        <v>2116</v>
      </c>
      <c r="T588" t="s">
        <v>2117</v>
      </c>
      <c r="U588" t="s">
        <v>2116</v>
      </c>
      <c r="V588" t="s">
        <v>2117</v>
      </c>
      <c r="W588" t="s">
        <v>2117</v>
      </c>
      <c r="X588" t="s">
        <v>2116</v>
      </c>
      <c r="Y588" t="s">
        <v>2116</v>
      </c>
      <c r="Z588" t="s">
        <v>2117</v>
      </c>
      <c r="AA588" t="s">
        <v>2117</v>
      </c>
      <c r="AB588" t="s">
        <v>2116</v>
      </c>
      <c r="AC588" t="s">
        <v>2116</v>
      </c>
      <c r="AD588" t="s">
        <v>2117</v>
      </c>
      <c r="AE588" t="s">
        <v>2117</v>
      </c>
      <c r="AF588" t="s">
        <v>2116</v>
      </c>
      <c r="AG588" t="s">
        <v>2117</v>
      </c>
    </row>
    <row r="589" spans="2:33" x14ac:dyDescent="0.3">
      <c r="B589" t="s">
        <v>484</v>
      </c>
      <c r="C589" t="s">
        <v>4231</v>
      </c>
      <c r="D589" s="25">
        <v>0.95833333333333337</v>
      </c>
      <c r="E589" t="s">
        <v>1118</v>
      </c>
      <c r="F589" t="s">
        <v>182</v>
      </c>
      <c r="G589">
        <v>65.7</v>
      </c>
      <c r="H589">
        <v>87.5</v>
      </c>
      <c r="I589">
        <v>68.3</v>
      </c>
      <c r="J589">
        <v>31.7</v>
      </c>
      <c r="K589">
        <v>37.1</v>
      </c>
      <c r="L589">
        <v>69.8</v>
      </c>
      <c r="M589">
        <v>30.2</v>
      </c>
      <c r="N589" t="s">
        <v>4617</v>
      </c>
      <c r="O589" t="s">
        <v>182</v>
      </c>
      <c r="P589" t="s">
        <v>5582</v>
      </c>
      <c r="Q589" t="s">
        <v>460</v>
      </c>
      <c r="R589" t="s">
        <v>2116</v>
      </c>
      <c r="S589" t="s">
        <v>2116</v>
      </c>
      <c r="T589" t="s">
        <v>2117</v>
      </c>
      <c r="U589" t="s">
        <v>2116</v>
      </c>
      <c r="V589" t="s">
        <v>2117</v>
      </c>
      <c r="W589" t="s">
        <v>2117</v>
      </c>
      <c r="X589" t="s">
        <v>2116</v>
      </c>
      <c r="Y589" t="s">
        <v>2117</v>
      </c>
      <c r="Z589" t="s">
        <v>2116</v>
      </c>
      <c r="AA589" t="s">
        <v>2117</v>
      </c>
      <c r="AB589" t="s">
        <v>2117</v>
      </c>
      <c r="AC589" t="s">
        <v>2117</v>
      </c>
      <c r="AD589" t="s">
        <v>2116</v>
      </c>
      <c r="AE589" t="s">
        <v>2117</v>
      </c>
      <c r="AF589" t="s">
        <v>2117</v>
      </c>
      <c r="AG589" t="s">
        <v>2116</v>
      </c>
    </row>
    <row r="590" spans="2:33" x14ac:dyDescent="0.3">
      <c r="B590" t="s">
        <v>466</v>
      </c>
      <c r="C590" t="s">
        <v>4231</v>
      </c>
      <c r="D590" s="25">
        <v>0.95833333333333337</v>
      </c>
      <c r="E590" t="s">
        <v>769</v>
      </c>
      <c r="F590" t="s">
        <v>785</v>
      </c>
      <c r="G590">
        <v>70.8</v>
      </c>
      <c r="H590">
        <v>82.7</v>
      </c>
      <c r="I590">
        <v>60</v>
      </c>
      <c r="J590">
        <v>40</v>
      </c>
      <c r="K590">
        <v>45.9</v>
      </c>
      <c r="L590">
        <v>62.5</v>
      </c>
      <c r="M590">
        <v>37.5</v>
      </c>
      <c r="N590" t="s">
        <v>3707</v>
      </c>
      <c r="O590" t="s">
        <v>785</v>
      </c>
      <c r="P590" t="s">
        <v>5583</v>
      </c>
      <c r="Q590" t="s">
        <v>5007</v>
      </c>
      <c r="R590" t="s">
        <v>2117</v>
      </c>
      <c r="S590" t="s">
        <v>2116</v>
      </c>
      <c r="T590" t="s">
        <v>2116</v>
      </c>
      <c r="U590" t="s">
        <v>2117</v>
      </c>
      <c r="V590" t="s">
        <v>2116</v>
      </c>
      <c r="W590" t="s">
        <v>2117</v>
      </c>
      <c r="X590" t="s">
        <v>2117</v>
      </c>
      <c r="Y590" t="s">
        <v>2116</v>
      </c>
      <c r="Z590" t="s">
        <v>2116</v>
      </c>
      <c r="AA590" t="s">
        <v>2117</v>
      </c>
      <c r="AB590" t="s">
        <v>2117</v>
      </c>
      <c r="AC590" t="s">
        <v>2117</v>
      </c>
      <c r="AD590" t="s">
        <v>2116</v>
      </c>
      <c r="AE590" t="s">
        <v>2116</v>
      </c>
      <c r="AF590" t="s">
        <v>2117</v>
      </c>
      <c r="AG590" t="s">
        <v>2116</v>
      </c>
    </row>
    <row r="591" spans="2:33" x14ac:dyDescent="0.3">
      <c r="B591" t="s">
        <v>466</v>
      </c>
      <c r="C591" t="s">
        <v>4231</v>
      </c>
      <c r="D591" s="25">
        <v>0.95833333333333337</v>
      </c>
      <c r="E591" t="s">
        <v>786</v>
      </c>
      <c r="F591" t="s">
        <v>1230</v>
      </c>
      <c r="G591">
        <v>77.2</v>
      </c>
      <c r="H591">
        <v>82.9</v>
      </c>
      <c r="I591">
        <v>60.5</v>
      </c>
      <c r="J591">
        <v>39.5</v>
      </c>
      <c r="K591">
        <v>46.5</v>
      </c>
      <c r="L591">
        <v>59.8</v>
      </c>
      <c r="M591">
        <v>40.200000000000003</v>
      </c>
      <c r="N591" t="s">
        <v>786</v>
      </c>
      <c r="O591" t="s">
        <v>1230</v>
      </c>
      <c r="P591" t="s">
        <v>5584</v>
      </c>
      <c r="Q591" t="s">
        <v>2162</v>
      </c>
      <c r="R591" t="s">
        <v>2117</v>
      </c>
      <c r="S591" t="s">
        <v>2116</v>
      </c>
      <c r="T591" t="s">
        <v>2116</v>
      </c>
      <c r="U591" t="s">
        <v>2117</v>
      </c>
      <c r="V591" t="s">
        <v>2116</v>
      </c>
      <c r="W591" t="s">
        <v>2117</v>
      </c>
      <c r="X591" t="s">
        <v>2117</v>
      </c>
      <c r="Y591" t="s">
        <v>2116</v>
      </c>
      <c r="Z591" t="s">
        <v>2116</v>
      </c>
      <c r="AA591" t="s">
        <v>2117</v>
      </c>
      <c r="AB591" t="s">
        <v>2117</v>
      </c>
      <c r="AC591" t="s">
        <v>2117</v>
      </c>
      <c r="AD591" t="s">
        <v>2116</v>
      </c>
      <c r="AE591" t="s">
        <v>2117</v>
      </c>
      <c r="AF591" t="s">
        <v>2116</v>
      </c>
      <c r="AG591" t="s">
        <v>2117</v>
      </c>
    </row>
  </sheetData>
  <autoFilter ref="A2:AQ532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AX52"/>
  <sheetViews>
    <sheetView showGridLines="0" workbookViewId="0">
      <pane xSplit="2" ySplit="2" topLeftCell="J8" activePane="bottomRight" state="frozen"/>
      <selection pane="topRight" activeCell="C1" sqref="C1"/>
      <selection pane="bottomLeft" activeCell="A22" sqref="A22"/>
      <selection pane="bottomRight" activeCell="AH2" activeCellId="2" sqref="A2:A42 AG2:AG42 AH2:AH42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2" spans="1:50" x14ac:dyDescent="0.3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</row>
    <row r="3" spans="1:50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</row>
    <row r="4" spans="1:50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0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1">IFERROR(G4/F4,0)*100</f>
        <v>0</v>
      </c>
      <c r="I4" s="34">
        <f>COUNTIFS('Solid-Results'!J:J,"&gt;="&amp;Dashboard!$A4,'Solid-Results'!J:J,"&lt;="&amp;Dashboard!$B4)</f>
        <v>1</v>
      </c>
      <c r="J4" s="34">
        <f>COUNTIFS('Solid-Results'!J:J,"&gt;="&amp;Dashboard!$A4,'Solid-Results'!J:J,"&lt;="&amp;Dashboard!$B4,'Solid-Results'!AD:AD,"Green")</f>
        <v>0</v>
      </c>
      <c r="K4" s="37">
        <f t="shared" ref="K4:K42" si="2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3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4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5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6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7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8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9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0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1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2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3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4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5">IFERROR(AW4/AV4,0)*100</f>
        <v>0</v>
      </c>
    </row>
    <row r="5" spans="1:50" x14ac:dyDescent="0.3">
      <c r="A5" s="38">
        <f t="shared" ref="A5:A42" si="16">B4+0.01</f>
        <v>5.01</v>
      </c>
      <c r="B5" s="37">
        <f t="shared" ref="B5:B22" si="17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0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1"/>
        <v>0</v>
      </c>
      <c r="I5" s="34">
        <f>COUNTIFS('Solid-Results'!J:J,"&gt;="&amp;Dashboard!$A5,'Solid-Results'!J:J,"&lt;="&amp;Dashboard!$B5)</f>
        <v>1</v>
      </c>
      <c r="J5" s="34">
        <f>COUNTIFS('Solid-Results'!J:J,"&gt;="&amp;Dashboard!$A5,'Solid-Results'!J:J,"&lt;="&amp;Dashboard!$B5,'Solid-Results'!AD:AD,"Green")</f>
        <v>0</v>
      </c>
      <c r="K5" s="37">
        <f t="shared" si="2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3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4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5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6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7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8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9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0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1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2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3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4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5"/>
        <v>0</v>
      </c>
    </row>
    <row r="6" spans="1:50" x14ac:dyDescent="0.3">
      <c r="A6" s="38">
        <f t="shared" si="16"/>
        <v>7.51</v>
      </c>
      <c r="B6" s="37">
        <f t="shared" si="17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0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1"/>
        <v>0</v>
      </c>
      <c r="I6" s="34">
        <f>COUNTIFS('Solid-Results'!J:J,"&gt;="&amp;Dashboard!$A6,'Solid-Results'!J:J,"&lt;="&amp;Dashboard!$B6)</f>
        <v>5</v>
      </c>
      <c r="J6" s="34">
        <f>COUNTIFS('Solid-Results'!J:J,"&gt;="&amp;Dashboard!$A6,'Solid-Results'!J:J,"&lt;="&amp;Dashboard!$B6,'Solid-Results'!AD:AD,"Green")</f>
        <v>0</v>
      </c>
      <c r="K6" s="37">
        <f t="shared" si="2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3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4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5"/>
        <v>0</v>
      </c>
      <c r="U6" s="34">
        <f>COUNTIFS('Solid-Results'!N:N,"&gt;="&amp;Dashboard!$A6,'Solid-Results'!N:N,"&lt;="&amp;Dashboard!$B6)</f>
        <v>0</v>
      </c>
      <c r="V6" s="34">
        <f>COUNTIFS('Solid-Results'!N:N,"&gt;="&amp;Dashboard!$A6,'Solid-Results'!N:N,"&lt;="&amp;Dashboard!$B6,'Solid-Results'!AH:AH,"Green")</f>
        <v>0</v>
      </c>
      <c r="W6" s="37">
        <f t="shared" si="6"/>
        <v>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7"/>
        <v>0</v>
      </c>
      <c r="AA6" s="34">
        <f>COUNTIFS('Solid-Results'!P:P,"&gt;="&amp;Dashboard!$A6,'Solid-Results'!P:P,"&lt;="&amp;Dashboard!$B6)</f>
        <v>5</v>
      </c>
      <c r="AB6" s="34">
        <f>COUNTIFS('Solid-Results'!P:P,"&gt;="&amp;Dashboard!$A6,'Solid-Results'!P:P,"&lt;="&amp;Dashboard!$B6,'Solid-Results'!AJ:AJ,"Green")</f>
        <v>1</v>
      </c>
      <c r="AC6" s="37">
        <f t="shared" si="8"/>
        <v>20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9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0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1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2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3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4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5"/>
        <v>0</v>
      </c>
    </row>
    <row r="7" spans="1:50" x14ac:dyDescent="0.3">
      <c r="A7" s="38">
        <f t="shared" si="16"/>
        <v>10.01</v>
      </c>
      <c r="B7" s="37">
        <f t="shared" si="17"/>
        <v>12.5</v>
      </c>
      <c r="C7" s="34">
        <f>COUNTIFS('Solid-Results'!H:H,"&gt;="&amp;Dashboard!$A7,'Solid-Results'!H:H,"&lt;="&amp;Dashboard!$B7)</f>
        <v>2</v>
      </c>
      <c r="D7" s="34">
        <f>COUNTIFS('Solid-Results'!H:H,"&gt;="&amp;Dashboard!$A7,'Solid-Results'!H:H,"&lt;="&amp;Dashboard!$B7,'Solid-Results'!AB:AB,"Green")</f>
        <v>0</v>
      </c>
      <c r="E7" s="37">
        <f t="shared" si="0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1"/>
        <v>0</v>
      </c>
      <c r="I7" s="34">
        <f>COUNTIFS('Solid-Results'!J:J,"&gt;="&amp;Dashboard!$A7,'Solid-Results'!J:J,"&lt;="&amp;Dashboard!$B7)</f>
        <v>6</v>
      </c>
      <c r="J7" s="34">
        <f>COUNTIFS('Solid-Results'!J:J,"&gt;="&amp;Dashboard!$A7,'Solid-Results'!J:J,"&lt;="&amp;Dashboard!$B7,'Solid-Results'!AD:AD,"Green")</f>
        <v>1</v>
      </c>
      <c r="K7" s="37">
        <f t="shared" si="2"/>
        <v>16.666666666666664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3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4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5"/>
        <v>0</v>
      </c>
      <c r="U7" s="34">
        <f>COUNTIFS('Solid-Results'!N:N,"&gt;="&amp;Dashboard!$A7,'Solid-Results'!N:N,"&lt;="&amp;Dashboard!$B7)</f>
        <v>1</v>
      </c>
      <c r="V7" s="34">
        <f>COUNTIFS('Solid-Results'!N:N,"&gt;="&amp;Dashboard!$A7,'Solid-Results'!N:N,"&lt;="&amp;Dashboard!$B7,'Solid-Results'!AH:AH,"Green")</f>
        <v>0</v>
      </c>
      <c r="W7" s="37">
        <f t="shared" si="6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7"/>
        <v>0</v>
      </c>
      <c r="AA7" s="34">
        <f>COUNTIFS('Solid-Results'!P:P,"&gt;="&amp;Dashboard!$A7,'Solid-Results'!P:P,"&lt;="&amp;Dashboard!$B7)</f>
        <v>18</v>
      </c>
      <c r="AB7" s="34">
        <f>COUNTIFS('Solid-Results'!P:P,"&gt;="&amp;Dashboard!$A7,'Solid-Results'!P:P,"&lt;="&amp;Dashboard!$B7,'Solid-Results'!AJ:AJ,"Green")</f>
        <v>4</v>
      </c>
      <c r="AC7" s="37">
        <f t="shared" si="8"/>
        <v>22.222222222222221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9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0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1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2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3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4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5"/>
        <v>0</v>
      </c>
    </row>
    <row r="8" spans="1:50" x14ac:dyDescent="0.3">
      <c r="A8" s="38">
        <f t="shared" si="16"/>
        <v>12.51</v>
      </c>
      <c r="B8" s="37">
        <f t="shared" si="17"/>
        <v>15</v>
      </c>
      <c r="C8" s="34">
        <f>COUNTIFS('Solid-Results'!H:H,"&gt;="&amp;Dashboard!$A8,'Solid-Results'!H:H,"&lt;="&amp;Dashboard!$B8)</f>
        <v>2</v>
      </c>
      <c r="D8" s="34">
        <f>COUNTIFS('Solid-Results'!H:H,"&gt;="&amp;Dashboard!$A8,'Solid-Results'!H:H,"&lt;="&amp;Dashboard!$B8,'Solid-Results'!AB:AB,"Green")</f>
        <v>1</v>
      </c>
      <c r="E8" s="37">
        <f t="shared" si="0"/>
        <v>50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1"/>
        <v>0</v>
      </c>
      <c r="I8" s="34">
        <f>COUNTIFS('Solid-Results'!J:J,"&gt;="&amp;Dashboard!$A8,'Solid-Results'!J:J,"&lt;="&amp;Dashboard!$B8)</f>
        <v>13</v>
      </c>
      <c r="J8" s="34">
        <f>COUNTIFS('Solid-Results'!J:J,"&gt;="&amp;Dashboard!$A8,'Solid-Results'!J:J,"&lt;="&amp;Dashboard!$B8,'Solid-Results'!AD:AD,"Green")</f>
        <v>0</v>
      </c>
      <c r="K8" s="37">
        <f t="shared" si="2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3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4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5"/>
        <v>0</v>
      </c>
      <c r="U8" s="34">
        <f>COUNTIFS('Solid-Results'!N:N,"&gt;="&amp;Dashboard!$A8,'Solid-Results'!N:N,"&lt;="&amp;Dashboard!$B8)</f>
        <v>5</v>
      </c>
      <c r="V8" s="34">
        <f>COUNTIFS('Solid-Results'!N:N,"&gt;="&amp;Dashboard!$A8,'Solid-Results'!N:N,"&lt;="&amp;Dashboard!$B8,'Solid-Results'!AH:AH,"Green")</f>
        <v>2</v>
      </c>
      <c r="W8" s="37">
        <f t="shared" si="6"/>
        <v>40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7"/>
        <v>0</v>
      </c>
      <c r="AA8" s="34">
        <f>COUNTIFS('Solid-Results'!P:P,"&gt;="&amp;Dashboard!$A8,'Solid-Results'!P:P,"&lt;="&amp;Dashboard!$B8)</f>
        <v>47</v>
      </c>
      <c r="AB8" s="34">
        <f>COUNTIFS('Solid-Results'!P:P,"&gt;="&amp;Dashboard!$A8,'Solid-Results'!P:P,"&lt;="&amp;Dashboard!$B8,'Solid-Results'!AJ:AJ,"Green")</f>
        <v>9</v>
      </c>
      <c r="AC8" s="37">
        <f t="shared" si="8"/>
        <v>19.148936170212767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9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0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1"/>
        <v>0</v>
      </c>
      <c r="AM8" s="34">
        <f>COUNTIFS('Solid-Results'!T:T,"&gt;="&amp;Dashboard!$A8,'Solid-Results'!T:T,"&lt;="&amp;Dashboard!$B8)</f>
        <v>2</v>
      </c>
      <c r="AN8" s="34">
        <f>COUNTIFS('Solid-Results'!T:T,"&gt;="&amp;Dashboard!$A8,'Solid-Results'!T:T,"&lt;="&amp;Dashboard!$B8,'Solid-Results'!AN:AN,"Green")</f>
        <v>2</v>
      </c>
      <c r="AO8" s="37">
        <f t="shared" si="12"/>
        <v>100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3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4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5"/>
        <v>0</v>
      </c>
    </row>
    <row r="9" spans="1:50" x14ac:dyDescent="0.3">
      <c r="A9" s="38">
        <f t="shared" si="16"/>
        <v>15.01</v>
      </c>
      <c r="B9" s="37">
        <f t="shared" si="17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0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1"/>
        <v>0</v>
      </c>
      <c r="I9" s="34">
        <f>COUNTIFS('Solid-Results'!J:J,"&gt;="&amp;Dashboard!$A9,'Solid-Results'!J:J,"&lt;="&amp;Dashboard!$B9)</f>
        <v>32</v>
      </c>
      <c r="J9" s="34">
        <f>COUNTIFS('Solid-Results'!J:J,"&gt;="&amp;Dashboard!$A9,'Solid-Results'!J:J,"&lt;="&amp;Dashboard!$B9,'Solid-Results'!AD:AD,"Green")</f>
        <v>9</v>
      </c>
      <c r="K9" s="37">
        <f t="shared" si="2"/>
        <v>28.125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3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4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5"/>
        <v>0</v>
      </c>
      <c r="U9" s="34">
        <f>COUNTIFS('Solid-Results'!N:N,"&gt;="&amp;Dashboard!$A9,'Solid-Results'!N:N,"&lt;="&amp;Dashboard!$B9)</f>
        <v>17</v>
      </c>
      <c r="V9" s="34">
        <f>COUNTIFS('Solid-Results'!N:N,"&gt;="&amp;Dashboard!$A9,'Solid-Results'!N:N,"&lt;="&amp;Dashboard!$B9,'Solid-Results'!AH:AH,"Green")</f>
        <v>2</v>
      </c>
      <c r="W9" s="37">
        <f t="shared" si="6"/>
        <v>11.76470588235294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7"/>
        <v>0</v>
      </c>
      <c r="AA9" s="34">
        <f>COUNTIFS('Solid-Results'!P:P,"&gt;="&amp;Dashboard!$A9,'Solid-Results'!P:P,"&lt;="&amp;Dashboard!$B9)</f>
        <v>48</v>
      </c>
      <c r="AB9" s="34">
        <f>COUNTIFS('Solid-Results'!P:P,"&gt;="&amp;Dashboard!$A9,'Solid-Results'!P:P,"&lt;="&amp;Dashboard!$B9,'Solid-Results'!AJ:AJ,"Green")</f>
        <v>8</v>
      </c>
      <c r="AC9" s="37">
        <f t="shared" si="8"/>
        <v>16.666666666666664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9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0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1"/>
        <v>0</v>
      </c>
      <c r="AM9" s="34">
        <f>COUNTIFS('Solid-Results'!T:T,"&gt;="&amp;Dashboard!$A9,'Solid-Results'!T:T,"&lt;="&amp;Dashboard!$B9)</f>
        <v>2</v>
      </c>
      <c r="AN9" s="34">
        <f>COUNTIFS('Solid-Results'!T:T,"&gt;="&amp;Dashboard!$A9,'Solid-Results'!T:T,"&lt;="&amp;Dashboard!$B9,'Solid-Results'!AN:AN,"Green")</f>
        <v>0</v>
      </c>
      <c r="AO9" s="37">
        <f t="shared" si="12"/>
        <v>0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3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4"/>
        <v>100</v>
      </c>
      <c r="AV9" s="34">
        <f>COUNTIFS('Solid-Results'!W:W,"&gt;="&amp;Dashboard!$A9,'Solid-Results'!W:W,"&lt;="&amp;Dashboard!$B9)</f>
        <v>1</v>
      </c>
      <c r="AW9" s="34">
        <f>COUNTIFS('Solid-Results'!W:W,"&gt;="&amp;Dashboard!$A9,'Solid-Results'!W:W,"&lt;="&amp;Dashboard!$B9,'Solid-Results'!AQ:AQ,"Green")</f>
        <v>0</v>
      </c>
      <c r="AX9" s="37">
        <f t="shared" si="15"/>
        <v>0</v>
      </c>
    </row>
    <row r="10" spans="1:50" x14ac:dyDescent="0.3">
      <c r="A10" s="38">
        <f t="shared" si="16"/>
        <v>17.510000000000002</v>
      </c>
      <c r="B10" s="37">
        <f t="shared" si="17"/>
        <v>20</v>
      </c>
      <c r="C10" s="34">
        <f>COUNTIFS('Solid-Results'!H:H,"&gt;="&amp;Dashboard!$A10,'Solid-Results'!H:H,"&lt;="&amp;Dashboard!$B10)</f>
        <v>4</v>
      </c>
      <c r="D10" s="34">
        <f>COUNTIFS('Solid-Results'!H:H,"&gt;="&amp;Dashboard!$A10,'Solid-Results'!H:H,"&lt;="&amp;Dashboard!$B10,'Solid-Results'!AB:AB,"Green")</f>
        <v>2</v>
      </c>
      <c r="E10" s="37">
        <f t="shared" si="0"/>
        <v>50</v>
      </c>
      <c r="F10" s="34">
        <f>COUNTIFS('Solid-Results'!I:I,"&gt;="&amp;Dashboard!$A10,'Solid-Results'!I:I,"&lt;="&amp;Dashboard!$B10)</f>
        <v>2</v>
      </c>
      <c r="G10" s="34">
        <f>COUNTIFS('Solid-Results'!I:I,"&gt;="&amp;Dashboard!$A10,'Solid-Results'!I:I,"&lt;="&amp;Dashboard!$B10,'Solid-Results'!AC:AC,"Green")</f>
        <v>1</v>
      </c>
      <c r="H10" s="37">
        <f t="shared" si="1"/>
        <v>50</v>
      </c>
      <c r="I10" s="34">
        <f>COUNTIFS('Solid-Results'!J:J,"&gt;="&amp;Dashboard!$A10,'Solid-Results'!J:J,"&lt;="&amp;Dashboard!$B10)</f>
        <v>36</v>
      </c>
      <c r="J10" s="34">
        <f>COUNTIFS('Solid-Results'!J:J,"&gt;="&amp;Dashboard!$A10,'Solid-Results'!J:J,"&lt;="&amp;Dashboard!$B10,'Solid-Results'!AD:AD,"Green")</f>
        <v>8</v>
      </c>
      <c r="K10" s="37">
        <f t="shared" si="2"/>
        <v>22.222222222222221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3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4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5"/>
        <v>0</v>
      </c>
      <c r="U10" s="34">
        <f>COUNTIFS('Solid-Results'!N:N,"&gt;="&amp;Dashboard!$A10,'Solid-Results'!N:N,"&lt;="&amp;Dashboard!$B10)</f>
        <v>21</v>
      </c>
      <c r="V10" s="34">
        <f>COUNTIFS('Solid-Results'!N:N,"&gt;="&amp;Dashboard!$A10,'Solid-Results'!N:N,"&lt;="&amp;Dashboard!$B10,'Solid-Results'!AH:AH,"Green")</f>
        <v>7</v>
      </c>
      <c r="W10" s="37">
        <f t="shared" si="6"/>
        <v>33.333333333333329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7"/>
        <v>0</v>
      </c>
      <c r="AA10" s="34">
        <f>COUNTIFS('Solid-Results'!P:P,"&gt;="&amp;Dashboard!$A10,'Solid-Results'!P:P,"&lt;="&amp;Dashboard!$B10)</f>
        <v>49</v>
      </c>
      <c r="AB10" s="34">
        <f>COUNTIFS('Solid-Results'!P:P,"&gt;="&amp;Dashboard!$A10,'Solid-Results'!P:P,"&lt;="&amp;Dashboard!$B10,'Solid-Results'!AJ:AJ,"Green")</f>
        <v>5</v>
      </c>
      <c r="AC10" s="37">
        <f t="shared" si="8"/>
        <v>10.204081632653061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9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0"/>
        <v>0</v>
      </c>
      <c r="AJ10" s="34">
        <f>COUNTIFS('Solid-Results'!S:S,"&gt;="&amp;Dashboard!$A10,'Solid-Results'!S:S,"&lt;="&amp;Dashboard!$B10)</f>
        <v>4</v>
      </c>
      <c r="AK10" s="34">
        <f>COUNTIFS('Solid-Results'!S:S,"&gt;="&amp;Dashboard!$A10,'Solid-Results'!S:S,"&lt;="&amp;Dashboard!$B10,'Solid-Results'!AM:AM,"Green")</f>
        <v>1</v>
      </c>
      <c r="AL10" s="37">
        <f t="shared" si="11"/>
        <v>25</v>
      </c>
      <c r="AM10" s="34">
        <f>COUNTIFS('Solid-Results'!T:T,"&gt;="&amp;Dashboard!$A10,'Solid-Results'!T:T,"&lt;="&amp;Dashboard!$B10)</f>
        <v>8</v>
      </c>
      <c r="AN10" s="34">
        <f>COUNTIFS('Solid-Results'!T:T,"&gt;="&amp;Dashboard!$A10,'Solid-Results'!T:T,"&lt;="&amp;Dashboard!$B10,'Solid-Results'!AN:AN,"Green")</f>
        <v>1</v>
      </c>
      <c r="AO10" s="37">
        <f t="shared" si="12"/>
        <v>12.5</v>
      </c>
      <c r="AP10" s="34">
        <f>COUNTIFS('Solid-Results'!U:U,"&gt;="&amp;Dashboard!$A10,'Solid-Results'!U:U,"&lt;="&amp;Dashboard!$B10)</f>
        <v>2</v>
      </c>
      <c r="AQ10" s="34">
        <f>COUNTIFS('Solid-Results'!U:U,"&gt;="&amp;Dashboard!$A10,'Solid-Results'!U:U,"&lt;="&amp;Dashboard!$B10,'Solid-Results'!AO:AO,"Green")</f>
        <v>2</v>
      </c>
      <c r="AR10" s="37">
        <f t="shared" si="13"/>
        <v>100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4"/>
        <v>0</v>
      </c>
      <c r="AV10" s="34">
        <f>COUNTIFS('Solid-Results'!W:W,"&gt;="&amp;Dashboard!$A10,'Solid-Results'!W:W,"&lt;="&amp;Dashboard!$B10)</f>
        <v>2</v>
      </c>
      <c r="AW10" s="34">
        <f>COUNTIFS('Solid-Results'!W:W,"&gt;="&amp;Dashboard!$A10,'Solid-Results'!W:W,"&lt;="&amp;Dashboard!$B10,'Solid-Results'!AQ:AQ,"Green")</f>
        <v>1</v>
      </c>
      <c r="AX10" s="37">
        <f t="shared" si="15"/>
        <v>50</v>
      </c>
    </row>
    <row r="11" spans="1:50" x14ac:dyDescent="0.3">
      <c r="A11" s="38">
        <f t="shared" si="16"/>
        <v>20.010000000000002</v>
      </c>
      <c r="B11" s="37">
        <f t="shared" si="17"/>
        <v>22.5</v>
      </c>
      <c r="C11" s="34">
        <f>COUNTIFS('Solid-Results'!H:H,"&gt;="&amp;Dashboard!$A11,'Solid-Results'!H:H,"&lt;="&amp;Dashboard!$B11)</f>
        <v>13</v>
      </c>
      <c r="D11" s="34">
        <f>COUNTIFS('Solid-Results'!H:H,"&gt;="&amp;Dashboard!$A11,'Solid-Results'!H:H,"&lt;="&amp;Dashboard!$B11,'Solid-Results'!AB:AB,"Green")</f>
        <v>3</v>
      </c>
      <c r="E11" s="37">
        <f t="shared" si="0"/>
        <v>23.076923076923077</v>
      </c>
      <c r="F11" s="34">
        <f>COUNTIFS('Solid-Results'!I:I,"&gt;="&amp;Dashboard!$A11,'Solid-Results'!I:I,"&lt;="&amp;Dashboard!$B11)</f>
        <v>9</v>
      </c>
      <c r="G11" s="34">
        <f>COUNTIFS('Solid-Results'!I:I,"&gt;="&amp;Dashboard!$A11,'Solid-Results'!I:I,"&lt;="&amp;Dashboard!$B11,'Solid-Results'!AC:AC,"Green")</f>
        <v>0</v>
      </c>
      <c r="H11" s="37">
        <f t="shared" si="1"/>
        <v>0</v>
      </c>
      <c r="I11" s="34">
        <f>COUNTIFS('Solid-Results'!J:J,"&gt;="&amp;Dashboard!$A11,'Solid-Results'!J:J,"&lt;="&amp;Dashboard!$B11)</f>
        <v>50</v>
      </c>
      <c r="J11" s="34">
        <f>COUNTIFS('Solid-Results'!J:J,"&gt;="&amp;Dashboard!$A11,'Solid-Results'!J:J,"&lt;="&amp;Dashboard!$B11,'Solid-Results'!AD:AD,"Green")</f>
        <v>12</v>
      </c>
      <c r="K11" s="37">
        <f t="shared" si="2"/>
        <v>24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3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4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5"/>
        <v>0</v>
      </c>
      <c r="U11" s="34">
        <f>COUNTIFS('Solid-Results'!N:N,"&gt;="&amp;Dashboard!$A11,'Solid-Results'!N:N,"&lt;="&amp;Dashboard!$B11)</f>
        <v>28</v>
      </c>
      <c r="V11" s="34">
        <f>COUNTIFS('Solid-Results'!N:N,"&gt;="&amp;Dashboard!$A11,'Solid-Results'!N:N,"&lt;="&amp;Dashboard!$B11,'Solid-Results'!AH:AH,"Green")</f>
        <v>7</v>
      </c>
      <c r="W11" s="37">
        <f t="shared" si="6"/>
        <v>25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7"/>
        <v>0</v>
      </c>
      <c r="AA11" s="34">
        <f>COUNTIFS('Solid-Results'!P:P,"&gt;="&amp;Dashboard!$A11,'Solid-Results'!P:P,"&lt;="&amp;Dashboard!$B11)</f>
        <v>81</v>
      </c>
      <c r="AB11" s="34">
        <f>COUNTIFS('Solid-Results'!P:P,"&gt;="&amp;Dashboard!$A11,'Solid-Results'!P:P,"&lt;="&amp;Dashboard!$B11,'Solid-Results'!AJ:AJ,"Green")</f>
        <v>13</v>
      </c>
      <c r="AC11" s="37">
        <f t="shared" si="8"/>
        <v>16.049382716049383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9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0"/>
        <v>0</v>
      </c>
      <c r="AJ11" s="34">
        <f>COUNTIFS('Solid-Results'!S:S,"&gt;="&amp;Dashboard!$A11,'Solid-Results'!S:S,"&lt;="&amp;Dashboard!$B11)</f>
        <v>5</v>
      </c>
      <c r="AK11" s="34">
        <f>COUNTIFS('Solid-Results'!S:S,"&gt;="&amp;Dashboard!$A11,'Solid-Results'!S:S,"&lt;="&amp;Dashboard!$B11,'Solid-Results'!AM:AM,"Green")</f>
        <v>1</v>
      </c>
      <c r="AL11" s="37">
        <f t="shared" si="11"/>
        <v>20</v>
      </c>
      <c r="AM11" s="34">
        <f>COUNTIFS('Solid-Results'!T:T,"&gt;="&amp;Dashboard!$A11,'Solid-Results'!T:T,"&lt;="&amp;Dashboard!$B11)</f>
        <v>6</v>
      </c>
      <c r="AN11" s="34">
        <f>COUNTIFS('Solid-Results'!T:T,"&gt;="&amp;Dashboard!$A11,'Solid-Results'!T:T,"&lt;="&amp;Dashboard!$B11,'Solid-Results'!AN:AN,"Green")</f>
        <v>3</v>
      </c>
      <c r="AO11" s="37">
        <f t="shared" si="12"/>
        <v>50</v>
      </c>
      <c r="AP11" s="34">
        <f>COUNTIFS('Solid-Results'!U:U,"&gt;="&amp;Dashboard!$A11,'Solid-Results'!U:U,"&lt;="&amp;Dashboard!$B11)</f>
        <v>3</v>
      </c>
      <c r="AQ11" s="34">
        <f>COUNTIFS('Solid-Results'!U:U,"&gt;="&amp;Dashboard!$A11,'Solid-Results'!U:U,"&lt;="&amp;Dashboard!$B11,'Solid-Results'!AO:AO,"Green")</f>
        <v>1</v>
      </c>
      <c r="AR11" s="37">
        <f t="shared" si="13"/>
        <v>33.333333333333329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4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5"/>
        <v>50</v>
      </c>
    </row>
    <row r="12" spans="1:50" x14ac:dyDescent="0.3">
      <c r="A12" s="38">
        <f t="shared" si="16"/>
        <v>22.51</v>
      </c>
      <c r="B12" s="37">
        <f t="shared" si="17"/>
        <v>25</v>
      </c>
      <c r="C12" s="34">
        <f>COUNTIFS('Solid-Results'!H:H,"&gt;="&amp;Dashboard!$A12,'Solid-Results'!H:H,"&lt;="&amp;Dashboard!$B12)</f>
        <v>10</v>
      </c>
      <c r="D12" s="34">
        <f>COUNTIFS('Solid-Results'!H:H,"&gt;="&amp;Dashboard!$A12,'Solid-Results'!H:H,"&lt;="&amp;Dashboard!$B12,'Solid-Results'!AB:AB,"Green")</f>
        <v>3</v>
      </c>
      <c r="E12" s="37">
        <f t="shared" si="0"/>
        <v>30</v>
      </c>
      <c r="F12" s="34">
        <f>COUNTIFS('Solid-Results'!I:I,"&gt;="&amp;Dashboard!$A12,'Solid-Results'!I:I,"&lt;="&amp;Dashboard!$B12)</f>
        <v>61</v>
      </c>
      <c r="G12" s="34">
        <f>COUNTIFS('Solid-Results'!I:I,"&gt;="&amp;Dashboard!$A12,'Solid-Results'!I:I,"&lt;="&amp;Dashboard!$B12,'Solid-Results'!AC:AC,"Green")</f>
        <v>19</v>
      </c>
      <c r="H12" s="37">
        <f t="shared" si="1"/>
        <v>31.147540983606557</v>
      </c>
      <c r="I12" s="34">
        <f>COUNTIFS('Solid-Results'!J:J,"&gt;="&amp;Dashboard!$A12,'Solid-Results'!J:J,"&lt;="&amp;Dashboard!$B12)</f>
        <v>62</v>
      </c>
      <c r="J12" s="34">
        <f>COUNTIFS('Solid-Results'!J:J,"&gt;="&amp;Dashboard!$A12,'Solid-Results'!J:J,"&lt;="&amp;Dashboard!$B12,'Solid-Results'!AD:AD,"Green")</f>
        <v>12</v>
      </c>
      <c r="K12" s="37">
        <f t="shared" si="2"/>
        <v>19.35483870967742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3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4"/>
        <v>100</v>
      </c>
      <c r="R12" s="34">
        <f>COUNTIFS('Solid-Results'!M:M,"&gt;="&amp;Dashboard!$A12,'Solid-Results'!M:M,"&lt;="&amp;Dashboard!$B12)</f>
        <v>1</v>
      </c>
      <c r="S12" s="34">
        <f>COUNTIFS('Solid-Results'!M:M,"&gt;="&amp;Dashboard!$A12,'Solid-Results'!M:M,"&lt;="&amp;Dashboard!$B12,'Solid-Results'!AG:AG,"Green")</f>
        <v>0</v>
      </c>
      <c r="T12" s="37">
        <f t="shared" si="5"/>
        <v>0</v>
      </c>
      <c r="U12" s="34">
        <f>COUNTIFS('Solid-Results'!N:N,"&gt;="&amp;Dashboard!$A12,'Solid-Results'!N:N,"&lt;="&amp;Dashboard!$B12)</f>
        <v>48</v>
      </c>
      <c r="V12" s="34">
        <f>COUNTIFS('Solid-Results'!N:N,"&gt;="&amp;Dashboard!$A12,'Solid-Results'!N:N,"&lt;="&amp;Dashboard!$B12,'Solid-Results'!AH:AH,"Green")</f>
        <v>11</v>
      </c>
      <c r="W12" s="37">
        <f t="shared" si="6"/>
        <v>22.916666666666664</v>
      </c>
      <c r="X12" s="34">
        <f>COUNTIFS('Solid-Results'!O:O,"&gt;="&amp;Dashboard!$A12,'Solid-Results'!O:O,"&lt;="&amp;Dashboard!$B12)</f>
        <v>0</v>
      </c>
      <c r="Y12" s="34">
        <f>COUNTIFS('Solid-Results'!O:O,"&gt;="&amp;Dashboard!$A12,'Solid-Results'!O:O,"&lt;="&amp;Dashboard!$B12,'Solid-Results'!AI:AI,"Green")</f>
        <v>0</v>
      </c>
      <c r="Z12" s="37">
        <f t="shared" si="7"/>
        <v>0</v>
      </c>
      <c r="AA12" s="34">
        <f>COUNTIFS('Solid-Results'!P:P,"&gt;="&amp;Dashboard!$A12,'Solid-Results'!P:P,"&lt;="&amp;Dashboard!$B12)</f>
        <v>75</v>
      </c>
      <c r="AB12" s="34">
        <f>COUNTIFS('Solid-Results'!P:P,"&gt;="&amp;Dashboard!$A12,'Solid-Results'!P:P,"&lt;="&amp;Dashboard!$B12,'Solid-Results'!AJ:AJ,"Green")</f>
        <v>15</v>
      </c>
      <c r="AC12" s="37">
        <f t="shared" si="8"/>
        <v>20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9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0"/>
        <v>25</v>
      </c>
      <c r="AJ12" s="34">
        <f>COUNTIFS('Solid-Results'!S:S,"&gt;="&amp;Dashboard!$A12,'Solid-Results'!S:S,"&lt;="&amp;Dashboard!$B12)</f>
        <v>7</v>
      </c>
      <c r="AK12" s="34">
        <f>COUNTIFS('Solid-Results'!S:S,"&gt;="&amp;Dashboard!$A12,'Solid-Results'!S:S,"&lt;="&amp;Dashboard!$B12,'Solid-Results'!AM:AM,"Green")</f>
        <v>2</v>
      </c>
      <c r="AL12" s="37">
        <f t="shared" si="11"/>
        <v>28.571428571428569</v>
      </c>
      <c r="AM12" s="34">
        <f>COUNTIFS('Solid-Results'!T:T,"&gt;="&amp;Dashboard!$A12,'Solid-Results'!T:T,"&lt;="&amp;Dashboard!$B12)</f>
        <v>15</v>
      </c>
      <c r="AN12" s="34">
        <f>COUNTIFS('Solid-Results'!T:T,"&gt;="&amp;Dashboard!$A12,'Solid-Results'!T:T,"&lt;="&amp;Dashboard!$B12,'Solid-Results'!AN:AN,"Green")</f>
        <v>7</v>
      </c>
      <c r="AO12" s="37">
        <f t="shared" si="12"/>
        <v>46.666666666666664</v>
      </c>
      <c r="AP12" s="34">
        <f>COUNTIFS('Solid-Results'!U:U,"&gt;="&amp;Dashboard!$A12,'Solid-Results'!U:U,"&lt;="&amp;Dashboard!$B12)</f>
        <v>5</v>
      </c>
      <c r="AQ12" s="34">
        <f>COUNTIFS('Solid-Results'!U:U,"&gt;="&amp;Dashboard!$A12,'Solid-Results'!U:U,"&lt;="&amp;Dashboard!$B12,'Solid-Results'!AO:AO,"Green")</f>
        <v>3</v>
      </c>
      <c r="AR12" s="37">
        <f t="shared" si="13"/>
        <v>60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4"/>
        <v>0</v>
      </c>
      <c r="AV12" s="34">
        <f>COUNTIFS('Solid-Results'!W:W,"&gt;="&amp;Dashboard!$A12,'Solid-Results'!W:W,"&lt;="&amp;Dashboard!$B12)</f>
        <v>9</v>
      </c>
      <c r="AW12" s="34">
        <f>COUNTIFS('Solid-Results'!W:W,"&gt;="&amp;Dashboard!$A12,'Solid-Results'!W:W,"&lt;="&amp;Dashboard!$B12,'Solid-Results'!AQ:AQ,"Green")</f>
        <v>5</v>
      </c>
      <c r="AX12" s="37">
        <f t="shared" si="15"/>
        <v>55.555555555555557</v>
      </c>
    </row>
    <row r="13" spans="1:50" x14ac:dyDescent="0.3">
      <c r="A13" s="38">
        <f t="shared" si="16"/>
        <v>25.01</v>
      </c>
      <c r="B13" s="37">
        <f t="shared" si="17"/>
        <v>27.5</v>
      </c>
      <c r="C13" s="34">
        <f>COUNTIFS('Solid-Results'!H:H,"&gt;="&amp;Dashboard!$A13,'Solid-Results'!H:H,"&lt;="&amp;Dashboard!$B13)</f>
        <v>13</v>
      </c>
      <c r="D13" s="34">
        <f>COUNTIFS('Solid-Results'!H:H,"&gt;="&amp;Dashboard!$A13,'Solid-Results'!H:H,"&lt;="&amp;Dashboard!$B13,'Solid-Results'!AB:AB,"Green")</f>
        <v>1</v>
      </c>
      <c r="E13" s="37">
        <f t="shared" si="0"/>
        <v>7.6923076923076925</v>
      </c>
      <c r="F13" s="34">
        <f>COUNTIFS('Solid-Results'!I:I,"&gt;="&amp;Dashboard!$A13,'Solid-Results'!I:I,"&lt;="&amp;Dashboard!$B13)</f>
        <v>159</v>
      </c>
      <c r="G13" s="34">
        <f>COUNTIFS('Solid-Results'!I:I,"&gt;="&amp;Dashboard!$A13,'Solid-Results'!I:I,"&lt;="&amp;Dashboard!$B13,'Solid-Results'!AC:AC,"Green")</f>
        <v>35</v>
      </c>
      <c r="H13" s="37">
        <f t="shared" si="1"/>
        <v>22.012578616352201</v>
      </c>
      <c r="I13" s="34">
        <f>COUNTIFS('Solid-Results'!J:J,"&gt;="&amp;Dashboard!$A13,'Solid-Results'!J:J,"&lt;="&amp;Dashboard!$B13)</f>
        <v>75</v>
      </c>
      <c r="J13" s="34">
        <f>COUNTIFS('Solid-Results'!J:J,"&gt;="&amp;Dashboard!$A13,'Solid-Results'!J:J,"&lt;="&amp;Dashboard!$B13,'Solid-Results'!AD:AD,"Green")</f>
        <v>19</v>
      </c>
      <c r="K13" s="37">
        <f t="shared" si="2"/>
        <v>25.333333333333336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3"/>
        <v>0</v>
      </c>
      <c r="O13" s="34">
        <f>COUNTIFS('Solid-Results'!L:L,"&gt;="&amp;Dashboard!$A13,'Solid-Results'!L:L,"&lt;="&amp;Dashboard!$B13)</f>
        <v>0</v>
      </c>
      <c r="P13" s="34">
        <f>COUNTIFS('Solid-Results'!L:L,"&gt;="&amp;Dashboard!$A13,'Solid-Results'!L:L,"&lt;="&amp;Dashboard!$B13,'Solid-Results'!AF:AF,"Green")</f>
        <v>0</v>
      </c>
      <c r="Q13" s="37">
        <f t="shared" si="4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5"/>
        <v>0</v>
      </c>
      <c r="U13" s="34">
        <f>COUNTIFS('Solid-Results'!N:N,"&gt;="&amp;Dashboard!$A13,'Solid-Results'!N:N,"&lt;="&amp;Dashboard!$B13)</f>
        <v>51</v>
      </c>
      <c r="V13" s="34">
        <f>COUNTIFS('Solid-Results'!N:N,"&gt;="&amp;Dashboard!$A13,'Solid-Results'!N:N,"&lt;="&amp;Dashboard!$B13,'Solid-Results'!AH:AH,"Green")</f>
        <v>14</v>
      </c>
      <c r="W13" s="37">
        <f t="shared" si="6"/>
        <v>27.450980392156865</v>
      </c>
      <c r="X13" s="34">
        <f>COUNTIFS('Solid-Results'!O:O,"&gt;="&amp;Dashboard!$A13,'Solid-Results'!O:O,"&lt;="&amp;Dashboard!$B13)</f>
        <v>1</v>
      </c>
      <c r="Y13" s="34">
        <f>COUNTIFS('Solid-Results'!O:O,"&gt;="&amp;Dashboard!$A13,'Solid-Results'!O:O,"&lt;="&amp;Dashboard!$B13,'Solid-Results'!AI:AI,"Green")</f>
        <v>0</v>
      </c>
      <c r="Z13" s="37">
        <f t="shared" si="7"/>
        <v>0</v>
      </c>
      <c r="AA13" s="34">
        <f>COUNTIFS('Solid-Results'!P:P,"&gt;="&amp;Dashboard!$A13,'Solid-Results'!P:P,"&lt;="&amp;Dashboard!$B13)</f>
        <v>59</v>
      </c>
      <c r="AB13" s="34">
        <f>COUNTIFS('Solid-Results'!P:P,"&gt;="&amp;Dashboard!$A13,'Solid-Results'!P:P,"&lt;="&amp;Dashboard!$B13,'Solid-Results'!AJ:AJ,"Green")</f>
        <v>11</v>
      </c>
      <c r="AC13" s="37">
        <f t="shared" si="8"/>
        <v>18.64406779661017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9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0"/>
        <v>0</v>
      </c>
      <c r="AJ13" s="34">
        <f>COUNTIFS('Solid-Results'!S:S,"&gt;="&amp;Dashboard!$A13,'Solid-Results'!S:S,"&lt;="&amp;Dashboard!$B13)</f>
        <v>17</v>
      </c>
      <c r="AK13" s="34">
        <f>COUNTIFS('Solid-Results'!S:S,"&gt;="&amp;Dashboard!$A13,'Solid-Results'!S:S,"&lt;="&amp;Dashboard!$B13,'Solid-Results'!AM:AM,"Green")</f>
        <v>6</v>
      </c>
      <c r="AL13" s="37">
        <f t="shared" si="11"/>
        <v>35.294117647058826</v>
      </c>
      <c r="AM13" s="34">
        <f>COUNTIFS('Solid-Results'!T:T,"&gt;="&amp;Dashboard!$A13,'Solid-Results'!T:T,"&lt;="&amp;Dashboard!$B13)</f>
        <v>13</v>
      </c>
      <c r="AN13" s="34">
        <f>COUNTIFS('Solid-Results'!T:T,"&gt;="&amp;Dashboard!$A13,'Solid-Results'!T:T,"&lt;="&amp;Dashboard!$B13,'Solid-Results'!AN:AN,"Green")</f>
        <v>2</v>
      </c>
      <c r="AO13" s="37">
        <f t="shared" si="12"/>
        <v>15.384615384615385</v>
      </c>
      <c r="AP13" s="34">
        <f>COUNTIFS('Solid-Results'!U:U,"&gt;="&amp;Dashboard!$A13,'Solid-Results'!U:U,"&lt;="&amp;Dashboard!$B13)</f>
        <v>5</v>
      </c>
      <c r="AQ13" s="34">
        <f>COUNTIFS('Solid-Results'!U:U,"&gt;="&amp;Dashboard!$A13,'Solid-Results'!U:U,"&lt;="&amp;Dashboard!$B13,'Solid-Results'!AO:AO,"Green")</f>
        <v>3</v>
      </c>
      <c r="AR13" s="37">
        <f t="shared" si="13"/>
        <v>60</v>
      </c>
      <c r="AS13" s="34">
        <f>COUNTIFS('Solid-Results'!V:V,"&gt;="&amp;Dashboard!$A13,'Solid-Results'!V:V,"&lt;="&amp;Dashboard!$B13)</f>
        <v>1</v>
      </c>
      <c r="AT13" s="34">
        <f>COUNTIFS('Solid-Results'!V:V,"&gt;="&amp;Dashboard!$A13,'Solid-Results'!V:V,"&lt;="&amp;Dashboard!$B13,'Solid-Results'!AP:AP,"Green")</f>
        <v>0</v>
      </c>
      <c r="AU13" s="37">
        <f t="shared" si="14"/>
        <v>0</v>
      </c>
      <c r="AV13" s="34">
        <f>COUNTIFS('Solid-Results'!W:W,"&gt;="&amp;Dashboard!$A13,'Solid-Results'!W:W,"&lt;="&amp;Dashboard!$B13)</f>
        <v>13</v>
      </c>
      <c r="AW13" s="34">
        <f>COUNTIFS('Solid-Results'!W:W,"&gt;="&amp;Dashboard!$A13,'Solid-Results'!W:W,"&lt;="&amp;Dashboard!$B13,'Solid-Results'!AQ:AQ,"Green")</f>
        <v>4</v>
      </c>
      <c r="AX13" s="37">
        <f t="shared" si="15"/>
        <v>30.76923076923077</v>
      </c>
    </row>
    <row r="14" spans="1:50" x14ac:dyDescent="0.3">
      <c r="A14" s="38">
        <f t="shared" si="16"/>
        <v>27.51</v>
      </c>
      <c r="B14" s="37">
        <f t="shared" si="17"/>
        <v>30</v>
      </c>
      <c r="C14" s="34">
        <f>COUNTIFS('Solid-Results'!H:H,"&gt;="&amp;Dashboard!$A14,'Solid-Results'!H:H,"&lt;="&amp;Dashboard!$B14)</f>
        <v>12</v>
      </c>
      <c r="D14" s="34">
        <f>COUNTIFS('Solid-Results'!H:H,"&gt;="&amp;Dashboard!$A14,'Solid-Results'!H:H,"&lt;="&amp;Dashboard!$B14,'Solid-Results'!AB:AB,"Green")</f>
        <v>4</v>
      </c>
      <c r="E14" s="37">
        <f t="shared" si="0"/>
        <v>33.333333333333329</v>
      </c>
      <c r="F14" s="34">
        <f>COUNTIFS('Solid-Results'!I:I,"&gt;="&amp;Dashboard!$A14,'Solid-Results'!I:I,"&lt;="&amp;Dashboard!$B14)</f>
        <v>139</v>
      </c>
      <c r="G14" s="34">
        <f>COUNTIFS('Solid-Results'!I:I,"&gt;="&amp;Dashboard!$A14,'Solid-Results'!I:I,"&lt;="&amp;Dashboard!$B14,'Solid-Results'!AC:AC,"Green")</f>
        <v>46</v>
      </c>
      <c r="H14" s="37">
        <f t="shared" si="1"/>
        <v>33.093525179856115</v>
      </c>
      <c r="I14" s="34">
        <f>COUNTIFS('Solid-Results'!J:J,"&gt;="&amp;Dashboard!$A14,'Solid-Results'!J:J,"&lt;="&amp;Dashboard!$B14)</f>
        <v>63</v>
      </c>
      <c r="J14" s="34">
        <f>COUNTIFS('Solid-Results'!J:J,"&gt;="&amp;Dashboard!$A14,'Solid-Results'!J:J,"&lt;="&amp;Dashboard!$B14,'Solid-Results'!AD:AD,"Green")</f>
        <v>20</v>
      </c>
      <c r="K14" s="37">
        <f t="shared" si="2"/>
        <v>31.746031746031743</v>
      </c>
      <c r="L14" s="34">
        <f>COUNTIFS('Solid-Results'!K:K,"&gt;="&amp;Dashboard!$A14,'Solid-Results'!K:K,"&lt;="&amp;Dashboard!$B14)</f>
        <v>1</v>
      </c>
      <c r="M14" s="34">
        <f>COUNTIFS('Solid-Results'!K:K,"&gt;="&amp;Dashboard!$A14,'Solid-Results'!K:K,"&lt;="&amp;Dashboard!$B14,'Solid-Results'!AE:AE,"Green")</f>
        <v>0</v>
      </c>
      <c r="N14" s="37">
        <f t="shared" si="3"/>
        <v>0</v>
      </c>
      <c r="O14" s="34">
        <f>COUNTIFS('Solid-Results'!L:L,"&gt;="&amp;Dashboard!$A14,'Solid-Results'!L:L,"&lt;="&amp;Dashboard!$B14)</f>
        <v>2</v>
      </c>
      <c r="P14" s="34">
        <f>COUNTIFS('Solid-Results'!L:L,"&gt;="&amp;Dashboard!$A14,'Solid-Results'!L:L,"&lt;="&amp;Dashboard!$B14,'Solid-Results'!AF:AF,"Green")</f>
        <v>0</v>
      </c>
      <c r="Q14" s="37">
        <f t="shared" si="4"/>
        <v>0</v>
      </c>
      <c r="R14" s="34">
        <f>COUNTIFS('Solid-Results'!M:M,"&gt;="&amp;Dashboard!$A14,'Solid-Results'!M:M,"&lt;="&amp;Dashboard!$B14)</f>
        <v>3</v>
      </c>
      <c r="S14" s="34">
        <f>COUNTIFS('Solid-Results'!M:M,"&gt;="&amp;Dashboard!$A14,'Solid-Results'!M:M,"&lt;="&amp;Dashboard!$B14,'Solid-Results'!AG:AG,"Green")</f>
        <v>1</v>
      </c>
      <c r="T14" s="37">
        <f t="shared" si="5"/>
        <v>33.333333333333329</v>
      </c>
      <c r="U14" s="34">
        <f>COUNTIFS('Solid-Results'!N:N,"&gt;="&amp;Dashboard!$A14,'Solid-Results'!N:N,"&lt;="&amp;Dashboard!$B14)</f>
        <v>52</v>
      </c>
      <c r="V14" s="34">
        <f>COUNTIFS('Solid-Results'!N:N,"&gt;="&amp;Dashboard!$A14,'Solid-Results'!N:N,"&lt;="&amp;Dashboard!$B14,'Solid-Results'!AH:AH,"Green")</f>
        <v>16</v>
      </c>
      <c r="W14" s="37">
        <f t="shared" si="6"/>
        <v>30.76923076923077</v>
      </c>
      <c r="X14" s="34">
        <f>COUNTIFS('Solid-Results'!O:O,"&gt;="&amp;Dashboard!$A14,'Solid-Results'!O:O,"&lt;="&amp;Dashboard!$B14)</f>
        <v>4</v>
      </c>
      <c r="Y14" s="34">
        <f>COUNTIFS('Solid-Results'!O:O,"&gt;="&amp;Dashboard!$A14,'Solid-Results'!O:O,"&lt;="&amp;Dashboard!$B14,'Solid-Results'!AI:AI,"Green")</f>
        <v>2</v>
      </c>
      <c r="Z14" s="37">
        <f t="shared" si="7"/>
        <v>50</v>
      </c>
      <c r="AA14" s="34">
        <f>COUNTIFS('Solid-Results'!P:P,"&gt;="&amp;Dashboard!$A14,'Solid-Results'!P:P,"&lt;="&amp;Dashboard!$B14)</f>
        <v>47</v>
      </c>
      <c r="AB14" s="34">
        <f>COUNTIFS('Solid-Results'!P:P,"&gt;="&amp;Dashboard!$A14,'Solid-Results'!P:P,"&lt;="&amp;Dashboard!$B14,'Solid-Results'!AJ:AJ,"Green")</f>
        <v>7</v>
      </c>
      <c r="AC14" s="37">
        <f t="shared" si="8"/>
        <v>14.893617021276595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9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0"/>
        <v>0</v>
      </c>
      <c r="AJ14" s="34">
        <f>COUNTIFS('Solid-Results'!S:S,"&gt;="&amp;Dashboard!$A14,'Solid-Results'!S:S,"&lt;="&amp;Dashboard!$B14)</f>
        <v>14</v>
      </c>
      <c r="AK14" s="34">
        <f>COUNTIFS('Solid-Results'!S:S,"&gt;="&amp;Dashboard!$A14,'Solid-Results'!S:S,"&lt;="&amp;Dashboard!$B14,'Solid-Results'!AM:AM,"Green")</f>
        <v>3</v>
      </c>
      <c r="AL14" s="37">
        <f t="shared" si="11"/>
        <v>21.428571428571427</v>
      </c>
      <c r="AM14" s="34">
        <f>COUNTIFS('Solid-Results'!T:T,"&gt;="&amp;Dashboard!$A14,'Solid-Results'!T:T,"&lt;="&amp;Dashboard!$B14)</f>
        <v>18</v>
      </c>
      <c r="AN14" s="34">
        <f>COUNTIFS('Solid-Results'!T:T,"&gt;="&amp;Dashboard!$A14,'Solid-Results'!T:T,"&lt;="&amp;Dashboard!$B14,'Solid-Results'!AN:AN,"Green")</f>
        <v>6</v>
      </c>
      <c r="AO14" s="37">
        <f t="shared" si="12"/>
        <v>33.333333333333329</v>
      </c>
      <c r="AP14" s="34">
        <f>COUNTIFS('Solid-Results'!U:U,"&gt;="&amp;Dashboard!$A14,'Solid-Results'!U:U,"&lt;="&amp;Dashboard!$B14)</f>
        <v>14</v>
      </c>
      <c r="AQ14" s="34">
        <f>COUNTIFS('Solid-Results'!U:U,"&gt;="&amp;Dashboard!$A14,'Solid-Results'!U:U,"&lt;="&amp;Dashboard!$B14,'Solid-Results'!AO:AO,"Green")</f>
        <v>9</v>
      </c>
      <c r="AR14" s="37">
        <f t="shared" si="13"/>
        <v>64.285714285714292</v>
      </c>
      <c r="AS14" s="34">
        <f>COUNTIFS('Solid-Results'!V:V,"&gt;="&amp;Dashboard!$A14,'Solid-Results'!V:V,"&lt;="&amp;Dashboard!$B14)</f>
        <v>3</v>
      </c>
      <c r="AT14" s="34">
        <f>COUNTIFS('Solid-Results'!V:V,"&gt;="&amp;Dashboard!$A14,'Solid-Results'!V:V,"&lt;="&amp;Dashboard!$B14,'Solid-Results'!AP:AP,"Green")</f>
        <v>1</v>
      </c>
      <c r="AU14" s="37">
        <f t="shared" si="14"/>
        <v>33.333333333333329</v>
      </c>
      <c r="AV14" s="34">
        <f>COUNTIFS('Solid-Results'!W:W,"&gt;="&amp;Dashboard!$A14,'Solid-Results'!W:W,"&lt;="&amp;Dashboard!$B14)</f>
        <v>21</v>
      </c>
      <c r="AW14" s="34">
        <f>COUNTIFS('Solid-Results'!W:W,"&gt;="&amp;Dashboard!$A14,'Solid-Results'!W:W,"&lt;="&amp;Dashboard!$B14,'Solid-Results'!AQ:AQ,"Green")</f>
        <v>8</v>
      </c>
      <c r="AX14" s="37">
        <f t="shared" si="15"/>
        <v>38.095238095238095</v>
      </c>
    </row>
    <row r="15" spans="1:50" x14ac:dyDescent="0.3">
      <c r="A15" s="38">
        <f t="shared" si="16"/>
        <v>30.01</v>
      </c>
      <c r="B15" s="37">
        <f t="shared" si="17"/>
        <v>32.5</v>
      </c>
      <c r="C15" s="34">
        <f>COUNTIFS('Solid-Results'!H:H,"&gt;="&amp;Dashboard!$A15,'Solid-Results'!H:H,"&lt;="&amp;Dashboard!$B15)</f>
        <v>28</v>
      </c>
      <c r="D15" s="34">
        <f>COUNTIFS('Solid-Results'!H:H,"&gt;="&amp;Dashboard!$A15,'Solid-Results'!H:H,"&lt;="&amp;Dashboard!$B15,'Solid-Results'!AB:AB,"Green")</f>
        <v>10</v>
      </c>
      <c r="E15" s="37">
        <f t="shared" si="0"/>
        <v>35.714285714285715</v>
      </c>
      <c r="F15" s="34">
        <f>COUNTIFS('Solid-Results'!I:I,"&gt;="&amp;Dashboard!$A15,'Solid-Results'!I:I,"&lt;="&amp;Dashboard!$B15)</f>
        <v>96</v>
      </c>
      <c r="G15" s="34">
        <f>COUNTIFS('Solid-Results'!I:I,"&gt;="&amp;Dashboard!$A15,'Solid-Results'!I:I,"&lt;="&amp;Dashboard!$B15,'Solid-Results'!AC:AC,"Green")</f>
        <v>26</v>
      </c>
      <c r="H15" s="37">
        <f t="shared" si="1"/>
        <v>27.083333333333332</v>
      </c>
      <c r="I15" s="34">
        <f>COUNTIFS('Solid-Results'!J:J,"&gt;="&amp;Dashboard!$A15,'Solid-Results'!J:J,"&lt;="&amp;Dashboard!$B15)</f>
        <v>41</v>
      </c>
      <c r="J15" s="34">
        <f>COUNTIFS('Solid-Results'!J:J,"&gt;="&amp;Dashboard!$A15,'Solid-Results'!J:J,"&lt;="&amp;Dashboard!$B15,'Solid-Results'!AD:AD,"Green")</f>
        <v>12</v>
      </c>
      <c r="K15" s="37">
        <f t="shared" si="2"/>
        <v>29.268292682926827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3"/>
        <v>0</v>
      </c>
      <c r="O15" s="34">
        <f>COUNTIFS('Solid-Results'!L:L,"&gt;="&amp;Dashboard!$A15,'Solid-Results'!L:L,"&lt;="&amp;Dashboard!$B15)</f>
        <v>4</v>
      </c>
      <c r="P15" s="34">
        <f>COUNTIFS('Solid-Results'!L:L,"&gt;="&amp;Dashboard!$A15,'Solid-Results'!L:L,"&lt;="&amp;Dashboard!$B15,'Solid-Results'!AF:AF,"Green")</f>
        <v>0</v>
      </c>
      <c r="Q15" s="37">
        <f t="shared" si="4"/>
        <v>0</v>
      </c>
      <c r="R15" s="34">
        <f>COUNTIFS('Solid-Results'!M:M,"&gt;="&amp;Dashboard!$A15,'Solid-Results'!M:M,"&lt;="&amp;Dashboard!$B15)</f>
        <v>2</v>
      </c>
      <c r="S15" s="34">
        <f>COUNTIFS('Solid-Results'!M:M,"&gt;="&amp;Dashboard!$A15,'Solid-Results'!M:M,"&lt;="&amp;Dashboard!$B15,'Solid-Results'!AG:AG,"Green")</f>
        <v>0</v>
      </c>
      <c r="T15" s="37">
        <f t="shared" si="5"/>
        <v>0</v>
      </c>
      <c r="U15" s="34">
        <f>COUNTIFS('Solid-Results'!N:N,"&gt;="&amp;Dashboard!$A15,'Solid-Results'!N:N,"&lt;="&amp;Dashboard!$B15)</f>
        <v>64</v>
      </c>
      <c r="V15" s="34">
        <f>COUNTIFS('Solid-Results'!N:N,"&gt;="&amp;Dashboard!$A15,'Solid-Results'!N:N,"&lt;="&amp;Dashboard!$B15,'Solid-Results'!AH:AH,"Green")</f>
        <v>23</v>
      </c>
      <c r="W15" s="37">
        <f t="shared" si="6"/>
        <v>35.9375</v>
      </c>
      <c r="X15" s="34">
        <f>COUNTIFS('Solid-Results'!O:O,"&gt;="&amp;Dashboard!$A15,'Solid-Results'!O:O,"&lt;="&amp;Dashboard!$B15)</f>
        <v>9</v>
      </c>
      <c r="Y15" s="34">
        <f>COUNTIFS('Solid-Results'!O:O,"&gt;="&amp;Dashboard!$A15,'Solid-Results'!O:O,"&lt;="&amp;Dashboard!$B15,'Solid-Results'!AI:AI,"Green")</f>
        <v>4</v>
      </c>
      <c r="Z15" s="37">
        <f t="shared" si="7"/>
        <v>44.444444444444443</v>
      </c>
      <c r="AA15" s="34">
        <f>COUNTIFS('Solid-Results'!P:P,"&gt;="&amp;Dashboard!$A15,'Solid-Results'!P:P,"&lt;="&amp;Dashboard!$B15)</f>
        <v>41</v>
      </c>
      <c r="AB15" s="34">
        <f>COUNTIFS('Solid-Results'!P:P,"&gt;="&amp;Dashboard!$A15,'Solid-Results'!P:P,"&lt;="&amp;Dashboard!$B15,'Solid-Results'!AJ:AJ,"Green")</f>
        <v>11</v>
      </c>
      <c r="AC15" s="37">
        <f t="shared" si="8"/>
        <v>26.829268292682929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9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0"/>
        <v>0</v>
      </c>
      <c r="AJ15" s="34">
        <f>COUNTIFS('Solid-Results'!S:S,"&gt;="&amp;Dashboard!$A15,'Solid-Results'!S:S,"&lt;="&amp;Dashboard!$B15)</f>
        <v>25</v>
      </c>
      <c r="AK15" s="34">
        <f>COUNTIFS('Solid-Results'!S:S,"&gt;="&amp;Dashboard!$A15,'Solid-Results'!S:S,"&lt;="&amp;Dashboard!$B15,'Solid-Results'!AM:AM,"Green")</f>
        <v>10</v>
      </c>
      <c r="AL15" s="37">
        <f t="shared" si="11"/>
        <v>40</v>
      </c>
      <c r="AM15" s="34">
        <f>COUNTIFS('Solid-Results'!T:T,"&gt;="&amp;Dashboard!$A15,'Solid-Results'!T:T,"&lt;="&amp;Dashboard!$B15)</f>
        <v>10</v>
      </c>
      <c r="AN15" s="34">
        <f>COUNTIFS('Solid-Results'!T:T,"&gt;="&amp;Dashboard!$A15,'Solid-Results'!T:T,"&lt;="&amp;Dashboard!$B15,'Solid-Results'!AN:AN,"Green")</f>
        <v>6</v>
      </c>
      <c r="AO15" s="37">
        <f t="shared" si="12"/>
        <v>60</v>
      </c>
      <c r="AP15" s="34">
        <f>COUNTIFS('Solid-Results'!U:U,"&gt;="&amp;Dashboard!$A15,'Solid-Results'!U:U,"&lt;="&amp;Dashboard!$B15)</f>
        <v>11</v>
      </c>
      <c r="AQ15" s="34">
        <f>COUNTIFS('Solid-Results'!U:U,"&gt;="&amp;Dashboard!$A15,'Solid-Results'!U:U,"&lt;="&amp;Dashboard!$B15,'Solid-Results'!AO:AO,"Green")</f>
        <v>4</v>
      </c>
      <c r="AR15" s="37">
        <f t="shared" si="13"/>
        <v>36.363636363636367</v>
      </c>
      <c r="AS15" s="34">
        <f>COUNTIFS('Solid-Results'!V:V,"&gt;="&amp;Dashboard!$A15,'Solid-Results'!V:V,"&lt;="&amp;Dashboard!$B15)</f>
        <v>10</v>
      </c>
      <c r="AT15" s="34">
        <f>COUNTIFS('Solid-Results'!V:V,"&gt;="&amp;Dashboard!$A15,'Solid-Results'!V:V,"&lt;="&amp;Dashboard!$B15,'Solid-Results'!AP:AP,"Green")</f>
        <v>4</v>
      </c>
      <c r="AU15" s="37">
        <f t="shared" si="14"/>
        <v>40</v>
      </c>
      <c r="AV15" s="34">
        <f>COUNTIFS('Solid-Results'!W:W,"&gt;="&amp;Dashboard!$A15,'Solid-Results'!W:W,"&lt;="&amp;Dashboard!$B15)</f>
        <v>22</v>
      </c>
      <c r="AW15" s="34">
        <f>COUNTIFS('Solid-Results'!W:W,"&gt;="&amp;Dashboard!$A15,'Solid-Results'!W:W,"&lt;="&amp;Dashboard!$B15,'Solid-Results'!AQ:AQ,"Green")</f>
        <v>10</v>
      </c>
      <c r="AX15" s="37">
        <f t="shared" si="15"/>
        <v>45.454545454545453</v>
      </c>
    </row>
    <row r="16" spans="1:50" x14ac:dyDescent="0.3">
      <c r="A16" s="38">
        <f t="shared" si="16"/>
        <v>32.51</v>
      </c>
      <c r="B16" s="37">
        <f t="shared" si="17"/>
        <v>35</v>
      </c>
      <c r="C16" s="34">
        <f>COUNTIFS('Solid-Results'!H:H,"&gt;="&amp;Dashboard!$A16,'Solid-Results'!H:H,"&lt;="&amp;Dashboard!$B16)</f>
        <v>30</v>
      </c>
      <c r="D16" s="34">
        <f>COUNTIFS('Solid-Results'!H:H,"&gt;="&amp;Dashboard!$A16,'Solid-Results'!H:H,"&lt;="&amp;Dashboard!$B16,'Solid-Results'!AB:AB,"Green")</f>
        <v>11</v>
      </c>
      <c r="E16" s="37">
        <f t="shared" si="0"/>
        <v>36.666666666666664</v>
      </c>
      <c r="F16" s="34">
        <f>COUNTIFS('Solid-Results'!I:I,"&gt;="&amp;Dashboard!$A16,'Solid-Results'!I:I,"&lt;="&amp;Dashboard!$B16)</f>
        <v>45</v>
      </c>
      <c r="G16" s="34">
        <f>COUNTIFS('Solid-Results'!I:I,"&gt;="&amp;Dashboard!$A16,'Solid-Results'!I:I,"&lt;="&amp;Dashboard!$B16,'Solid-Results'!AC:AC,"Green")</f>
        <v>11</v>
      </c>
      <c r="H16" s="37">
        <f t="shared" si="1"/>
        <v>24.444444444444443</v>
      </c>
      <c r="I16" s="34">
        <f>COUNTIFS('Solid-Results'!J:J,"&gt;="&amp;Dashboard!$A16,'Solid-Results'!J:J,"&lt;="&amp;Dashboard!$B16)</f>
        <v>47</v>
      </c>
      <c r="J16" s="34">
        <f>COUNTIFS('Solid-Results'!J:J,"&gt;="&amp;Dashboard!$A16,'Solid-Results'!J:J,"&lt;="&amp;Dashboard!$B16,'Solid-Results'!AD:AD,"Green")</f>
        <v>15</v>
      </c>
      <c r="K16" s="37">
        <f t="shared" si="2"/>
        <v>31.914893617021278</v>
      </c>
      <c r="L16" s="34">
        <f>COUNTIFS('Solid-Results'!K:K,"&gt;="&amp;Dashboard!$A16,'Solid-Results'!K:K,"&lt;="&amp;Dashboard!$B16)</f>
        <v>2</v>
      </c>
      <c r="M16" s="34">
        <f>COUNTIFS('Solid-Results'!K:K,"&gt;="&amp;Dashboard!$A16,'Solid-Results'!K:K,"&lt;="&amp;Dashboard!$B16,'Solid-Results'!AE:AE,"Green")</f>
        <v>1</v>
      </c>
      <c r="N16" s="37">
        <f t="shared" si="3"/>
        <v>50</v>
      </c>
      <c r="O16" s="34">
        <f>COUNTIFS('Solid-Results'!L:L,"&gt;="&amp;Dashboard!$A16,'Solid-Results'!L:L,"&lt;="&amp;Dashboard!$B16)</f>
        <v>6</v>
      </c>
      <c r="P16" s="34">
        <f>COUNTIFS('Solid-Results'!L:L,"&gt;="&amp;Dashboard!$A16,'Solid-Results'!L:L,"&lt;="&amp;Dashboard!$B16,'Solid-Results'!AF:AF,"Green")</f>
        <v>1</v>
      </c>
      <c r="Q16" s="37">
        <f t="shared" si="4"/>
        <v>16.666666666666664</v>
      </c>
      <c r="R16" s="34">
        <f>COUNTIFS('Solid-Results'!M:M,"&gt;="&amp;Dashboard!$A16,'Solid-Results'!M:M,"&lt;="&amp;Dashboard!$B16)</f>
        <v>3</v>
      </c>
      <c r="S16" s="34">
        <f>COUNTIFS('Solid-Results'!M:M,"&gt;="&amp;Dashboard!$A16,'Solid-Results'!M:M,"&lt;="&amp;Dashboard!$B16,'Solid-Results'!AG:AG,"Green")</f>
        <v>2</v>
      </c>
      <c r="T16" s="37">
        <f t="shared" si="5"/>
        <v>66.666666666666657</v>
      </c>
      <c r="U16" s="34">
        <f>COUNTIFS('Solid-Results'!N:N,"&gt;="&amp;Dashboard!$A16,'Solid-Results'!N:N,"&lt;="&amp;Dashboard!$B16)</f>
        <v>52</v>
      </c>
      <c r="V16" s="34">
        <f>COUNTIFS('Solid-Results'!N:N,"&gt;="&amp;Dashboard!$A16,'Solid-Results'!N:N,"&lt;="&amp;Dashboard!$B16,'Solid-Results'!AH:AH,"Green")</f>
        <v>23</v>
      </c>
      <c r="W16" s="37">
        <f t="shared" si="6"/>
        <v>44.230769230769226</v>
      </c>
      <c r="X16" s="34">
        <f>COUNTIFS('Solid-Results'!O:O,"&gt;="&amp;Dashboard!$A16,'Solid-Results'!O:O,"&lt;="&amp;Dashboard!$B16)</f>
        <v>33</v>
      </c>
      <c r="Y16" s="34">
        <f>COUNTIFS('Solid-Results'!O:O,"&gt;="&amp;Dashboard!$A16,'Solid-Results'!O:O,"&lt;="&amp;Dashboard!$B16,'Solid-Results'!AI:AI,"Green")</f>
        <v>11</v>
      </c>
      <c r="Z16" s="37">
        <f t="shared" si="7"/>
        <v>33.333333333333329</v>
      </c>
      <c r="AA16" s="34">
        <f>COUNTIFS('Solid-Results'!P:P,"&gt;="&amp;Dashboard!$A16,'Solid-Results'!P:P,"&lt;="&amp;Dashboard!$B16)</f>
        <v>20</v>
      </c>
      <c r="AB16" s="34">
        <f>COUNTIFS('Solid-Results'!P:P,"&gt;="&amp;Dashboard!$A16,'Solid-Results'!P:P,"&lt;="&amp;Dashboard!$B16,'Solid-Results'!AJ:AJ,"Green")</f>
        <v>4</v>
      </c>
      <c r="AC16" s="37">
        <f t="shared" si="8"/>
        <v>20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9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0"/>
        <v>100</v>
      </c>
      <c r="AJ16" s="34">
        <f>COUNTIFS('Solid-Results'!S:S,"&gt;="&amp;Dashboard!$A16,'Solid-Results'!S:S,"&lt;="&amp;Dashboard!$B16)</f>
        <v>25</v>
      </c>
      <c r="AK16" s="34">
        <f>COUNTIFS('Solid-Results'!S:S,"&gt;="&amp;Dashboard!$A16,'Solid-Results'!S:S,"&lt;="&amp;Dashboard!$B16,'Solid-Results'!AM:AM,"Green")</f>
        <v>9</v>
      </c>
      <c r="AL16" s="37">
        <f t="shared" si="11"/>
        <v>36</v>
      </c>
      <c r="AM16" s="34">
        <f>COUNTIFS('Solid-Results'!T:T,"&gt;="&amp;Dashboard!$A16,'Solid-Results'!T:T,"&lt;="&amp;Dashboard!$B16)</f>
        <v>27</v>
      </c>
      <c r="AN16" s="34">
        <f>COUNTIFS('Solid-Results'!T:T,"&gt;="&amp;Dashboard!$A16,'Solid-Results'!T:T,"&lt;="&amp;Dashboard!$B16,'Solid-Results'!AN:AN,"Green")</f>
        <v>12</v>
      </c>
      <c r="AO16" s="37">
        <f t="shared" si="12"/>
        <v>44.444444444444443</v>
      </c>
      <c r="AP16" s="34">
        <f>COUNTIFS('Solid-Results'!U:U,"&gt;="&amp;Dashboard!$A16,'Solid-Results'!U:U,"&lt;="&amp;Dashboard!$B16)</f>
        <v>18</v>
      </c>
      <c r="AQ16" s="34">
        <f>COUNTIFS('Solid-Results'!U:U,"&gt;="&amp;Dashboard!$A16,'Solid-Results'!U:U,"&lt;="&amp;Dashboard!$B16,'Solid-Results'!AO:AO,"Green")</f>
        <v>9</v>
      </c>
      <c r="AR16" s="37">
        <f t="shared" si="13"/>
        <v>50</v>
      </c>
      <c r="AS16" s="34">
        <f>COUNTIFS('Solid-Results'!V:V,"&gt;="&amp;Dashboard!$A16,'Solid-Results'!V:V,"&lt;="&amp;Dashboard!$B16)</f>
        <v>12</v>
      </c>
      <c r="AT16" s="34">
        <f>COUNTIFS('Solid-Results'!V:V,"&gt;="&amp;Dashboard!$A16,'Solid-Results'!V:V,"&lt;="&amp;Dashboard!$B16,'Solid-Results'!AP:AP,"Green")</f>
        <v>7</v>
      </c>
      <c r="AU16" s="37">
        <f t="shared" si="14"/>
        <v>58.333333333333336</v>
      </c>
      <c r="AV16" s="34">
        <f>COUNTIFS('Solid-Results'!W:W,"&gt;="&amp;Dashboard!$A16,'Solid-Results'!W:W,"&lt;="&amp;Dashboard!$B16)</f>
        <v>28</v>
      </c>
      <c r="AW16" s="34">
        <f>COUNTIFS('Solid-Results'!W:W,"&gt;="&amp;Dashboard!$A16,'Solid-Results'!W:W,"&lt;="&amp;Dashboard!$B16,'Solid-Results'!AQ:AQ,"Green")</f>
        <v>12</v>
      </c>
      <c r="AX16" s="37">
        <f t="shared" si="15"/>
        <v>42.857142857142854</v>
      </c>
    </row>
    <row r="17" spans="1:50" x14ac:dyDescent="0.3">
      <c r="A17" s="38">
        <f t="shared" si="16"/>
        <v>35.01</v>
      </c>
      <c r="B17" s="37">
        <f t="shared" si="17"/>
        <v>37.5</v>
      </c>
      <c r="C17" s="34">
        <f>COUNTIFS('Solid-Results'!H:H,"&gt;="&amp;Dashboard!$A17,'Solid-Results'!H:H,"&lt;="&amp;Dashboard!$B17)</f>
        <v>41</v>
      </c>
      <c r="D17" s="34">
        <f>COUNTIFS('Solid-Results'!H:H,"&gt;="&amp;Dashboard!$A17,'Solid-Results'!H:H,"&lt;="&amp;Dashboard!$B17,'Solid-Results'!AB:AB,"Green")</f>
        <v>16</v>
      </c>
      <c r="E17" s="37">
        <f t="shared" si="0"/>
        <v>39.024390243902438</v>
      </c>
      <c r="F17" s="34">
        <f>COUNTIFS('Solid-Results'!I:I,"&gt;="&amp;Dashboard!$A17,'Solid-Results'!I:I,"&lt;="&amp;Dashboard!$B17)</f>
        <v>18</v>
      </c>
      <c r="G17" s="34">
        <f>COUNTIFS('Solid-Results'!I:I,"&gt;="&amp;Dashboard!$A17,'Solid-Results'!I:I,"&lt;="&amp;Dashboard!$B17,'Solid-Results'!AC:AC,"Green")</f>
        <v>6</v>
      </c>
      <c r="H17" s="37">
        <f t="shared" si="1"/>
        <v>33.333333333333329</v>
      </c>
      <c r="I17" s="34">
        <f>COUNTIFS('Solid-Results'!J:J,"&gt;="&amp;Dashboard!$A17,'Solid-Results'!J:J,"&lt;="&amp;Dashboard!$B17)</f>
        <v>36</v>
      </c>
      <c r="J17" s="34">
        <f>COUNTIFS('Solid-Results'!J:J,"&gt;="&amp;Dashboard!$A17,'Solid-Results'!J:J,"&lt;="&amp;Dashboard!$B17,'Solid-Results'!AD:AD,"Green")</f>
        <v>13</v>
      </c>
      <c r="K17" s="37">
        <f t="shared" si="2"/>
        <v>36.111111111111107</v>
      </c>
      <c r="L17" s="34">
        <f>COUNTIFS('Solid-Results'!K:K,"&gt;="&amp;Dashboard!$A17,'Solid-Results'!K:K,"&lt;="&amp;Dashboard!$B17)</f>
        <v>5</v>
      </c>
      <c r="M17" s="34">
        <f>COUNTIFS('Solid-Results'!K:K,"&gt;="&amp;Dashboard!$A17,'Solid-Results'!K:K,"&lt;="&amp;Dashboard!$B17,'Solid-Results'!AE:AE,"Green")</f>
        <v>4</v>
      </c>
      <c r="N17" s="37">
        <f t="shared" si="3"/>
        <v>80</v>
      </c>
      <c r="O17" s="34">
        <f>COUNTIFS('Solid-Results'!L:L,"&gt;="&amp;Dashboard!$A17,'Solid-Results'!L:L,"&lt;="&amp;Dashboard!$B17)</f>
        <v>6</v>
      </c>
      <c r="P17" s="34">
        <f>COUNTIFS('Solid-Results'!L:L,"&gt;="&amp;Dashboard!$A17,'Solid-Results'!L:L,"&lt;="&amp;Dashboard!$B17,'Solid-Results'!AF:AF,"Green")</f>
        <v>2</v>
      </c>
      <c r="Q17" s="37">
        <f t="shared" si="4"/>
        <v>33.333333333333329</v>
      </c>
      <c r="R17" s="34">
        <f>COUNTIFS('Solid-Results'!M:M,"&gt;="&amp;Dashboard!$A17,'Solid-Results'!M:M,"&lt;="&amp;Dashboard!$B17)</f>
        <v>3</v>
      </c>
      <c r="S17" s="34">
        <f>COUNTIFS('Solid-Results'!M:M,"&gt;="&amp;Dashboard!$A17,'Solid-Results'!M:M,"&lt;="&amp;Dashboard!$B17,'Solid-Results'!AG:AG,"Green")</f>
        <v>1</v>
      </c>
      <c r="T17" s="37">
        <f t="shared" si="5"/>
        <v>33.333333333333329</v>
      </c>
      <c r="U17" s="34">
        <f>COUNTIFS('Solid-Results'!N:N,"&gt;="&amp;Dashboard!$A17,'Solid-Results'!N:N,"&lt;="&amp;Dashboard!$B17)</f>
        <v>45</v>
      </c>
      <c r="V17" s="34">
        <f>COUNTIFS('Solid-Results'!N:N,"&gt;="&amp;Dashboard!$A17,'Solid-Results'!N:N,"&lt;="&amp;Dashboard!$B17,'Solid-Results'!AH:AH,"Green")</f>
        <v>15</v>
      </c>
      <c r="W17" s="37">
        <f t="shared" si="6"/>
        <v>33.333333333333329</v>
      </c>
      <c r="X17" s="34">
        <f>COUNTIFS('Solid-Results'!O:O,"&gt;="&amp;Dashboard!$A17,'Solid-Results'!O:O,"&lt;="&amp;Dashboard!$B17)</f>
        <v>38</v>
      </c>
      <c r="Y17" s="34">
        <f>COUNTIFS('Solid-Results'!O:O,"&gt;="&amp;Dashboard!$A17,'Solid-Results'!O:O,"&lt;="&amp;Dashboard!$B17,'Solid-Results'!AI:AI,"Green")</f>
        <v>17</v>
      </c>
      <c r="Z17" s="37">
        <f t="shared" si="7"/>
        <v>44.736842105263158</v>
      </c>
      <c r="AA17" s="34">
        <f>COUNTIFS('Solid-Results'!P:P,"&gt;="&amp;Dashboard!$A17,'Solid-Results'!P:P,"&lt;="&amp;Dashboard!$B17)</f>
        <v>12</v>
      </c>
      <c r="AB17" s="34">
        <f>COUNTIFS('Solid-Results'!P:P,"&gt;="&amp;Dashboard!$A17,'Solid-Results'!P:P,"&lt;="&amp;Dashboard!$B17,'Solid-Results'!AJ:AJ,"Green")</f>
        <v>5</v>
      </c>
      <c r="AC17" s="37">
        <f t="shared" si="8"/>
        <v>41.666666666666671</v>
      </c>
      <c r="AD17" s="34">
        <f>COUNTIFS('Solid-Results'!Q:Q,"&gt;="&amp;Dashboard!$A17,'Solid-Results'!Q:Q,"&lt;="&amp;Dashboard!$B17)</f>
        <v>0</v>
      </c>
      <c r="AE17" s="34">
        <f>COUNTIFS('Solid-Results'!Q:Q,"&gt;="&amp;Dashboard!$A17,'Solid-Results'!Q:Q,"&lt;="&amp;Dashboard!$B17,'Solid-Results'!AK:AK,"Green")</f>
        <v>0</v>
      </c>
      <c r="AF17" s="37">
        <f t="shared" si="9"/>
        <v>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0"/>
        <v>100</v>
      </c>
      <c r="AJ17" s="34">
        <f>COUNTIFS('Solid-Results'!S:S,"&gt;="&amp;Dashboard!$A17,'Solid-Results'!S:S,"&lt;="&amp;Dashboard!$B17)</f>
        <v>25</v>
      </c>
      <c r="AK17" s="34">
        <f>COUNTIFS('Solid-Results'!S:S,"&gt;="&amp;Dashboard!$A17,'Solid-Results'!S:S,"&lt;="&amp;Dashboard!$B17,'Solid-Results'!AM:AM,"Green")</f>
        <v>10</v>
      </c>
      <c r="AL17" s="37">
        <f t="shared" si="11"/>
        <v>40</v>
      </c>
      <c r="AM17" s="34">
        <f>COUNTIFS('Solid-Results'!T:T,"&gt;="&amp;Dashboard!$A17,'Solid-Results'!T:T,"&lt;="&amp;Dashboard!$B17)</f>
        <v>20</v>
      </c>
      <c r="AN17" s="34">
        <f>COUNTIFS('Solid-Results'!T:T,"&gt;="&amp;Dashboard!$A17,'Solid-Results'!T:T,"&lt;="&amp;Dashboard!$B17,'Solid-Results'!AN:AN,"Green")</f>
        <v>7</v>
      </c>
      <c r="AO17" s="37">
        <f t="shared" si="12"/>
        <v>35</v>
      </c>
      <c r="AP17" s="34">
        <f>COUNTIFS('Solid-Results'!U:U,"&gt;="&amp;Dashboard!$A17,'Solid-Results'!U:U,"&lt;="&amp;Dashboard!$B17)</f>
        <v>11</v>
      </c>
      <c r="AQ17" s="34">
        <f>COUNTIFS('Solid-Results'!U:U,"&gt;="&amp;Dashboard!$A17,'Solid-Results'!U:U,"&lt;="&amp;Dashboard!$B17,'Solid-Results'!AO:AO,"Green")</f>
        <v>9</v>
      </c>
      <c r="AR17" s="37">
        <f t="shared" si="13"/>
        <v>81.818181818181827</v>
      </c>
      <c r="AS17" s="34">
        <f>COUNTIFS('Solid-Results'!V:V,"&gt;="&amp;Dashboard!$A17,'Solid-Results'!V:V,"&lt;="&amp;Dashboard!$B17)</f>
        <v>23</v>
      </c>
      <c r="AT17" s="34">
        <f>COUNTIFS('Solid-Results'!V:V,"&gt;="&amp;Dashboard!$A17,'Solid-Results'!V:V,"&lt;="&amp;Dashboard!$B17,'Solid-Results'!AP:AP,"Green")</f>
        <v>7</v>
      </c>
      <c r="AU17" s="37">
        <f t="shared" si="14"/>
        <v>30.434782608695656</v>
      </c>
      <c r="AV17" s="34">
        <f>COUNTIFS('Solid-Results'!W:W,"&gt;="&amp;Dashboard!$A17,'Solid-Results'!W:W,"&lt;="&amp;Dashboard!$B17)</f>
        <v>20</v>
      </c>
      <c r="AW17" s="34">
        <f>COUNTIFS('Solid-Results'!W:W,"&gt;="&amp;Dashboard!$A17,'Solid-Results'!W:W,"&lt;="&amp;Dashboard!$B17,'Solid-Results'!AQ:AQ,"Green")</f>
        <v>9</v>
      </c>
      <c r="AX17" s="37">
        <f t="shared" si="15"/>
        <v>45</v>
      </c>
    </row>
    <row r="18" spans="1:50" x14ac:dyDescent="0.3">
      <c r="A18" s="38">
        <f t="shared" si="16"/>
        <v>37.51</v>
      </c>
      <c r="B18" s="37">
        <f t="shared" si="17"/>
        <v>40</v>
      </c>
      <c r="C18" s="34">
        <f>COUNTIFS('Solid-Results'!H:H,"&gt;="&amp;Dashboard!$A18,'Solid-Results'!H:H,"&lt;="&amp;Dashboard!$B18)</f>
        <v>42</v>
      </c>
      <c r="D18" s="34">
        <f>COUNTIFS('Solid-Results'!H:H,"&gt;="&amp;Dashboard!$A18,'Solid-Results'!H:H,"&lt;="&amp;Dashboard!$B18,'Solid-Results'!AB:AB,"Green")</f>
        <v>18</v>
      </c>
      <c r="E18" s="37">
        <f t="shared" si="0"/>
        <v>42.857142857142854</v>
      </c>
      <c r="F18" s="34">
        <f>COUNTIFS('Solid-Results'!I:I,"&gt;="&amp;Dashboard!$A18,'Solid-Results'!I:I,"&lt;="&amp;Dashboard!$B18)</f>
        <v>7</v>
      </c>
      <c r="G18" s="34">
        <f>COUNTIFS('Solid-Results'!I:I,"&gt;="&amp;Dashboard!$A18,'Solid-Results'!I:I,"&lt;="&amp;Dashboard!$B18,'Solid-Results'!AC:AC,"Green")</f>
        <v>4</v>
      </c>
      <c r="H18" s="37">
        <f t="shared" si="1"/>
        <v>57.142857142857139</v>
      </c>
      <c r="I18" s="34">
        <f>COUNTIFS('Solid-Results'!J:J,"&gt;="&amp;Dashboard!$A18,'Solid-Results'!J:J,"&lt;="&amp;Dashboard!$B18)</f>
        <v>31</v>
      </c>
      <c r="J18" s="34">
        <f>COUNTIFS('Solid-Results'!J:J,"&gt;="&amp;Dashboard!$A18,'Solid-Results'!J:J,"&lt;="&amp;Dashboard!$B18,'Solid-Results'!AD:AD,"Green")</f>
        <v>11</v>
      </c>
      <c r="K18" s="37">
        <f t="shared" si="2"/>
        <v>35.483870967741936</v>
      </c>
      <c r="L18" s="34">
        <f>COUNTIFS('Solid-Results'!K:K,"&gt;="&amp;Dashboard!$A18,'Solid-Results'!K:K,"&lt;="&amp;Dashboard!$B18)</f>
        <v>1</v>
      </c>
      <c r="M18" s="34">
        <f>COUNTIFS('Solid-Results'!K:K,"&gt;="&amp;Dashboard!$A18,'Solid-Results'!K:K,"&lt;="&amp;Dashboard!$B18,'Solid-Results'!AE:AE,"Green")</f>
        <v>0</v>
      </c>
      <c r="N18" s="37">
        <f t="shared" si="3"/>
        <v>0</v>
      </c>
      <c r="O18" s="34">
        <f>COUNTIFS('Solid-Results'!L:L,"&gt;="&amp;Dashboard!$A18,'Solid-Results'!L:L,"&lt;="&amp;Dashboard!$B18)</f>
        <v>16</v>
      </c>
      <c r="P18" s="34">
        <f>COUNTIFS('Solid-Results'!L:L,"&gt;="&amp;Dashboard!$A18,'Solid-Results'!L:L,"&lt;="&amp;Dashboard!$B18,'Solid-Results'!AF:AF,"Green")</f>
        <v>8</v>
      </c>
      <c r="Q18" s="37">
        <f t="shared" si="4"/>
        <v>50</v>
      </c>
      <c r="R18" s="34">
        <f>COUNTIFS('Solid-Results'!M:M,"&gt;="&amp;Dashboard!$A18,'Solid-Results'!M:M,"&lt;="&amp;Dashboard!$B18)</f>
        <v>4</v>
      </c>
      <c r="S18" s="34">
        <f>COUNTIFS('Solid-Results'!M:M,"&gt;="&amp;Dashboard!$A18,'Solid-Results'!M:M,"&lt;="&amp;Dashboard!$B18,'Solid-Results'!AG:AG,"Green")</f>
        <v>1</v>
      </c>
      <c r="T18" s="37">
        <f t="shared" si="5"/>
        <v>25</v>
      </c>
      <c r="U18" s="34">
        <f>COUNTIFS('Solid-Results'!N:N,"&gt;="&amp;Dashboard!$A18,'Solid-Results'!N:N,"&lt;="&amp;Dashboard!$B18)</f>
        <v>43</v>
      </c>
      <c r="V18" s="34">
        <f>COUNTIFS('Solid-Results'!N:N,"&gt;="&amp;Dashboard!$A18,'Solid-Results'!N:N,"&lt;="&amp;Dashboard!$B18,'Solid-Results'!AH:AH,"Green")</f>
        <v>19</v>
      </c>
      <c r="W18" s="37">
        <f t="shared" si="6"/>
        <v>44.186046511627907</v>
      </c>
      <c r="X18" s="34">
        <f>COUNTIFS('Solid-Results'!O:O,"&gt;="&amp;Dashboard!$A18,'Solid-Results'!O:O,"&lt;="&amp;Dashboard!$B18)</f>
        <v>61</v>
      </c>
      <c r="Y18" s="34">
        <f>COUNTIFS('Solid-Results'!O:O,"&gt;="&amp;Dashboard!$A18,'Solid-Results'!O:O,"&lt;="&amp;Dashboard!$B18,'Solid-Results'!AI:AI,"Green")</f>
        <v>23</v>
      </c>
      <c r="Z18" s="37">
        <f t="shared" si="7"/>
        <v>37.704918032786885</v>
      </c>
      <c r="AA18" s="34">
        <f>COUNTIFS('Solid-Results'!P:P,"&gt;="&amp;Dashboard!$A18,'Solid-Results'!P:P,"&lt;="&amp;Dashboard!$B18)</f>
        <v>12</v>
      </c>
      <c r="AB18" s="34">
        <f>COUNTIFS('Solid-Results'!P:P,"&gt;="&amp;Dashboard!$A18,'Solid-Results'!P:P,"&lt;="&amp;Dashboard!$B18,'Solid-Results'!AJ:AJ,"Green")</f>
        <v>6</v>
      </c>
      <c r="AC18" s="37">
        <f t="shared" si="8"/>
        <v>50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9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0"/>
        <v>0</v>
      </c>
      <c r="AJ18" s="34">
        <f>COUNTIFS('Solid-Results'!S:S,"&gt;="&amp;Dashboard!$A18,'Solid-Results'!S:S,"&lt;="&amp;Dashboard!$B18)</f>
        <v>28</v>
      </c>
      <c r="AK18" s="34">
        <f>COUNTIFS('Solid-Results'!S:S,"&gt;="&amp;Dashboard!$A18,'Solid-Results'!S:S,"&lt;="&amp;Dashboard!$B18,'Solid-Results'!AM:AM,"Green")</f>
        <v>10</v>
      </c>
      <c r="AL18" s="37">
        <f t="shared" si="11"/>
        <v>35.714285714285715</v>
      </c>
      <c r="AM18" s="34">
        <f>COUNTIFS('Solid-Results'!T:T,"&gt;="&amp;Dashboard!$A18,'Solid-Results'!T:T,"&lt;="&amp;Dashboard!$B18)</f>
        <v>21</v>
      </c>
      <c r="AN18" s="34">
        <f>COUNTIFS('Solid-Results'!T:T,"&gt;="&amp;Dashboard!$A18,'Solid-Results'!T:T,"&lt;="&amp;Dashboard!$B18,'Solid-Results'!AN:AN,"Green")</f>
        <v>8</v>
      </c>
      <c r="AO18" s="37">
        <f t="shared" si="12"/>
        <v>38.095238095238095</v>
      </c>
      <c r="AP18" s="34">
        <f>COUNTIFS('Solid-Results'!U:U,"&gt;="&amp;Dashboard!$A18,'Solid-Results'!U:U,"&lt;="&amp;Dashboard!$B18)</f>
        <v>18</v>
      </c>
      <c r="AQ18" s="34">
        <f>COUNTIFS('Solid-Results'!U:U,"&gt;="&amp;Dashboard!$A18,'Solid-Results'!U:U,"&lt;="&amp;Dashboard!$B18,'Solid-Results'!AO:AO,"Green")</f>
        <v>13</v>
      </c>
      <c r="AR18" s="37">
        <f t="shared" si="13"/>
        <v>72.222222222222214</v>
      </c>
      <c r="AS18" s="34">
        <f>COUNTIFS('Solid-Results'!V:V,"&gt;="&amp;Dashboard!$A18,'Solid-Results'!V:V,"&lt;="&amp;Dashboard!$B18)</f>
        <v>27</v>
      </c>
      <c r="AT18" s="34">
        <f>COUNTIFS('Solid-Results'!V:V,"&gt;="&amp;Dashboard!$A18,'Solid-Results'!V:V,"&lt;="&amp;Dashboard!$B18,'Solid-Results'!AP:AP,"Green")</f>
        <v>11</v>
      </c>
      <c r="AU18" s="37">
        <f t="shared" si="14"/>
        <v>40.74074074074074</v>
      </c>
      <c r="AV18" s="34">
        <f>COUNTIFS('Solid-Results'!W:W,"&gt;="&amp;Dashboard!$A18,'Solid-Results'!W:W,"&lt;="&amp;Dashboard!$B18)</f>
        <v>34</v>
      </c>
      <c r="AW18" s="34">
        <f>COUNTIFS('Solid-Results'!W:W,"&gt;="&amp;Dashboard!$A18,'Solid-Results'!W:W,"&lt;="&amp;Dashboard!$B18,'Solid-Results'!AQ:AQ,"Green")</f>
        <v>14</v>
      </c>
      <c r="AX18" s="37">
        <f t="shared" si="15"/>
        <v>41.17647058823529</v>
      </c>
    </row>
    <row r="19" spans="1:50" x14ac:dyDescent="0.3">
      <c r="A19" s="38">
        <f t="shared" si="16"/>
        <v>40.01</v>
      </c>
      <c r="B19" s="37">
        <f t="shared" si="17"/>
        <v>42.5</v>
      </c>
      <c r="C19" s="34">
        <f>COUNTIFS('Solid-Results'!H:H,"&gt;="&amp;Dashboard!$A19,'Solid-Results'!H:H,"&lt;="&amp;Dashboard!$B19)</f>
        <v>46</v>
      </c>
      <c r="D19" s="34">
        <f>COUNTIFS('Solid-Results'!H:H,"&gt;="&amp;Dashboard!$A19,'Solid-Results'!H:H,"&lt;="&amp;Dashboard!$B19,'Solid-Results'!AB:AB,"Green")</f>
        <v>16</v>
      </c>
      <c r="E19" s="37">
        <f t="shared" si="0"/>
        <v>34.782608695652172</v>
      </c>
      <c r="F19" s="34">
        <f>COUNTIFS('Solid-Results'!I:I,"&gt;="&amp;Dashboard!$A19,'Solid-Results'!I:I,"&lt;="&amp;Dashboard!$B19)</f>
        <v>3</v>
      </c>
      <c r="G19" s="34">
        <f>COUNTIFS('Solid-Results'!I:I,"&gt;="&amp;Dashboard!$A19,'Solid-Results'!I:I,"&lt;="&amp;Dashboard!$B19,'Solid-Results'!AC:AC,"Green")</f>
        <v>3</v>
      </c>
      <c r="H19" s="37">
        <f t="shared" si="1"/>
        <v>100</v>
      </c>
      <c r="I19" s="34">
        <f>COUNTIFS('Solid-Results'!J:J,"&gt;="&amp;Dashboard!$A19,'Solid-Results'!J:J,"&lt;="&amp;Dashboard!$B19)</f>
        <v>15</v>
      </c>
      <c r="J19" s="34">
        <f>COUNTIFS('Solid-Results'!J:J,"&gt;="&amp;Dashboard!$A19,'Solid-Results'!J:J,"&lt;="&amp;Dashboard!$B19,'Solid-Results'!AD:AD,"Green")</f>
        <v>4</v>
      </c>
      <c r="K19" s="37">
        <f t="shared" si="2"/>
        <v>26.666666666666668</v>
      </c>
      <c r="L19" s="34">
        <f>COUNTIFS('Solid-Results'!K:K,"&gt;="&amp;Dashboard!$A19,'Solid-Results'!K:K,"&lt;="&amp;Dashboard!$B19)</f>
        <v>4</v>
      </c>
      <c r="M19" s="34">
        <f>COUNTIFS('Solid-Results'!K:K,"&gt;="&amp;Dashboard!$A19,'Solid-Results'!K:K,"&lt;="&amp;Dashboard!$B19,'Solid-Results'!AE:AE,"Green")</f>
        <v>3</v>
      </c>
      <c r="N19" s="37">
        <f t="shared" si="3"/>
        <v>75</v>
      </c>
      <c r="O19" s="34">
        <f>COUNTIFS('Solid-Results'!L:L,"&gt;="&amp;Dashboard!$A19,'Solid-Results'!L:L,"&lt;="&amp;Dashboard!$B19)</f>
        <v>14</v>
      </c>
      <c r="P19" s="34">
        <f>COUNTIFS('Solid-Results'!L:L,"&gt;="&amp;Dashboard!$A19,'Solid-Results'!L:L,"&lt;="&amp;Dashboard!$B19,'Solid-Results'!AF:AF,"Green")</f>
        <v>7</v>
      </c>
      <c r="Q19" s="37">
        <f t="shared" si="4"/>
        <v>50</v>
      </c>
      <c r="R19" s="34">
        <f>COUNTIFS('Solid-Results'!M:M,"&gt;="&amp;Dashboard!$A19,'Solid-Results'!M:M,"&lt;="&amp;Dashboard!$B19)</f>
        <v>3</v>
      </c>
      <c r="S19" s="34">
        <f>COUNTIFS('Solid-Results'!M:M,"&gt;="&amp;Dashboard!$A19,'Solid-Results'!M:M,"&lt;="&amp;Dashboard!$B19,'Solid-Results'!AG:AG,"Green")</f>
        <v>3</v>
      </c>
      <c r="T19" s="37">
        <f t="shared" si="5"/>
        <v>100</v>
      </c>
      <c r="U19" s="34">
        <f>COUNTIFS('Solid-Results'!N:N,"&gt;="&amp;Dashboard!$A19,'Solid-Results'!N:N,"&lt;="&amp;Dashboard!$B19)</f>
        <v>31</v>
      </c>
      <c r="V19" s="34">
        <f>COUNTIFS('Solid-Results'!N:N,"&gt;="&amp;Dashboard!$A19,'Solid-Results'!N:N,"&lt;="&amp;Dashboard!$B19,'Solid-Results'!AH:AH,"Green")</f>
        <v>8</v>
      </c>
      <c r="W19" s="37">
        <f t="shared" si="6"/>
        <v>25.806451612903224</v>
      </c>
      <c r="X19" s="34">
        <f>COUNTIFS('Solid-Results'!O:O,"&gt;="&amp;Dashboard!$A19,'Solid-Results'!O:O,"&lt;="&amp;Dashboard!$B19)</f>
        <v>66</v>
      </c>
      <c r="Y19" s="34">
        <f>COUNTIFS('Solid-Results'!O:O,"&gt;="&amp;Dashboard!$A19,'Solid-Results'!O:O,"&lt;="&amp;Dashboard!$B19,'Solid-Results'!AI:AI,"Green")</f>
        <v>30</v>
      </c>
      <c r="Z19" s="37">
        <f t="shared" si="7"/>
        <v>45.454545454545453</v>
      </c>
      <c r="AA19" s="34">
        <f>COUNTIFS('Solid-Results'!P:P,"&gt;="&amp;Dashboard!$A19,'Solid-Results'!P:P,"&lt;="&amp;Dashboard!$B19)</f>
        <v>5</v>
      </c>
      <c r="AB19" s="34">
        <f>COUNTIFS('Solid-Results'!P:P,"&gt;="&amp;Dashboard!$A19,'Solid-Results'!P:P,"&lt;="&amp;Dashboard!$B19,'Solid-Results'!AJ:AJ,"Green")</f>
        <v>3</v>
      </c>
      <c r="AC19" s="37">
        <f t="shared" si="8"/>
        <v>60</v>
      </c>
      <c r="AD19" s="34">
        <f>COUNTIFS('Solid-Results'!Q:Q,"&gt;="&amp;Dashboard!$A19,'Solid-Results'!Q:Q,"&lt;="&amp;Dashboard!$B19)</f>
        <v>3</v>
      </c>
      <c r="AE19" s="34">
        <f>COUNTIFS('Solid-Results'!Q:Q,"&gt;="&amp;Dashboard!$A19,'Solid-Results'!Q:Q,"&lt;="&amp;Dashboard!$B19,'Solid-Results'!AK:AK,"Green")</f>
        <v>2</v>
      </c>
      <c r="AF19" s="37">
        <f t="shared" si="9"/>
        <v>66.666666666666657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0"/>
        <v>0</v>
      </c>
      <c r="AJ19" s="34">
        <f>COUNTIFS('Solid-Results'!S:S,"&gt;="&amp;Dashboard!$A19,'Solid-Results'!S:S,"&lt;="&amp;Dashboard!$B19)</f>
        <v>32</v>
      </c>
      <c r="AK19" s="34">
        <f>COUNTIFS('Solid-Results'!S:S,"&gt;="&amp;Dashboard!$A19,'Solid-Results'!S:S,"&lt;="&amp;Dashboard!$B19,'Solid-Results'!AM:AM,"Green")</f>
        <v>11</v>
      </c>
      <c r="AL19" s="37">
        <f t="shared" si="11"/>
        <v>34.375</v>
      </c>
      <c r="AM19" s="34">
        <f>COUNTIFS('Solid-Results'!T:T,"&gt;="&amp;Dashboard!$A19,'Solid-Results'!T:T,"&lt;="&amp;Dashboard!$B19)</f>
        <v>19</v>
      </c>
      <c r="AN19" s="34">
        <f>COUNTIFS('Solid-Results'!T:T,"&gt;="&amp;Dashboard!$A19,'Solid-Results'!T:T,"&lt;="&amp;Dashboard!$B19,'Solid-Results'!AN:AN,"Green")</f>
        <v>7</v>
      </c>
      <c r="AO19" s="37">
        <f t="shared" si="12"/>
        <v>36.84210526315789</v>
      </c>
      <c r="AP19" s="34">
        <f>COUNTIFS('Solid-Results'!U:U,"&gt;="&amp;Dashboard!$A19,'Solid-Results'!U:U,"&lt;="&amp;Dashboard!$B19)</f>
        <v>20</v>
      </c>
      <c r="AQ19" s="34">
        <f>COUNTIFS('Solid-Results'!U:U,"&gt;="&amp;Dashboard!$A19,'Solid-Results'!U:U,"&lt;="&amp;Dashboard!$B19,'Solid-Results'!AO:AO,"Green")</f>
        <v>12</v>
      </c>
      <c r="AR19" s="37">
        <f t="shared" si="13"/>
        <v>60</v>
      </c>
      <c r="AS19" s="34">
        <f>COUNTIFS('Solid-Results'!V:V,"&gt;="&amp;Dashboard!$A19,'Solid-Results'!V:V,"&lt;="&amp;Dashboard!$B19)</f>
        <v>24</v>
      </c>
      <c r="AT19" s="34">
        <f>COUNTIFS('Solid-Results'!V:V,"&gt;="&amp;Dashboard!$A19,'Solid-Results'!V:V,"&lt;="&amp;Dashboard!$B19,'Solid-Results'!AP:AP,"Green")</f>
        <v>10</v>
      </c>
      <c r="AU19" s="37">
        <f t="shared" si="14"/>
        <v>41.666666666666671</v>
      </c>
      <c r="AV19" s="34">
        <f>COUNTIFS('Solid-Results'!W:W,"&gt;="&amp;Dashboard!$A19,'Solid-Results'!W:W,"&lt;="&amp;Dashboard!$B19)</f>
        <v>35</v>
      </c>
      <c r="AW19" s="34">
        <f>COUNTIFS('Solid-Results'!W:W,"&gt;="&amp;Dashboard!$A19,'Solid-Results'!W:W,"&lt;="&amp;Dashboard!$B19,'Solid-Results'!AQ:AQ,"Green")</f>
        <v>16</v>
      </c>
      <c r="AX19" s="37">
        <f t="shared" si="15"/>
        <v>45.714285714285715</v>
      </c>
    </row>
    <row r="20" spans="1:50" x14ac:dyDescent="0.3">
      <c r="A20" s="38">
        <f t="shared" si="16"/>
        <v>42.51</v>
      </c>
      <c r="B20" s="37">
        <f t="shared" si="17"/>
        <v>45</v>
      </c>
      <c r="C20" s="34">
        <f>COUNTIFS('Solid-Results'!H:H,"&gt;="&amp;Dashboard!$A20,'Solid-Results'!H:H,"&lt;="&amp;Dashboard!$B20)</f>
        <v>66</v>
      </c>
      <c r="D20" s="34">
        <f>COUNTIFS('Solid-Results'!H:H,"&gt;="&amp;Dashboard!$A20,'Solid-Results'!H:H,"&lt;="&amp;Dashboard!$B20,'Solid-Results'!AB:AB,"Green")</f>
        <v>32</v>
      </c>
      <c r="E20" s="37">
        <f t="shared" si="0"/>
        <v>48.484848484848484</v>
      </c>
      <c r="F20" s="34">
        <f>COUNTIFS('Solid-Results'!I:I,"&gt;="&amp;Dashboard!$A20,'Solid-Results'!I:I,"&lt;="&amp;Dashboard!$B20)</f>
        <v>7</v>
      </c>
      <c r="G20" s="34">
        <f>COUNTIFS('Solid-Results'!I:I,"&gt;="&amp;Dashboard!$A20,'Solid-Results'!I:I,"&lt;="&amp;Dashboard!$B20,'Solid-Results'!AC:AC,"Green")</f>
        <v>1</v>
      </c>
      <c r="H20" s="37">
        <f t="shared" si="1"/>
        <v>14.285714285714285</v>
      </c>
      <c r="I20" s="34">
        <f>COUNTIFS('Solid-Results'!J:J,"&gt;="&amp;Dashboard!$A20,'Solid-Results'!J:J,"&lt;="&amp;Dashboard!$B20)</f>
        <v>16</v>
      </c>
      <c r="J20" s="34">
        <f>COUNTIFS('Solid-Results'!J:J,"&gt;="&amp;Dashboard!$A20,'Solid-Results'!J:J,"&lt;="&amp;Dashboard!$B20,'Solid-Results'!AD:AD,"Green")</f>
        <v>4</v>
      </c>
      <c r="K20" s="37">
        <f t="shared" si="2"/>
        <v>25</v>
      </c>
      <c r="L20" s="34">
        <f>COUNTIFS('Solid-Results'!K:K,"&gt;="&amp;Dashboard!$A20,'Solid-Results'!K:K,"&lt;="&amp;Dashboard!$B20)</f>
        <v>3</v>
      </c>
      <c r="M20" s="34">
        <f>COUNTIFS('Solid-Results'!K:K,"&gt;="&amp;Dashboard!$A20,'Solid-Results'!K:K,"&lt;="&amp;Dashboard!$B20,'Solid-Results'!AE:AE,"Green")</f>
        <v>2</v>
      </c>
      <c r="N20" s="37">
        <f t="shared" si="3"/>
        <v>66.666666666666657</v>
      </c>
      <c r="O20" s="34">
        <f>COUNTIFS('Solid-Results'!L:L,"&gt;="&amp;Dashboard!$A20,'Solid-Results'!L:L,"&lt;="&amp;Dashboard!$B20)</f>
        <v>21</v>
      </c>
      <c r="P20" s="34">
        <f>COUNTIFS('Solid-Results'!L:L,"&gt;="&amp;Dashboard!$A20,'Solid-Results'!L:L,"&lt;="&amp;Dashboard!$B20,'Solid-Results'!AF:AF,"Green")</f>
        <v>11</v>
      </c>
      <c r="Q20" s="37">
        <f t="shared" si="4"/>
        <v>52.380952380952387</v>
      </c>
      <c r="R20" s="34">
        <f>COUNTIFS('Solid-Results'!M:M,"&gt;="&amp;Dashboard!$A20,'Solid-Results'!M:M,"&lt;="&amp;Dashboard!$B20)</f>
        <v>5</v>
      </c>
      <c r="S20" s="34">
        <f>COUNTIFS('Solid-Results'!M:M,"&gt;="&amp;Dashboard!$A20,'Solid-Results'!M:M,"&lt;="&amp;Dashboard!$B20,'Solid-Results'!AG:AG,"Green")</f>
        <v>3</v>
      </c>
      <c r="T20" s="37">
        <f t="shared" si="5"/>
        <v>60</v>
      </c>
      <c r="U20" s="34">
        <f>COUNTIFS('Solid-Results'!N:N,"&gt;="&amp;Dashboard!$A20,'Solid-Results'!N:N,"&lt;="&amp;Dashboard!$B20)</f>
        <v>22</v>
      </c>
      <c r="V20" s="34">
        <f>COUNTIFS('Solid-Results'!N:N,"&gt;="&amp;Dashboard!$A20,'Solid-Results'!N:N,"&lt;="&amp;Dashboard!$B20,'Solid-Results'!AH:AH,"Green")</f>
        <v>7</v>
      </c>
      <c r="W20" s="37">
        <f t="shared" si="6"/>
        <v>31.818181818181817</v>
      </c>
      <c r="X20" s="34">
        <f>COUNTIFS('Solid-Results'!O:O,"&gt;="&amp;Dashboard!$A20,'Solid-Results'!O:O,"&lt;="&amp;Dashboard!$B20)</f>
        <v>77</v>
      </c>
      <c r="Y20" s="34">
        <f>COUNTIFS('Solid-Results'!O:O,"&gt;="&amp;Dashboard!$A20,'Solid-Results'!O:O,"&lt;="&amp;Dashboard!$B20,'Solid-Results'!AI:AI,"Green")</f>
        <v>33</v>
      </c>
      <c r="Z20" s="37">
        <f t="shared" si="7"/>
        <v>42.857142857142854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8"/>
        <v>50</v>
      </c>
      <c r="AD20" s="34">
        <f>COUNTIFS('Solid-Results'!Q:Q,"&gt;="&amp;Dashboard!$A20,'Solid-Results'!Q:Q,"&lt;="&amp;Dashboard!$B20)</f>
        <v>2</v>
      </c>
      <c r="AE20" s="34">
        <f>COUNTIFS('Solid-Results'!Q:Q,"&gt;="&amp;Dashboard!$A20,'Solid-Results'!Q:Q,"&lt;="&amp;Dashboard!$B20,'Solid-Results'!AK:AK,"Green")</f>
        <v>2</v>
      </c>
      <c r="AF20" s="37">
        <f t="shared" si="9"/>
        <v>100</v>
      </c>
      <c r="AG20" s="34">
        <f>COUNTIFS('Solid-Results'!R:R,"&gt;="&amp;Dashboard!$A20,'Solid-Results'!R:R,"&lt;="&amp;Dashboard!$B20)</f>
        <v>1</v>
      </c>
      <c r="AH20" s="34">
        <f>COUNTIFS('Solid-Results'!R:R,"&gt;="&amp;Dashboard!$A20,'Solid-Results'!R:R,"&lt;="&amp;Dashboard!$B20,'Solid-Results'!AL:AL,"Green")</f>
        <v>1</v>
      </c>
      <c r="AI20" s="37">
        <f t="shared" si="10"/>
        <v>100</v>
      </c>
      <c r="AJ20" s="34">
        <f>COUNTIFS('Solid-Results'!S:S,"&gt;="&amp;Dashboard!$A20,'Solid-Results'!S:S,"&lt;="&amp;Dashboard!$B20)</f>
        <v>29</v>
      </c>
      <c r="AK20" s="34">
        <f>COUNTIFS('Solid-Results'!S:S,"&gt;="&amp;Dashboard!$A20,'Solid-Results'!S:S,"&lt;="&amp;Dashboard!$B20,'Solid-Results'!AM:AM,"Green")</f>
        <v>12</v>
      </c>
      <c r="AL20" s="37">
        <f t="shared" si="11"/>
        <v>41.379310344827587</v>
      </c>
      <c r="AM20" s="34">
        <f>COUNTIFS('Solid-Results'!T:T,"&gt;="&amp;Dashboard!$A20,'Solid-Results'!T:T,"&lt;="&amp;Dashboard!$B20)</f>
        <v>26</v>
      </c>
      <c r="AN20" s="34">
        <f>COUNTIFS('Solid-Results'!T:T,"&gt;="&amp;Dashboard!$A20,'Solid-Results'!T:T,"&lt;="&amp;Dashboard!$B20,'Solid-Results'!AN:AN,"Green")</f>
        <v>11</v>
      </c>
      <c r="AO20" s="37">
        <f t="shared" si="12"/>
        <v>42.307692307692307</v>
      </c>
      <c r="AP20" s="34">
        <f>COUNTIFS('Solid-Results'!U:U,"&gt;="&amp;Dashboard!$A20,'Solid-Results'!U:U,"&lt;="&amp;Dashboard!$B20)</f>
        <v>20</v>
      </c>
      <c r="AQ20" s="34">
        <f>COUNTIFS('Solid-Results'!U:U,"&gt;="&amp;Dashboard!$A20,'Solid-Results'!U:U,"&lt;="&amp;Dashboard!$B20,'Solid-Results'!AO:AO,"Green")</f>
        <v>10</v>
      </c>
      <c r="AR20" s="37">
        <f t="shared" si="13"/>
        <v>50</v>
      </c>
      <c r="AS20" s="34">
        <f>COUNTIFS('Solid-Results'!V:V,"&gt;="&amp;Dashboard!$A20,'Solid-Results'!V:V,"&lt;="&amp;Dashboard!$B20)</f>
        <v>39</v>
      </c>
      <c r="AT20" s="34">
        <f>COUNTIFS('Solid-Results'!V:V,"&gt;="&amp;Dashboard!$A20,'Solid-Results'!V:V,"&lt;="&amp;Dashboard!$B20,'Solid-Results'!AP:AP,"Green")</f>
        <v>18</v>
      </c>
      <c r="AU20" s="37">
        <f t="shared" si="14"/>
        <v>46.153846153846153</v>
      </c>
      <c r="AV20" s="34">
        <f>COUNTIFS('Solid-Results'!W:W,"&gt;="&amp;Dashboard!$A20,'Solid-Results'!W:W,"&lt;="&amp;Dashboard!$B20)</f>
        <v>36</v>
      </c>
      <c r="AW20" s="34">
        <f>COUNTIFS('Solid-Results'!W:W,"&gt;="&amp;Dashboard!$A20,'Solid-Results'!W:W,"&lt;="&amp;Dashboard!$B20,'Solid-Results'!AQ:AQ,"Green")</f>
        <v>19</v>
      </c>
      <c r="AX20" s="37">
        <f t="shared" si="15"/>
        <v>52.777777777777779</v>
      </c>
    </row>
    <row r="21" spans="1:50" x14ac:dyDescent="0.3">
      <c r="A21" s="38">
        <f t="shared" si="16"/>
        <v>45.01</v>
      </c>
      <c r="B21" s="37">
        <f t="shared" si="17"/>
        <v>47.5</v>
      </c>
      <c r="C21" s="34">
        <f>COUNTIFS('Solid-Results'!H:H,"&gt;="&amp;Dashboard!$A21,'Solid-Results'!H:H,"&lt;="&amp;Dashboard!$B21)</f>
        <v>50</v>
      </c>
      <c r="D21" s="34">
        <f>COUNTIFS('Solid-Results'!H:H,"&gt;="&amp;Dashboard!$A21,'Solid-Results'!H:H,"&lt;="&amp;Dashboard!$B21,'Solid-Results'!AB:AB,"Green")</f>
        <v>30</v>
      </c>
      <c r="E21" s="37">
        <f t="shared" si="0"/>
        <v>60</v>
      </c>
      <c r="F21" s="34">
        <f>COUNTIFS('Solid-Results'!I:I,"&gt;="&amp;Dashboard!$A21,'Solid-Results'!I:I,"&lt;="&amp;Dashboard!$B21)</f>
        <v>5</v>
      </c>
      <c r="G21" s="34">
        <f>COUNTIFS('Solid-Results'!I:I,"&gt;="&amp;Dashboard!$A21,'Solid-Results'!I:I,"&lt;="&amp;Dashboard!$B21,'Solid-Results'!AC:AC,"Green")</f>
        <v>3</v>
      </c>
      <c r="H21" s="37">
        <f t="shared" si="1"/>
        <v>60</v>
      </c>
      <c r="I21" s="34">
        <f>COUNTIFS('Solid-Results'!J:J,"&gt;="&amp;Dashboard!$A21,'Solid-Results'!J:J,"&lt;="&amp;Dashboard!$B21)</f>
        <v>15</v>
      </c>
      <c r="J21" s="34">
        <f>COUNTIFS('Solid-Results'!J:J,"&gt;="&amp;Dashboard!$A21,'Solid-Results'!J:J,"&lt;="&amp;Dashboard!$B21,'Solid-Results'!AD:AD,"Green")</f>
        <v>7</v>
      </c>
      <c r="K21" s="37">
        <f t="shared" si="2"/>
        <v>46.666666666666664</v>
      </c>
      <c r="L21" s="34">
        <f>COUNTIFS('Solid-Results'!K:K,"&gt;="&amp;Dashboard!$A21,'Solid-Results'!K:K,"&lt;="&amp;Dashboard!$B21)</f>
        <v>6</v>
      </c>
      <c r="M21" s="34">
        <f>COUNTIFS('Solid-Results'!K:K,"&gt;="&amp;Dashboard!$A21,'Solid-Results'!K:K,"&lt;="&amp;Dashboard!$B21,'Solid-Results'!AE:AE,"Green")</f>
        <v>4</v>
      </c>
      <c r="N21" s="37">
        <f t="shared" si="3"/>
        <v>66.666666666666657</v>
      </c>
      <c r="O21" s="34">
        <f>COUNTIFS('Solid-Results'!L:L,"&gt;="&amp;Dashboard!$A21,'Solid-Results'!L:L,"&lt;="&amp;Dashboard!$B21)</f>
        <v>33</v>
      </c>
      <c r="P21" s="34">
        <f>COUNTIFS('Solid-Results'!L:L,"&gt;="&amp;Dashboard!$A21,'Solid-Results'!L:L,"&lt;="&amp;Dashboard!$B21,'Solid-Results'!AF:AF,"Green")</f>
        <v>21</v>
      </c>
      <c r="Q21" s="37">
        <f t="shared" si="4"/>
        <v>63.636363636363633</v>
      </c>
      <c r="R21" s="34">
        <f>COUNTIFS('Solid-Results'!M:M,"&gt;="&amp;Dashboard!$A21,'Solid-Results'!M:M,"&lt;="&amp;Dashboard!$B21)</f>
        <v>7</v>
      </c>
      <c r="S21" s="34">
        <f>COUNTIFS('Solid-Results'!M:M,"&gt;="&amp;Dashboard!$A21,'Solid-Results'!M:M,"&lt;="&amp;Dashboard!$B21,'Solid-Results'!AG:AG,"Green")</f>
        <v>6</v>
      </c>
      <c r="T21" s="37">
        <f t="shared" si="5"/>
        <v>85.714285714285708</v>
      </c>
      <c r="U21" s="34">
        <f>COUNTIFS('Solid-Results'!N:N,"&gt;="&amp;Dashboard!$A21,'Solid-Results'!N:N,"&lt;="&amp;Dashboard!$B21)</f>
        <v>16</v>
      </c>
      <c r="V21" s="34">
        <f>COUNTIFS('Solid-Results'!N:N,"&gt;="&amp;Dashboard!$A21,'Solid-Results'!N:N,"&lt;="&amp;Dashboard!$B21,'Solid-Results'!AH:AH,"Green")</f>
        <v>5</v>
      </c>
      <c r="W21" s="37">
        <f t="shared" si="6"/>
        <v>31.25</v>
      </c>
      <c r="X21" s="34">
        <f>COUNTIFS('Solid-Results'!O:O,"&gt;="&amp;Dashboard!$A21,'Solid-Results'!O:O,"&lt;="&amp;Dashboard!$B21)</f>
        <v>70</v>
      </c>
      <c r="Y21" s="34">
        <f>COUNTIFS('Solid-Results'!O:O,"&gt;="&amp;Dashboard!$A21,'Solid-Results'!O:O,"&lt;="&amp;Dashboard!$B21,'Solid-Results'!AI:AI,"Green")</f>
        <v>29</v>
      </c>
      <c r="Z21" s="37">
        <f t="shared" si="7"/>
        <v>41.428571428571431</v>
      </c>
      <c r="AA21" s="34">
        <f>COUNTIFS('Solid-Results'!P:P,"&gt;="&amp;Dashboard!$A21,'Solid-Results'!P:P,"&lt;="&amp;Dashboard!$B21)</f>
        <v>1</v>
      </c>
      <c r="AB21" s="34">
        <f>COUNTIFS('Solid-Results'!P:P,"&gt;="&amp;Dashboard!$A21,'Solid-Results'!P:P,"&lt;="&amp;Dashboard!$B21,'Solid-Results'!AJ:AJ,"Green")</f>
        <v>0</v>
      </c>
      <c r="AC21" s="37">
        <f t="shared" si="8"/>
        <v>0</v>
      </c>
      <c r="AD21" s="34">
        <f>COUNTIFS('Solid-Results'!Q:Q,"&gt;="&amp;Dashboard!$A21,'Solid-Results'!Q:Q,"&lt;="&amp;Dashboard!$B21)</f>
        <v>3</v>
      </c>
      <c r="AE21" s="34">
        <f>COUNTIFS('Solid-Results'!Q:Q,"&gt;="&amp;Dashboard!$A21,'Solid-Results'!Q:Q,"&lt;="&amp;Dashboard!$B21,'Solid-Results'!AK:AK,"Green")</f>
        <v>2</v>
      </c>
      <c r="AF21" s="37">
        <f t="shared" si="9"/>
        <v>66.666666666666657</v>
      </c>
      <c r="AG21" s="34">
        <f>COUNTIFS('Solid-Results'!R:R,"&gt;="&amp;Dashboard!$A21,'Solid-Results'!R:R,"&lt;="&amp;Dashboard!$B21)</f>
        <v>6</v>
      </c>
      <c r="AH21" s="34">
        <f>COUNTIFS('Solid-Results'!R:R,"&gt;="&amp;Dashboard!$A21,'Solid-Results'!R:R,"&lt;="&amp;Dashboard!$B21,'Solid-Results'!AL:AL,"Green")</f>
        <v>3</v>
      </c>
      <c r="AI21" s="37">
        <f t="shared" si="10"/>
        <v>50</v>
      </c>
      <c r="AJ21" s="34">
        <f>COUNTIFS('Solid-Results'!S:S,"&gt;="&amp;Dashboard!$A21,'Solid-Results'!S:S,"&lt;="&amp;Dashboard!$B21)</f>
        <v>31</v>
      </c>
      <c r="AK21" s="34">
        <f>COUNTIFS('Solid-Results'!S:S,"&gt;="&amp;Dashboard!$A21,'Solid-Results'!S:S,"&lt;="&amp;Dashboard!$B21,'Solid-Results'!AM:AM,"Green")</f>
        <v>17</v>
      </c>
      <c r="AL21" s="37">
        <f t="shared" si="11"/>
        <v>54.838709677419352</v>
      </c>
      <c r="AM21" s="34">
        <f>COUNTIFS('Solid-Results'!T:T,"&gt;="&amp;Dashboard!$A21,'Solid-Results'!T:T,"&lt;="&amp;Dashboard!$B21)</f>
        <v>34</v>
      </c>
      <c r="AN21" s="34">
        <f>COUNTIFS('Solid-Results'!T:T,"&gt;="&amp;Dashboard!$A21,'Solid-Results'!T:T,"&lt;="&amp;Dashboard!$B21,'Solid-Results'!AN:AN,"Green")</f>
        <v>19</v>
      </c>
      <c r="AO21" s="37">
        <f t="shared" si="12"/>
        <v>55.882352941176471</v>
      </c>
      <c r="AP21" s="34">
        <f>COUNTIFS('Solid-Results'!U:U,"&gt;="&amp;Dashboard!$A21,'Solid-Results'!U:U,"&lt;="&amp;Dashboard!$B21)</f>
        <v>21</v>
      </c>
      <c r="AQ21" s="34">
        <f>COUNTIFS('Solid-Results'!U:U,"&gt;="&amp;Dashboard!$A21,'Solid-Results'!U:U,"&lt;="&amp;Dashboard!$B21,'Solid-Results'!AO:AO,"Green")</f>
        <v>16</v>
      </c>
      <c r="AR21" s="37">
        <f t="shared" si="13"/>
        <v>76.19047619047619</v>
      </c>
      <c r="AS21" s="34">
        <f>COUNTIFS('Solid-Results'!V:V,"&gt;="&amp;Dashboard!$A21,'Solid-Results'!V:V,"&lt;="&amp;Dashboard!$B21)</f>
        <v>36</v>
      </c>
      <c r="AT21" s="34">
        <f>COUNTIFS('Solid-Results'!V:V,"&gt;="&amp;Dashboard!$A21,'Solid-Results'!V:V,"&lt;="&amp;Dashboard!$B21,'Solid-Results'!AP:AP,"Green")</f>
        <v>20</v>
      </c>
      <c r="AU21" s="37">
        <f t="shared" si="14"/>
        <v>55.555555555555557</v>
      </c>
      <c r="AV21" s="34">
        <f>COUNTIFS('Solid-Results'!W:W,"&gt;="&amp;Dashboard!$A21,'Solid-Results'!W:W,"&lt;="&amp;Dashboard!$B21)</f>
        <v>53</v>
      </c>
      <c r="AW21" s="34">
        <f>COUNTIFS('Solid-Results'!W:W,"&gt;="&amp;Dashboard!$A21,'Solid-Results'!W:W,"&lt;="&amp;Dashboard!$B21,'Solid-Results'!AQ:AQ,"Green")</f>
        <v>21</v>
      </c>
      <c r="AX21" s="37">
        <f t="shared" si="15"/>
        <v>39.622641509433961</v>
      </c>
    </row>
    <row r="22" spans="1:50" x14ac:dyDescent="0.3">
      <c r="A22" s="38">
        <f t="shared" si="16"/>
        <v>47.51</v>
      </c>
      <c r="B22" s="37">
        <f t="shared" si="17"/>
        <v>50</v>
      </c>
      <c r="C22" s="34">
        <f>COUNTIFS('Solid-Results'!H:H,"&gt;="&amp;Dashboard!$A22,'Solid-Results'!H:H,"&lt;="&amp;Dashboard!$B22)</f>
        <v>49</v>
      </c>
      <c r="D22" s="34">
        <f>COUNTIFS('Solid-Results'!H:H,"&gt;="&amp;Dashboard!$A22,'Solid-Results'!H:H,"&lt;="&amp;Dashboard!$B22,'Solid-Results'!AB:AB,"Green")</f>
        <v>20</v>
      </c>
      <c r="E22" s="37">
        <f t="shared" si="0"/>
        <v>40.816326530612244</v>
      </c>
      <c r="F22" s="34">
        <f>COUNTIFS('Solid-Results'!I:I,"&gt;="&amp;Dashboard!$A22,'Solid-Results'!I:I,"&lt;="&amp;Dashboard!$B22)</f>
        <v>6</v>
      </c>
      <c r="G22" s="34">
        <f>COUNTIFS('Solid-Results'!I:I,"&gt;="&amp;Dashboard!$A22,'Solid-Results'!I:I,"&lt;="&amp;Dashboard!$B22,'Solid-Results'!AC:AC,"Green")</f>
        <v>3</v>
      </c>
      <c r="H22" s="37">
        <f t="shared" si="1"/>
        <v>50</v>
      </c>
      <c r="I22" s="34">
        <f>COUNTIFS('Solid-Results'!J:J,"&gt;="&amp;Dashboard!$A22,'Solid-Results'!J:J,"&lt;="&amp;Dashboard!$B22)</f>
        <v>12</v>
      </c>
      <c r="J22" s="34">
        <f>COUNTIFS('Solid-Results'!J:J,"&gt;="&amp;Dashboard!$A22,'Solid-Results'!J:J,"&lt;="&amp;Dashboard!$B22,'Solid-Results'!AD:AD,"Green")</f>
        <v>7</v>
      </c>
      <c r="K22" s="37">
        <f t="shared" si="2"/>
        <v>58.333333333333336</v>
      </c>
      <c r="L22" s="34">
        <f>COUNTIFS('Solid-Results'!K:K,"&gt;="&amp;Dashboard!$A22,'Solid-Results'!K:K,"&lt;="&amp;Dashboard!$B22)</f>
        <v>8</v>
      </c>
      <c r="M22" s="34">
        <f>COUNTIFS('Solid-Results'!K:K,"&gt;="&amp;Dashboard!$A22,'Solid-Results'!K:K,"&lt;="&amp;Dashboard!$B22,'Solid-Results'!AE:AE,"Green")</f>
        <v>6</v>
      </c>
      <c r="N22" s="37">
        <f t="shared" si="3"/>
        <v>75</v>
      </c>
      <c r="O22" s="34">
        <f>COUNTIFS('Solid-Results'!L:L,"&gt;="&amp;Dashboard!$A22,'Solid-Results'!L:L,"&lt;="&amp;Dashboard!$B22)</f>
        <v>39</v>
      </c>
      <c r="P22" s="34">
        <f>COUNTIFS('Solid-Results'!L:L,"&gt;="&amp;Dashboard!$A22,'Solid-Results'!L:L,"&lt;="&amp;Dashboard!$B22,'Solid-Results'!AF:AF,"Green")</f>
        <v>21</v>
      </c>
      <c r="Q22" s="37">
        <f t="shared" si="4"/>
        <v>53.846153846153847</v>
      </c>
      <c r="R22" s="34">
        <f>COUNTIFS('Solid-Results'!M:M,"&gt;="&amp;Dashboard!$A22,'Solid-Results'!M:M,"&lt;="&amp;Dashboard!$B22)</f>
        <v>13</v>
      </c>
      <c r="S22" s="34">
        <f>COUNTIFS('Solid-Results'!M:M,"&gt;="&amp;Dashboard!$A22,'Solid-Results'!M:M,"&lt;="&amp;Dashboard!$B22,'Solid-Results'!AG:AG,"Green")</f>
        <v>8</v>
      </c>
      <c r="T22" s="37">
        <f t="shared" si="5"/>
        <v>61.53846153846154</v>
      </c>
      <c r="U22" s="34">
        <f>COUNTIFS('Solid-Results'!N:N,"&gt;="&amp;Dashboard!$A22,'Solid-Results'!N:N,"&lt;="&amp;Dashboard!$B22)</f>
        <v>10</v>
      </c>
      <c r="V22" s="34">
        <f>COUNTIFS('Solid-Results'!N:N,"&gt;="&amp;Dashboard!$A22,'Solid-Results'!N:N,"&lt;="&amp;Dashboard!$B22,'Solid-Results'!AH:AH,"Green")</f>
        <v>4</v>
      </c>
      <c r="W22" s="37">
        <f t="shared" si="6"/>
        <v>40</v>
      </c>
      <c r="X22" s="34">
        <f>COUNTIFS('Solid-Results'!O:O,"&gt;="&amp;Dashboard!$A22,'Solid-Results'!O:O,"&lt;="&amp;Dashboard!$B22)</f>
        <v>52</v>
      </c>
      <c r="Y22" s="34">
        <f>COUNTIFS('Solid-Results'!O:O,"&gt;="&amp;Dashboard!$A22,'Solid-Results'!O:O,"&lt;="&amp;Dashboard!$B22,'Solid-Results'!AI:AI,"Green")</f>
        <v>26</v>
      </c>
      <c r="Z22" s="37">
        <f t="shared" si="7"/>
        <v>50</v>
      </c>
      <c r="AA22" s="34">
        <f>COUNTIFS('Solid-Results'!P:P,"&gt;="&amp;Dashboard!$A22,'Solid-Results'!P:P,"&lt;="&amp;Dashboard!$B22)</f>
        <v>1</v>
      </c>
      <c r="AB22" s="34">
        <f>COUNTIFS('Solid-Results'!P:P,"&gt;="&amp;Dashboard!$A22,'Solid-Results'!P:P,"&lt;="&amp;Dashboard!$B22,'Solid-Results'!AJ:AJ,"Green")</f>
        <v>1</v>
      </c>
      <c r="AC22" s="37">
        <f t="shared" si="8"/>
        <v>100</v>
      </c>
      <c r="AD22" s="34">
        <f>COUNTIFS('Solid-Results'!Q:Q,"&gt;="&amp;Dashboard!$A22,'Solid-Results'!Q:Q,"&lt;="&amp;Dashboard!$B22)</f>
        <v>8</v>
      </c>
      <c r="AE22" s="34">
        <f>COUNTIFS('Solid-Results'!Q:Q,"&gt;="&amp;Dashboard!$A22,'Solid-Results'!Q:Q,"&lt;="&amp;Dashboard!$B22,'Solid-Results'!AK:AK,"Green")</f>
        <v>3</v>
      </c>
      <c r="AF22" s="37">
        <f t="shared" si="9"/>
        <v>37.5</v>
      </c>
      <c r="AG22" s="34">
        <f>COUNTIFS('Solid-Results'!R:R,"&gt;="&amp;Dashboard!$A22,'Solid-Results'!R:R,"&lt;="&amp;Dashboard!$B22)</f>
        <v>2</v>
      </c>
      <c r="AH22" s="34">
        <f>COUNTIFS('Solid-Results'!R:R,"&gt;="&amp;Dashboard!$A22,'Solid-Results'!R:R,"&lt;="&amp;Dashboard!$B22,'Solid-Results'!AL:AL,"Green")</f>
        <v>2</v>
      </c>
      <c r="AI22" s="37">
        <f t="shared" si="10"/>
        <v>100</v>
      </c>
      <c r="AJ22" s="34">
        <f>COUNTIFS('Solid-Results'!S:S,"&gt;="&amp;Dashboard!$A22,'Solid-Results'!S:S,"&lt;="&amp;Dashboard!$B22)</f>
        <v>37</v>
      </c>
      <c r="AK22" s="34">
        <f>COUNTIFS('Solid-Results'!S:S,"&gt;="&amp;Dashboard!$A22,'Solid-Results'!S:S,"&lt;="&amp;Dashboard!$B22,'Solid-Results'!AM:AM,"Green")</f>
        <v>22</v>
      </c>
      <c r="AL22" s="37">
        <f t="shared" si="11"/>
        <v>59.45945945945946</v>
      </c>
      <c r="AM22" s="34">
        <f>COUNTIFS('Solid-Results'!T:T,"&gt;="&amp;Dashboard!$A22,'Solid-Results'!T:T,"&lt;="&amp;Dashboard!$B22)</f>
        <v>33</v>
      </c>
      <c r="AN22" s="34">
        <f>COUNTIFS('Solid-Results'!T:T,"&gt;="&amp;Dashboard!$A22,'Solid-Results'!T:T,"&lt;="&amp;Dashboard!$B22,'Solid-Results'!AN:AN,"Green")</f>
        <v>19</v>
      </c>
      <c r="AO22" s="37">
        <f t="shared" si="12"/>
        <v>57.575757575757578</v>
      </c>
      <c r="AP22" s="34">
        <f>COUNTIFS('Solid-Results'!U:U,"&gt;="&amp;Dashboard!$A22,'Solid-Results'!U:U,"&lt;="&amp;Dashboard!$B22)</f>
        <v>26</v>
      </c>
      <c r="AQ22" s="34">
        <f>COUNTIFS('Solid-Results'!U:U,"&gt;="&amp;Dashboard!$A22,'Solid-Results'!U:U,"&lt;="&amp;Dashboard!$B22,'Solid-Results'!AO:AO,"Green")</f>
        <v>15</v>
      </c>
      <c r="AR22" s="37">
        <f t="shared" si="13"/>
        <v>57.692307692307686</v>
      </c>
      <c r="AS22" s="34">
        <f>COUNTIFS('Solid-Results'!V:V,"&gt;="&amp;Dashboard!$A22,'Solid-Results'!V:V,"&lt;="&amp;Dashboard!$B22)</f>
        <v>34</v>
      </c>
      <c r="AT22" s="34">
        <f>COUNTIFS('Solid-Results'!V:V,"&gt;="&amp;Dashboard!$A22,'Solid-Results'!V:V,"&lt;="&amp;Dashboard!$B22,'Solid-Results'!AP:AP,"Green")</f>
        <v>16</v>
      </c>
      <c r="AU22" s="37">
        <f t="shared" si="14"/>
        <v>47.058823529411761</v>
      </c>
      <c r="AV22" s="34">
        <f>COUNTIFS('Solid-Results'!W:W,"&gt;="&amp;Dashboard!$A22,'Solid-Results'!W:W,"&lt;="&amp;Dashboard!$B22)</f>
        <v>42</v>
      </c>
      <c r="AW22" s="34">
        <f>COUNTIFS('Solid-Results'!W:W,"&gt;="&amp;Dashboard!$A22,'Solid-Results'!W:W,"&lt;="&amp;Dashboard!$B22,'Solid-Results'!AQ:AQ,"Green")</f>
        <v>17</v>
      </c>
      <c r="AX22" s="37">
        <f t="shared" si="15"/>
        <v>40.476190476190474</v>
      </c>
    </row>
    <row r="23" spans="1:50" x14ac:dyDescent="0.3">
      <c r="A23" s="38">
        <f t="shared" si="16"/>
        <v>50.01</v>
      </c>
      <c r="B23" s="37">
        <f t="shared" ref="B23:B37" si="18">B22+2.5</f>
        <v>52.5</v>
      </c>
      <c r="C23" s="34">
        <f>COUNTIFS('Solid-Results'!H:H,"&gt;="&amp;Dashboard!$A23,'Solid-Results'!H:H,"&lt;="&amp;Dashboard!$B23)</f>
        <v>35</v>
      </c>
      <c r="D23" s="34">
        <f>COUNTIFS('Solid-Results'!H:H,"&gt;="&amp;Dashboard!$A23,'Solid-Results'!H:H,"&lt;="&amp;Dashboard!$B23,'Solid-Results'!AB:AB,"Green")</f>
        <v>15</v>
      </c>
      <c r="E23" s="37">
        <f t="shared" si="0"/>
        <v>42.857142857142854</v>
      </c>
      <c r="F23" s="34">
        <f>COUNTIFS('Solid-Results'!I:I,"&gt;="&amp;Dashboard!$A23,'Solid-Results'!I:I,"&lt;="&amp;Dashboard!$B23)</f>
        <v>4</v>
      </c>
      <c r="G23" s="34">
        <f>COUNTIFS('Solid-Results'!I:I,"&gt;="&amp;Dashboard!$A23,'Solid-Results'!I:I,"&lt;="&amp;Dashboard!$B23,'Solid-Results'!AC:AC,"Green")</f>
        <v>2</v>
      </c>
      <c r="H23" s="37">
        <f t="shared" si="1"/>
        <v>50</v>
      </c>
      <c r="I23" s="34">
        <f>COUNTIFS('Solid-Results'!J:J,"&gt;="&amp;Dashboard!$A23,'Solid-Results'!J:J,"&lt;="&amp;Dashboard!$B23)</f>
        <v>10</v>
      </c>
      <c r="J23" s="34">
        <f>COUNTIFS('Solid-Results'!J:J,"&gt;="&amp;Dashboard!$A23,'Solid-Results'!J:J,"&lt;="&amp;Dashboard!$B23,'Solid-Results'!AD:AD,"Green")</f>
        <v>3</v>
      </c>
      <c r="K23" s="37">
        <f t="shared" si="2"/>
        <v>30</v>
      </c>
      <c r="L23" s="34">
        <f>COUNTIFS('Solid-Results'!K:K,"&gt;="&amp;Dashboard!$A23,'Solid-Results'!K:K,"&lt;="&amp;Dashboard!$B23)</f>
        <v>13</v>
      </c>
      <c r="M23" s="34">
        <f>COUNTIFS('Solid-Results'!K:K,"&gt;="&amp;Dashboard!$A23,'Solid-Results'!K:K,"&lt;="&amp;Dashboard!$B23,'Solid-Results'!AE:AE,"Green")</f>
        <v>5</v>
      </c>
      <c r="N23" s="37">
        <f t="shared" si="3"/>
        <v>38.461538461538467</v>
      </c>
      <c r="O23" s="34">
        <f>COUNTIFS('Solid-Results'!L:L,"&gt;="&amp;Dashboard!$A23,'Solid-Results'!L:L,"&lt;="&amp;Dashboard!$B23)</f>
        <v>54</v>
      </c>
      <c r="P23" s="34">
        <f>COUNTIFS('Solid-Results'!L:L,"&gt;="&amp;Dashboard!$A23,'Solid-Results'!L:L,"&lt;="&amp;Dashboard!$B23,'Solid-Results'!AF:AF,"Green")</f>
        <v>28</v>
      </c>
      <c r="Q23" s="37">
        <f t="shared" si="4"/>
        <v>51.851851851851848</v>
      </c>
      <c r="R23" s="34">
        <f>COUNTIFS('Solid-Results'!M:M,"&gt;="&amp;Dashboard!$A23,'Solid-Results'!M:M,"&lt;="&amp;Dashboard!$B23)</f>
        <v>1</v>
      </c>
      <c r="S23" s="34">
        <f>COUNTIFS('Solid-Results'!M:M,"&gt;="&amp;Dashboard!$A23,'Solid-Results'!M:M,"&lt;="&amp;Dashboard!$B23,'Solid-Results'!AG:AG,"Green")</f>
        <v>1</v>
      </c>
      <c r="T23" s="37">
        <f t="shared" si="5"/>
        <v>100</v>
      </c>
      <c r="U23" s="34">
        <f>COUNTIFS('Solid-Results'!N:N,"&gt;="&amp;Dashboard!$A23,'Solid-Results'!N:N,"&lt;="&amp;Dashboard!$B23)</f>
        <v>5</v>
      </c>
      <c r="V23" s="34">
        <f>COUNTIFS('Solid-Results'!N:N,"&gt;="&amp;Dashboard!$A23,'Solid-Results'!N:N,"&lt;="&amp;Dashboard!$B23,'Solid-Results'!AH:AH,"Green")</f>
        <v>4</v>
      </c>
      <c r="W23" s="37">
        <f t="shared" si="6"/>
        <v>80</v>
      </c>
      <c r="X23" s="34">
        <f>COUNTIFS('Solid-Results'!O:O,"&gt;="&amp;Dashboard!$A23,'Solid-Results'!O:O,"&lt;="&amp;Dashboard!$B23)</f>
        <v>47</v>
      </c>
      <c r="Y23" s="34">
        <f>COUNTIFS('Solid-Results'!O:O,"&gt;="&amp;Dashboard!$A23,'Solid-Results'!O:O,"&lt;="&amp;Dashboard!$B23,'Solid-Results'!AI:AI,"Green")</f>
        <v>22</v>
      </c>
      <c r="Z23" s="37">
        <f t="shared" si="7"/>
        <v>46.808510638297875</v>
      </c>
      <c r="AA23" s="34">
        <f>COUNTIFS('Solid-Results'!P:P,"&gt;="&amp;Dashboard!$A23,'Solid-Results'!P:P,"&lt;="&amp;Dashboard!$B23)</f>
        <v>0</v>
      </c>
      <c r="AB23" s="34">
        <f>COUNTIFS('Solid-Results'!P:P,"&gt;="&amp;Dashboard!$A23,'Solid-Results'!P:P,"&lt;="&amp;Dashboard!$B23,'Solid-Results'!AJ:AJ,"Green")</f>
        <v>0</v>
      </c>
      <c r="AC23" s="37">
        <f t="shared" si="8"/>
        <v>0</v>
      </c>
      <c r="AD23" s="34">
        <f>COUNTIFS('Solid-Results'!Q:Q,"&gt;="&amp;Dashboard!$A23,'Solid-Results'!Q:Q,"&lt;="&amp;Dashboard!$B23)</f>
        <v>24</v>
      </c>
      <c r="AE23" s="34">
        <f>COUNTIFS('Solid-Results'!Q:Q,"&gt;="&amp;Dashboard!$A23,'Solid-Results'!Q:Q,"&lt;="&amp;Dashboard!$B23,'Solid-Results'!AK:AK,"Green")</f>
        <v>12</v>
      </c>
      <c r="AF23" s="37">
        <f t="shared" si="9"/>
        <v>50</v>
      </c>
      <c r="AG23" s="34">
        <f>COUNTIFS('Solid-Results'!R:R,"&gt;="&amp;Dashboard!$A23,'Solid-Results'!R:R,"&lt;="&amp;Dashboard!$B23)</f>
        <v>5</v>
      </c>
      <c r="AH23" s="34">
        <f>COUNTIFS('Solid-Results'!R:R,"&gt;="&amp;Dashboard!$A23,'Solid-Results'!R:R,"&lt;="&amp;Dashboard!$B23,'Solid-Results'!AL:AL,"Green")</f>
        <v>2</v>
      </c>
      <c r="AI23" s="37">
        <f t="shared" si="10"/>
        <v>40</v>
      </c>
      <c r="AJ23" s="34">
        <f>COUNTIFS('Solid-Results'!S:S,"&gt;="&amp;Dashboard!$A23,'Solid-Results'!S:S,"&lt;="&amp;Dashboard!$B23)</f>
        <v>33</v>
      </c>
      <c r="AK23" s="34">
        <f>COUNTIFS('Solid-Results'!S:S,"&gt;="&amp;Dashboard!$A23,'Solid-Results'!S:S,"&lt;="&amp;Dashboard!$B23,'Solid-Results'!AM:AM,"Green")</f>
        <v>14</v>
      </c>
      <c r="AL23" s="37">
        <f t="shared" si="11"/>
        <v>42.424242424242422</v>
      </c>
      <c r="AM23" s="34">
        <f>COUNTIFS('Solid-Results'!T:T,"&gt;="&amp;Dashboard!$A23,'Solid-Results'!T:T,"&lt;="&amp;Dashboard!$B23)</f>
        <v>38</v>
      </c>
      <c r="AN23" s="34">
        <f>COUNTIFS('Solid-Results'!T:T,"&gt;="&amp;Dashboard!$A23,'Solid-Results'!T:T,"&lt;="&amp;Dashboard!$B23,'Solid-Results'!AN:AN,"Green")</f>
        <v>16</v>
      </c>
      <c r="AO23" s="37">
        <f t="shared" si="12"/>
        <v>42.105263157894733</v>
      </c>
      <c r="AP23" s="34">
        <f>COUNTIFS('Solid-Results'!U:U,"&gt;="&amp;Dashboard!$A23,'Solid-Results'!U:U,"&lt;="&amp;Dashboard!$B23)</f>
        <v>29</v>
      </c>
      <c r="AQ23" s="34">
        <f>COUNTIFS('Solid-Results'!U:U,"&gt;="&amp;Dashboard!$A23,'Solid-Results'!U:U,"&lt;="&amp;Dashboard!$B23,'Solid-Results'!AO:AO,"Green")</f>
        <v>20</v>
      </c>
      <c r="AR23" s="37">
        <f t="shared" si="13"/>
        <v>68.965517241379317</v>
      </c>
      <c r="AS23" s="34">
        <f>COUNTIFS('Solid-Results'!V:V,"&gt;="&amp;Dashboard!$A23,'Solid-Results'!V:V,"&lt;="&amp;Dashboard!$B23)</f>
        <v>42</v>
      </c>
      <c r="AT23" s="34">
        <f>COUNTIFS('Solid-Results'!V:V,"&gt;="&amp;Dashboard!$A23,'Solid-Results'!V:V,"&lt;="&amp;Dashboard!$B23,'Solid-Results'!AP:AP,"Green")</f>
        <v>24</v>
      </c>
      <c r="AU23" s="37">
        <f t="shared" si="14"/>
        <v>57.142857142857139</v>
      </c>
      <c r="AV23" s="34">
        <f>COUNTIFS('Solid-Results'!W:W,"&gt;="&amp;Dashboard!$A23,'Solid-Results'!W:W,"&lt;="&amp;Dashboard!$B23)</f>
        <v>38</v>
      </c>
      <c r="AW23" s="34">
        <f>COUNTIFS('Solid-Results'!W:W,"&gt;="&amp;Dashboard!$A23,'Solid-Results'!W:W,"&lt;="&amp;Dashboard!$B23,'Solid-Results'!AQ:AQ,"Green")</f>
        <v>17</v>
      </c>
      <c r="AX23" s="37">
        <f t="shared" si="15"/>
        <v>44.736842105263158</v>
      </c>
    </row>
    <row r="24" spans="1:50" x14ac:dyDescent="0.3">
      <c r="A24" s="38">
        <f t="shared" si="16"/>
        <v>52.51</v>
      </c>
      <c r="B24" s="37">
        <f t="shared" si="18"/>
        <v>55</v>
      </c>
      <c r="C24" s="34">
        <f>COUNTIFS('Solid-Results'!H:H,"&gt;="&amp;Dashboard!$A24,'Solid-Results'!H:H,"&lt;="&amp;Dashboard!$B24)</f>
        <v>30</v>
      </c>
      <c r="D24" s="34">
        <f>COUNTIFS('Solid-Results'!H:H,"&gt;="&amp;Dashboard!$A24,'Solid-Results'!H:H,"&lt;="&amp;Dashboard!$B24,'Solid-Results'!AB:AB,"Green")</f>
        <v>11</v>
      </c>
      <c r="E24" s="37">
        <f t="shared" si="0"/>
        <v>36.666666666666664</v>
      </c>
      <c r="F24" s="34">
        <f>COUNTIFS('Solid-Results'!I:I,"&gt;="&amp;Dashboard!$A24,'Solid-Results'!I:I,"&lt;="&amp;Dashboard!$B24)</f>
        <v>7</v>
      </c>
      <c r="G24" s="34">
        <f>COUNTIFS('Solid-Results'!I:I,"&gt;="&amp;Dashboard!$A24,'Solid-Results'!I:I,"&lt;="&amp;Dashboard!$B24,'Solid-Results'!AC:AC,"Green")</f>
        <v>3</v>
      </c>
      <c r="H24" s="37">
        <f t="shared" si="1"/>
        <v>42.857142857142854</v>
      </c>
      <c r="I24" s="34">
        <f>COUNTIFS('Solid-Results'!J:J,"&gt;="&amp;Dashboard!$A24,'Solid-Results'!J:J,"&lt;="&amp;Dashboard!$B24)</f>
        <v>6</v>
      </c>
      <c r="J24" s="34">
        <f>COUNTIFS('Solid-Results'!J:J,"&gt;="&amp;Dashboard!$A24,'Solid-Results'!J:J,"&lt;="&amp;Dashboard!$B24,'Solid-Results'!AD:AD,"Green")</f>
        <v>3</v>
      </c>
      <c r="K24" s="37">
        <f t="shared" si="2"/>
        <v>50</v>
      </c>
      <c r="L24" s="34">
        <f>COUNTIFS('Solid-Results'!K:K,"&gt;="&amp;Dashboard!$A24,'Solid-Results'!K:K,"&lt;="&amp;Dashboard!$B24)</f>
        <v>12</v>
      </c>
      <c r="M24" s="34">
        <f>COUNTIFS('Solid-Results'!K:K,"&gt;="&amp;Dashboard!$A24,'Solid-Results'!K:K,"&lt;="&amp;Dashboard!$B24,'Solid-Results'!AE:AE,"Green")</f>
        <v>7</v>
      </c>
      <c r="N24" s="37">
        <f t="shared" si="3"/>
        <v>58.333333333333336</v>
      </c>
      <c r="O24" s="34">
        <f>COUNTIFS('Solid-Results'!L:L,"&gt;="&amp;Dashboard!$A24,'Solid-Results'!L:L,"&lt;="&amp;Dashboard!$B24)</f>
        <v>59</v>
      </c>
      <c r="P24" s="34">
        <f>COUNTIFS('Solid-Results'!L:L,"&gt;="&amp;Dashboard!$A24,'Solid-Results'!L:L,"&lt;="&amp;Dashboard!$B24,'Solid-Results'!AF:AF,"Green")</f>
        <v>22</v>
      </c>
      <c r="Q24" s="37">
        <f t="shared" si="4"/>
        <v>37.288135593220339</v>
      </c>
      <c r="R24" s="34">
        <f>COUNTIFS('Solid-Results'!M:M,"&gt;="&amp;Dashboard!$A24,'Solid-Results'!M:M,"&lt;="&amp;Dashboard!$B24)</f>
        <v>4</v>
      </c>
      <c r="S24" s="34">
        <f>COUNTIFS('Solid-Results'!M:M,"&gt;="&amp;Dashboard!$A24,'Solid-Results'!M:M,"&lt;="&amp;Dashboard!$B24,'Solid-Results'!AG:AG,"Green")</f>
        <v>1</v>
      </c>
      <c r="T24" s="37">
        <f t="shared" si="5"/>
        <v>25</v>
      </c>
      <c r="U24" s="34">
        <f>COUNTIFS('Solid-Results'!N:N,"&gt;="&amp;Dashboard!$A24,'Solid-Results'!N:N,"&lt;="&amp;Dashboard!$B24)</f>
        <v>7</v>
      </c>
      <c r="V24" s="34">
        <f>COUNTIFS('Solid-Results'!N:N,"&gt;="&amp;Dashboard!$A24,'Solid-Results'!N:N,"&lt;="&amp;Dashboard!$B24,'Solid-Results'!AH:AH,"Green")</f>
        <v>5</v>
      </c>
      <c r="W24" s="37">
        <f t="shared" si="6"/>
        <v>71.428571428571431</v>
      </c>
      <c r="X24" s="34">
        <f>COUNTIFS('Solid-Results'!O:O,"&gt;="&amp;Dashboard!$A24,'Solid-Results'!O:O,"&lt;="&amp;Dashboard!$B24)</f>
        <v>34</v>
      </c>
      <c r="Y24" s="34">
        <f>COUNTIFS('Solid-Results'!O:O,"&gt;="&amp;Dashboard!$A24,'Solid-Results'!O:O,"&lt;="&amp;Dashboard!$B24,'Solid-Results'!AI:AI,"Green")</f>
        <v>18</v>
      </c>
      <c r="Z24" s="37">
        <f t="shared" si="7"/>
        <v>52.941176470588239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8"/>
        <v>50</v>
      </c>
      <c r="AD24" s="34">
        <f>COUNTIFS('Solid-Results'!Q:Q,"&gt;="&amp;Dashboard!$A24,'Solid-Results'!Q:Q,"&lt;="&amp;Dashboard!$B24)</f>
        <v>27</v>
      </c>
      <c r="AE24" s="34">
        <f>COUNTIFS('Solid-Results'!Q:Q,"&gt;="&amp;Dashboard!$A24,'Solid-Results'!Q:Q,"&lt;="&amp;Dashboard!$B24,'Solid-Results'!AK:AK,"Green")</f>
        <v>17</v>
      </c>
      <c r="AF24" s="37">
        <f t="shared" si="9"/>
        <v>62.962962962962962</v>
      </c>
      <c r="AG24" s="34">
        <f>COUNTIFS('Solid-Results'!R:R,"&gt;="&amp;Dashboard!$A24,'Solid-Results'!R:R,"&lt;="&amp;Dashboard!$B24)</f>
        <v>13</v>
      </c>
      <c r="AH24" s="34">
        <f>COUNTIFS('Solid-Results'!R:R,"&gt;="&amp;Dashboard!$A24,'Solid-Results'!R:R,"&lt;="&amp;Dashboard!$B24,'Solid-Results'!AL:AL,"Green")</f>
        <v>8</v>
      </c>
      <c r="AI24" s="37">
        <f t="shared" si="10"/>
        <v>61.53846153846154</v>
      </c>
      <c r="AJ24" s="34">
        <f>COUNTIFS('Solid-Results'!S:S,"&gt;="&amp;Dashboard!$A24,'Solid-Results'!S:S,"&lt;="&amp;Dashboard!$B24)</f>
        <v>34</v>
      </c>
      <c r="AK24" s="34">
        <f>COUNTIFS('Solid-Results'!S:S,"&gt;="&amp;Dashboard!$A24,'Solid-Results'!S:S,"&lt;="&amp;Dashboard!$B24,'Solid-Results'!AM:AM,"Green")</f>
        <v>15</v>
      </c>
      <c r="AL24" s="37">
        <f t="shared" si="11"/>
        <v>44.117647058823529</v>
      </c>
      <c r="AM24" s="34">
        <f>COUNTIFS('Solid-Results'!T:T,"&gt;="&amp;Dashboard!$A24,'Solid-Results'!T:T,"&lt;="&amp;Dashboard!$B24)</f>
        <v>29</v>
      </c>
      <c r="AN24" s="34">
        <f>COUNTIFS('Solid-Results'!T:T,"&gt;="&amp;Dashboard!$A24,'Solid-Results'!T:T,"&lt;="&amp;Dashboard!$B24,'Solid-Results'!AN:AN,"Green")</f>
        <v>13</v>
      </c>
      <c r="AO24" s="37">
        <f t="shared" si="12"/>
        <v>44.827586206896555</v>
      </c>
      <c r="AP24" s="34">
        <f>COUNTIFS('Solid-Results'!U:U,"&gt;="&amp;Dashboard!$A24,'Solid-Results'!U:U,"&lt;="&amp;Dashboard!$B24)</f>
        <v>34</v>
      </c>
      <c r="AQ24" s="34">
        <f>COUNTIFS('Solid-Results'!U:U,"&gt;="&amp;Dashboard!$A24,'Solid-Results'!U:U,"&lt;="&amp;Dashboard!$B24,'Solid-Results'!AO:AO,"Green")</f>
        <v>24</v>
      </c>
      <c r="AR24" s="37">
        <f t="shared" si="13"/>
        <v>70.588235294117652</v>
      </c>
      <c r="AS24" s="34">
        <f>COUNTIFS('Solid-Results'!V:V,"&gt;="&amp;Dashboard!$A24,'Solid-Results'!V:V,"&lt;="&amp;Dashboard!$B24)</f>
        <v>53</v>
      </c>
      <c r="AT24" s="34">
        <f>COUNTIFS('Solid-Results'!V:V,"&gt;="&amp;Dashboard!$A24,'Solid-Results'!V:V,"&lt;="&amp;Dashboard!$B24,'Solid-Results'!AP:AP,"Green")</f>
        <v>33</v>
      </c>
      <c r="AU24" s="37">
        <f t="shared" si="14"/>
        <v>62.264150943396224</v>
      </c>
      <c r="AV24" s="34">
        <f>COUNTIFS('Solid-Results'!W:W,"&gt;="&amp;Dashboard!$A24,'Solid-Results'!W:W,"&lt;="&amp;Dashboard!$B24)</f>
        <v>33</v>
      </c>
      <c r="AW24" s="34">
        <f>COUNTIFS('Solid-Results'!W:W,"&gt;="&amp;Dashboard!$A24,'Solid-Results'!W:W,"&lt;="&amp;Dashboard!$B24,'Solid-Results'!AQ:AQ,"Green")</f>
        <v>16</v>
      </c>
      <c r="AX24" s="37">
        <f t="shared" si="15"/>
        <v>48.484848484848484</v>
      </c>
    </row>
    <row r="25" spans="1:50" x14ac:dyDescent="0.3">
      <c r="A25" s="38">
        <f t="shared" si="16"/>
        <v>55.01</v>
      </c>
      <c r="B25" s="37">
        <f t="shared" si="18"/>
        <v>57.5</v>
      </c>
      <c r="C25" s="34">
        <f>COUNTIFS('Solid-Results'!H:H,"&gt;="&amp;Dashboard!$A25,'Solid-Results'!H:H,"&lt;="&amp;Dashboard!$B25)</f>
        <v>18</v>
      </c>
      <c r="D25" s="34">
        <f>COUNTIFS('Solid-Results'!H:H,"&gt;="&amp;Dashboard!$A25,'Solid-Results'!H:H,"&lt;="&amp;Dashboard!$B25,'Solid-Results'!AB:AB,"Green")</f>
        <v>9</v>
      </c>
      <c r="E25" s="37">
        <f t="shared" si="0"/>
        <v>50</v>
      </c>
      <c r="F25" s="34">
        <f>COUNTIFS('Solid-Results'!I:I,"&gt;="&amp;Dashboard!$A25,'Solid-Results'!I:I,"&lt;="&amp;Dashboard!$B25)</f>
        <v>3</v>
      </c>
      <c r="G25" s="34">
        <f>COUNTIFS('Solid-Results'!I:I,"&gt;="&amp;Dashboard!$A25,'Solid-Results'!I:I,"&lt;="&amp;Dashboard!$B25,'Solid-Results'!AC:AC,"Green")</f>
        <v>2</v>
      </c>
      <c r="H25" s="37">
        <f t="shared" si="1"/>
        <v>66.666666666666657</v>
      </c>
      <c r="I25" s="34">
        <f>COUNTIFS('Solid-Results'!J:J,"&gt;="&amp;Dashboard!$A25,'Solid-Results'!J:J,"&lt;="&amp;Dashboard!$B25)</f>
        <v>6</v>
      </c>
      <c r="J25" s="34">
        <f>COUNTIFS('Solid-Results'!J:J,"&gt;="&amp;Dashboard!$A25,'Solid-Results'!J:J,"&lt;="&amp;Dashboard!$B25,'Solid-Results'!AD:AD,"Green")</f>
        <v>5</v>
      </c>
      <c r="K25" s="37">
        <f t="shared" si="2"/>
        <v>83.333333333333343</v>
      </c>
      <c r="L25" s="34">
        <f>COUNTIFS('Solid-Results'!K:K,"&gt;="&amp;Dashboard!$A25,'Solid-Results'!K:K,"&lt;="&amp;Dashboard!$B25)</f>
        <v>21</v>
      </c>
      <c r="M25" s="34">
        <f>COUNTIFS('Solid-Results'!K:K,"&gt;="&amp;Dashboard!$A25,'Solid-Results'!K:K,"&lt;="&amp;Dashboard!$B25,'Solid-Results'!AE:AE,"Green")</f>
        <v>17</v>
      </c>
      <c r="N25" s="37">
        <f t="shared" si="3"/>
        <v>80.952380952380949</v>
      </c>
      <c r="O25" s="34">
        <f>COUNTIFS('Solid-Results'!L:L,"&gt;="&amp;Dashboard!$A25,'Solid-Results'!L:L,"&lt;="&amp;Dashboard!$B25)</f>
        <v>69</v>
      </c>
      <c r="P25" s="34">
        <f>COUNTIFS('Solid-Results'!L:L,"&gt;="&amp;Dashboard!$A25,'Solid-Results'!L:L,"&lt;="&amp;Dashboard!$B25,'Solid-Results'!AF:AF,"Green")</f>
        <v>34</v>
      </c>
      <c r="Q25" s="37">
        <f t="shared" si="4"/>
        <v>49.275362318840585</v>
      </c>
      <c r="R25" s="34">
        <f>COUNTIFS('Solid-Results'!M:M,"&gt;="&amp;Dashboard!$A25,'Solid-Results'!M:M,"&lt;="&amp;Dashboard!$B25)</f>
        <v>5</v>
      </c>
      <c r="S25" s="34">
        <f>COUNTIFS('Solid-Results'!M:M,"&gt;="&amp;Dashboard!$A25,'Solid-Results'!M:M,"&lt;="&amp;Dashboard!$B25,'Solid-Results'!AG:AG,"Green")</f>
        <v>2</v>
      </c>
      <c r="T25" s="37">
        <f t="shared" si="5"/>
        <v>40</v>
      </c>
      <c r="U25" s="34">
        <f>COUNTIFS('Solid-Results'!N:N,"&gt;="&amp;Dashboard!$A25,'Solid-Results'!N:N,"&lt;="&amp;Dashboard!$B25)</f>
        <v>2</v>
      </c>
      <c r="V25" s="34">
        <f>COUNTIFS('Solid-Results'!N:N,"&gt;="&amp;Dashboard!$A25,'Solid-Results'!N:N,"&lt;="&amp;Dashboard!$B25,'Solid-Results'!AH:AH,"Green")</f>
        <v>0</v>
      </c>
      <c r="W25" s="37">
        <f t="shared" si="6"/>
        <v>0</v>
      </c>
      <c r="X25" s="34">
        <f>COUNTIFS('Solid-Results'!O:O,"&gt;="&amp;Dashboard!$A25,'Solid-Results'!O:O,"&lt;="&amp;Dashboard!$B25)</f>
        <v>21</v>
      </c>
      <c r="Y25" s="34">
        <f>COUNTIFS('Solid-Results'!O:O,"&gt;="&amp;Dashboard!$A25,'Solid-Results'!O:O,"&lt;="&amp;Dashboard!$B25,'Solid-Results'!AI:AI,"Green")</f>
        <v>13</v>
      </c>
      <c r="Z25" s="37">
        <f t="shared" si="7"/>
        <v>61.904761904761905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8"/>
        <v>0</v>
      </c>
      <c r="AD25" s="34">
        <f>COUNTIFS('Solid-Results'!Q:Q,"&gt;="&amp;Dashboard!$A25,'Solid-Results'!Q:Q,"&lt;="&amp;Dashboard!$B25)</f>
        <v>30</v>
      </c>
      <c r="AE25" s="34">
        <f>COUNTIFS('Solid-Results'!Q:Q,"&gt;="&amp;Dashboard!$A25,'Solid-Results'!Q:Q,"&lt;="&amp;Dashboard!$B25,'Solid-Results'!AK:AK,"Green")</f>
        <v>15</v>
      </c>
      <c r="AF25" s="37">
        <f t="shared" si="9"/>
        <v>50</v>
      </c>
      <c r="AG25" s="34">
        <f>COUNTIFS('Solid-Results'!R:R,"&gt;="&amp;Dashboard!$A25,'Solid-Results'!R:R,"&lt;="&amp;Dashboard!$B25)</f>
        <v>16</v>
      </c>
      <c r="AH25" s="34">
        <f>COUNTIFS('Solid-Results'!R:R,"&gt;="&amp;Dashboard!$A25,'Solid-Results'!R:R,"&lt;="&amp;Dashboard!$B25,'Solid-Results'!AL:AL,"Green")</f>
        <v>4</v>
      </c>
      <c r="AI25" s="37">
        <f t="shared" si="10"/>
        <v>25</v>
      </c>
      <c r="AJ25" s="34">
        <f>COUNTIFS('Solid-Results'!S:S,"&gt;="&amp;Dashboard!$A25,'Solid-Results'!S:S,"&lt;="&amp;Dashboard!$B25)</f>
        <v>25</v>
      </c>
      <c r="AK25" s="34">
        <f>COUNTIFS('Solid-Results'!S:S,"&gt;="&amp;Dashboard!$A25,'Solid-Results'!S:S,"&lt;="&amp;Dashboard!$B25,'Solid-Results'!AM:AM,"Green")</f>
        <v>14</v>
      </c>
      <c r="AL25" s="37">
        <f t="shared" si="11"/>
        <v>56.000000000000007</v>
      </c>
      <c r="AM25" s="34">
        <f>COUNTIFS('Solid-Results'!T:T,"&gt;="&amp;Dashboard!$A25,'Solid-Results'!T:T,"&lt;="&amp;Dashboard!$B25)</f>
        <v>32</v>
      </c>
      <c r="AN25" s="34">
        <f>COUNTIFS('Solid-Results'!T:T,"&gt;="&amp;Dashboard!$A25,'Solid-Results'!T:T,"&lt;="&amp;Dashboard!$B25,'Solid-Results'!AN:AN,"Green")</f>
        <v>18</v>
      </c>
      <c r="AO25" s="37">
        <f t="shared" si="12"/>
        <v>56.25</v>
      </c>
      <c r="AP25" s="34">
        <f>COUNTIFS('Solid-Results'!U:U,"&gt;="&amp;Dashboard!$A25,'Solid-Results'!U:U,"&lt;="&amp;Dashboard!$B25)</f>
        <v>40</v>
      </c>
      <c r="AQ25" s="34">
        <f>COUNTIFS('Solid-Results'!U:U,"&gt;="&amp;Dashboard!$A25,'Solid-Results'!U:U,"&lt;="&amp;Dashboard!$B25,'Solid-Results'!AO:AO,"Green")</f>
        <v>28</v>
      </c>
      <c r="AR25" s="37">
        <f t="shared" si="13"/>
        <v>70</v>
      </c>
      <c r="AS25" s="34">
        <f>COUNTIFS('Solid-Results'!V:V,"&gt;="&amp;Dashboard!$A25,'Solid-Results'!V:V,"&lt;="&amp;Dashboard!$B25)</f>
        <v>37</v>
      </c>
      <c r="AT25" s="34">
        <f>COUNTIFS('Solid-Results'!V:V,"&gt;="&amp;Dashboard!$A25,'Solid-Results'!V:V,"&lt;="&amp;Dashboard!$B25,'Solid-Results'!AP:AP,"Green")</f>
        <v>16</v>
      </c>
      <c r="AU25" s="37">
        <f t="shared" si="14"/>
        <v>43.243243243243242</v>
      </c>
      <c r="AV25" s="34">
        <f>COUNTIFS('Solid-Results'!W:W,"&gt;="&amp;Dashboard!$A25,'Solid-Results'!W:W,"&lt;="&amp;Dashboard!$B25)</f>
        <v>37</v>
      </c>
      <c r="AW25" s="34">
        <f>COUNTIFS('Solid-Results'!W:W,"&gt;="&amp;Dashboard!$A25,'Solid-Results'!W:W,"&lt;="&amp;Dashboard!$B25,'Solid-Results'!AQ:AQ,"Green")</f>
        <v>18</v>
      </c>
      <c r="AX25" s="37">
        <f t="shared" si="15"/>
        <v>48.648648648648653</v>
      </c>
    </row>
    <row r="26" spans="1:50" x14ac:dyDescent="0.3">
      <c r="A26" s="38">
        <f t="shared" si="16"/>
        <v>57.51</v>
      </c>
      <c r="B26" s="37">
        <f t="shared" si="18"/>
        <v>60</v>
      </c>
      <c r="C26" s="34">
        <f>COUNTIFS('Solid-Results'!H:H,"&gt;="&amp;Dashboard!$A26,'Solid-Results'!H:H,"&lt;="&amp;Dashboard!$B26)</f>
        <v>13</v>
      </c>
      <c r="D26" s="34">
        <f>COUNTIFS('Solid-Results'!H:H,"&gt;="&amp;Dashboard!$A26,'Solid-Results'!H:H,"&lt;="&amp;Dashboard!$B26,'Solid-Results'!AB:AB,"Green")</f>
        <v>6</v>
      </c>
      <c r="E26" s="37">
        <f t="shared" si="0"/>
        <v>46.153846153846153</v>
      </c>
      <c r="F26" s="34">
        <f>COUNTIFS('Solid-Results'!I:I,"&gt;="&amp;Dashboard!$A26,'Solid-Results'!I:I,"&lt;="&amp;Dashboard!$B26)</f>
        <v>2</v>
      </c>
      <c r="G26" s="34">
        <f>COUNTIFS('Solid-Results'!I:I,"&gt;="&amp;Dashboard!$A26,'Solid-Results'!I:I,"&lt;="&amp;Dashboard!$B26,'Solid-Results'!AC:AC,"Green")</f>
        <v>1</v>
      </c>
      <c r="H26" s="37">
        <f t="shared" si="1"/>
        <v>50</v>
      </c>
      <c r="I26" s="34">
        <f>COUNTIFS('Solid-Results'!J:J,"&gt;="&amp;Dashboard!$A26,'Solid-Results'!J:J,"&lt;="&amp;Dashboard!$B26)</f>
        <v>4</v>
      </c>
      <c r="J26" s="34">
        <f>COUNTIFS('Solid-Results'!J:J,"&gt;="&amp;Dashboard!$A26,'Solid-Results'!J:J,"&lt;="&amp;Dashboard!$B26,'Solid-Results'!AD:AD,"Green")</f>
        <v>1</v>
      </c>
      <c r="K26" s="37">
        <f t="shared" si="2"/>
        <v>25</v>
      </c>
      <c r="L26" s="34">
        <f>COUNTIFS('Solid-Results'!K:K,"&gt;="&amp;Dashboard!$A26,'Solid-Results'!K:K,"&lt;="&amp;Dashboard!$B26)</f>
        <v>19</v>
      </c>
      <c r="M26" s="34">
        <f>COUNTIFS('Solid-Results'!K:K,"&gt;="&amp;Dashboard!$A26,'Solid-Results'!K:K,"&lt;="&amp;Dashboard!$B26,'Solid-Results'!AE:AE,"Green")</f>
        <v>12</v>
      </c>
      <c r="N26" s="37">
        <f t="shared" si="3"/>
        <v>63.157894736842103</v>
      </c>
      <c r="O26" s="34">
        <f>COUNTIFS('Solid-Results'!L:L,"&gt;="&amp;Dashboard!$A26,'Solid-Results'!L:L,"&lt;="&amp;Dashboard!$B26)</f>
        <v>50</v>
      </c>
      <c r="P26" s="34">
        <f>COUNTIFS('Solid-Results'!L:L,"&gt;="&amp;Dashboard!$A26,'Solid-Results'!L:L,"&lt;="&amp;Dashboard!$B26,'Solid-Results'!AF:AF,"Green")</f>
        <v>29</v>
      </c>
      <c r="Q26" s="37">
        <f t="shared" si="4"/>
        <v>57.999999999999993</v>
      </c>
      <c r="R26" s="34">
        <f>COUNTIFS('Solid-Results'!M:M,"&gt;="&amp;Dashboard!$A26,'Solid-Results'!M:M,"&lt;="&amp;Dashboard!$B26)</f>
        <v>2</v>
      </c>
      <c r="S26" s="34">
        <f>COUNTIFS('Solid-Results'!M:M,"&gt;="&amp;Dashboard!$A26,'Solid-Results'!M:M,"&lt;="&amp;Dashboard!$B26,'Solid-Results'!AG:AG,"Green")</f>
        <v>0</v>
      </c>
      <c r="T26" s="37">
        <f t="shared" si="5"/>
        <v>0</v>
      </c>
      <c r="U26" s="34">
        <f>COUNTIFS('Solid-Results'!N:N,"&gt;="&amp;Dashboard!$A26,'Solid-Results'!N:N,"&lt;="&amp;Dashboard!$B26)</f>
        <v>3</v>
      </c>
      <c r="V26" s="34">
        <f>COUNTIFS('Solid-Results'!N:N,"&gt;="&amp;Dashboard!$A26,'Solid-Results'!N:N,"&lt;="&amp;Dashboard!$B26,'Solid-Results'!AH:AH,"Green")</f>
        <v>2</v>
      </c>
      <c r="W26" s="37">
        <f t="shared" si="6"/>
        <v>66.666666666666657</v>
      </c>
      <c r="X26" s="34">
        <f>COUNTIFS('Solid-Results'!O:O,"&gt;="&amp;Dashboard!$A26,'Solid-Results'!O:O,"&lt;="&amp;Dashboard!$B26)</f>
        <v>9</v>
      </c>
      <c r="Y26" s="34">
        <f>COUNTIFS('Solid-Results'!O:O,"&gt;="&amp;Dashboard!$A26,'Solid-Results'!O:O,"&lt;="&amp;Dashboard!$B26,'Solid-Results'!AI:AI,"Green")</f>
        <v>5</v>
      </c>
      <c r="Z26" s="37">
        <f t="shared" si="7"/>
        <v>55.555555555555557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8"/>
        <v>0</v>
      </c>
      <c r="AD26" s="34">
        <f>COUNTIFS('Solid-Results'!Q:Q,"&gt;="&amp;Dashboard!$A26,'Solid-Results'!Q:Q,"&lt;="&amp;Dashboard!$B26)</f>
        <v>30</v>
      </c>
      <c r="AE26" s="34">
        <f>COUNTIFS('Solid-Results'!Q:Q,"&gt;="&amp;Dashboard!$A26,'Solid-Results'!Q:Q,"&lt;="&amp;Dashboard!$B26,'Solid-Results'!AK:AK,"Green")</f>
        <v>17</v>
      </c>
      <c r="AF26" s="37">
        <f t="shared" si="9"/>
        <v>56.666666666666664</v>
      </c>
      <c r="AG26" s="34">
        <f>COUNTIFS('Solid-Results'!R:R,"&gt;="&amp;Dashboard!$A26,'Solid-Results'!R:R,"&lt;="&amp;Dashboard!$B26)</f>
        <v>22</v>
      </c>
      <c r="AH26" s="34">
        <f>COUNTIFS('Solid-Results'!R:R,"&gt;="&amp;Dashboard!$A26,'Solid-Results'!R:R,"&lt;="&amp;Dashboard!$B26,'Solid-Results'!AL:AL,"Green")</f>
        <v>13</v>
      </c>
      <c r="AI26" s="37">
        <f t="shared" si="10"/>
        <v>59.090909090909093</v>
      </c>
      <c r="AJ26" s="34">
        <f>COUNTIFS('Solid-Results'!S:S,"&gt;="&amp;Dashboard!$A26,'Solid-Results'!S:S,"&lt;="&amp;Dashboard!$B26)</f>
        <v>21</v>
      </c>
      <c r="AK26" s="34">
        <f>COUNTIFS('Solid-Results'!S:S,"&gt;="&amp;Dashboard!$A26,'Solid-Results'!S:S,"&lt;="&amp;Dashboard!$B26,'Solid-Results'!AM:AM,"Green")</f>
        <v>14</v>
      </c>
      <c r="AL26" s="37">
        <f t="shared" si="11"/>
        <v>66.666666666666657</v>
      </c>
      <c r="AM26" s="34">
        <f>COUNTIFS('Solid-Results'!T:T,"&gt;="&amp;Dashboard!$A26,'Solid-Results'!T:T,"&lt;="&amp;Dashboard!$B26)</f>
        <v>29</v>
      </c>
      <c r="AN26" s="34">
        <f>COUNTIFS('Solid-Results'!T:T,"&gt;="&amp;Dashboard!$A26,'Solid-Results'!T:T,"&lt;="&amp;Dashboard!$B26,'Solid-Results'!AN:AN,"Green")</f>
        <v>17</v>
      </c>
      <c r="AO26" s="37">
        <f t="shared" si="12"/>
        <v>58.620689655172406</v>
      </c>
      <c r="AP26" s="34">
        <f>COUNTIFS('Solid-Results'!U:U,"&gt;="&amp;Dashboard!$A26,'Solid-Results'!U:U,"&lt;="&amp;Dashboard!$B26)</f>
        <v>38</v>
      </c>
      <c r="AQ26" s="34">
        <f>COUNTIFS('Solid-Results'!U:U,"&gt;="&amp;Dashboard!$A26,'Solid-Results'!U:U,"&lt;="&amp;Dashboard!$B26,'Solid-Results'!AO:AO,"Green")</f>
        <v>31</v>
      </c>
      <c r="AR26" s="37">
        <f t="shared" si="13"/>
        <v>81.578947368421055</v>
      </c>
      <c r="AS26" s="34">
        <f>COUNTIFS('Solid-Results'!V:V,"&gt;="&amp;Dashboard!$A26,'Solid-Results'!V:V,"&lt;="&amp;Dashboard!$B26)</f>
        <v>34</v>
      </c>
      <c r="AT26" s="34">
        <f>COUNTIFS('Solid-Results'!V:V,"&gt;="&amp;Dashboard!$A26,'Solid-Results'!V:V,"&lt;="&amp;Dashboard!$B26,'Solid-Results'!AP:AP,"Green")</f>
        <v>20</v>
      </c>
      <c r="AU26" s="37">
        <f t="shared" si="14"/>
        <v>58.82352941176471</v>
      </c>
      <c r="AV26" s="34">
        <f>COUNTIFS('Solid-Results'!W:W,"&gt;="&amp;Dashboard!$A26,'Solid-Results'!W:W,"&lt;="&amp;Dashboard!$B26)</f>
        <v>24</v>
      </c>
      <c r="AW26" s="34">
        <f>COUNTIFS('Solid-Results'!W:W,"&gt;="&amp;Dashboard!$A26,'Solid-Results'!W:W,"&lt;="&amp;Dashboard!$B26,'Solid-Results'!AQ:AQ,"Green")</f>
        <v>11</v>
      </c>
      <c r="AX26" s="37">
        <f t="shared" si="15"/>
        <v>45.833333333333329</v>
      </c>
    </row>
    <row r="27" spans="1:50" x14ac:dyDescent="0.3">
      <c r="A27" s="38">
        <f t="shared" si="16"/>
        <v>60.01</v>
      </c>
      <c r="B27" s="37">
        <f t="shared" si="18"/>
        <v>62.5</v>
      </c>
      <c r="C27" s="34">
        <f>COUNTIFS('Solid-Results'!H:H,"&gt;="&amp;Dashboard!$A27,'Solid-Results'!H:H,"&lt;="&amp;Dashboard!$B27)</f>
        <v>15</v>
      </c>
      <c r="D27" s="34">
        <f>COUNTIFS('Solid-Results'!H:H,"&gt;="&amp;Dashboard!$A27,'Solid-Results'!H:H,"&lt;="&amp;Dashboard!$B27,'Solid-Results'!AB:AB,"Green")</f>
        <v>9</v>
      </c>
      <c r="E27" s="37">
        <f t="shared" si="0"/>
        <v>60</v>
      </c>
      <c r="F27" s="34">
        <f>COUNTIFS('Solid-Results'!I:I,"&gt;="&amp;Dashboard!$A27,'Solid-Results'!I:I,"&lt;="&amp;Dashboard!$B27)</f>
        <v>4</v>
      </c>
      <c r="G27" s="34">
        <f>COUNTIFS('Solid-Results'!I:I,"&gt;="&amp;Dashboard!$A27,'Solid-Results'!I:I,"&lt;="&amp;Dashboard!$B27,'Solid-Results'!AC:AC,"Green")</f>
        <v>2</v>
      </c>
      <c r="H27" s="37">
        <f t="shared" si="1"/>
        <v>50</v>
      </c>
      <c r="I27" s="34">
        <f>COUNTIFS('Solid-Results'!J:J,"&gt;="&amp;Dashboard!$A27,'Solid-Results'!J:J,"&lt;="&amp;Dashboard!$B27)</f>
        <v>1</v>
      </c>
      <c r="J27" s="34">
        <f>COUNTIFS('Solid-Results'!J:J,"&gt;="&amp;Dashboard!$A27,'Solid-Results'!J:J,"&lt;="&amp;Dashboard!$B27,'Solid-Results'!AD:AD,"Green")</f>
        <v>1</v>
      </c>
      <c r="K27" s="37">
        <f t="shared" si="2"/>
        <v>100</v>
      </c>
      <c r="L27" s="34">
        <f>COUNTIFS('Solid-Results'!K:K,"&gt;="&amp;Dashboard!$A27,'Solid-Results'!K:K,"&lt;="&amp;Dashboard!$B27)</f>
        <v>32</v>
      </c>
      <c r="M27" s="34">
        <f>COUNTIFS('Solid-Results'!K:K,"&gt;="&amp;Dashboard!$A27,'Solid-Results'!K:K,"&lt;="&amp;Dashboard!$B27,'Solid-Results'!AE:AE,"Green")</f>
        <v>22</v>
      </c>
      <c r="N27" s="37">
        <f t="shared" si="3"/>
        <v>68.75</v>
      </c>
      <c r="O27" s="34">
        <f>COUNTIFS('Solid-Results'!L:L,"&gt;="&amp;Dashboard!$A27,'Solid-Results'!L:L,"&lt;="&amp;Dashboard!$B27)</f>
        <v>49</v>
      </c>
      <c r="P27" s="34">
        <f>COUNTIFS('Solid-Results'!L:L,"&gt;="&amp;Dashboard!$A27,'Solid-Results'!L:L,"&lt;="&amp;Dashboard!$B27,'Solid-Results'!AF:AF,"Green")</f>
        <v>27</v>
      </c>
      <c r="Q27" s="37">
        <f t="shared" si="4"/>
        <v>55.102040816326522</v>
      </c>
      <c r="R27" s="34">
        <f>COUNTIFS('Solid-Results'!M:M,"&gt;="&amp;Dashboard!$A27,'Solid-Results'!M:M,"&lt;="&amp;Dashboard!$B27)</f>
        <v>6</v>
      </c>
      <c r="S27" s="34">
        <f>COUNTIFS('Solid-Results'!M:M,"&gt;="&amp;Dashboard!$A27,'Solid-Results'!M:M,"&lt;="&amp;Dashboard!$B27,'Solid-Results'!AG:AG,"Green")</f>
        <v>2</v>
      </c>
      <c r="T27" s="37">
        <f t="shared" si="5"/>
        <v>33.333333333333329</v>
      </c>
      <c r="U27" s="34">
        <f>COUNTIFS('Solid-Results'!N:N,"&gt;="&amp;Dashboard!$A27,'Solid-Results'!N:N,"&lt;="&amp;Dashboard!$B27)</f>
        <v>2</v>
      </c>
      <c r="V27" s="34">
        <f>COUNTIFS('Solid-Results'!N:N,"&gt;="&amp;Dashboard!$A27,'Solid-Results'!N:N,"&lt;="&amp;Dashboard!$B27,'Solid-Results'!AH:AH,"Green")</f>
        <v>1</v>
      </c>
      <c r="W27" s="37">
        <f t="shared" si="6"/>
        <v>50</v>
      </c>
      <c r="X27" s="34">
        <f>COUNTIFS('Solid-Results'!O:O,"&gt;="&amp;Dashboard!$A27,'Solid-Results'!O:O,"&lt;="&amp;Dashboard!$B27)</f>
        <v>1</v>
      </c>
      <c r="Y27" s="34">
        <f>COUNTIFS('Solid-Results'!O:O,"&gt;="&amp;Dashboard!$A27,'Solid-Results'!O:O,"&lt;="&amp;Dashboard!$B27,'Solid-Results'!AI:AI,"Green")</f>
        <v>1</v>
      </c>
      <c r="Z27" s="37">
        <f t="shared" si="7"/>
        <v>100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8"/>
        <v>0</v>
      </c>
      <c r="AD27" s="34">
        <f>COUNTIFS('Solid-Results'!Q:Q,"&gt;="&amp;Dashboard!$A27,'Solid-Results'!Q:Q,"&lt;="&amp;Dashboard!$B27)</f>
        <v>42</v>
      </c>
      <c r="AE27" s="34">
        <f>COUNTIFS('Solid-Results'!Q:Q,"&gt;="&amp;Dashboard!$A27,'Solid-Results'!Q:Q,"&lt;="&amp;Dashboard!$B27,'Solid-Results'!AK:AK,"Green")</f>
        <v>24</v>
      </c>
      <c r="AF27" s="37">
        <f t="shared" si="9"/>
        <v>57.142857142857139</v>
      </c>
      <c r="AG27" s="34">
        <f>COUNTIFS('Solid-Results'!R:R,"&gt;="&amp;Dashboard!$A27,'Solid-Results'!R:R,"&lt;="&amp;Dashboard!$B27)</f>
        <v>23</v>
      </c>
      <c r="AH27" s="34">
        <f>COUNTIFS('Solid-Results'!R:R,"&gt;="&amp;Dashboard!$A27,'Solid-Results'!R:R,"&lt;="&amp;Dashboard!$B27,'Solid-Results'!AL:AL,"Green")</f>
        <v>12</v>
      </c>
      <c r="AI27" s="37">
        <f t="shared" si="10"/>
        <v>52.173913043478258</v>
      </c>
      <c r="AJ27" s="34">
        <f>COUNTIFS('Solid-Results'!S:S,"&gt;="&amp;Dashboard!$A27,'Solid-Results'!S:S,"&lt;="&amp;Dashboard!$B27)</f>
        <v>19</v>
      </c>
      <c r="AK27" s="34">
        <f>COUNTIFS('Solid-Results'!S:S,"&gt;="&amp;Dashboard!$A27,'Solid-Results'!S:S,"&lt;="&amp;Dashboard!$B27,'Solid-Results'!AM:AM,"Green")</f>
        <v>11</v>
      </c>
      <c r="AL27" s="37">
        <f t="shared" si="11"/>
        <v>57.894736842105267</v>
      </c>
      <c r="AM27" s="34">
        <f>COUNTIFS('Solid-Results'!T:T,"&gt;="&amp;Dashboard!$A27,'Solid-Results'!T:T,"&lt;="&amp;Dashboard!$B27)</f>
        <v>28</v>
      </c>
      <c r="AN27" s="34">
        <f>COUNTIFS('Solid-Results'!T:T,"&gt;="&amp;Dashboard!$A27,'Solid-Results'!T:T,"&lt;="&amp;Dashboard!$B27,'Solid-Results'!AN:AN,"Green")</f>
        <v>18</v>
      </c>
      <c r="AO27" s="37">
        <f t="shared" si="12"/>
        <v>64.285714285714292</v>
      </c>
      <c r="AP27" s="34">
        <f>COUNTIFS('Solid-Results'!U:U,"&gt;="&amp;Dashboard!$A27,'Solid-Results'!U:U,"&lt;="&amp;Dashboard!$B27)</f>
        <v>28</v>
      </c>
      <c r="AQ27" s="34">
        <f>COUNTIFS('Solid-Results'!U:U,"&gt;="&amp;Dashboard!$A27,'Solid-Results'!U:U,"&lt;="&amp;Dashboard!$B27,'Solid-Results'!AO:AO,"Green")</f>
        <v>25</v>
      </c>
      <c r="AR27" s="37">
        <f t="shared" si="13"/>
        <v>89.285714285714292</v>
      </c>
      <c r="AS27" s="34">
        <f>COUNTIFS('Solid-Results'!V:V,"&gt;="&amp;Dashboard!$A27,'Solid-Results'!V:V,"&lt;="&amp;Dashboard!$B27)</f>
        <v>33</v>
      </c>
      <c r="AT27" s="34">
        <f>COUNTIFS('Solid-Results'!V:V,"&gt;="&amp;Dashboard!$A27,'Solid-Results'!V:V,"&lt;="&amp;Dashboard!$B27,'Solid-Results'!AP:AP,"Green")</f>
        <v>19</v>
      </c>
      <c r="AU27" s="37">
        <f t="shared" si="14"/>
        <v>57.575757575757578</v>
      </c>
      <c r="AV27" s="34">
        <f>COUNTIFS('Solid-Results'!W:W,"&gt;="&amp;Dashboard!$A27,'Solid-Results'!W:W,"&lt;="&amp;Dashboard!$B27)</f>
        <v>27</v>
      </c>
      <c r="AW27" s="34">
        <f>COUNTIFS('Solid-Results'!W:W,"&gt;="&amp;Dashboard!$A27,'Solid-Results'!W:W,"&lt;="&amp;Dashboard!$B27,'Solid-Results'!AQ:AQ,"Green")</f>
        <v>13</v>
      </c>
      <c r="AX27" s="37">
        <f t="shared" si="15"/>
        <v>48.148148148148145</v>
      </c>
    </row>
    <row r="28" spans="1:50" x14ac:dyDescent="0.3">
      <c r="A28" s="38">
        <f t="shared" si="16"/>
        <v>62.51</v>
      </c>
      <c r="B28" s="37">
        <f t="shared" si="18"/>
        <v>65</v>
      </c>
      <c r="C28" s="34">
        <f>COUNTIFS('Solid-Results'!H:H,"&gt;="&amp;Dashboard!$A28,'Solid-Results'!H:H,"&lt;="&amp;Dashboard!$B28)</f>
        <v>7</v>
      </c>
      <c r="D28" s="34">
        <f>COUNTIFS('Solid-Results'!H:H,"&gt;="&amp;Dashboard!$A28,'Solid-Results'!H:H,"&lt;="&amp;Dashboard!$B28,'Solid-Results'!AB:AB,"Green")</f>
        <v>5</v>
      </c>
      <c r="E28" s="37">
        <f t="shared" si="0"/>
        <v>71.428571428571431</v>
      </c>
      <c r="F28" s="34">
        <f>COUNTIFS('Solid-Results'!I:I,"&gt;="&amp;Dashboard!$A28,'Solid-Results'!I:I,"&lt;="&amp;Dashboard!$B28)</f>
        <v>5</v>
      </c>
      <c r="G28" s="34">
        <f>COUNTIFS('Solid-Results'!I:I,"&gt;="&amp;Dashboard!$A28,'Solid-Results'!I:I,"&lt;="&amp;Dashboard!$B28,'Solid-Results'!AC:AC,"Green")</f>
        <v>2</v>
      </c>
      <c r="H28" s="37">
        <f t="shared" si="1"/>
        <v>40</v>
      </c>
      <c r="I28" s="34">
        <f>COUNTIFS('Solid-Results'!J:J,"&gt;="&amp;Dashboard!$A28,'Solid-Results'!J:J,"&lt;="&amp;Dashboard!$B28)</f>
        <v>2</v>
      </c>
      <c r="J28" s="34">
        <f>COUNTIFS('Solid-Results'!J:J,"&gt;="&amp;Dashboard!$A28,'Solid-Results'!J:J,"&lt;="&amp;Dashboard!$B28,'Solid-Results'!AD:AD,"Green")</f>
        <v>1</v>
      </c>
      <c r="K28" s="37">
        <f t="shared" si="2"/>
        <v>50</v>
      </c>
      <c r="L28" s="34">
        <f>COUNTIFS('Solid-Results'!K:K,"&gt;="&amp;Dashboard!$A28,'Solid-Results'!K:K,"&lt;="&amp;Dashboard!$B28)</f>
        <v>34</v>
      </c>
      <c r="M28" s="34">
        <f>COUNTIFS('Solid-Results'!K:K,"&gt;="&amp;Dashboard!$A28,'Solid-Results'!K:K,"&lt;="&amp;Dashboard!$B28,'Solid-Results'!AE:AE,"Green")</f>
        <v>24</v>
      </c>
      <c r="N28" s="37">
        <f t="shared" si="3"/>
        <v>70.588235294117652</v>
      </c>
      <c r="O28" s="34">
        <f>COUNTIFS('Solid-Results'!L:L,"&gt;="&amp;Dashboard!$A28,'Solid-Results'!L:L,"&lt;="&amp;Dashboard!$B28)</f>
        <v>39</v>
      </c>
      <c r="P28" s="34">
        <f>COUNTIFS('Solid-Results'!L:L,"&gt;="&amp;Dashboard!$A28,'Solid-Results'!L:L,"&lt;="&amp;Dashboard!$B28,'Solid-Results'!AF:AF,"Green")</f>
        <v>23</v>
      </c>
      <c r="Q28" s="37">
        <f t="shared" si="4"/>
        <v>58.974358974358978</v>
      </c>
      <c r="R28" s="34">
        <f>COUNTIFS('Solid-Results'!M:M,"&gt;="&amp;Dashboard!$A28,'Solid-Results'!M:M,"&lt;="&amp;Dashboard!$B28)</f>
        <v>19</v>
      </c>
      <c r="S28" s="34">
        <f>COUNTIFS('Solid-Results'!M:M,"&gt;="&amp;Dashboard!$A28,'Solid-Results'!M:M,"&lt;="&amp;Dashboard!$B28,'Solid-Results'!AG:AG,"Green")</f>
        <v>13</v>
      </c>
      <c r="T28" s="37">
        <f t="shared" si="5"/>
        <v>68.421052631578945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6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7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8"/>
        <v>0</v>
      </c>
      <c r="AD28" s="34">
        <f>COUNTIFS('Solid-Results'!Q:Q,"&gt;="&amp;Dashboard!$A28,'Solid-Results'!Q:Q,"&lt;="&amp;Dashboard!$B28)</f>
        <v>36</v>
      </c>
      <c r="AE28" s="34">
        <f>COUNTIFS('Solid-Results'!Q:Q,"&gt;="&amp;Dashboard!$A28,'Solid-Results'!Q:Q,"&lt;="&amp;Dashboard!$B28,'Solid-Results'!AK:AK,"Green")</f>
        <v>25</v>
      </c>
      <c r="AF28" s="37">
        <f t="shared" si="9"/>
        <v>69.444444444444443</v>
      </c>
      <c r="AG28" s="34">
        <f>COUNTIFS('Solid-Results'!R:R,"&gt;="&amp;Dashboard!$A28,'Solid-Results'!R:R,"&lt;="&amp;Dashboard!$B28)</f>
        <v>24</v>
      </c>
      <c r="AH28" s="34">
        <f>COUNTIFS('Solid-Results'!R:R,"&gt;="&amp;Dashboard!$A28,'Solid-Results'!R:R,"&lt;="&amp;Dashboard!$B28,'Solid-Results'!AL:AL,"Green")</f>
        <v>12</v>
      </c>
      <c r="AI28" s="37">
        <f t="shared" si="10"/>
        <v>50</v>
      </c>
      <c r="AJ28" s="34">
        <f>COUNTIFS('Solid-Results'!S:S,"&gt;="&amp;Dashboard!$A28,'Solid-Results'!S:S,"&lt;="&amp;Dashboard!$B28)</f>
        <v>21</v>
      </c>
      <c r="AK28" s="34">
        <f>COUNTIFS('Solid-Results'!S:S,"&gt;="&amp;Dashboard!$A28,'Solid-Results'!S:S,"&lt;="&amp;Dashboard!$B28,'Solid-Results'!AM:AM,"Green")</f>
        <v>14</v>
      </c>
      <c r="AL28" s="37">
        <f t="shared" si="11"/>
        <v>66.666666666666657</v>
      </c>
      <c r="AM28" s="34">
        <f>COUNTIFS('Solid-Results'!T:T,"&gt;="&amp;Dashboard!$A28,'Solid-Results'!T:T,"&lt;="&amp;Dashboard!$B28)</f>
        <v>26</v>
      </c>
      <c r="AN28" s="34">
        <f>COUNTIFS('Solid-Results'!T:T,"&gt;="&amp;Dashboard!$A28,'Solid-Results'!T:T,"&lt;="&amp;Dashboard!$B28,'Solid-Results'!AN:AN,"Green")</f>
        <v>15</v>
      </c>
      <c r="AO28" s="37">
        <f t="shared" si="12"/>
        <v>57.692307692307686</v>
      </c>
      <c r="AP28" s="34">
        <f>COUNTIFS('Solid-Results'!U:U,"&gt;="&amp;Dashboard!$A28,'Solid-Results'!U:U,"&lt;="&amp;Dashboard!$B28)</f>
        <v>31</v>
      </c>
      <c r="AQ28" s="34">
        <f>COUNTIFS('Solid-Results'!U:U,"&gt;="&amp;Dashboard!$A28,'Solid-Results'!U:U,"&lt;="&amp;Dashboard!$B28,'Solid-Results'!AO:AO,"Green")</f>
        <v>23</v>
      </c>
      <c r="AR28" s="37">
        <f t="shared" si="13"/>
        <v>74.193548387096769</v>
      </c>
      <c r="AS28" s="34">
        <f>COUNTIFS('Solid-Results'!V:V,"&gt;="&amp;Dashboard!$A28,'Solid-Results'!V:V,"&lt;="&amp;Dashboard!$B28)</f>
        <v>22</v>
      </c>
      <c r="AT28" s="34">
        <f>COUNTIFS('Solid-Results'!V:V,"&gt;="&amp;Dashboard!$A28,'Solid-Results'!V:V,"&lt;="&amp;Dashboard!$B28,'Solid-Results'!AP:AP,"Green")</f>
        <v>13</v>
      </c>
      <c r="AU28" s="37">
        <f t="shared" si="14"/>
        <v>59.090909090909093</v>
      </c>
      <c r="AV28" s="34">
        <f>COUNTIFS('Solid-Results'!W:W,"&gt;="&amp;Dashboard!$A28,'Solid-Results'!W:W,"&lt;="&amp;Dashboard!$B28)</f>
        <v>23</v>
      </c>
      <c r="AW28" s="34">
        <f>COUNTIFS('Solid-Results'!W:W,"&gt;="&amp;Dashboard!$A28,'Solid-Results'!W:W,"&lt;="&amp;Dashboard!$B28,'Solid-Results'!AQ:AQ,"Green")</f>
        <v>15</v>
      </c>
      <c r="AX28" s="37">
        <f t="shared" si="15"/>
        <v>65.217391304347828</v>
      </c>
    </row>
    <row r="29" spans="1:50" x14ac:dyDescent="0.3">
      <c r="A29" s="38">
        <f t="shared" si="16"/>
        <v>65.010000000000005</v>
      </c>
      <c r="B29" s="37">
        <f t="shared" si="18"/>
        <v>67.5</v>
      </c>
      <c r="C29" s="34">
        <f>COUNTIFS('Solid-Results'!H:H,"&gt;="&amp;Dashboard!$A29,'Solid-Results'!H:H,"&lt;="&amp;Dashboard!$B29)</f>
        <v>7</v>
      </c>
      <c r="D29" s="34">
        <f>COUNTIFS('Solid-Results'!H:H,"&gt;="&amp;Dashboard!$A29,'Solid-Results'!H:H,"&lt;="&amp;Dashboard!$B29,'Solid-Results'!AB:AB,"Green")</f>
        <v>6</v>
      </c>
      <c r="E29" s="37">
        <f t="shared" si="0"/>
        <v>85.714285714285708</v>
      </c>
      <c r="F29" s="34">
        <f>COUNTIFS('Solid-Results'!I:I,"&gt;="&amp;Dashboard!$A29,'Solid-Results'!I:I,"&lt;="&amp;Dashboard!$B29)</f>
        <v>1</v>
      </c>
      <c r="G29" s="34">
        <f>COUNTIFS('Solid-Results'!I:I,"&gt;="&amp;Dashboard!$A29,'Solid-Results'!I:I,"&lt;="&amp;Dashboard!$B29,'Solid-Results'!AC:AC,"Green")</f>
        <v>1</v>
      </c>
      <c r="H29" s="37">
        <f t="shared" si="1"/>
        <v>100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2"/>
        <v>100</v>
      </c>
      <c r="L29" s="34">
        <f>COUNTIFS('Solid-Results'!K:K,"&gt;="&amp;Dashboard!$A29,'Solid-Results'!K:K,"&lt;="&amp;Dashboard!$B29)</f>
        <v>47</v>
      </c>
      <c r="M29" s="34">
        <f>COUNTIFS('Solid-Results'!K:K,"&gt;="&amp;Dashboard!$A29,'Solid-Results'!K:K,"&lt;="&amp;Dashboard!$B29,'Solid-Results'!AE:AE,"Green")</f>
        <v>30</v>
      </c>
      <c r="N29" s="37">
        <f t="shared" si="3"/>
        <v>63.829787234042556</v>
      </c>
      <c r="O29" s="34">
        <f>COUNTIFS('Solid-Results'!L:L,"&gt;="&amp;Dashboard!$A29,'Solid-Results'!L:L,"&lt;="&amp;Dashboard!$B29)</f>
        <v>35</v>
      </c>
      <c r="P29" s="34">
        <f>COUNTIFS('Solid-Results'!L:L,"&gt;="&amp;Dashboard!$A29,'Solid-Results'!L:L,"&lt;="&amp;Dashboard!$B29,'Solid-Results'!AF:AF,"Green")</f>
        <v>20</v>
      </c>
      <c r="Q29" s="37">
        <f t="shared" si="4"/>
        <v>57.142857142857139</v>
      </c>
      <c r="R29" s="34">
        <f>COUNTIFS('Solid-Results'!M:M,"&gt;="&amp;Dashboard!$A29,'Solid-Results'!M:M,"&lt;="&amp;Dashboard!$B29)</f>
        <v>48</v>
      </c>
      <c r="S29" s="34">
        <f>COUNTIFS('Solid-Results'!M:M,"&gt;="&amp;Dashboard!$A29,'Solid-Results'!M:M,"&lt;="&amp;Dashboard!$B29,'Solid-Results'!AG:AG,"Green")</f>
        <v>29</v>
      </c>
      <c r="T29" s="37">
        <f t="shared" si="5"/>
        <v>60.416666666666664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6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7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8"/>
        <v>0</v>
      </c>
      <c r="AD29" s="34">
        <f>COUNTIFS('Solid-Results'!Q:Q,"&gt;="&amp;Dashboard!$A29,'Solid-Results'!Q:Q,"&lt;="&amp;Dashboard!$B29)</f>
        <v>59</v>
      </c>
      <c r="AE29" s="34">
        <f>COUNTIFS('Solid-Results'!Q:Q,"&gt;="&amp;Dashboard!$A29,'Solid-Results'!Q:Q,"&lt;="&amp;Dashboard!$B29,'Solid-Results'!AK:AK,"Green")</f>
        <v>39</v>
      </c>
      <c r="AF29" s="37">
        <f t="shared" si="9"/>
        <v>66.101694915254242</v>
      </c>
      <c r="AG29" s="34">
        <f>COUNTIFS('Solid-Results'!R:R,"&gt;="&amp;Dashboard!$A29,'Solid-Results'!R:R,"&lt;="&amp;Dashboard!$B29)</f>
        <v>35</v>
      </c>
      <c r="AH29" s="34">
        <f>COUNTIFS('Solid-Results'!R:R,"&gt;="&amp;Dashboard!$A29,'Solid-Results'!R:R,"&lt;="&amp;Dashboard!$B29,'Solid-Results'!AL:AL,"Green")</f>
        <v>21</v>
      </c>
      <c r="AI29" s="37">
        <f t="shared" si="10"/>
        <v>60</v>
      </c>
      <c r="AJ29" s="34">
        <f>COUNTIFS('Solid-Results'!S:S,"&gt;="&amp;Dashboard!$A29,'Solid-Results'!S:S,"&lt;="&amp;Dashboard!$B29)</f>
        <v>26</v>
      </c>
      <c r="AK29" s="34">
        <f>COUNTIFS('Solid-Results'!S:S,"&gt;="&amp;Dashboard!$A29,'Solid-Results'!S:S,"&lt;="&amp;Dashboard!$B29,'Solid-Results'!AM:AM,"Green")</f>
        <v>14</v>
      </c>
      <c r="AL29" s="37">
        <f t="shared" si="11"/>
        <v>53.846153846153847</v>
      </c>
      <c r="AM29" s="34">
        <f>COUNTIFS('Solid-Results'!T:T,"&gt;="&amp;Dashboard!$A29,'Solid-Results'!T:T,"&lt;="&amp;Dashboard!$B29)</f>
        <v>24</v>
      </c>
      <c r="AN29" s="34">
        <f>COUNTIFS('Solid-Results'!T:T,"&gt;="&amp;Dashboard!$A29,'Solid-Results'!T:T,"&lt;="&amp;Dashboard!$B29,'Solid-Results'!AN:AN,"Green")</f>
        <v>13</v>
      </c>
      <c r="AO29" s="37">
        <f t="shared" si="12"/>
        <v>54.166666666666664</v>
      </c>
      <c r="AP29" s="34">
        <f>COUNTIFS('Solid-Results'!U:U,"&gt;="&amp;Dashboard!$A29,'Solid-Results'!U:U,"&lt;="&amp;Dashboard!$B29)</f>
        <v>30</v>
      </c>
      <c r="AQ29" s="34">
        <f>COUNTIFS('Solid-Results'!U:U,"&gt;="&amp;Dashboard!$A29,'Solid-Results'!U:U,"&lt;="&amp;Dashboard!$B29,'Solid-Results'!AO:AO,"Green")</f>
        <v>23</v>
      </c>
      <c r="AR29" s="37">
        <f t="shared" si="13"/>
        <v>76.666666666666671</v>
      </c>
      <c r="AS29" s="34">
        <f>COUNTIFS('Solid-Results'!V:V,"&gt;="&amp;Dashboard!$A29,'Solid-Results'!V:V,"&lt;="&amp;Dashboard!$B29)</f>
        <v>27</v>
      </c>
      <c r="AT29" s="34">
        <f>COUNTIFS('Solid-Results'!V:V,"&gt;="&amp;Dashboard!$A29,'Solid-Results'!V:V,"&lt;="&amp;Dashboard!$B29,'Solid-Results'!AP:AP,"Green")</f>
        <v>14</v>
      </c>
      <c r="AU29" s="37">
        <f t="shared" si="14"/>
        <v>51.851851851851848</v>
      </c>
      <c r="AV29" s="34">
        <f>COUNTIFS('Solid-Results'!W:W,"&gt;="&amp;Dashboard!$A29,'Solid-Results'!W:W,"&lt;="&amp;Dashboard!$B29)</f>
        <v>12</v>
      </c>
      <c r="AW29" s="34">
        <f>COUNTIFS('Solid-Results'!W:W,"&gt;="&amp;Dashboard!$A29,'Solid-Results'!W:W,"&lt;="&amp;Dashboard!$B29,'Solid-Results'!AQ:AQ,"Green")</f>
        <v>5</v>
      </c>
      <c r="AX29" s="37">
        <f t="shared" si="15"/>
        <v>41.666666666666671</v>
      </c>
    </row>
    <row r="30" spans="1:50" x14ac:dyDescent="0.3">
      <c r="A30" s="38">
        <f t="shared" si="16"/>
        <v>67.510000000000005</v>
      </c>
      <c r="B30" s="37">
        <f t="shared" si="18"/>
        <v>70</v>
      </c>
      <c r="C30" s="34">
        <f>COUNTIFS('Solid-Results'!H:H,"&gt;="&amp;Dashboard!$A30,'Solid-Results'!H:H,"&lt;="&amp;Dashboard!$B30)</f>
        <v>6</v>
      </c>
      <c r="D30" s="34">
        <f>COUNTIFS('Solid-Results'!H:H,"&gt;="&amp;Dashboard!$A30,'Solid-Results'!H:H,"&lt;="&amp;Dashboard!$B30,'Solid-Results'!AB:AB,"Green")</f>
        <v>5</v>
      </c>
      <c r="E30" s="37">
        <f t="shared" si="0"/>
        <v>83.333333333333343</v>
      </c>
      <c r="F30" s="34">
        <f>COUNTIFS('Solid-Results'!I:I,"&gt;="&amp;Dashboard!$A30,'Solid-Results'!I:I,"&lt;="&amp;Dashboard!$B30)</f>
        <v>2</v>
      </c>
      <c r="G30" s="34">
        <f>COUNTIFS('Solid-Results'!I:I,"&gt;="&amp;Dashboard!$A30,'Solid-Results'!I:I,"&lt;="&amp;Dashboard!$B30,'Solid-Results'!AC:AC,"Green")</f>
        <v>1</v>
      </c>
      <c r="H30" s="37">
        <f t="shared" si="1"/>
        <v>50</v>
      </c>
      <c r="I30" s="34">
        <f>COUNTIFS('Solid-Results'!J:J,"&gt;="&amp;Dashboard!$A30,'Solid-Results'!J:J,"&lt;="&amp;Dashboard!$B30)</f>
        <v>1</v>
      </c>
      <c r="J30" s="34">
        <f>COUNTIFS('Solid-Results'!J:J,"&gt;="&amp;Dashboard!$A30,'Solid-Results'!J:J,"&lt;="&amp;Dashboard!$B30,'Solid-Results'!AD:AD,"Green")</f>
        <v>0</v>
      </c>
      <c r="K30" s="37">
        <f t="shared" si="2"/>
        <v>0</v>
      </c>
      <c r="L30" s="34">
        <f>COUNTIFS('Solid-Results'!K:K,"&gt;="&amp;Dashboard!$A30,'Solid-Results'!K:K,"&lt;="&amp;Dashboard!$B30)</f>
        <v>43</v>
      </c>
      <c r="M30" s="34">
        <f>COUNTIFS('Solid-Results'!K:K,"&gt;="&amp;Dashboard!$A30,'Solid-Results'!K:K,"&lt;="&amp;Dashboard!$B30,'Solid-Results'!AE:AE,"Green")</f>
        <v>30</v>
      </c>
      <c r="N30" s="37">
        <f t="shared" si="3"/>
        <v>69.767441860465112</v>
      </c>
      <c r="O30" s="34">
        <f>COUNTIFS('Solid-Results'!L:L,"&gt;="&amp;Dashboard!$A30,'Solid-Results'!L:L,"&lt;="&amp;Dashboard!$B30)</f>
        <v>29</v>
      </c>
      <c r="P30" s="34">
        <f>COUNTIFS('Solid-Results'!L:L,"&gt;="&amp;Dashboard!$A30,'Solid-Results'!L:L,"&lt;="&amp;Dashboard!$B30,'Solid-Results'!AF:AF,"Green")</f>
        <v>19</v>
      </c>
      <c r="Q30" s="37">
        <f t="shared" si="4"/>
        <v>65.517241379310349</v>
      </c>
      <c r="R30" s="34">
        <f>COUNTIFS('Solid-Results'!M:M,"&gt;="&amp;Dashboard!$A30,'Solid-Results'!M:M,"&lt;="&amp;Dashboard!$B30)</f>
        <v>94</v>
      </c>
      <c r="S30" s="34">
        <f>COUNTIFS('Solid-Results'!M:M,"&gt;="&amp;Dashboard!$A30,'Solid-Results'!M:M,"&lt;="&amp;Dashboard!$B30,'Solid-Results'!AG:AG,"Green")</f>
        <v>66</v>
      </c>
      <c r="T30" s="37">
        <f t="shared" si="5"/>
        <v>70.212765957446805</v>
      </c>
      <c r="U30" s="34">
        <f>COUNTIFS('Solid-Results'!N:N,"&gt;="&amp;Dashboard!$A30,'Solid-Results'!N:N,"&lt;="&amp;Dashboard!$B30)</f>
        <v>0</v>
      </c>
      <c r="V30" s="34">
        <f>COUNTIFS('Solid-Results'!N:N,"&gt;="&amp;Dashboard!$A30,'Solid-Results'!N:N,"&lt;="&amp;Dashboard!$B30,'Solid-Results'!AH:AH,"Green")</f>
        <v>0</v>
      </c>
      <c r="W30" s="37">
        <f t="shared" si="6"/>
        <v>0</v>
      </c>
      <c r="X30" s="34">
        <f>COUNTIFS('Solid-Results'!O:O,"&gt;="&amp;Dashboard!$A30,'Solid-Results'!O:O,"&lt;="&amp;Dashboard!$B30)</f>
        <v>3</v>
      </c>
      <c r="Y30" s="34">
        <f>COUNTIFS('Solid-Results'!O:O,"&gt;="&amp;Dashboard!$A30,'Solid-Results'!O:O,"&lt;="&amp;Dashboard!$B30,'Solid-Results'!AI:AI,"Green")</f>
        <v>0</v>
      </c>
      <c r="Z30" s="37">
        <f t="shared" si="7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8"/>
        <v>0</v>
      </c>
      <c r="AD30" s="34">
        <f>COUNTIFS('Solid-Results'!Q:Q,"&gt;="&amp;Dashboard!$A30,'Solid-Results'!Q:Q,"&lt;="&amp;Dashboard!$B30)</f>
        <v>54</v>
      </c>
      <c r="AE30" s="34">
        <f>COUNTIFS('Solid-Results'!Q:Q,"&gt;="&amp;Dashboard!$A30,'Solid-Results'!Q:Q,"&lt;="&amp;Dashboard!$B30,'Solid-Results'!AK:AK,"Green")</f>
        <v>36</v>
      </c>
      <c r="AF30" s="37">
        <f t="shared" si="9"/>
        <v>66.666666666666657</v>
      </c>
      <c r="AG30" s="34">
        <f>COUNTIFS('Solid-Results'!R:R,"&gt;="&amp;Dashboard!$A30,'Solid-Results'!R:R,"&lt;="&amp;Dashboard!$B30)</f>
        <v>35</v>
      </c>
      <c r="AH30" s="34">
        <f>COUNTIFS('Solid-Results'!R:R,"&gt;="&amp;Dashboard!$A30,'Solid-Results'!R:R,"&lt;="&amp;Dashboard!$B30,'Solid-Results'!AL:AL,"Green")</f>
        <v>23</v>
      </c>
      <c r="AI30" s="37">
        <f t="shared" si="10"/>
        <v>65.714285714285708</v>
      </c>
      <c r="AJ30" s="34">
        <f>COUNTIFS('Solid-Results'!S:S,"&gt;="&amp;Dashboard!$A30,'Solid-Results'!S:S,"&lt;="&amp;Dashboard!$B30)</f>
        <v>11</v>
      </c>
      <c r="AK30" s="34">
        <f>COUNTIFS('Solid-Results'!S:S,"&gt;="&amp;Dashboard!$A30,'Solid-Results'!S:S,"&lt;="&amp;Dashboard!$B30,'Solid-Results'!AM:AM,"Green")</f>
        <v>5</v>
      </c>
      <c r="AL30" s="37">
        <f t="shared" si="11"/>
        <v>45.454545454545453</v>
      </c>
      <c r="AM30" s="34">
        <f>COUNTIFS('Solid-Results'!T:T,"&gt;="&amp;Dashboard!$A30,'Solid-Results'!T:T,"&lt;="&amp;Dashboard!$B30)</f>
        <v>25</v>
      </c>
      <c r="AN30" s="34">
        <f>COUNTIFS('Solid-Results'!T:T,"&gt;="&amp;Dashboard!$A30,'Solid-Results'!T:T,"&lt;="&amp;Dashboard!$B30,'Solid-Results'!AN:AN,"Green")</f>
        <v>11</v>
      </c>
      <c r="AO30" s="37">
        <f t="shared" si="12"/>
        <v>44</v>
      </c>
      <c r="AP30" s="34">
        <f>COUNTIFS('Solid-Results'!U:U,"&gt;="&amp;Dashboard!$A30,'Solid-Results'!U:U,"&lt;="&amp;Dashboard!$B30)</f>
        <v>29</v>
      </c>
      <c r="AQ30" s="34">
        <f>COUNTIFS('Solid-Results'!U:U,"&gt;="&amp;Dashboard!$A30,'Solid-Results'!U:U,"&lt;="&amp;Dashboard!$B30,'Solid-Results'!AO:AO,"Green")</f>
        <v>22</v>
      </c>
      <c r="AR30" s="37">
        <f t="shared" si="13"/>
        <v>75.862068965517238</v>
      </c>
      <c r="AS30" s="34">
        <f>COUNTIFS('Solid-Results'!V:V,"&gt;="&amp;Dashboard!$A30,'Solid-Results'!V:V,"&lt;="&amp;Dashboard!$B30)</f>
        <v>21</v>
      </c>
      <c r="AT30" s="34">
        <f>COUNTIFS('Solid-Results'!V:V,"&gt;="&amp;Dashboard!$A30,'Solid-Results'!V:V,"&lt;="&amp;Dashboard!$B30,'Solid-Results'!AP:AP,"Green")</f>
        <v>12</v>
      </c>
      <c r="AU30" s="37">
        <f t="shared" si="14"/>
        <v>57.142857142857139</v>
      </c>
      <c r="AV30" s="34">
        <f>COUNTIFS('Solid-Results'!W:W,"&gt;="&amp;Dashboard!$A30,'Solid-Results'!W:W,"&lt;="&amp;Dashboard!$B30)</f>
        <v>10</v>
      </c>
      <c r="AW30" s="34">
        <f>COUNTIFS('Solid-Results'!W:W,"&gt;="&amp;Dashboard!$A30,'Solid-Results'!W:W,"&lt;="&amp;Dashboard!$B30,'Solid-Results'!AQ:AQ,"Green")</f>
        <v>6</v>
      </c>
      <c r="AX30" s="37">
        <f t="shared" si="15"/>
        <v>60</v>
      </c>
    </row>
    <row r="31" spans="1:50" x14ac:dyDescent="0.3">
      <c r="A31" s="38">
        <f t="shared" si="16"/>
        <v>70.010000000000005</v>
      </c>
      <c r="B31" s="37">
        <f t="shared" si="18"/>
        <v>72.5</v>
      </c>
      <c r="C31" s="34">
        <f>COUNTIFS('Solid-Results'!H:H,"&gt;="&amp;Dashboard!$A31,'Solid-Results'!H:H,"&lt;="&amp;Dashboard!$B31)</f>
        <v>8</v>
      </c>
      <c r="D31" s="34">
        <f>COUNTIFS('Solid-Results'!H:H,"&gt;="&amp;Dashboard!$A31,'Solid-Results'!H:H,"&lt;="&amp;Dashboard!$B31,'Solid-Results'!AB:AB,"Green")</f>
        <v>3</v>
      </c>
      <c r="E31" s="37">
        <f t="shared" si="0"/>
        <v>37.5</v>
      </c>
      <c r="F31" s="34">
        <f>COUNTIFS('Solid-Results'!I:I,"&gt;="&amp;Dashboard!$A31,'Solid-Results'!I:I,"&lt;="&amp;Dashboard!$B31)</f>
        <v>3</v>
      </c>
      <c r="G31" s="34">
        <f>COUNTIFS('Solid-Results'!I:I,"&gt;="&amp;Dashboard!$A31,'Solid-Results'!I:I,"&lt;="&amp;Dashboard!$B31,'Solid-Results'!AC:AC,"Green")</f>
        <v>2</v>
      </c>
      <c r="H31" s="37">
        <f t="shared" si="1"/>
        <v>66.666666666666657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2"/>
        <v>0</v>
      </c>
      <c r="L31" s="34">
        <f>COUNTIFS('Solid-Results'!K:K,"&gt;="&amp;Dashboard!$A31,'Solid-Results'!K:K,"&lt;="&amp;Dashboard!$B31)</f>
        <v>61</v>
      </c>
      <c r="M31" s="34">
        <f>COUNTIFS('Solid-Results'!K:K,"&gt;="&amp;Dashboard!$A31,'Solid-Results'!K:K,"&lt;="&amp;Dashboard!$B31,'Solid-Results'!AE:AE,"Green")</f>
        <v>39</v>
      </c>
      <c r="N31" s="37">
        <f t="shared" si="3"/>
        <v>63.934426229508205</v>
      </c>
      <c r="O31" s="34">
        <f>COUNTIFS('Solid-Results'!L:L,"&gt;="&amp;Dashboard!$A31,'Solid-Results'!L:L,"&lt;="&amp;Dashboard!$B31)</f>
        <v>13</v>
      </c>
      <c r="P31" s="34">
        <f>COUNTIFS('Solid-Results'!L:L,"&gt;="&amp;Dashboard!$A31,'Solid-Results'!L:L,"&lt;="&amp;Dashboard!$B31,'Solid-Results'!AF:AF,"Green")</f>
        <v>8</v>
      </c>
      <c r="Q31" s="37">
        <f t="shared" si="4"/>
        <v>61.53846153846154</v>
      </c>
      <c r="R31" s="34">
        <f>COUNTIFS('Solid-Results'!M:M,"&gt;="&amp;Dashboard!$A31,'Solid-Results'!M:M,"&lt;="&amp;Dashboard!$B31)</f>
        <v>138</v>
      </c>
      <c r="S31" s="34">
        <f>COUNTIFS('Solid-Results'!M:M,"&gt;="&amp;Dashboard!$A31,'Solid-Results'!M:M,"&lt;="&amp;Dashboard!$B31,'Solid-Results'!AG:AG,"Green")</f>
        <v>91</v>
      </c>
      <c r="T31" s="37">
        <f t="shared" si="5"/>
        <v>65.94202898550725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6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7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8"/>
        <v>0</v>
      </c>
      <c r="AD31" s="34">
        <f>COUNTIFS('Solid-Results'!Q:Q,"&gt;="&amp;Dashboard!$A31,'Solid-Results'!Q:Q,"&lt;="&amp;Dashboard!$B31)</f>
        <v>42</v>
      </c>
      <c r="AE31" s="34">
        <f>COUNTIFS('Solid-Results'!Q:Q,"&gt;="&amp;Dashboard!$A31,'Solid-Results'!Q:Q,"&lt;="&amp;Dashboard!$B31,'Solid-Results'!AK:AK,"Green")</f>
        <v>31</v>
      </c>
      <c r="AF31" s="37">
        <f t="shared" si="9"/>
        <v>73.80952380952381</v>
      </c>
      <c r="AG31" s="34">
        <f>COUNTIFS('Solid-Results'!R:R,"&gt;="&amp;Dashboard!$A31,'Solid-Results'!R:R,"&lt;="&amp;Dashboard!$B31)</f>
        <v>35</v>
      </c>
      <c r="AH31" s="34">
        <f>COUNTIFS('Solid-Results'!R:R,"&gt;="&amp;Dashboard!$A31,'Solid-Results'!R:R,"&lt;="&amp;Dashboard!$B31,'Solid-Results'!AL:AL,"Green")</f>
        <v>24</v>
      </c>
      <c r="AI31" s="37">
        <f t="shared" si="10"/>
        <v>68.571428571428569</v>
      </c>
      <c r="AJ31" s="34">
        <f>COUNTIFS('Solid-Results'!S:S,"&gt;="&amp;Dashboard!$A31,'Solid-Results'!S:S,"&lt;="&amp;Dashboard!$B31)</f>
        <v>17</v>
      </c>
      <c r="AK31" s="34">
        <f>COUNTIFS('Solid-Results'!S:S,"&gt;="&amp;Dashboard!$A31,'Solid-Results'!S:S,"&lt;="&amp;Dashboard!$B31,'Solid-Results'!AM:AM,"Green")</f>
        <v>11</v>
      </c>
      <c r="AL31" s="37">
        <f t="shared" si="11"/>
        <v>64.705882352941174</v>
      </c>
      <c r="AM31" s="34">
        <f>COUNTIFS('Solid-Results'!T:T,"&gt;="&amp;Dashboard!$A31,'Solid-Results'!T:T,"&lt;="&amp;Dashboard!$B31)</f>
        <v>15</v>
      </c>
      <c r="AN31" s="34">
        <f>COUNTIFS('Solid-Results'!T:T,"&gt;="&amp;Dashboard!$A31,'Solid-Results'!T:T,"&lt;="&amp;Dashboard!$B31,'Solid-Results'!AN:AN,"Green")</f>
        <v>11</v>
      </c>
      <c r="AO31" s="37">
        <f t="shared" si="12"/>
        <v>73.333333333333329</v>
      </c>
      <c r="AP31" s="34">
        <f>COUNTIFS('Solid-Results'!U:U,"&gt;="&amp;Dashboard!$A31,'Solid-Results'!U:U,"&lt;="&amp;Dashboard!$B31)</f>
        <v>27</v>
      </c>
      <c r="AQ31" s="34">
        <f>COUNTIFS('Solid-Results'!U:U,"&gt;="&amp;Dashboard!$A31,'Solid-Results'!U:U,"&lt;="&amp;Dashboard!$B31,'Solid-Results'!AO:AO,"Green")</f>
        <v>21</v>
      </c>
      <c r="AR31" s="37">
        <f t="shared" si="13"/>
        <v>77.777777777777786</v>
      </c>
      <c r="AS31" s="34">
        <f>COUNTIFS('Solid-Results'!V:V,"&gt;="&amp;Dashboard!$A31,'Solid-Results'!V:V,"&lt;="&amp;Dashboard!$B31)</f>
        <v>21</v>
      </c>
      <c r="AT31" s="34">
        <f>COUNTIFS('Solid-Results'!V:V,"&gt;="&amp;Dashboard!$A31,'Solid-Results'!V:V,"&lt;="&amp;Dashboard!$B31,'Solid-Results'!AP:AP,"Green")</f>
        <v>13</v>
      </c>
      <c r="AU31" s="37">
        <f t="shared" si="14"/>
        <v>61.904761904761905</v>
      </c>
      <c r="AV31" s="34">
        <f>COUNTIFS('Solid-Results'!W:W,"&gt;="&amp;Dashboard!$A31,'Solid-Results'!W:W,"&lt;="&amp;Dashboard!$B31)</f>
        <v>3</v>
      </c>
      <c r="AW31" s="34">
        <f>COUNTIFS('Solid-Results'!W:W,"&gt;="&amp;Dashboard!$A31,'Solid-Results'!W:W,"&lt;="&amp;Dashboard!$B31,'Solid-Results'!AQ:AQ,"Green")</f>
        <v>2</v>
      </c>
      <c r="AX31" s="37">
        <f t="shared" si="15"/>
        <v>66.666666666666657</v>
      </c>
    </row>
    <row r="32" spans="1:50" x14ac:dyDescent="0.3">
      <c r="A32" s="38">
        <f t="shared" si="16"/>
        <v>72.510000000000005</v>
      </c>
      <c r="B32" s="37">
        <f t="shared" si="18"/>
        <v>75</v>
      </c>
      <c r="C32" s="34">
        <f>COUNTIFS('Solid-Results'!H:H,"&gt;="&amp;Dashboard!$A32,'Solid-Results'!H:H,"&lt;="&amp;Dashboard!$B32)</f>
        <v>6</v>
      </c>
      <c r="D32" s="34">
        <f>COUNTIFS('Solid-Results'!H:H,"&gt;="&amp;Dashboard!$A32,'Solid-Results'!H:H,"&lt;="&amp;Dashboard!$B32,'Solid-Results'!AB:AB,"Green")</f>
        <v>5</v>
      </c>
      <c r="E32" s="37">
        <f t="shared" si="0"/>
        <v>83.333333333333343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1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2"/>
        <v>0</v>
      </c>
      <c r="L32" s="34">
        <f>COUNTIFS('Solid-Results'!K:K,"&gt;="&amp;Dashboard!$A32,'Solid-Results'!K:K,"&lt;="&amp;Dashboard!$B32)</f>
        <v>75</v>
      </c>
      <c r="M32" s="34">
        <f>COUNTIFS('Solid-Results'!K:K,"&gt;="&amp;Dashboard!$A32,'Solid-Results'!K:K,"&lt;="&amp;Dashboard!$B32,'Solid-Results'!AE:AE,"Green")</f>
        <v>55</v>
      </c>
      <c r="N32" s="37">
        <f t="shared" si="3"/>
        <v>73.333333333333329</v>
      </c>
      <c r="O32" s="34">
        <f>COUNTIFS('Solid-Results'!L:L,"&gt;="&amp;Dashboard!$A32,'Solid-Results'!L:L,"&lt;="&amp;Dashboard!$B32)</f>
        <v>14</v>
      </c>
      <c r="P32" s="34">
        <f>COUNTIFS('Solid-Results'!L:L,"&gt;="&amp;Dashboard!$A32,'Solid-Results'!L:L,"&lt;="&amp;Dashboard!$B32,'Solid-Results'!AF:AF,"Green")</f>
        <v>12</v>
      </c>
      <c r="Q32" s="37">
        <f t="shared" si="4"/>
        <v>85.714285714285708</v>
      </c>
      <c r="R32" s="34">
        <f>COUNTIFS('Solid-Results'!M:M,"&gt;="&amp;Dashboard!$A32,'Solid-Results'!M:M,"&lt;="&amp;Dashboard!$B32)</f>
        <v>160</v>
      </c>
      <c r="S32" s="34">
        <f>COUNTIFS('Solid-Results'!M:M,"&gt;="&amp;Dashboard!$A32,'Solid-Results'!M:M,"&lt;="&amp;Dashboard!$B32,'Solid-Results'!AG:AG,"Green")</f>
        <v>125</v>
      </c>
      <c r="T32" s="37">
        <f t="shared" si="5"/>
        <v>78.125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6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7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8"/>
        <v>0</v>
      </c>
      <c r="AD32" s="34">
        <f>COUNTIFS('Solid-Results'!Q:Q,"&gt;="&amp;Dashboard!$A32,'Solid-Results'!Q:Q,"&lt;="&amp;Dashboard!$B32)</f>
        <v>48</v>
      </c>
      <c r="AE32" s="34">
        <f>COUNTIFS('Solid-Results'!Q:Q,"&gt;="&amp;Dashboard!$A32,'Solid-Results'!Q:Q,"&lt;="&amp;Dashboard!$B32,'Solid-Results'!AK:AK,"Green")</f>
        <v>31</v>
      </c>
      <c r="AF32" s="37">
        <f t="shared" si="9"/>
        <v>64.583333333333343</v>
      </c>
      <c r="AG32" s="34">
        <f>COUNTIFS('Solid-Results'!R:R,"&gt;="&amp;Dashboard!$A32,'Solid-Results'!R:R,"&lt;="&amp;Dashboard!$B32)</f>
        <v>45</v>
      </c>
      <c r="AH32" s="34">
        <f>COUNTIFS('Solid-Results'!R:R,"&gt;="&amp;Dashboard!$A32,'Solid-Results'!R:R,"&lt;="&amp;Dashboard!$B32,'Solid-Results'!AL:AL,"Green")</f>
        <v>31</v>
      </c>
      <c r="AI32" s="37">
        <f t="shared" si="10"/>
        <v>68.888888888888886</v>
      </c>
      <c r="AJ32" s="34">
        <f>COUNTIFS('Solid-Results'!S:S,"&gt;="&amp;Dashboard!$A32,'Solid-Results'!S:S,"&lt;="&amp;Dashboard!$B32)</f>
        <v>14</v>
      </c>
      <c r="AK32" s="34">
        <f>COUNTIFS('Solid-Results'!S:S,"&gt;="&amp;Dashboard!$A32,'Solid-Results'!S:S,"&lt;="&amp;Dashboard!$B32,'Solid-Results'!AM:AM,"Green")</f>
        <v>11</v>
      </c>
      <c r="AL32" s="37">
        <f t="shared" si="11"/>
        <v>78.571428571428569</v>
      </c>
      <c r="AM32" s="34">
        <f>COUNTIFS('Solid-Results'!T:T,"&gt;="&amp;Dashboard!$A32,'Solid-Results'!T:T,"&lt;="&amp;Dashboard!$B32)</f>
        <v>16</v>
      </c>
      <c r="AN32" s="34">
        <f>COUNTIFS('Solid-Results'!T:T,"&gt;="&amp;Dashboard!$A32,'Solid-Results'!T:T,"&lt;="&amp;Dashboard!$B32,'Solid-Results'!AN:AN,"Green")</f>
        <v>10</v>
      </c>
      <c r="AO32" s="37">
        <f t="shared" si="12"/>
        <v>62.5</v>
      </c>
      <c r="AP32" s="34">
        <f>COUNTIFS('Solid-Results'!U:U,"&gt;="&amp;Dashboard!$A32,'Solid-Results'!U:U,"&lt;="&amp;Dashboard!$B32)</f>
        <v>23</v>
      </c>
      <c r="AQ32" s="34">
        <f>COUNTIFS('Solid-Results'!U:U,"&gt;="&amp;Dashboard!$A32,'Solid-Results'!U:U,"&lt;="&amp;Dashboard!$B32,'Solid-Results'!AO:AO,"Green")</f>
        <v>17</v>
      </c>
      <c r="AR32" s="37">
        <f t="shared" si="13"/>
        <v>73.91304347826086</v>
      </c>
      <c r="AS32" s="34">
        <f>COUNTIFS('Solid-Results'!V:V,"&gt;="&amp;Dashboard!$A32,'Solid-Results'!V:V,"&lt;="&amp;Dashboard!$B32)</f>
        <v>13</v>
      </c>
      <c r="AT32" s="34">
        <f>COUNTIFS('Solid-Results'!V:V,"&gt;="&amp;Dashboard!$A32,'Solid-Results'!V:V,"&lt;="&amp;Dashboard!$B32,'Solid-Results'!AP:AP,"Green")</f>
        <v>9</v>
      </c>
      <c r="AU32" s="37">
        <f t="shared" si="14"/>
        <v>69.230769230769226</v>
      </c>
      <c r="AV32" s="34">
        <f>COUNTIFS('Solid-Results'!W:W,"&gt;="&amp;Dashboard!$A32,'Solid-Results'!W:W,"&lt;="&amp;Dashboard!$B32)</f>
        <v>3</v>
      </c>
      <c r="AW32" s="34">
        <f>COUNTIFS('Solid-Results'!W:W,"&gt;="&amp;Dashboard!$A32,'Solid-Results'!W:W,"&lt;="&amp;Dashboard!$B32,'Solid-Results'!AQ:AQ,"Green")</f>
        <v>2</v>
      </c>
      <c r="AX32" s="37">
        <f t="shared" si="15"/>
        <v>66.666666666666657</v>
      </c>
    </row>
    <row r="33" spans="1:50" x14ac:dyDescent="0.3">
      <c r="A33" s="38">
        <f t="shared" si="16"/>
        <v>75.010000000000005</v>
      </c>
      <c r="B33" s="37">
        <f t="shared" si="18"/>
        <v>77.5</v>
      </c>
      <c r="C33" s="34">
        <f>COUNTIFS('Solid-Results'!H:H,"&gt;="&amp;Dashboard!$A33,'Solid-Results'!H:H,"&lt;="&amp;Dashboard!$B33)</f>
        <v>5</v>
      </c>
      <c r="D33" s="34">
        <f>COUNTIFS('Solid-Results'!H:H,"&gt;="&amp;Dashboard!$A33,'Solid-Results'!H:H,"&lt;="&amp;Dashboard!$B33,'Solid-Results'!AB:AB,"Green")</f>
        <v>3</v>
      </c>
      <c r="E33" s="37">
        <f t="shared" si="0"/>
        <v>60</v>
      </c>
      <c r="F33" s="34">
        <f>COUNTIFS('Solid-Results'!I:I,"&gt;="&amp;Dashboard!$A33,'Solid-Results'!I:I,"&lt;="&amp;Dashboard!$B33)</f>
        <v>1</v>
      </c>
      <c r="G33" s="34">
        <f>COUNTIFS('Solid-Results'!I:I,"&gt;="&amp;Dashboard!$A33,'Solid-Results'!I:I,"&lt;="&amp;Dashboard!$B33,'Solid-Results'!AC:AC,"Green")</f>
        <v>1</v>
      </c>
      <c r="H33" s="37">
        <f t="shared" si="1"/>
        <v>100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2"/>
        <v>0</v>
      </c>
      <c r="L33" s="34">
        <f>COUNTIFS('Solid-Results'!K:K,"&gt;="&amp;Dashboard!$A33,'Solid-Results'!K:K,"&lt;="&amp;Dashboard!$B33)</f>
        <v>60</v>
      </c>
      <c r="M33" s="34">
        <f>COUNTIFS('Solid-Results'!K:K,"&gt;="&amp;Dashboard!$A33,'Solid-Results'!K:K,"&lt;="&amp;Dashboard!$B33,'Solid-Results'!AE:AE,"Green")</f>
        <v>46</v>
      </c>
      <c r="N33" s="37">
        <f t="shared" si="3"/>
        <v>76.666666666666671</v>
      </c>
      <c r="O33" s="34">
        <f>COUNTIFS('Solid-Results'!L:L,"&gt;="&amp;Dashboard!$A33,'Solid-Results'!L:L,"&lt;="&amp;Dashboard!$B33)</f>
        <v>12</v>
      </c>
      <c r="P33" s="34">
        <f>COUNTIFS('Solid-Results'!L:L,"&gt;="&amp;Dashboard!$A33,'Solid-Results'!L:L,"&lt;="&amp;Dashboard!$B33,'Solid-Results'!AF:AF,"Green")</f>
        <v>8</v>
      </c>
      <c r="Q33" s="37">
        <f t="shared" si="4"/>
        <v>66.666666666666657</v>
      </c>
      <c r="R33" s="34">
        <f>COUNTIFS('Solid-Results'!M:M,"&gt;="&amp;Dashboard!$A33,'Solid-Results'!M:M,"&lt;="&amp;Dashboard!$B33)</f>
        <v>61</v>
      </c>
      <c r="S33" s="34">
        <f>COUNTIFS('Solid-Results'!M:M,"&gt;="&amp;Dashboard!$A33,'Solid-Results'!M:M,"&lt;="&amp;Dashboard!$B33,'Solid-Results'!AG:AG,"Green")</f>
        <v>43</v>
      </c>
      <c r="T33" s="37">
        <f t="shared" si="5"/>
        <v>70.491803278688522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6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7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8"/>
        <v>0</v>
      </c>
      <c r="AD33" s="34">
        <f>COUNTIFS('Solid-Results'!Q:Q,"&gt;="&amp;Dashboard!$A33,'Solid-Results'!Q:Q,"&lt;="&amp;Dashboard!$B33)</f>
        <v>31</v>
      </c>
      <c r="AE33" s="34">
        <f>COUNTIFS('Solid-Results'!Q:Q,"&gt;="&amp;Dashboard!$A33,'Solid-Results'!Q:Q,"&lt;="&amp;Dashboard!$B33,'Solid-Results'!AK:AK,"Green")</f>
        <v>22</v>
      </c>
      <c r="AF33" s="37">
        <f t="shared" si="9"/>
        <v>70.967741935483872</v>
      </c>
      <c r="AG33" s="34">
        <f>COUNTIFS('Solid-Results'!R:R,"&gt;="&amp;Dashboard!$A33,'Solid-Results'!R:R,"&lt;="&amp;Dashboard!$B33)</f>
        <v>48</v>
      </c>
      <c r="AH33" s="34">
        <f>COUNTIFS('Solid-Results'!R:R,"&gt;="&amp;Dashboard!$A33,'Solid-Results'!R:R,"&lt;="&amp;Dashboard!$B33,'Solid-Results'!AL:AL,"Green")</f>
        <v>31</v>
      </c>
      <c r="AI33" s="37">
        <f t="shared" si="10"/>
        <v>64.583333333333343</v>
      </c>
      <c r="AJ33" s="34">
        <f>COUNTIFS('Solid-Results'!S:S,"&gt;="&amp;Dashboard!$A33,'Solid-Results'!S:S,"&lt;="&amp;Dashboard!$B33)</f>
        <v>15</v>
      </c>
      <c r="AK33" s="34">
        <f>COUNTIFS('Solid-Results'!S:S,"&gt;="&amp;Dashboard!$A33,'Solid-Results'!S:S,"&lt;="&amp;Dashboard!$B33,'Solid-Results'!AM:AM,"Green")</f>
        <v>8</v>
      </c>
      <c r="AL33" s="37">
        <f t="shared" si="11"/>
        <v>53.333333333333336</v>
      </c>
      <c r="AM33" s="34">
        <f>COUNTIFS('Solid-Results'!T:T,"&gt;="&amp;Dashboard!$A33,'Solid-Results'!T:T,"&lt;="&amp;Dashboard!$B33)</f>
        <v>7</v>
      </c>
      <c r="AN33" s="34">
        <f>COUNTIFS('Solid-Results'!T:T,"&gt;="&amp;Dashboard!$A33,'Solid-Results'!T:T,"&lt;="&amp;Dashboard!$B33,'Solid-Results'!AN:AN,"Green")</f>
        <v>5</v>
      </c>
      <c r="AO33" s="37">
        <f t="shared" si="12"/>
        <v>71.428571428571431</v>
      </c>
      <c r="AP33" s="34">
        <f>COUNTIFS('Solid-Results'!U:U,"&gt;="&amp;Dashboard!$A33,'Solid-Results'!U:U,"&lt;="&amp;Dashboard!$B33)</f>
        <v>22</v>
      </c>
      <c r="AQ33" s="34">
        <f>COUNTIFS('Solid-Results'!U:U,"&gt;="&amp;Dashboard!$A33,'Solid-Results'!U:U,"&lt;="&amp;Dashboard!$B33,'Solid-Results'!AO:AO,"Green")</f>
        <v>16</v>
      </c>
      <c r="AR33" s="37">
        <f t="shared" si="13"/>
        <v>72.727272727272734</v>
      </c>
      <c r="AS33" s="34">
        <f>COUNTIFS('Solid-Results'!V:V,"&gt;="&amp;Dashboard!$A33,'Solid-Results'!V:V,"&lt;="&amp;Dashboard!$B33)</f>
        <v>9</v>
      </c>
      <c r="AT33" s="34">
        <f>COUNTIFS('Solid-Results'!V:V,"&gt;="&amp;Dashboard!$A33,'Solid-Results'!V:V,"&lt;="&amp;Dashboard!$B33,'Solid-Results'!AP:AP,"Green")</f>
        <v>4</v>
      </c>
      <c r="AU33" s="37">
        <f t="shared" si="14"/>
        <v>44.444444444444443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5"/>
        <v>0</v>
      </c>
    </row>
    <row r="34" spans="1:50" ht="15" thickBot="1" x14ac:dyDescent="0.35">
      <c r="A34" s="51">
        <f t="shared" si="16"/>
        <v>77.510000000000005</v>
      </c>
      <c r="B34" s="52">
        <f t="shared" si="18"/>
        <v>80</v>
      </c>
      <c r="C34" s="53">
        <f>COUNTIFS('Solid-Results'!H:H,"&gt;="&amp;Dashboard!$A34,'Solid-Results'!H:H,"&lt;="&amp;Dashboard!$B34)</f>
        <v>7</v>
      </c>
      <c r="D34" s="53">
        <f>COUNTIFS('Solid-Results'!H:H,"&gt;="&amp;Dashboard!$A34,'Solid-Results'!H:H,"&lt;="&amp;Dashboard!$B34,'Solid-Results'!AB:AB,"Green")</f>
        <v>6</v>
      </c>
      <c r="E34" s="52">
        <f t="shared" si="0"/>
        <v>85.714285714285708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1"/>
        <v>0</v>
      </c>
      <c r="I34" s="53">
        <f>COUNTIFS('Solid-Results'!J:J,"&gt;="&amp;Dashboard!$A34,'Solid-Results'!J:J,"&lt;="&amp;Dashboard!$B34)</f>
        <v>1</v>
      </c>
      <c r="J34" s="53">
        <f>COUNTIFS('Solid-Results'!J:J,"&gt;="&amp;Dashboard!$A34,'Solid-Results'!J:J,"&lt;="&amp;Dashboard!$B34,'Solid-Results'!AD:AD,"Green")</f>
        <v>1</v>
      </c>
      <c r="K34" s="52">
        <f t="shared" si="2"/>
        <v>100</v>
      </c>
      <c r="L34" s="53">
        <f>COUNTIFS('Solid-Results'!K:K,"&gt;="&amp;Dashboard!$A34,'Solid-Results'!K:K,"&lt;="&amp;Dashboard!$B34)</f>
        <v>48</v>
      </c>
      <c r="M34" s="53">
        <f>COUNTIFS('Solid-Results'!K:K,"&gt;="&amp;Dashboard!$A34,'Solid-Results'!K:K,"&lt;="&amp;Dashboard!$B34,'Solid-Results'!AE:AE,"Green")</f>
        <v>36</v>
      </c>
      <c r="N34" s="52">
        <f t="shared" si="3"/>
        <v>75</v>
      </c>
      <c r="O34" s="53">
        <f>COUNTIFS('Solid-Results'!L:L,"&gt;="&amp;Dashboard!$A34,'Solid-Results'!L:L,"&lt;="&amp;Dashboard!$B34)</f>
        <v>11</v>
      </c>
      <c r="P34" s="53">
        <f>COUNTIFS('Solid-Results'!L:L,"&gt;="&amp;Dashboard!$A34,'Solid-Results'!L:L,"&lt;="&amp;Dashboard!$B34,'Solid-Results'!AF:AF,"Green")</f>
        <v>9</v>
      </c>
      <c r="Q34" s="52">
        <f t="shared" si="4"/>
        <v>81.818181818181827</v>
      </c>
      <c r="R34" s="53">
        <f>COUNTIFS('Solid-Results'!M:M,"&gt;="&amp;Dashboard!$A34,'Solid-Results'!M:M,"&lt;="&amp;Dashboard!$B34)</f>
        <v>5</v>
      </c>
      <c r="S34" s="53">
        <f>COUNTIFS('Solid-Results'!M:M,"&gt;="&amp;Dashboard!$A34,'Solid-Results'!M:M,"&lt;="&amp;Dashboard!$B34,'Solid-Results'!AG:AG,"Green")</f>
        <v>5</v>
      </c>
      <c r="T34" s="52">
        <f t="shared" si="5"/>
        <v>100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6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7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8"/>
        <v>0</v>
      </c>
      <c r="AD34" s="53">
        <f>COUNTIFS('Solid-Results'!Q:Q,"&gt;="&amp;Dashboard!$A34,'Solid-Results'!Q:Q,"&lt;="&amp;Dashboard!$B34)</f>
        <v>28</v>
      </c>
      <c r="AE34" s="53">
        <f>COUNTIFS('Solid-Results'!Q:Q,"&gt;="&amp;Dashboard!$A34,'Solid-Results'!Q:Q,"&lt;="&amp;Dashboard!$B34,'Solid-Results'!AK:AK,"Green")</f>
        <v>20</v>
      </c>
      <c r="AF34" s="52">
        <f t="shared" si="9"/>
        <v>71.428571428571431</v>
      </c>
      <c r="AG34" s="53">
        <f>COUNTIFS('Solid-Results'!R:R,"&gt;="&amp;Dashboard!$A34,'Solid-Results'!R:R,"&lt;="&amp;Dashboard!$B34)</f>
        <v>48</v>
      </c>
      <c r="AH34" s="53">
        <f>COUNTIFS('Solid-Results'!R:R,"&gt;="&amp;Dashboard!$A34,'Solid-Results'!R:R,"&lt;="&amp;Dashboard!$B34,'Solid-Results'!AL:AL,"Green")</f>
        <v>31</v>
      </c>
      <c r="AI34" s="52">
        <f t="shared" si="10"/>
        <v>64.583333333333343</v>
      </c>
      <c r="AJ34" s="53">
        <f>COUNTIFS('Solid-Results'!S:S,"&gt;="&amp;Dashboard!$A34,'Solid-Results'!S:S,"&lt;="&amp;Dashboard!$B34)</f>
        <v>6</v>
      </c>
      <c r="AK34" s="53">
        <f>COUNTIFS('Solid-Results'!S:S,"&gt;="&amp;Dashboard!$A34,'Solid-Results'!S:S,"&lt;="&amp;Dashboard!$B34,'Solid-Results'!AM:AM,"Green")</f>
        <v>4</v>
      </c>
      <c r="AL34" s="52">
        <f t="shared" si="11"/>
        <v>66.666666666666657</v>
      </c>
      <c r="AM34" s="53">
        <f>COUNTIFS('Solid-Results'!T:T,"&gt;="&amp;Dashboard!$A34,'Solid-Results'!T:T,"&lt;="&amp;Dashboard!$B34)</f>
        <v>5</v>
      </c>
      <c r="AN34" s="53">
        <f>COUNTIFS('Solid-Results'!T:T,"&gt;="&amp;Dashboard!$A34,'Solid-Results'!T:T,"&lt;="&amp;Dashboard!$B34,'Solid-Results'!AN:AN,"Green")</f>
        <v>4</v>
      </c>
      <c r="AO34" s="52">
        <f t="shared" si="12"/>
        <v>80</v>
      </c>
      <c r="AP34" s="53">
        <f>COUNTIFS('Solid-Results'!U:U,"&gt;="&amp;Dashboard!$A34,'Solid-Results'!U:U,"&lt;="&amp;Dashboard!$B34)</f>
        <v>14</v>
      </c>
      <c r="AQ34" s="53">
        <f>COUNTIFS('Solid-Results'!U:U,"&gt;="&amp;Dashboard!$A34,'Solid-Results'!U:U,"&lt;="&amp;Dashboard!$B34,'Solid-Results'!AO:AO,"Green")</f>
        <v>11</v>
      </c>
      <c r="AR34" s="52">
        <f t="shared" si="13"/>
        <v>78.571428571428569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4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5"/>
        <v>0</v>
      </c>
    </row>
    <row r="35" spans="1:50" ht="15" thickBot="1" x14ac:dyDescent="0.35">
      <c r="A35" s="57">
        <f t="shared" si="16"/>
        <v>80.010000000000005</v>
      </c>
      <c r="B35" s="58">
        <f t="shared" si="18"/>
        <v>82.5</v>
      </c>
      <c r="C35" s="59">
        <f>COUNTIFS('Solid-Results'!H:H,"&gt;="&amp;Dashboard!$A35,'Solid-Results'!H:H,"&lt;="&amp;Dashboard!$B35)</f>
        <v>2</v>
      </c>
      <c r="D35" s="59">
        <f>COUNTIFS('Solid-Results'!H:H,"&gt;="&amp;Dashboard!$A35,'Solid-Results'!H:H,"&lt;="&amp;Dashboard!$B35,'Solid-Results'!AB:AB,"Green")</f>
        <v>2</v>
      </c>
      <c r="E35" s="58">
        <f t="shared" si="0"/>
        <v>100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1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2"/>
        <v>0</v>
      </c>
      <c r="L35" s="59">
        <f>COUNTIFS('Solid-Results'!K:K,"&gt;="&amp;Dashboard!$A35,'Solid-Results'!K:K,"&lt;="&amp;Dashboard!$B35)</f>
        <v>39</v>
      </c>
      <c r="M35" s="59">
        <f>COUNTIFS('Solid-Results'!K:K,"&gt;="&amp;Dashboard!$A35,'Solid-Results'!K:K,"&lt;="&amp;Dashboard!$B35,'Solid-Results'!AE:AE,"Green")</f>
        <v>29</v>
      </c>
      <c r="N35" s="58">
        <f t="shared" si="3"/>
        <v>74.358974358974365</v>
      </c>
      <c r="O35" s="59">
        <f>COUNTIFS('Solid-Results'!L:L,"&gt;="&amp;Dashboard!$A35,'Solid-Results'!L:L,"&lt;="&amp;Dashboard!$B35)</f>
        <v>5</v>
      </c>
      <c r="P35" s="59">
        <f>COUNTIFS('Solid-Results'!L:L,"&gt;="&amp;Dashboard!$A35,'Solid-Results'!L:L,"&lt;="&amp;Dashboard!$B35,'Solid-Results'!AF:AF,"Green")</f>
        <v>2</v>
      </c>
      <c r="Q35" s="58">
        <f t="shared" si="4"/>
        <v>40</v>
      </c>
      <c r="R35" s="59">
        <f>COUNTIFS('Solid-Results'!M:M,"&gt;="&amp;Dashboard!$A35,'Solid-Results'!M:M,"&lt;="&amp;Dashboard!$B35)</f>
        <v>2</v>
      </c>
      <c r="S35" s="59">
        <f>COUNTIFS('Solid-Results'!M:M,"&gt;="&amp;Dashboard!$A35,'Solid-Results'!M:M,"&lt;="&amp;Dashboard!$B35,'Solid-Results'!AG:AG,"Green")</f>
        <v>1</v>
      </c>
      <c r="T35" s="58">
        <f t="shared" si="5"/>
        <v>50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6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7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8"/>
        <v>0</v>
      </c>
      <c r="AD35" s="59">
        <f>COUNTIFS('Solid-Results'!Q:Q,"&gt;="&amp;Dashboard!$A35,'Solid-Results'!Q:Q,"&lt;="&amp;Dashboard!$B35)</f>
        <v>26</v>
      </c>
      <c r="AE35" s="59">
        <f>COUNTIFS('Solid-Results'!Q:Q,"&gt;="&amp;Dashboard!$A35,'Solid-Results'!Q:Q,"&lt;="&amp;Dashboard!$B35,'Solid-Results'!AK:AK,"Green")</f>
        <v>21</v>
      </c>
      <c r="AF35" s="58">
        <f t="shared" si="9"/>
        <v>80.769230769230774</v>
      </c>
      <c r="AG35" s="59">
        <f>COUNTIFS('Solid-Results'!R:R,"&gt;="&amp;Dashboard!$A35,'Solid-Results'!R:R,"&lt;="&amp;Dashboard!$B35)</f>
        <v>31</v>
      </c>
      <c r="AH35" s="59">
        <f>COUNTIFS('Solid-Results'!R:R,"&gt;="&amp;Dashboard!$A35,'Solid-Results'!R:R,"&lt;="&amp;Dashboard!$B35,'Solid-Results'!AL:AL,"Green")</f>
        <v>25</v>
      </c>
      <c r="AI35" s="58">
        <f t="shared" si="10"/>
        <v>80.645161290322577</v>
      </c>
      <c r="AJ35" s="59">
        <f>COUNTIFS('Solid-Results'!S:S,"&gt;="&amp;Dashboard!$A35,'Solid-Results'!S:S,"&lt;="&amp;Dashboard!$B35)</f>
        <v>8</v>
      </c>
      <c r="AK35" s="59">
        <f>COUNTIFS('Solid-Results'!S:S,"&gt;="&amp;Dashboard!$A35,'Solid-Results'!S:S,"&lt;="&amp;Dashboard!$B35,'Solid-Results'!AM:AM,"Green")</f>
        <v>7</v>
      </c>
      <c r="AL35" s="58">
        <f t="shared" si="11"/>
        <v>87.5</v>
      </c>
      <c r="AM35" s="59">
        <f>COUNTIFS('Solid-Results'!T:T,"&gt;="&amp;Dashboard!$A35,'Solid-Results'!T:T,"&lt;="&amp;Dashboard!$B35)</f>
        <v>4</v>
      </c>
      <c r="AN35" s="59">
        <f>COUNTIFS('Solid-Results'!T:T,"&gt;="&amp;Dashboard!$A35,'Solid-Results'!T:T,"&lt;="&amp;Dashboard!$B35,'Solid-Results'!AN:AN,"Green")</f>
        <v>2</v>
      </c>
      <c r="AO35" s="58">
        <f t="shared" si="12"/>
        <v>50</v>
      </c>
      <c r="AP35" s="59">
        <f>COUNTIFS('Solid-Results'!U:U,"&gt;="&amp;Dashboard!$A35,'Solid-Results'!U:U,"&lt;="&amp;Dashboard!$B35)</f>
        <v>5</v>
      </c>
      <c r="AQ35" s="59">
        <f>COUNTIFS('Solid-Results'!U:U,"&gt;="&amp;Dashboard!$A35,'Solid-Results'!U:U,"&lt;="&amp;Dashboard!$B35,'Solid-Results'!AO:AO,"Green")</f>
        <v>5</v>
      </c>
      <c r="AR35" s="58">
        <f t="shared" si="13"/>
        <v>100</v>
      </c>
      <c r="AS35" s="59">
        <f>COUNTIFS('Solid-Results'!V:V,"&gt;="&amp;Dashboard!$A35,'Solid-Results'!V:V,"&lt;="&amp;Dashboard!$B35)</f>
        <v>2</v>
      </c>
      <c r="AT35" s="59">
        <f>COUNTIFS('Solid-Results'!V:V,"&gt;="&amp;Dashboard!$A35,'Solid-Results'!V:V,"&lt;="&amp;Dashboard!$B35,'Solid-Results'!AP:AP,"Green")</f>
        <v>1</v>
      </c>
      <c r="AU35" s="58">
        <f t="shared" si="14"/>
        <v>50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5"/>
        <v>0</v>
      </c>
    </row>
    <row r="36" spans="1:50" x14ac:dyDescent="0.3">
      <c r="A36" s="54">
        <f t="shared" si="16"/>
        <v>82.51</v>
      </c>
      <c r="B36" s="55">
        <f t="shared" si="18"/>
        <v>85</v>
      </c>
      <c r="C36" s="56">
        <f>COUNTIFS('Solid-Results'!H:H,"&gt;="&amp;Dashboard!$A36,'Solid-Results'!H:H,"&lt;="&amp;Dashboard!$B36)</f>
        <v>7</v>
      </c>
      <c r="D36" s="56">
        <f>COUNTIFS('Solid-Results'!H:H,"&gt;="&amp;Dashboard!$A36,'Solid-Results'!H:H,"&lt;="&amp;Dashboard!$B36,'Solid-Results'!AB:AB,"Green")</f>
        <v>6</v>
      </c>
      <c r="E36" s="55">
        <f t="shared" si="0"/>
        <v>85.714285714285708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1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2"/>
        <v>0</v>
      </c>
      <c r="L36" s="56">
        <f>COUNTIFS('Solid-Results'!K:K,"&gt;="&amp;Dashboard!$A36,'Solid-Results'!K:K,"&lt;="&amp;Dashboard!$B36)</f>
        <v>29</v>
      </c>
      <c r="M36" s="56">
        <f>COUNTIFS('Solid-Results'!K:K,"&gt;="&amp;Dashboard!$A36,'Solid-Results'!K:K,"&lt;="&amp;Dashboard!$B36,'Solid-Results'!AE:AE,"Green")</f>
        <v>20</v>
      </c>
      <c r="N36" s="55">
        <f t="shared" si="3"/>
        <v>68.965517241379317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4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5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6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7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8"/>
        <v>0</v>
      </c>
      <c r="AD36" s="56">
        <f>COUNTIFS('Solid-Results'!Q:Q,"&gt;="&amp;Dashboard!$A36,'Solid-Results'!Q:Q,"&lt;="&amp;Dashboard!$B36)</f>
        <v>23</v>
      </c>
      <c r="AE36" s="56">
        <f>COUNTIFS('Solid-Results'!Q:Q,"&gt;="&amp;Dashboard!$A36,'Solid-Results'!Q:Q,"&lt;="&amp;Dashboard!$B36,'Solid-Results'!AK:AK,"Green")</f>
        <v>14</v>
      </c>
      <c r="AF36" s="55">
        <f t="shared" si="9"/>
        <v>60.869565217391312</v>
      </c>
      <c r="AG36" s="56">
        <f>COUNTIFS('Solid-Results'!R:R,"&gt;="&amp;Dashboard!$A36,'Solid-Results'!R:R,"&lt;="&amp;Dashboard!$B36)</f>
        <v>34</v>
      </c>
      <c r="AH36" s="56">
        <f>COUNTIFS('Solid-Results'!R:R,"&gt;="&amp;Dashboard!$A36,'Solid-Results'!R:R,"&lt;="&amp;Dashboard!$B36,'Solid-Results'!AL:AL,"Green")</f>
        <v>28</v>
      </c>
      <c r="AI36" s="55">
        <f t="shared" si="10"/>
        <v>82.35294117647058</v>
      </c>
      <c r="AJ36" s="56">
        <f>COUNTIFS('Solid-Results'!S:S,"&gt;="&amp;Dashboard!$A36,'Solid-Results'!S:S,"&lt;="&amp;Dashboard!$B36)</f>
        <v>1</v>
      </c>
      <c r="AK36" s="56">
        <f>COUNTIFS('Solid-Results'!S:S,"&gt;="&amp;Dashboard!$A36,'Solid-Results'!S:S,"&lt;="&amp;Dashboard!$B36,'Solid-Results'!AM:AM,"Green")</f>
        <v>1</v>
      </c>
      <c r="AL36" s="55">
        <f t="shared" si="11"/>
        <v>100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2"/>
        <v>0</v>
      </c>
      <c r="AP36" s="56">
        <f>COUNTIFS('Solid-Results'!U:U,"&gt;="&amp;Dashboard!$A36,'Solid-Results'!U:U,"&lt;="&amp;Dashboard!$B36)</f>
        <v>6</v>
      </c>
      <c r="AQ36" s="56">
        <f>COUNTIFS('Solid-Results'!U:U,"&gt;="&amp;Dashboard!$A36,'Solid-Results'!U:U,"&lt;="&amp;Dashboard!$B36,'Solid-Results'!AO:AO,"Green")</f>
        <v>6</v>
      </c>
      <c r="AR36" s="55">
        <f t="shared" si="13"/>
        <v>100</v>
      </c>
      <c r="AS36" s="56">
        <f>COUNTIFS('Solid-Results'!V:V,"&gt;="&amp;Dashboard!$A36,'Solid-Results'!V:V,"&lt;="&amp;Dashboard!$B36)</f>
        <v>1</v>
      </c>
      <c r="AT36" s="56">
        <f>COUNTIFS('Solid-Results'!V:V,"&gt;="&amp;Dashboard!$A36,'Solid-Results'!V:V,"&lt;="&amp;Dashboard!$B36,'Solid-Results'!AP:AP,"Green")</f>
        <v>1</v>
      </c>
      <c r="AU36" s="55">
        <f t="shared" si="14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5"/>
        <v>0</v>
      </c>
    </row>
    <row r="37" spans="1:50" x14ac:dyDescent="0.3">
      <c r="A37" s="38">
        <f t="shared" si="16"/>
        <v>85.01</v>
      </c>
      <c r="B37" s="37">
        <f t="shared" si="18"/>
        <v>87.5</v>
      </c>
      <c r="C37" s="34">
        <f>COUNTIFS('Solid-Results'!H:H,"&gt;="&amp;Dashboard!$A37,'Solid-Results'!H:H,"&lt;="&amp;Dashboard!$B37)</f>
        <v>5</v>
      </c>
      <c r="D37" s="34">
        <f>COUNTIFS('Solid-Results'!H:H,"&gt;="&amp;Dashboard!$A37,'Solid-Results'!H:H,"&lt;="&amp;Dashboard!$B37,'Solid-Results'!AB:AB,"Green")</f>
        <v>3</v>
      </c>
      <c r="E37" s="37">
        <f t="shared" si="0"/>
        <v>60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1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2"/>
        <v>0</v>
      </c>
      <c r="L37" s="34">
        <f>COUNTIFS('Solid-Results'!K:K,"&gt;="&amp;Dashboard!$A37,'Solid-Results'!K:K,"&lt;="&amp;Dashboard!$B37)</f>
        <v>13</v>
      </c>
      <c r="M37" s="34">
        <f>COUNTIFS('Solid-Results'!K:K,"&gt;="&amp;Dashboard!$A37,'Solid-Results'!K:K,"&lt;="&amp;Dashboard!$B37,'Solid-Results'!AE:AE,"Green")</f>
        <v>13</v>
      </c>
      <c r="N37" s="37">
        <f t="shared" si="3"/>
        <v>100</v>
      </c>
      <c r="O37" s="34">
        <f>COUNTIFS('Solid-Results'!L:L,"&gt;="&amp;Dashboard!$A37,'Solid-Results'!L:L,"&lt;="&amp;Dashboard!$B37)</f>
        <v>2</v>
      </c>
      <c r="P37" s="34">
        <f>COUNTIFS('Solid-Results'!L:L,"&gt;="&amp;Dashboard!$A37,'Solid-Results'!L:L,"&lt;="&amp;Dashboard!$B37,'Solid-Results'!AF:AF,"Green")</f>
        <v>1</v>
      </c>
      <c r="Q37" s="37">
        <f t="shared" si="4"/>
        <v>50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5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6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7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8"/>
        <v>0</v>
      </c>
      <c r="AD37" s="34">
        <f>COUNTIFS('Solid-Results'!Q:Q,"&gt;="&amp;Dashboard!$A37,'Solid-Results'!Q:Q,"&lt;="&amp;Dashboard!$B37)</f>
        <v>9</v>
      </c>
      <c r="AE37" s="34">
        <f>COUNTIFS('Solid-Results'!Q:Q,"&gt;="&amp;Dashboard!$A37,'Solid-Results'!Q:Q,"&lt;="&amp;Dashboard!$B37,'Solid-Results'!AK:AK,"Green")</f>
        <v>6</v>
      </c>
      <c r="AF37" s="37">
        <f t="shared" si="9"/>
        <v>66.666666666666657</v>
      </c>
      <c r="AG37" s="34">
        <f>COUNTIFS('Solid-Results'!R:R,"&gt;="&amp;Dashboard!$A37,'Solid-Results'!R:R,"&lt;="&amp;Dashboard!$B37)</f>
        <v>40</v>
      </c>
      <c r="AH37" s="34">
        <f>COUNTIFS('Solid-Results'!R:R,"&gt;="&amp;Dashboard!$A37,'Solid-Results'!R:R,"&lt;="&amp;Dashboard!$B37,'Solid-Results'!AL:AL,"Green")</f>
        <v>32</v>
      </c>
      <c r="AI37" s="37">
        <f t="shared" si="10"/>
        <v>80</v>
      </c>
      <c r="AJ37" s="34">
        <f>COUNTIFS('Solid-Results'!S:S,"&gt;="&amp;Dashboard!$A37,'Solid-Results'!S:S,"&lt;="&amp;Dashboard!$B37)</f>
        <v>2</v>
      </c>
      <c r="AK37" s="34">
        <f>COUNTIFS('Solid-Results'!S:S,"&gt;="&amp;Dashboard!$A37,'Solid-Results'!S:S,"&lt;="&amp;Dashboard!$B37,'Solid-Results'!AM:AM,"Green")</f>
        <v>0</v>
      </c>
      <c r="AL37" s="37">
        <f t="shared" si="11"/>
        <v>0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2"/>
        <v>100</v>
      </c>
      <c r="AP37" s="34">
        <f>COUNTIFS('Solid-Results'!U:U,"&gt;="&amp;Dashboard!$A37,'Solid-Results'!U:U,"&lt;="&amp;Dashboard!$B37)</f>
        <v>2</v>
      </c>
      <c r="AQ37" s="34">
        <f>COUNTIFS('Solid-Results'!U:U,"&gt;="&amp;Dashboard!$A37,'Solid-Results'!U:U,"&lt;="&amp;Dashboard!$B37,'Solid-Results'!AO:AO,"Green")</f>
        <v>1</v>
      </c>
      <c r="AR37" s="37">
        <f t="shared" si="13"/>
        <v>50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4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5"/>
        <v>100</v>
      </c>
    </row>
    <row r="38" spans="1:50" x14ac:dyDescent="0.3">
      <c r="A38" s="38">
        <f t="shared" si="16"/>
        <v>87.51</v>
      </c>
      <c r="B38" s="37">
        <f t="shared" ref="B38:B42" si="19">B37+2.5</f>
        <v>90</v>
      </c>
      <c r="C38" s="34">
        <f>COUNTIFS('Solid-Results'!H:H,"&gt;="&amp;Dashboard!$A38,'Solid-Results'!H:H,"&lt;="&amp;Dashboard!$B38)</f>
        <v>4</v>
      </c>
      <c r="D38" s="34">
        <f>COUNTIFS('Solid-Results'!H:H,"&gt;="&amp;Dashboard!$A38,'Solid-Results'!H:H,"&lt;="&amp;Dashboard!$B38,'Solid-Results'!AB:AB,"Green")</f>
        <v>3</v>
      </c>
      <c r="E38" s="37">
        <f t="shared" si="0"/>
        <v>75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1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2"/>
        <v>0</v>
      </c>
      <c r="L38" s="34">
        <f>COUNTIFS('Solid-Results'!K:K,"&gt;="&amp;Dashboard!$A38,'Solid-Results'!K:K,"&lt;="&amp;Dashboard!$B38)</f>
        <v>6</v>
      </c>
      <c r="M38" s="34">
        <f>COUNTIFS('Solid-Results'!K:K,"&gt;="&amp;Dashboard!$A38,'Solid-Results'!K:K,"&lt;="&amp;Dashboard!$B38,'Solid-Results'!AE:AE,"Green")</f>
        <v>5</v>
      </c>
      <c r="N38" s="37">
        <f t="shared" si="3"/>
        <v>83.333333333333343</v>
      </c>
      <c r="O38" s="34">
        <f>COUNTIFS('Solid-Results'!L:L,"&gt;="&amp;Dashboard!$A38,'Solid-Results'!L:L,"&lt;="&amp;Dashboard!$B38)</f>
        <v>2</v>
      </c>
      <c r="P38" s="34">
        <f>COUNTIFS('Solid-Results'!L:L,"&gt;="&amp;Dashboard!$A38,'Solid-Results'!L:L,"&lt;="&amp;Dashboard!$B38,'Solid-Results'!AF:AF,"Green")</f>
        <v>2</v>
      </c>
      <c r="Q38" s="37">
        <f t="shared" si="4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5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6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7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8"/>
        <v>0</v>
      </c>
      <c r="AD38" s="34">
        <f>COUNTIFS('Solid-Results'!Q:Q,"&gt;="&amp;Dashboard!$A38,'Solid-Results'!Q:Q,"&lt;="&amp;Dashboard!$B38)</f>
        <v>1</v>
      </c>
      <c r="AE38" s="34">
        <f>COUNTIFS('Solid-Results'!Q:Q,"&gt;="&amp;Dashboard!$A38,'Solid-Results'!Q:Q,"&lt;="&amp;Dashboard!$B38,'Solid-Results'!AK:AK,"Green")</f>
        <v>1</v>
      </c>
      <c r="AF38" s="37">
        <f t="shared" si="9"/>
        <v>100</v>
      </c>
      <c r="AG38" s="34">
        <f>COUNTIFS('Solid-Results'!R:R,"&gt;="&amp;Dashboard!$A38,'Solid-Results'!R:R,"&lt;="&amp;Dashboard!$B38)</f>
        <v>26</v>
      </c>
      <c r="AH38" s="34">
        <f>COUNTIFS('Solid-Results'!R:R,"&gt;="&amp;Dashboard!$A38,'Solid-Results'!R:R,"&lt;="&amp;Dashboard!$B38,'Solid-Results'!AL:AL,"Green")</f>
        <v>18</v>
      </c>
      <c r="AI38" s="37">
        <f t="shared" si="10"/>
        <v>69.230769230769226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1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2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3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4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5"/>
        <v>0</v>
      </c>
    </row>
    <row r="39" spans="1:50" x14ac:dyDescent="0.3">
      <c r="A39" s="38">
        <f t="shared" si="16"/>
        <v>90.01</v>
      </c>
      <c r="B39" s="37">
        <f t="shared" si="19"/>
        <v>92.5</v>
      </c>
      <c r="C39" s="34">
        <f>COUNTIFS('Solid-Results'!H:H,"&gt;="&amp;Dashboard!$A39,'Solid-Results'!H:H,"&lt;="&amp;Dashboard!$B39)</f>
        <v>1</v>
      </c>
      <c r="D39" s="34">
        <f>COUNTIFS('Solid-Results'!H:H,"&gt;="&amp;Dashboard!$A39,'Solid-Results'!H:H,"&lt;="&amp;Dashboard!$B39,'Solid-Results'!AB:AB,"Green")</f>
        <v>1</v>
      </c>
      <c r="E39" s="37">
        <f t="shared" si="0"/>
        <v>100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1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2"/>
        <v>0</v>
      </c>
      <c r="L39" s="34">
        <f>COUNTIFS('Solid-Results'!K:K,"&gt;="&amp;Dashboard!$A39,'Solid-Results'!K:K,"&lt;="&amp;Dashboard!$B39)</f>
        <v>6</v>
      </c>
      <c r="M39" s="34">
        <f>COUNTIFS('Solid-Results'!K:K,"&gt;="&amp;Dashboard!$A39,'Solid-Results'!K:K,"&lt;="&amp;Dashboard!$B39,'Solid-Results'!AE:AE,"Green")</f>
        <v>6</v>
      </c>
      <c r="N39" s="37">
        <f t="shared" si="3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4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5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6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7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8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9"/>
        <v>0</v>
      </c>
      <c r="AG39" s="34">
        <f>COUNTIFS('Solid-Results'!R:R,"&gt;="&amp;Dashboard!$A39,'Solid-Results'!R:R,"&lt;="&amp;Dashboard!$B39)</f>
        <v>27</v>
      </c>
      <c r="AH39" s="34">
        <f>COUNTIFS('Solid-Results'!R:R,"&gt;="&amp;Dashboard!$A39,'Solid-Results'!R:R,"&lt;="&amp;Dashboard!$B39,'Solid-Results'!AL:AL,"Green")</f>
        <v>22</v>
      </c>
      <c r="AI39" s="37">
        <f t="shared" si="10"/>
        <v>81.481481481481481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1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2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3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4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5"/>
        <v>66.666666666666657</v>
      </c>
    </row>
    <row r="40" spans="1:50" x14ac:dyDescent="0.3">
      <c r="A40" s="38">
        <f t="shared" si="16"/>
        <v>92.51</v>
      </c>
      <c r="B40" s="37">
        <f t="shared" si="19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0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1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2"/>
        <v>0</v>
      </c>
      <c r="L40" s="34">
        <f>COUNTIFS('Solid-Results'!K:K,"&gt;="&amp;Dashboard!$A40,'Solid-Results'!K:K,"&lt;="&amp;Dashboard!$B40)</f>
        <v>0</v>
      </c>
      <c r="M40" s="34">
        <f>COUNTIFS('Solid-Results'!K:K,"&gt;="&amp;Dashboard!$A40,'Solid-Results'!K:K,"&lt;="&amp;Dashboard!$B40,'Solid-Results'!AE:AE,"Green")</f>
        <v>0</v>
      </c>
      <c r="N40" s="37">
        <f t="shared" si="3"/>
        <v>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4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5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6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7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8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9"/>
        <v>0</v>
      </c>
      <c r="AG40" s="34">
        <f>COUNTIFS('Solid-Results'!R:R,"&gt;="&amp;Dashboard!$A40,'Solid-Results'!R:R,"&lt;="&amp;Dashboard!$B40)</f>
        <v>13</v>
      </c>
      <c r="AH40" s="34">
        <f>COUNTIFS('Solid-Results'!R:R,"&gt;="&amp;Dashboard!$A40,'Solid-Results'!R:R,"&lt;="&amp;Dashboard!$B40,'Solid-Results'!AL:AL,"Green")</f>
        <v>11</v>
      </c>
      <c r="AI40" s="37">
        <f t="shared" si="10"/>
        <v>84.615384615384613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1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2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3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4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5"/>
        <v>0</v>
      </c>
    </row>
    <row r="41" spans="1:50" x14ac:dyDescent="0.3">
      <c r="A41" s="38">
        <f t="shared" si="16"/>
        <v>95.01</v>
      </c>
      <c r="B41" s="37">
        <f t="shared" si="19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0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1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2"/>
        <v>0</v>
      </c>
      <c r="L41" s="34">
        <f>COUNTIFS('Solid-Results'!K:K,"&gt;="&amp;Dashboard!$A41,'Solid-Results'!K:K,"&lt;="&amp;Dashboard!$B41)</f>
        <v>1</v>
      </c>
      <c r="M41" s="34">
        <f>COUNTIFS('Solid-Results'!K:K,"&gt;="&amp;Dashboard!$A41,'Solid-Results'!K:K,"&lt;="&amp;Dashboard!$B41,'Solid-Results'!AE:AE,"Green")</f>
        <v>1</v>
      </c>
      <c r="N41" s="37">
        <f t="shared" si="3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4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5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6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7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8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9"/>
        <v>0</v>
      </c>
      <c r="AG41" s="34">
        <f>COUNTIFS('Solid-Results'!R:R,"&gt;="&amp;Dashboard!$A41,'Solid-Results'!R:R,"&lt;="&amp;Dashboard!$B41)</f>
        <v>3</v>
      </c>
      <c r="AH41" s="34">
        <f>COUNTIFS('Solid-Results'!R:R,"&gt;="&amp;Dashboard!$A41,'Solid-Results'!R:R,"&lt;="&amp;Dashboard!$B41,'Solid-Results'!AL:AL,"Green")</f>
        <v>2</v>
      </c>
      <c r="AI41" s="37">
        <f t="shared" si="10"/>
        <v>66.666666666666657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1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2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3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4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5"/>
        <v>0</v>
      </c>
    </row>
    <row r="42" spans="1:50" x14ac:dyDescent="0.3">
      <c r="A42" s="38">
        <f t="shared" si="16"/>
        <v>97.51</v>
      </c>
      <c r="B42" s="37">
        <f t="shared" si="19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0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1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2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3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4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5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6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7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8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9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0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1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2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3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4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5"/>
        <v>0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5" priority="16">
      <formula>AND(E3&gt;$A3)</formula>
    </cfRule>
  </conditionalFormatting>
  <conditionalFormatting sqref="H3:H42">
    <cfRule type="expression" dxfId="14" priority="15">
      <formula>AND(H3&gt;$A3)</formula>
    </cfRule>
  </conditionalFormatting>
  <conditionalFormatting sqref="K3:K42">
    <cfRule type="expression" dxfId="13" priority="14">
      <formula>AND(K3&gt;$A3)</formula>
    </cfRule>
  </conditionalFormatting>
  <conditionalFormatting sqref="N3:N42">
    <cfRule type="expression" dxfId="12" priority="13">
      <formula>AND(N3&gt;$A3)</formula>
    </cfRule>
  </conditionalFormatting>
  <conditionalFormatting sqref="Q3:Q42">
    <cfRule type="expression" dxfId="11" priority="12">
      <formula>AND(Q3&gt;$A3)</formula>
    </cfRule>
  </conditionalFormatting>
  <conditionalFormatting sqref="T3:T42">
    <cfRule type="expression" dxfId="10" priority="11">
      <formula>AND(T3&gt;$A3)</formula>
    </cfRule>
  </conditionalFormatting>
  <conditionalFormatting sqref="W3:W42">
    <cfRule type="expression" dxfId="9" priority="10">
      <formula>AND(W3&gt;$A3)</formula>
    </cfRule>
  </conditionalFormatting>
  <conditionalFormatting sqref="Z3:Z42">
    <cfRule type="expression" dxfId="8" priority="9">
      <formula>AND(Z3&gt;$A3)</formula>
    </cfRule>
  </conditionalFormatting>
  <conditionalFormatting sqref="AC3:AC42">
    <cfRule type="expression" dxfId="7" priority="8">
      <formula>AND(AC3&gt;$A3)</formula>
    </cfRule>
  </conditionalFormatting>
  <conditionalFormatting sqref="AF3:AF42">
    <cfRule type="expression" dxfId="6" priority="7">
      <formula>AND(AF3&gt;$A3)</formula>
    </cfRule>
  </conditionalFormatting>
  <conditionalFormatting sqref="AI3:AI42">
    <cfRule type="expression" dxfId="5" priority="6">
      <formula>AND(AI3&gt;$A3)</formula>
    </cfRule>
  </conditionalFormatting>
  <conditionalFormatting sqref="AL3:AL42">
    <cfRule type="expression" dxfId="4" priority="5">
      <formula>AND(AL3&gt;$A3)</formula>
    </cfRule>
  </conditionalFormatting>
  <conditionalFormatting sqref="AO3:AO42">
    <cfRule type="expression" dxfId="3" priority="4">
      <formula>AND(AO3&gt;$A3)</formula>
    </cfRule>
  </conditionalFormatting>
  <conditionalFormatting sqref="AR3:AR42">
    <cfRule type="expression" dxfId="2" priority="3">
      <formula>AND(AR3&gt;$A3)</formula>
    </cfRule>
  </conditionalFormatting>
  <conditionalFormatting sqref="AU3:AU42">
    <cfRule type="expression" dxfId="1" priority="2">
      <formula>AND(AU3&gt;$A3)</formula>
    </cfRule>
  </conditionalFormatting>
  <conditionalFormatting sqref="AX3:AX42">
    <cfRule type="expression" dxfId="0" priority="1">
      <formula>AND(AX3&gt;$A3)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tabSelected="1" workbookViewId="0">
      <selection activeCell="K33" sqref="K3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B83"/>
  <sheetViews>
    <sheetView workbookViewId="0">
      <selection activeCell="H9" sqref="H9"/>
    </sheetView>
  </sheetViews>
  <sheetFormatPr defaultRowHeight="14.4" x14ac:dyDescent="0.3"/>
  <cols>
    <col min="1" max="1" width="44.109375" bestFit="1" customWidth="1"/>
    <col min="2" max="2" width="28.109375" bestFit="1" customWidth="1"/>
  </cols>
  <sheetData>
    <row r="1" spans="1:2" x14ac:dyDescent="0.3">
      <c r="A1" s="10" t="s">
        <v>443</v>
      </c>
      <c r="B1" s="5" t="s">
        <v>801</v>
      </c>
    </row>
    <row r="2" spans="1:2" x14ac:dyDescent="0.3">
      <c r="A2" s="9" t="s">
        <v>445</v>
      </c>
      <c r="B2" t="s">
        <v>833</v>
      </c>
    </row>
    <row r="3" spans="1:2" x14ac:dyDescent="0.3">
      <c r="A3" s="17" t="s">
        <v>446</v>
      </c>
      <c r="B3" t="s">
        <v>838</v>
      </c>
    </row>
    <row r="4" spans="1:2" x14ac:dyDescent="0.3">
      <c r="A4" s="9" t="s">
        <v>448</v>
      </c>
      <c r="B4" t="s">
        <v>835</v>
      </c>
    </row>
    <row r="5" spans="1:2" x14ac:dyDescent="0.3">
      <c r="A5" s="17" t="s">
        <v>450</v>
      </c>
      <c r="B5" t="s">
        <v>841</v>
      </c>
    </row>
    <row r="6" spans="1:2" x14ac:dyDescent="0.3">
      <c r="A6" s="9" t="s">
        <v>451</v>
      </c>
      <c r="B6" t="s">
        <v>846</v>
      </c>
    </row>
    <row r="7" spans="1:2" x14ac:dyDescent="0.3">
      <c r="A7" s="17" t="s">
        <v>452</v>
      </c>
      <c r="B7" t="s">
        <v>836</v>
      </c>
    </row>
    <row r="8" spans="1:2" x14ac:dyDescent="0.3">
      <c r="A8" s="9" t="s">
        <v>454</v>
      </c>
      <c r="B8" t="s">
        <v>852</v>
      </c>
    </row>
    <row r="9" spans="1:2" x14ac:dyDescent="0.3">
      <c r="A9" s="17" t="s">
        <v>455</v>
      </c>
      <c r="B9" t="s">
        <v>845</v>
      </c>
    </row>
    <row r="10" spans="1:2" x14ac:dyDescent="0.3">
      <c r="A10" s="17" t="s">
        <v>457</v>
      </c>
      <c r="B10" t="s">
        <v>842</v>
      </c>
    </row>
    <row r="11" spans="1:2" x14ac:dyDescent="0.3">
      <c r="A11" s="9" t="s">
        <v>463</v>
      </c>
      <c r="B11" t="s">
        <v>850</v>
      </c>
    </row>
    <row r="12" spans="1:2" x14ac:dyDescent="0.3">
      <c r="A12" s="9" t="s">
        <v>464</v>
      </c>
      <c r="B12" t="s">
        <v>832</v>
      </c>
    </row>
    <row r="13" spans="1:2" x14ac:dyDescent="0.3">
      <c r="A13" s="9" t="s">
        <v>465</v>
      </c>
      <c r="B13" t="s">
        <v>854</v>
      </c>
    </row>
    <row r="14" spans="1:2" x14ac:dyDescent="0.3">
      <c r="A14" s="17" t="s">
        <v>466</v>
      </c>
      <c r="B14" t="s">
        <v>828</v>
      </c>
    </row>
    <row r="15" spans="1:2" x14ac:dyDescent="0.3">
      <c r="A15" s="9" t="s">
        <v>467</v>
      </c>
      <c r="B15" t="s">
        <v>855</v>
      </c>
    </row>
    <row r="16" spans="1:2" x14ac:dyDescent="0.3">
      <c r="A16" s="9" t="s">
        <v>468</v>
      </c>
      <c r="B16" t="s">
        <v>807</v>
      </c>
    </row>
    <row r="17" spans="1:2" x14ac:dyDescent="0.3">
      <c r="A17" s="17" t="s">
        <v>469</v>
      </c>
      <c r="B17" t="s">
        <v>808</v>
      </c>
    </row>
    <row r="18" spans="1:2" x14ac:dyDescent="0.3">
      <c r="A18" s="9" t="s">
        <v>470</v>
      </c>
      <c r="B18" t="s">
        <v>830</v>
      </c>
    </row>
    <row r="19" spans="1:2" x14ac:dyDescent="0.3">
      <c r="A19" s="17" t="s">
        <v>471</v>
      </c>
      <c r="B19" t="s">
        <v>816</v>
      </c>
    </row>
    <row r="20" spans="1:2" x14ac:dyDescent="0.3">
      <c r="A20" s="9" t="s">
        <v>472</v>
      </c>
      <c r="B20" t="s">
        <v>1306</v>
      </c>
    </row>
    <row r="21" spans="1:2" x14ac:dyDescent="0.3">
      <c r="A21" s="17" t="s">
        <v>473</v>
      </c>
      <c r="B21" t="s">
        <v>824</v>
      </c>
    </row>
    <row r="22" spans="1:2" x14ac:dyDescent="0.3">
      <c r="A22" s="9" t="s">
        <v>474</v>
      </c>
      <c r="B22" t="s">
        <v>839</v>
      </c>
    </row>
    <row r="23" spans="1:2" x14ac:dyDescent="0.3">
      <c r="A23" s="17" t="s">
        <v>475</v>
      </c>
      <c r="B23" t="s">
        <v>1309</v>
      </c>
    </row>
    <row r="24" spans="1:2" x14ac:dyDescent="0.3">
      <c r="A24" s="9" t="s">
        <v>476</v>
      </c>
      <c r="B24" t="s">
        <v>848</v>
      </c>
    </row>
    <row r="25" spans="1:2" x14ac:dyDescent="0.3">
      <c r="A25" s="9" t="s">
        <v>477</v>
      </c>
      <c r="B25" t="s">
        <v>829</v>
      </c>
    </row>
    <row r="26" spans="1:2" x14ac:dyDescent="0.3">
      <c r="A26" s="9" t="s">
        <v>478</v>
      </c>
      <c r="B26" t="s">
        <v>909</v>
      </c>
    </row>
    <row r="27" spans="1:2" x14ac:dyDescent="0.3">
      <c r="A27" s="17" t="s">
        <v>479</v>
      </c>
      <c r="B27" t="s">
        <v>820</v>
      </c>
    </row>
    <row r="28" spans="1:2" x14ac:dyDescent="0.3">
      <c r="A28" s="17" t="s">
        <v>480</v>
      </c>
      <c r="B28" t="s">
        <v>813</v>
      </c>
    </row>
    <row r="29" spans="1:2" x14ac:dyDescent="0.3">
      <c r="A29" s="17" t="s">
        <v>481</v>
      </c>
      <c r="B29" t="s">
        <v>811</v>
      </c>
    </row>
    <row r="30" spans="1:2" x14ac:dyDescent="0.3">
      <c r="A30" s="17" t="s">
        <v>482</v>
      </c>
      <c r="B30" t="s">
        <v>814</v>
      </c>
    </row>
    <row r="31" spans="1:2" x14ac:dyDescent="0.3">
      <c r="A31" s="9" t="s">
        <v>483</v>
      </c>
      <c r="B31" t="s">
        <v>812</v>
      </c>
    </row>
    <row r="32" spans="1:2" x14ac:dyDescent="0.3">
      <c r="A32" s="9" t="s">
        <v>484</v>
      </c>
      <c r="B32" t="s">
        <v>1332</v>
      </c>
    </row>
    <row r="33" spans="1:2" x14ac:dyDescent="0.3">
      <c r="A33" s="17" t="s">
        <v>485</v>
      </c>
      <c r="B33" t="s">
        <v>803</v>
      </c>
    </row>
    <row r="34" spans="1:2" x14ac:dyDescent="0.3">
      <c r="A34" s="9" t="s">
        <v>486</v>
      </c>
      <c r="B34" t="s">
        <v>1326</v>
      </c>
    </row>
    <row r="35" spans="1:2" x14ac:dyDescent="0.3">
      <c r="A35" s="9" t="s">
        <v>487</v>
      </c>
      <c r="B35" t="s">
        <v>818</v>
      </c>
    </row>
    <row r="36" spans="1:2" x14ac:dyDescent="0.3">
      <c r="A36" s="17" t="s">
        <v>488</v>
      </c>
      <c r="B36" t="s">
        <v>809</v>
      </c>
    </row>
    <row r="37" spans="1:2" x14ac:dyDescent="0.3">
      <c r="A37" s="17" t="s">
        <v>489</v>
      </c>
      <c r="B37" t="s">
        <v>822</v>
      </c>
    </row>
    <row r="38" spans="1:2" x14ac:dyDescent="0.3">
      <c r="A38" s="17" t="s">
        <v>498</v>
      </c>
      <c r="B38" t="s">
        <v>1322</v>
      </c>
    </row>
    <row r="39" spans="1:2" x14ac:dyDescent="0.3">
      <c r="A39" s="9" t="s">
        <v>521</v>
      </c>
      <c r="B39" t="s">
        <v>805</v>
      </c>
    </row>
    <row r="40" spans="1:2" x14ac:dyDescent="0.3">
      <c r="A40" s="9" t="s">
        <v>536</v>
      </c>
      <c r="B40" t="s">
        <v>817</v>
      </c>
    </row>
    <row r="41" spans="1:2" x14ac:dyDescent="0.3">
      <c r="A41" s="17" t="s">
        <v>543</v>
      </c>
      <c r="B41" t="s">
        <v>893</v>
      </c>
    </row>
    <row r="42" spans="1:2" x14ac:dyDescent="0.3">
      <c r="A42" s="9" t="s">
        <v>546</v>
      </c>
      <c r="B42" t="s">
        <v>898</v>
      </c>
    </row>
    <row r="43" spans="1:2" x14ac:dyDescent="0.3">
      <c r="A43" s="9" t="s">
        <v>558</v>
      </c>
      <c r="B43" t="s">
        <v>895</v>
      </c>
    </row>
    <row r="44" spans="1:2" x14ac:dyDescent="0.3">
      <c r="A44" s="17" t="s">
        <v>569</v>
      </c>
      <c r="B44" t="s">
        <v>879</v>
      </c>
    </row>
    <row r="45" spans="1:2" x14ac:dyDescent="0.3">
      <c r="A45" s="17" t="s">
        <v>584</v>
      </c>
      <c r="B45" t="s">
        <v>917</v>
      </c>
    </row>
    <row r="46" spans="1:2" x14ac:dyDescent="0.3">
      <c r="A46" s="9" t="s">
        <v>626</v>
      </c>
      <c r="B46" t="s">
        <v>1889</v>
      </c>
    </row>
    <row r="47" spans="1:2" x14ac:dyDescent="0.3">
      <c r="A47" s="9" t="s">
        <v>638</v>
      </c>
      <c r="B47" t="s">
        <v>2313</v>
      </c>
    </row>
    <row r="48" spans="1:2" x14ac:dyDescent="0.3">
      <c r="A48" s="9" t="s">
        <v>647</v>
      </c>
      <c r="B48" t="s">
        <v>2287</v>
      </c>
    </row>
    <row r="49" spans="1:2" x14ac:dyDescent="0.3">
      <c r="A49" s="17" t="s">
        <v>650</v>
      </c>
      <c r="B49" t="s">
        <v>2304</v>
      </c>
    </row>
    <row r="50" spans="1:2" x14ac:dyDescent="0.3">
      <c r="A50" s="9" t="s">
        <v>685</v>
      </c>
      <c r="B50" t="s">
        <v>2292</v>
      </c>
    </row>
    <row r="51" spans="1:2" x14ac:dyDescent="0.3">
      <c r="A51" s="17" t="s">
        <v>705</v>
      </c>
      <c r="B51" t="s">
        <v>2242</v>
      </c>
    </row>
    <row r="52" spans="1:2" x14ac:dyDescent="0.3">
      <c r="A52" s="9" t="s">
        <v>728</v>
      </c>
      <c r="B52" t="s">
        <v>2244</v>
      </c>
    </row>
    <row r="53" spans="1:2" x14ac:dyDescent="0.3">
      <c r="A53" s="64" t="s">
        <v>932</v>
      </c>
      <c r="B53" t="s">
        <v>2253</v>
      </c>
    </row>
    <row r="54" spans="1:2" x14ac:dyDescent="0.3">
      <c r="A54" s="64" t="s">
        <v>947</v>
      </c>
      <c r="B54" t="s">
        <v>2282</v>
      </c>
    </row>
    <row r="55" spans="1:2" x14ac:dyDescent="0.3">
      <c r="A55" s="64" t="s">
        <v>965</v>
      </c>
      <c r="B55" t="s">
        <v>2262</v>
      </c>
    </row>
    <row r="56" spans="1:2" x14ac:dyDescent="0.3">
      <c r="A56" s="64" t="s">
        <v>972</v>
      </c>
      <c r="B56" t="s">
        <v>2265</v>
      </c>
    </row>
    <row r="57" spans="1:2" x14ac:dyDescent="0.3">
      <c r="A57" s="64" t="s">
        <v>982</v>
      </c>
      <c r="B57" t="s">
        <v>2277</v>
      </c>
    </row>
    <row r="58" spans="1:2" x14ac:dyDescent="0.3">
      <c r="A58" s="64" t="s">
        <v>985</v>
      </c>
      <c r="B58" t="s">
        <v>2248</v>
      </c>
    </row>
    <row r="59" spans="1:2" x14ac:dyDescent="0.3">
      <c r="A59" s="64" t="s">
        <v>990</v>
      </c>
      <c r="B59" t="s">
        <v>2301</v>
      </c>
    </row>
    <row r="60" spans="1:2" x14ac:dyDescent="0.3">
      <c r="A60" s="64" t="s">
        <v>1000</v>
      </c>
      <c r="B60" t="s">
        <v>2237</v>
      </c>
    </row>
    <row r="61" spans="1:2" x14ac:dyDescent="0.3">
      <c r="A61" s="64" t="s">
        <v>1007</v>
      </c>
      <c r="B61" t="s">
        <v>2320</v>
      </c>
    </row>
    <row r="62" spans="1:2" x14ac:dyDescent="0.3">
      <c r="A62" s="64" t="s">
        <v>1012</v>
      </c>
      <c r="B62" t="s">
        <v>2231</v>
      </c>
    </row>
    <row r="63" spans="1:2" x14ac:dyDescent="0.3">
      <c r="A63" s="64" t="s">
        <v>1015</v>
      </c>
      <c r="B63" t="s">
        <v>2222</v>
      </c>
    </row>
    <row r="64" spans="1:2" x14ac:dyDescent="0.3">
      <c r="A64" s="64" t="s">
        <v>1024</v>
      </c>
      <c r="B64" t="s">
        <v>2759</v>
      </c>
    </row>
    <row r="65" spans="1:2" x14ac:dyDescent="0.3">
      <c r="A65" s="64" t="s">
        <v>1033</v>
      </c>
      <c r="B65" t="s">
        <v>4718</v>
      </c>
    </row>
    <row r="66" spans="1:2" x14ac:dyDescent="0.3">
      <c r="A66" s="64" t="s">
        <v>1043</v>
      </c>
      <c r="B66" t="s">
        <v>4723</v>
      </c>
    </row>
    <row r="67" spans="1:2" x14ac:dyDescent="0.3">
      <c r="A67" s="64" t="s">
        <v>1052</v>
      </c>
      <c r="B67" t="s">
        <v>4731</v>
      </c>
    </row>
    <row r="68" spans="1:2" x14ac:dyDescent="0.3">
      <c r="A68" s="64" t="s">
        <v>1081</v>
      </c>
      <c r="B68" t="s">
        <v>4744</v>
      </c>
    </row>
    <row r="69" spans="1:2" x14ac:dyDescent="0.3">
      <c r="A69" s="64" t="s">
        <v>1086</v>
      </c>
      <c r="B69" t="s">
        <v>4745</v>
      </c>
    </row>
    <row r="70" spans="1:2" x14ac:dyDescent="0.3">
      <c r="A70" s="64" t="s">
        <v>1105</v>
      </c>
      <c r="B70" t="s">
        <v>4747</v>
      </c>
    </row>
    <row r="71" spans="1:2" x14ac:dyDescent="0.3">
      <c r="A71" s="64" t="s">
        <v>1219</v>
      </c>
      <c r="B71" t="s">
        <v>4759</v>
      </c>
    </row>
    <row r="72" spans="1:2" x14ac:dyDescent="0.3">
      <c r="A72" s="64" t="s">
        <v>4236</v>
      </c>
      <c r="B72" t="s">
        <v>4786</v>
      </c>
    </row>
    <row r="73" spans="1:2" x14ac:dyDescent="0.3">
      <c r="A73" s="64" t="s">
        <v>4238</v>
      </c>
      <c r="B73" t="s">
        <v>4792</v>
      </c>
    </row>
    <row r="74" spans="1:2" x14ac:dyDescent="0.3">
      <c r="A74" s="64" t="s">
        <v>4815</v>
      </c>
      <c r="B74" t="s">
        <v>4797</v>
      </c>
    </row>
    <row r="75" spans="1:2" x14ac:dyDescent="0.3">
      <c r="A75" s="64" t="s">
        <v>4824</v>
      </c>
      <c r="B75" t="s">
        <v>4799</v>
      </c>
    </row>
    <row r="76" spans="1:2" x14ac:dyDescent="0.3">
      <c r="A76" s="64" t="s">
        <v>4829</v>
      </c>
      <c r="B76" t="s">
        <v>4806</v>
      </c>
    </row>
    <row r="77" spans="1:2" x14ac:dyDescent="0.3">
      <c r="A77" s="64" t="s">
        <v>5159</v>
      </c>
      <c r="B77" t="s">
        <v>5056</v>
      </c>
    </row>
    <row r="78" spans="1:2" x14ac:dyDescent="0.3">
      <c r="B78" t="s">
        <v>826</v>
      </c>
    </row>
    <row r="79" spans="1:2" x14ac:dyDescent="0.3">
      <c r="B79" t="s">
        <v>5084</v>
      </c>
    </row>
    <row r="80" spans="1:2" x14ac:dyDescent="0.3">
      <c r="B80" t="s">
        <v>5127</v>
      </c>
    </row>
    <row r="81" spans="2:2" x14ac:dyDescent="0.3">
      <c r="B81" s="61" t="s">
        <v>5264</v>
      </c>
    </row>
    <row r="82" spans="2:2" x14ac:dyDescent="0.3">
      <c r="B82" s="61" t="s">
        <v>5289</v>
      </c>
    </row>
    <row r="83" spans="2:2" x14ac:dyDescent="0.3">
      <c r="B83" s="61" t="s">
        <v>5290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2026-08-02T00:55:42Z</dcterms:modified>
</cp:coreProperties>
</file>