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Gestão RH" sheetId="2" r:id="rId5"/>
    <sheet state="visible" name="Vendedores" sheetId="3" r:id="rId6"/>
    <sheet state="visible" name="Região" sheetId="4" r:id="rId7"/>
  </sheets>
  <definedNames/>
  <calcPr/>
</workbook>
</file>

<file path=xl/sharedStrings.xml><?xml version="1.0" encoding="utf-8"?>
<sst xmlns="http://schemas.openxmlformats.org/spreadsheetml/2006/main" count="338" uniqueCount="42">
  <si>
    <t>Id_Pedido</t>
  </si>
  <si>
    <t>Data_Pedido</t>
  </si>
  <si>
    <t>Item</t>
  </si>
  <si>
    <t>Quantidade</t>
  </si>
  <si>
    <t>Preço Custo</t>
  </si>
  <si>
    <t>Preço de Venda</t>
  </si>
  <si>
    <t>Imposto</t>
  </si>
  <si>
    <t>Vendedor</t>
  </si>
  <si>
    <t>Nome Vendedor</t>
  </si>
  <si>
    <t>Região</t>
  </si>
  <si>
    <t>Calçado</t>
  </si>
  <si>
    <t>Camisa</t>
  </si>
  <si>
    <t>Calça</t>
  </si>
  <si>
    <t>Blusa</t>
  </si>
  <si>
    <t>Jaqueta</t>
  </si>
  <si>
    <t>calça</t>
  </si>
  <si>
    <t>Brusa</t>
  </si>
  <si>
    <t>camisa</t>
  </si>
  <si>
    <t>calçado</t>
  </si>
  <si>
    <t>CALÇADO</t>
  </si>
  <si>
    <t>BLUSA</t>
  </si>
  <si>
    <t>Id_Funcionário</t>
  </si>
  <si>
    <t>Nome</t>
  </si>
  <si>
    <t>Nível de satistfaçao</t>
  </si>
  <si>
    <t>Data Admissão</t>
  </si>
  <si>
    <t>Salário Base</t>
  </si>
  <si>
    <t>Tempo de Empresa (anos)</t>
  </si>
  <si>
    <t>Id_Vendedor</t>
  </si>
  <si>
    <t>Id_Região</t>
  </si>
  <si>
    <t>João Alves</t>
  </si>
  <si>
    <t>Pedro Cardoso</t>
  </si>
  <si>
    <t>Mariana Peixoto</t>
  </si>
  <si>
    <t>Jhonny Smith</t>
  </si>
  <si>
    <t>Altair Ferreira</t>
  </si>
  <si>
    <t>Sidney Campos</t>
  </si>
  <si>
    <t>Janaina Siqueira</t>
  </si>
  <si>
    <t>Descrição</t>
  </si>
  <si>
    <t>Sudeste</t>
  </si>
  <si>
    <t>Sul</t>
  </si>
  <si>
    <t>Centro-Oeste</t>
  </si>
  <si>
    <t>Norte</t>
  </si>
  <si>
    <t>Nordeste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</si>
</sst>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00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6">
    <border/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4"/>
      </left>
      <right style="thin">
        <color theme="5"/>
      </right>
      <top style="thin">
        <color theme="4"/>
      </top>
      <bottom style="thin">
        <color theme="5"/>
      </bottom>
    </border>
    <border>
      <left style="thin">
        <color theme="4"/>
      </left>
      <right style="thin">
        <color theme="5"/>
      </right>
      <top style="thin">
        <color theme="4"/>
      </top>
      <bottom style="thin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2" fillId="2" fontId="2" numFmtId="165" xfId="0" applyBorder="1" applyFill="1" applyFont="1" applyNumberFormat="1"/>
    <xf borderId="2" fillId="2" fontId="2" numFmtId="14" xfId="0" applyBorder="1" applyFont="1" applyNumberFormat="1"/>
    <xf borderId="2" fillId="2" fontId="2" numFmtId="0" xfId="0" applyBorder="1" applyFont="1"/>
    <xf borderId="2" fillId="2" fontId="2" numFmtId="164" xfId="0" applyBorder="1" applyFont="1" applyNumberFormat="1"/>
    <xf borderId="3" fillId="2" fontId="2" numFmtId="0" xfId="0" applyBorder="1" applyFont="1"/>
    <xf borderId="2" fillId="0" fontId="2" numFmtId="165" xfId="0" applyBorder="1" applyFont="1" applyNumberFormat="1"/>
    <xf borderId="2" fillId="0" fontId="2" numFmtId="14" xfId="0" applyBorder="1" applyFont="1" applyNumberFormat="1"/>
    <xf borderId="2" fillId="0" fontId="2" numFmtId="0" xfId="0" applyBorder="1" applyFont="1"/>
    <xf borderId="2" fillId="0" fontId="2" numFmtId="164" xfId="0" applyBorder="1" applyFont="1" applyNumberFormat="1"/>
    <xf borderId="3" fillId="0" fontId="2" numFmtId="0" xfId="0" applyBorder="1" applyFont="1"/>
    <xf borderId="4" fillId="2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164" xfId="0" applyBorder="1" applyFont="1" applyNumberFormat="1"/>
    <xf borderId="5" fillId="0" fontId="2" numFmtId="14" xfId="0" applyBorder="1" applyFont="1" applyNumberFormat="1"/>
    <xf borderId="5" fillId="0" fontId="2" numFmtId="1" xfId="0" applyBorder="1" applyFont="1" applyNumberFormat="1"/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  <tableStyles count="2">
    <tableStyle count="3" pivot="0" name="Vendedores-style">
      <tableStyleElement dxfId="1" type="headerRow"/>
      <tableStyleElement dxfId="2" type="firstRowStripe"/>
      <tableStyleElement dxfId="3" type="secondRowStripe"/>
    </tableStyle>
    <tableStyle count="3" pivot="0" name="Região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8" displayName="Table_1" name="Table_1" id="1">
  <tableColumns count="4">
    <tableColumn name="Id_Vendedor" id="1"/>
    <tableColumn name="Nome" id="2"/>
    <tableColumn name="Id_Região" id="3"/>
    <tableColumn name="Região" id="4"/>
  </tableColumns>
  <tableStyleInfo name="Vendedores-style" showColumnStripes="0" showFirstColumn="1" showLastColumn="1" showRowStripes="1"/>
</table>
</file>

<file path=xl/tables/table2.xml><?xml version="1.0" encoding="utf-8"?>
<table xmlns="http://schemas.openxmlformats.org/spreadsheetml/2006/main" ref="A1:B6" displayName="Table_2" name="Table_2" id="2">
  <tableColumns count="2">
    <tableColumn name="Id_Região" id="1"/>
    <tableColumn name="Descrição" id="2"/>
  </tableColumns>
  <tableStyleInfo name="Regiã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8.86"/>
    <col customWidth="1" min="4" max="4" width="8.71"/>
    <col customWidth="1" min="5" max="5" width="12.14"/>
    <col customWidth="1" min="6" max="6" width="14.0"/>
    <col customWidth="1" min="7" max="7" width="9.14"/>
    <col customWidth="1" min="8" max="8" width="8.71"/>
    <col customWidth="1" min="9" max="9" width="14.57"/>
    <col customWidth="1" min="10" max="10" width="11.86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3">
        <v>234.0</v>
      </c>
      <c r="B2" s="4">
        <f>TODAY()</f>
        <v>45470</v>
      </c>
      <c r="C2" s="5" t="s">
        <v>10</v>
      </c>
      <c r="D2" s="5">
        <v>120.0</v>
      </c>
      <c r="E2" s="6">
        <v>84.5</v>
      </c>
      <c r="F2" s="6">
        <f t="shared" ref="F2:F305" si="1">E2*1.54</f>
        <v>130.13</v>
      </c>
      <c r="G2" s="6">
        <f t="shared" ref="G2:G305" si="2">F2*0.175</f>
        <v>22.77275</v>
      </c>
      <c r="H2" s="7">
        <v>10265.0</v>
      </c>
      <c r="I2" s="5" t="str">
        <f>VLOOKUP(H2,Vendedores!$A$1:$D$8,2,FALSE)</f>
        <v>João Alves</v>
      </c>
      <c r="J2" s="5" t="str">
        <f>VLOOKUP(H2,Vendedores!$A$1:$D$8,4,FALSE)</f>
        <v>Sudeste</v>
      </c>
    </row>
    <row r="3" ht="14.25" customHeight="1">
      <c r="A3" s="8">
        <v>235.0</v>
      </c>
      <c r="B3" s="9">
        <f t="shared" ref="B3:B305" si="3">B2-15</f>
        <v>45455</v>
      </c>
      <c r="C3" s="10" t="s">
        <v>11</v>
      </c>
      <c r="D3" s="10">
        <v>25.0</v>
      </c>
      <c r="E3" s="11">
        <v>48.9</v>
      </c>
      <c r="F3" s="11">
        <f t="shared" si="1"/>
        <v>75.306</v>
      </c>
      <c r="G3" s="11">
        <f t="shared" si="2"/>
        <v>13.17855</v>
      </c>
      <c r="H3" s="12">
        <v>21433.0</v>
      </c>
      <c r="I3" s="5" t="str">
        <f>VLOOKUP(H3,Vendedores!$A$1:$D$8,2,FALSE)</f>
        <v>Pedro Cardoso</v>
      </c>
      <c r="J3" s="5" t="str">
        <f>VLOOKUP(H3,Vendedores!$A$1:$D$8,4,FALSE)</f>
        <v>Norte</v>
      </c>
    </row>
    <row r="4" ht="14.25" customHeight="1">
      <c r="A4" s="3">
        <v>236.0</v>
      </c>
      <c r="B4" s="4">
        <f t="shared" si="3"/>
        <v>45440</v>
      </c>
      <c r="C4" s="5" t="s">
        <v>12</v>
      </c>
      <c r="D4" s="5">
        <v>16.0</v>
      </c>
      <c r="E4" s="6">
        <v>60.0</v>
      </c>
      <c r="F4" s="6">
        <f t="shared" si="1"/>
        <v>92.4</v>
      </c>
      <c r="G4" s="6">
        <f t="shared" si="2"/>
        <v>16.17</v>
      </c>
      <c r="H4" s="7">
        <v>15443.0</v>
      </c>
      <c r="I4" s="5" t="str">
        <f>VLOOKUP(H4,Vendedores!$A$1:$D$8,2,FALSE)</f>
        <v>Mariana Peixoto</v>
      </c>
      <c r="J4" s="5" t="str">
        <f>VLOOKUP(H4,Vendedores!$A$1:$D$8,4,FALSE)</f>
        <v>Sul</v>
      </c>
    </row>
    <row r="5" ht="14.25" customHeight="1">
      <c r="A5" s="8">
        <v>237.0</v>
      </c>
      <c r="B5" s="9">
        <f t="shared" si="3"/>
        <v>45425</v>
      </c>
      <c r="C5" s="10" t="s">
        <v>13</v>
      </c>
      <c r="D5" s="10">
        <v>65.0</v>
      </c>
      <c r="E5" s="11">
        <v>57.0</v>
      </c>
      <c r="F5" s="11">
        <f t="shared" si="1"/>
        <v>87.78</v>
      </c>
      <c r="G5" s="11">
        <f t="shared" si="2"/>
        <v>15.3615</v>
      </c>
      <c r="H5" s="12">
        <v>15444.0</v>
      </c>
      <c r="I5" s="5" t="str">
        <f>VLOOKUP(H5,Vendedores!$A$1:$D$8,2,FALSE)</f>
        <v>Jhonny Smith</v>
      </c>
      <c r="J5" s="5" t="str">
        <f>VLOOKUP(H5,Vendedores!$A$1:$D$8,4,FALSE)</f>
        <v>Sudeste</v>
      </c>
    </row>
    <row r="6" ht="14.25" customHeight="1">
      <c r="A6" s="3">
        <v>238.0</v>
      </c>
      <c r="B6" s="4">
        <f t="shared" si="3"/>
        <v>45410</v>
      </c>
      <c r="C6" s="5" t="s">
        <v>14</v>
      </c>
      <c r="D6" s="5">
        <v>14.0</v>
      </c>
      <c r="E6" s="6">
        <v>124.3</v>
      </c>
      <c r="F6" s="6">
        <f t="shared" si="1"/>
        <v>191.422</v>
      </c>
      <c r="G6" s="6">
        <f t="shared" si="2"/>
        <v>33.49885</v>
      </c>
      <c r="H6" s="7">
        <v>45332.0</v>
      </c>
      <c r="I6" s="5" t="str">
        <f>VLOOKUP(H6,Vendedores!$A$1:$D$8,2,FALSE)</f>
        <v>Altair Ferreira</v>
      </c>
      <c r="J6" s="5" t="str">
        <f>VLOOKUP(H6,Vendedores!$A$1:$D$8,4,FALSE)</f>
        <v>Centro-Oeste</v>
      </c>
    </row>
    <row r="7" ht="14.25" customHeight="1">
      <c r="A7" s="8">
        <v>239.0</v>
      </c>
      <c r="B7" s="9">
        <f t="shared" si="3"/>
        <v>45395</v>
      </c>
      <c r="C7" s="10" t="s">
        <v>14</v>
      </c>
      <c r="D7" s="10">
        <v>16.0</v>
      </c>
      <c r="E7" s="11">
        <v>124.3</v>
      </c>
      <c r="F7" s="11">
        <f t="shared" si="1"/>
        <v>191.422</v>
      </c>
      <c r="G7" s="11">
        <f t="shared" si="2"/>
        <v>33.49885</v>
      </c>
      <c r="H7" s="12">
        <v>67786.0</v>
      </c>
      <c r="I7" s="5" t="str">
        <f>VLOOKUP(H7,Vendedores!$A$1:$D$8,2,FALSE)</f>
        <v>Sidney Campos</v>
      </c>
      <c r="J7" s="5" t="str">
        <f>VLOOKUP(H7,Vendedores!$A$1:$D$8,4,FALSE)</f>
        <v>Sul</v>
      </c>
    </row>
    <row r="8" ht="14.25" customHeight="1">
      <c r="A8" s="3">
        <v>240.0</v>
      </c>
      <c r="B8" s="4">
        <f t="shared" si="3"/>
        <v>45380</v>
      </c>
      <c r="C8" s="5" t="s">
        <v>15</v>
      </c>
      <c r="D8" s="5">
        <v>22.0</v>
      </c>
      <c r="E8" s="6">
        <v>60.0</v>
      </c>
      <c r="F8" s="6">
        <f t="shared" si="1"/>
        <v>92.4</v>
      </c>
      <c r="G8" s="6">
        <f t="shared" si="2"/>
        <v>16.17</v>
      </c>
      <c r="H8" s="13">
        <v>12332.0</v>
      </c>
      <c r="I8" s="5" t="str">
        <f>VLOOKUP(H8,Vendedores!$A$1:$D$8,2,FALSE)</f>
        <v>Janaina Siqueira</v>
      </c>
      <c r="J8" s="5" t="str">
        <f>VLOOKUP(H8,Vendedores!$A$1:$D$8,4,FALSE)</f>
        <v>Nordeste</v>
      </c>
    </row>
    <row r="9" ht="14.25" customHeight="1">
      <c r="A9" s="8">
        <v>241.0</v>
      </c>
      <c r="B9" s="9">
        <f t="shared" si="3"/>
        <v>45365</v>
      </c>
      <c r="C9" s="10" t="s">
        <v>16</v>
      </c>
      <c r="D9" s="10">
        <v>10.0</v>
      </c>
      <c r="E9" s="11">
        <v>57.0</v>
      </c>
      <c r="F9" s="11">
        <f t="shared" si="1"/>
        <v>87.78</v>
      </c>
      <c r="G9" s="11">
        <f t="shared" si="2"/>
        <v>15.3615</v>
      </c>
      <c r="H9" s="12">
        <v>45332.0</v>
      </c>
      <c r="I9" s="5" t="str">
        <f>VLOOKUP(H9,Vendedores!$A$1:$D$8,2,FALSE)</f>
        <v>Altair Ferreira</v>
      </c>
      <c r="J9" s="5" t="str">
        <f>VLOOKUP(H9,Vendedores!$A$1:$D$8,4,FALSE)</f>
        <v>Centro-Oeste</v>
      </c>
    </row>
    <row r="10" ht="14.25" customHeight="1">
      <c r="A10" s="3">
        <v>242.0</v>
      </c>
      <c r="B10" s="4">
        <f t="shared" si="3"/>
        <v>45350</v>
      </c>
      <c r="C10" s="5" t="s">
        <v>17</v>
      </c>
      <c r="D10" s="5">
        <v>120.0</v>
      </c>
      <c r="E10" s="6">
        <v>48.9</v>
      </c>
      <c r="F10" s="6">
        <f t="shared" si="1"/>
        <v>75.306</v>
      </c>
      <c r="G10" s="6">
        <f t="shared" si="2"/>
        <v>13.17855</v>
      </c>
      <c r="H10" s="7">
        <v>67786.0</v>
      </c>
      <c r="I10" s="5" t="str">
        <f>VLOOKUP(H10,Vendedores!$A$1:$D$8,2,FALSE)</f>
        <v>Sidney Campos</v>
      </c>
      <c r="J10" s="5" t="str">
        <f>VLOOKUP(H10,Vendedores!$A$1:$D$8,4,FALSE)</f>
        <v>Sul</v>
      </c>
    </row>
    <row r="11" ht="14.25" customHeight="1">
      <c r="A11" s="8">
        <v>243.0</v>
      </c>
      <c r="B11" s="9">
        <f t="shared" si="3"/>
        <v>45335</v>
      </c>
      <c r="C11" s="10" t="s">
        <v>18</v>
      </c>
      <c r="D11" s="10">
        <v>232.0</v>
      </c>
      <c r="E11" s="11">
        <v>84.5</v>
      </c>
      <c r="F11" s="11">
        <f t="shared" si="1"/>
        <v>130.13</v>
      </c>
      <c r="G11" s="11">
        <f t="shared" si="2"/>
        <v>22.77275</v>
      </c>
      <c r="H11" s="14">
        <v>12332.0</v>
      </c>
      <c r="I11" s="5" t="str">
        <f>VLOOKUP(H11,Vendedores!$A$1:$D$8,2,FALSE)</f>
        <v>Janaina Siqueira</v>
      </c>
      <c r="J11" s="5" t="str">
        <f>VLOOKUP(H11,Vendedores!$A$1:$D$8,4,FALSE)</f>
        <v>Nordeste</v>
      </c>
    </row>
    <row r="12" ht="14.25" customHeight="1">
      <c r="A12" s="3">
        <v>244.0</v>
      </c>
      <c r="B12" s="4">
        <f t="shared" si="3"/>
        <v>45320</v>
      </c>
      <c r="C12" s="5" t="s">
        <v>19</v>
      </c>
      <c r="D12" s="5">
        <v>12.0</v>
      </c>
      <c r="E12" s="6">
        <v>84.5</v>
      </c>
      <c r="F12" s="6">
        <f t="shared" si="1"/>
        <v>130.13</v>
      </c>
      <c r="G12" s="6">
        <f t="shared" si="2"/>
        <v>22.77275</v>
      </c>
      <c r="H12" s="7">
        <v>45332.0</v>
      </c>
      <c r="I12" s="5" t="str">
        <f>VLOOKUP(H12,Vendedores!$A$1:$D$8,2,FALSE)</f>
        <v>Altair Ferreira</v>
      </c>
      <c r="J12" s="5" t="str">
        <f>VLOOKUP(H12,Vendedores!$A$1:$D$8,4,FALSE)</f>
        <v>Centro-Oeste</v>
      </c>
    </row>
    <row r="13" ht="14.25" customHeight="1">
      <c r="A13" s="8">
        <v>245.0</v>
      </c>
      <c r="B13" s="9">
        <f t="shared" si="3"/>
        <v>45305</v>
      </c>
      <c r="C13" s="10" t="s">
        <v>20</v>
      </c>
      <c r="D13" s="10">
        <v>15.0</v>
      </c>
      <c r="E13" s="11">
        <v>57.0</v>
      </c>
      <c r="F13" s="11">
        <f t="shared" si="1"/>
        <v>87.78</v>
      </c>
      <c r="G13" s="11">
        <f t="shared" si="2"/>
        <v>15.3615</v>
      </c>
      <c r="H13" s="12">
        <v>67786.0</v>
      </c>
      <c r="I13" s="5" t="str">
        <f>VLOOKUP(H13,Vendedores!$A$1:$D$8,2,FALSE)</f>
        <v>Sidney Campos</v>
      </c>
      <c r="J13" s="5" t="str">
        <f>VLOOKUP(H13,Vendedores!$A$1:$D$8,4,FALSE)</f>
        <v>Sul</v>
      </c>
    </row>
    <row r="14" ht="14.25" customHeight="1">
      <c r="A14" s="3">
        <v>1344.0</v>
      </c>
      <c r="B14" s="4">
        <f t="shared" si="3"/>
        <v>45290</v>
      </c>
      <c r="C14" s="5" t="s">
        <v>11</v>
      </c>
      <c r="D14" s="5">
        <v>43.0</v>
      </c>
      <c r="E14" s="6">
        <v>48.9</v>
      </c>
      <c r="F14" s="6">
        <f t="shared" si="1"/>
        <v>75.306</v>
      </c>
      <c r="G14" s="6">
        <f t="shared" si="2"/>
        <v>13.17855</v>
      </c>
      <c r="H14" s="13">
        <v>12332.0</v>
      </c>
      <c r="I14" s="5" t="str">
        <f>VLOOKUP(H14,Vendedores!$A$1:$D$8,2,FALSE)</f>
        <v>Janaina Siqueira</v>
      </c>
      <c r="J14" s="5" t="str">
        <f>VLOOKUP(H14,Vendedores!$A$1:$D$8,4,FALSE)</f>
        <v>Nordeste</v>
      </c>
    </row>
    <row r="15" ht="14.25" customHeight="1">
      <c r="A15" s="8">
        <v>123.0</v>
      </c>
      <c r="B15" s="9">
        <f t="shared" si="3"/>
        <v>45275</v>
      </c>
      <c r="C15" s="10" t="s">
        <v>12</v>
      </c>
      <c r="D15" s="10">
        <v>26.0</v>
      </c>
      <c r="E15" s="11">
        <v>60.0</v>
      </c>
      <c r="F15" s="11">
        <f t="shared" si="1"/>
        <v>92.4</v>
      </c>
      <c r="G15" s="11">
        <f t="shared" si="2"/>
        <v>16.17</v>
      </c>
      <c r="H15" s="12">
        <v>67786.0</v>
      </c>
      <c r="I15" s="5" t="str">
        <f>VLOOKUP(H15,Vendedores!$A$1:$D$8,2,FALSE)</f>
        <v>Sidney Campos</v>
      </c>
      <c r="J15" s="5" t="str">
        <f>VLOOKUP(H15,Vendedores!$A$1:$D$8,4,FALSE)</f>
        <v>Sul</v>
      </c>
    </row>
    <row r="16" ht="14.25" customHeight="1">
      <c r="A16" s="3">
        <v>2345.0</v>
      </c>
      <c r="B16" s="4">
        <f t="shared" si="3"/>
        <v>45260</v>
      </c>
      <c r="C16" s="5" t="s">
        <v>13</v>
      </c>
      <c r="D16" s="5">
        <v>34.0</v>
      </c>
      <c r="E16" s="6">
        <v>57.0</v>
      </c>
      <c r="F16" s="6">
        <f t="shared" si="1"/>
        <v>87.78</v>
      </c>
      <c r="G16" s="6">
        <f t="shared" si="2"/>
        <v>15.3615</v>
      </c>
      <c r="H16" s="7">
        <v>67786.0</v>
      </c>
      <c r="I16" s="5" t="str">
        <f>VLOOKUP(H16,Vendedores!$A$1:$D$8,2,FALSE)</f>
        <v>Sidney Campos</v>
      </c>
      <c r="J16" s="5" t="str">
        <f>VLOOKUP(H16,Vendedores!$A$1:$D$8,4,FALSE)</f>
        <v>Sul</v>
      </c>
    </row>
    <row r="17" ht="14.25" customHeight="1">
      <c r="A17" s="8">
        <v>2346.0</v>
      </c>
      <c r="B17" s="9">
        <f t="shared" si="3"/>
        <v>45245</v>
      </c>
      <c r="C17" s="10" t="s">
        <v>14</v>
      </c>
      <c r="D17" s="10">
        <v>8.0</v>
      </c>
      <c r="E17" s="11">
        <v>124.3</v>
      </c>
      <c r="F17" s="11">
        <f t="shared" si="1"/>
        <v>191.422</v>
      </c>
      <c r="G17" s="11">
        <f t="shared" si="2"/>
        <v>33.49885</v>
      </c>
      <c r="H17" s="12">
        <v>67786.0</v>
      </c>
      <c r="I17" s="5" t="str">
        <f>VLOOKUP(H17,Vendedores!$A$1:$D$8,2,FALSE)</f>
        <v>Sidney Campos</v>
      </c>
      <c r="J17" s="5" t="str">
        <f>VLOOKUP(H17,Vendedores!$A$1:$D$8,4,FALSE)</f>
        <v>Sul</v>
      </c>
    </row>
    <row r="18" ht="14.25" customHeight="1">
      <c r="A18" s="3">
        <v>2347.0</v>
      </c>
      <c r="B18" s="4">
        <f t="shared" si="3"/>
        <v>45230</v>
      </c>
      <c r="C18" s="5" t="s">
        <v>14</v>
      </c>
      <c r="D18" s="5">
        <v>25.0</v>
      </c>
      <c r="E18" s="6">
        <v>124.3</v>
      </c>
      <c r="F18" s="6">
        <f t="shared" si="1"/>
        <v>191.422</v>
      </c>
      <c r="G18" s="6">
        <f t="shared" si="2"/>
        <v>33.49885</v>
      </c>
      <c r="H18" s="7">
        <v>67786.0</v>
      </c>
      <c r="I18" s="5" t="str">
        <f>VLOOKUP(H18,Vendedores!$A$1:$D$8,2,FALSE)</f>
        <v>Sidney Campos</v>
      </c>
      <c r="J18" s="5" t="str">
        <f>VLOOKUP(H18,Vendedores!$A$1:$D$8,4,FALSE)</f>
        <v>Sul</v>
      </c>
    </row>
    <row r="19" ht="14.25" customHeight="1">
      <c r="A19" s="8">
        <v>2348.0</v>
      </c>
      <c r="B19" s="9">
        <f t="shared" si="3"/>
        <v>45215</v>
      </c>
      <c r="C19" s="10" t="s">
        <v>15</v>
      </c>
      <c r="D19" s="10">
        <v>154.0</v>
      </c>
      <c r="E19" s="11">
        <v>60.0</v>
      </c>
      <c r="F19" s="11">
        <f t="shared" si="1"/>
        <v>92.4</v>
      </c>
      <c r="G19" s="11">
        <f t="shared" si="2"/>
        <v>16.17</v>
      </c>
      <c r="H19" s="12">
        <v>67786.0</v>
      </c>
      <c r="I19" s="5" t="str">
        <f>VLOOKUP(H19,Vendedores!$A$1:$D$8,2,FALSE)</f>
        <v>Sidney Campos</v>
      </c>
      <c r="J19" s="5" t="str">
        <f>VLOOKUP(H19,Vendedores!$A$1:$D$8,4,FALSE)</f>
        <v>Sul</v>
      </c>
    </row>
    <row r="20" ht="14.25" customHeight="1">
      <c r="A20" s="3">
        <v>2349.0</v>
      </c>
      <c r="B20" s="4">
        <f t="shared" si="3"/>
        <v>45200</v>
      </c>
      <c r="C20" s="5" t="s">
        <v>16</v>
      </c>
      <c r="D20" s="5">
        <v>12.0</v>
      </c>
      <c r="E20" s="6">
        <v>57.0</v>
      </c>
      <c r="F20" s="6">
        <f t="shared" si="1"/>
        <v>87.78</v>
      </c>
      <c r="G20" s="6">
        <f t="shared" si="2"/>
        <v>15.3615</v>
      </c>
      <c r="H20" s="7">
        <v>67786.0</v>
      </c>
      <c r="I20" s="5" t="str">
        <f>VLOOKUP(H20,Vendedores!$A$1:$D$8,2,FALSE)</f>
        <v>Sidney Campos</v>
      </c>
      <c r="J20" s="5" t="str">
        <f>VLOOKUP(H20,Vendedores!$A$1:$D$8,4,FALSE)</f>
        <v>Sul</v>
      </c>
    </row>
    <row r="21" ht="14.25" customHeight="1">
      <c r="A21" s="8">
        <v>2350.0</v>
      </c>
      <c r="B21" s="9">
        <f t="shared" si="3"/>
        <v>45185</v>
      </c>
      <c r="C21" s="10" t="s">
        <v>17</v>
      </c>
      <c r="D21" s="10">
        <v>54.0</v>
      </c>
      <c r="E21" s="11">
        <v>48.9</v>
      </c>
      <c r="F21" s="11">
        <f t="shared" si="1"/>
        <v>75.306</v>
      </c>
      <c r="G21" s="11">
        <f t="shared" si="2"/>
        <v>13.17855</v>
      </c>
      <c r="H21" s="12">
        <v>45332.0</v>
      </c>
      <c r="I21" s="5" t="str">
        <f>VLOOKUP(H21,Vendedores!$A$1:$D$8,2,FALSE)</f>
        <v>Altair Ferreira</v>
      </c>
      <c r="J21" s="5" t="str">
        <f>VLOOKUP(H21,Vendedores!$A$1:$D$8,4,FALSE)</f>
        <v>Centro-Oeste</v>
      </c>
    </row>
    <row r="22" ht="14.25" customHeight="1">
      <c r="A22" s="3">
        <v>2351.0</v>
      </c>
      <c r="B22" s="4">
        <f t="shared" si="3"/>
        <v>45170</v>
      </c>
      <c r="C22" s="5" t="s">
        <v>18</v>
      </c>
      <c r="D22" s="5">
        <v>43.0</v>
      </c>
      <c r="E22" s="6">
        <v>84.5</v>
      </c>
      <c r="F22" s="6">
        <f t="shared" si="1"/>
        <v>130.13</v>
      </c>
      <c r="G22" s="6">
        <f t="shared" si="2"/>
        <v>22.77275</v>
      </c>
      <c r="H22" s="7">
        <v>67786.0</v>
      </c>
      <c r="I22" s="5" t="str">
        <f>VLOOKUP(H22,Vendedores!$A$1:$D$8,2,FALSE)</f>
        <v>Sidney Campos</v>
      </c>
      <c r="J22" s="5" t="str">
        <f>VLOOKUP(H22,Vendedores!$A$1:$D$8,4,FALSE)</f>
        <v>Sul</v>
      </c>
    </row>
    <row r="23" ht="14.25" customHeight="1">
      <c r="A23" s="8">
        <v>2352.0</v>
      </c>
      <c r="B23" s="9">
        <f t="shared" si="3"/>
        <v>45155</v>
      </c>
      <c r="C23" s="10" t="s">
        <v>12</v>
      </c>
      <c r="D23" s="10">
        <v>67.0</v>
      </c>
      <c r="E23" s="11">
        <v>60.0</v>
      </c>
      <c r="F23" s="11">
        <f t="shared" si="1"/>
        <v>92.4</v>
      </c>
      <c r="G23" s="11">
        <f t="shared" si="2"/>
        <v>16.17</v>
      </c>
      <c r="H23" s="12">
        <v>45332.0</v>
      </c>
      <c r="I23" s="5" t="str">
        <f>VLOOKUP(H23,Vendedores!$A$1:$D$8,2,FALSE)</f>
        <v>Altair Ferreira</v>
      </c>
      <c r="J23" s="5" t="str">
        <f>VLOOKUP(H23,Vendedores!$A$1:$D$8,4,FALSE)</f>
        <v>Centro-Oeste</v>
      </c>
    </row>
    <row r="24" ht="14.25" customHeight="1">
      <c r="A24" s="3">
        <v>2353.0</v>
      </c>
      <c r="B24" s="4">
        <f t="shared" si="3"/>
        <v>45140</v>
      </c>
      <c r="C24" s="5" t="s">
        <v>13</v>
      </c>
      <c r="D24" s="5">
        <v>743.0</v>
      </c>
      <c r="E24" s="6">
        <v>57.0</v>
      </c>
      <c r="F24" s="6">
        <f t="shared" si="1"/>
        <v>87.78</v>
      </c>
      <c r="G24" s="6">
        <f t="shared" si="2"/>
        <v>15.3615</v>
      </c>
      <c r="H24" s="7">
        <v>67786.0</v>
      </c>
      <c r="I24" s="5" t="str">
        <f>VLOOKUP(H24,Vendedores!$A$1:$D$8,2,FALSE)</f>
        <v>Sidney Campos</v>
      </c>
      <c r="J24" s="5" t="str">
        <f>VLOOKUP(H24,Vendedores!$A$1:$D$8,4,FALSE)</f>
        <v>Sul</v>
      </c>
    </row>
    <row r="25" ht="14.25" customHeight="1">
      <c r="A25" s="8">
        <v>1233.0</v>
      </c>
      <c r="B25" s="9">
        <f t="shared" si="3"/>
        <v>45125</v>
      </c>
      <c r="C25" s="10" t="s">
        <v>14</v>
      </c>
      <c r="D25" s="10">
        <v>43.0</v>
      </c>
      <c r="E25" s="11">
        <v>124.3</v>
      </c>
      <c r="F25" s="11">
        <f t="shared" si="1"/>
        <v>191.422</v>
      </c>
      <c r="G25" s="11">
        <f t="shared" si="2"/>
        <v>33.49885</v>
      </c>
      <c r="H25" s="12">
        <v>15443.0</v>
      </c>
      <c r="I25" s="5" t="str">
        <f>VLOOKUP(H25,Vendedores!$A$1:$D$8,2,FALSE)</f>
        <v>Mariana Peixoto</v>
      </c>
      <c r="J25" s="5" t="str">
        <f>VLOOKUP(H25,Vendedores!$A$1:$D$8,4,FALSE)</f>
        <v>Sul</v>
      </c>
    </row>
    <row r="26" ht="14.25" customHeight="1">
      <c r="A26" s="3">
        <v>1234.0</v>
      </c>
      <c r="B26" s="4">
        <f t="shared" si="3"/>
        <v>45110</v>
      </c>
      <c r="C26" s="5" t="s">
        <v>14</v>
      </c>
      <c r="D26" s="5">
        <v>21.0</v>
      </c>
      <c r="E26" s="6">
        <v>124.3</v>
      </c>
      <c r="F26" s="6">
        <f t="shared" si="1"/>
        <v>191.422</v>
      </c>
      <c r="G26" s="6">
        <f t="shared" si="2"/>
        <v>33.49885</v>
      </c>
      <c r="H26" s="7">
        <v>15444.0</v>
      </c>
      <c r="I26" s="5" t="str">
        <f>VLOOKUP(H26,Vendedores!$A$1:$D$8,2,FALSE)</f>
        <v>Jhonny Smith</v>
      </c>
      <c r="J26" s="5" t="str">
        <f>VLOOKUP(H26,Vendedores!$A$1:$D$8,4,FALSE)</f>
        <v>Sudeste</v>
      </c>
    </row>
    <row r="27" ht="14.25" customHeight="1">
      <c r="A27" s="8">
        <v>1235.0</v>
      </c>
      <c r="B27" s="9">
        <f t="shared" si="3"/>
        <v>45095</v>
      </c>
      <c r="C27" s="10" t="s">
        <v>15</v>
      </c>
      <c r="D27" s="10">
        <v>342.0</v>
      </c>
      <c r="E27" s="11">
        <v>60.0</v>
      </c>
      <c r="F27" s="11">
        <f t="shared" si="1"/>
        <v>92.4</v>
      </c>
      <c r="G27" s="11">
        <f t="shared" si="2"/>
        <v>16.17</v>
      </c>
      <c r="H27" s="12">
        <v>45332.0</v>
      </c>
      <c r="I27" s="5" t="str">
        <f>VLOOKUP(H27,Vendedores!$A$1:$D$8,2,FALSE)</f>
        <v>Altair Ferreira</v>
      </c>
      <c r="J27" s="5" t="str">
        <f>VLOOKUP(H27,Vendedores!$A$1:$D$8,4,FALSE)</f>
        <v>Centro-Oeste</v>
      </c>
    </row>
    <row r="28" ht="14.25" customHeight="1">
      <c r="A28" s="3">
        <v>1236.0</v>
      </c>
      <c r="B28" s="4">
        <f t="shared" si="3"/>
        <v>45080</v>
      </c>
      <c r="C28" s="5" t="s">
        <v>16</v>
      </c>
      <c r="D28" s="5">
        <v>536.0</v>
      </c>
      <c r="E28" s="6">
        <v>57.0</v>
      </c>
      <c r="F28" s="6">
        <f t="shared" si="1"/>
        <v>87.78</v>
      </c>
      <c r="G28" s="6">
        <f t="shared" si="2"/>
        <v>15.3615</v>
      </c>
      <c r="H28" s="7">
        <v>67786.0</v>
      </c>
      <c r="I28" s="5" t="str">
        <f>VLOOKUP(H28,Vendedores!$A$1:$D$8,2,FALSE)</f>
        <v>Sidney Campos</v>
      </c>
      <c r="J28" s="5" t="str">
        <f>VLOOKUP(H28,Vendedores!$A$1:$D$8,4,FALSE)</f>
        <v>Sul</v>
      </c>
    </row>
    <row r="29" ht="14.25" customHeight="1">
      <c r="A29" s="8">
        <v>1237.0</v>
      </c>
      <c r="B29" s="9">
        <f t="shared" si="3"/>
        <v>45065</v>
      </c>
      <c r="C29" s="10" t="s">
        <v>17</v>
      </c>
      <c r="D29" s="10">
        <v>23.0</v>
      </c>
      <c r="E29" s="11">
        <v>48.9</v>
      </c>
      <c r="F29" s="11">
        <f t="shared" si="1"/>
        <v>75.306</v>
      </c>
      <c r="G29" s="11">
        <f t="shared" si="2"/>
        <v>13.17855</v>
      </c>
      <c r="H29" s="14">
        <v>12332.0</v>
      </c>
      <c r="I29" s="5" t="str">
        <f>VLOOKUP(H29,Vendedores!$A$1:$D$8,2,FALSE)</f>
        <v>Janaina Siqueira</v>
      </c>
      <c r="J29" s="5" t="str">
        <f>VLOOKUP(H29,Vendedores!$A$1:$D$8,4,FALSE)</f>
        <v>Nordeste</v>
      </c>
    </row>
    <row r="30" ht="14.25" customHeight="1">
      <c r="A30" s="3">
        <v>1238.0</v>
      </c>
      <c r="B30" s="4">
        <f t="shared" si="3"/>
        <v>45050</v>
      </c>
      <c r="C30" s="5" t="s">
        <v>18</v>
      </c>
      <c r="D30" s="5">
        <v>12.0</v>
      </c>
      <c r="E30" s="6">
        <v>84.5</v>
      </c>
      <c r="F30" s="6">
        <f t="shared" si="1"/>
        <v>130.13</v>
      </c>
      <c r="G30" s="6">
        <f t="shared" si="2"/>
        <v>22.77275</v>
      </c>
      <c r="H30" s="7">
        <v>45332.0</v>
      </c>
      <c r="I30" s="5" t="str">
        <f>VLOOKUP(H30,Vendedores!$A$1:$D$8,2,FALSE)</f>
        <v>Altair Ferreira</v>
      </c>
      <c r="J30" s="5" t="str">
        <f>VLOOKUP(H30,Vendedores!$A$1:$D$8,4,FALSE)</f>
        <v>Centro-Oeste</v>
      </c>
    </row>
    <row r="31" ht="14.25" customHeight="1">
      <c r="A31" s="8">
        <v>1239.0</v>
      </c>
      <c r="B31" s="9">
        <f t="shared" si="3"/>
        <v>45035</v>
      </c>
      <c r="C31" s="10" t="s">
        <v>19</v>
      </c>
      <c r="D31" s="10">
        <v>65.0</v>
      </c>
      <c r="E31" s="11">
        <v>84.5</v>
      </c>
      <c r="F31" s="11">
        <f t="shared" si="1"/>
        <v>130.13</v>
      </c>
      <c r="G31" s="11">
        <f t="shared" si="2"/>
        <v>22.77275</v>
      </c>
      <c r="H31" s="12">
        <v>15443.0</v>
      </c>
      <c r="I31" s="5" t="str">
        <f>VLOOKUP(H31,Vendedores!$A$1:$D$8,2,FALSE)</f>
        <v>Mariana Peixoto</v>
      </c>
      <c r="J31" s="5" t="str">
        <f>VLOOKUP(H31,Vendedores!$A$1:$D$8,4,FALSE)</f>
        <v>Sul</v>
      </c>
    </row>
    <row r="32" ht="14.25" customHeight="1">
      <c r="A32" s="3">
        <v>1240.0</v>
      </c>
      <c r="B32" s="4">
        <f t="shared" si="3"/>
        <v>45020</v>
      </c>
      <c r="C32" s="5" t="s">
        <v>20</v>
      </c>
      <c r="D32" s="5">
        <v>45.0</v>
      </c>
      <c r="E32" s="6">
        <v>57.0</v>
      </c>
      <c r="F32" s="6">
        <f t="shared" si="1"/>
        <v>87.78</v>
      </c>
      <c r="G32" s="6">
        <f t="shared" si="2"/>
        <v>15.3615</v>
      </c>
      <c r="H32" s="7">
        <v>15444.0</v>
      </c>
      <c r="I32" s="5" t="str">
        <f>VLOOKUP(H32,Vendedores!$A$1:$D$8,2,FALSE)</f>
        <v>Jhonny Smith</v>
      </c>
      <c r="J32" s="5" t="str">
        <f>VLOOKUP(H32,Vendedores!$A$1:$D$8,4,FALSE)</f>
        <v>Sudeste</v>
      </c>
    </row>
    <row r="33" ht="14.25" customHeight="1">
      <c r="A33" s="8">
        <v>1241.0</v>
      </c>
      <c r="B33" s="9">
        <f t="shared" si="3"/>
        <v>45005</v>
      </c>
      <c r="C33" s="10" t="s">
        <v>11</v>
      </c>
      <c r="D33" s="10">
        <v>33.0</v>
      </c>
      <c r="E33" s="11">
        <v>48.9</v>
      </c>
      <c r="F33" s="11">
        <f t="shared" si="1"/>
        <v>75.306</v>
      </c>
      <c r="G33" s="11">
        <f t="shared" si="2"/>
        <v>13.17855</v>
      </c>
      <c r="H33" s="12">
        <v>45332.0</v>
      </c>
      <c r="I33" s="5" t="str">
        <f>VLOOKUP(H33,Vendedores!$A$1:$D$8,2,FALSE)</f>
        <v>Altair Ferreira</v>
      </c>
      <c r="J33" s="5" t="str">
        <f>VLOOKUP(H33,Vendedores!$A$1:$D$8,4,FALSE)</f>
        <v>Centro-Oeste</v>
      </c>
    </row>
    <row r="34" ht="14.25" customHeight="1">
      <c r="A34" s="3">
        <v>1242.0</v>
      </c>
      <c r="B34" s="4">
        <f t="shared" si="3"/>
        <v>44990</v>
      </c>
      <c r="C34" s="5" t="s">
        <v>12</v>
      </c>
      <c r="D34" s="5">
        <v>64.0</v>
      </c>
      <c r="E34" s="6">
        <v>60.0</v>
      </c>
      <c r="F34" s="6">
        <f t="shared" si="1"/>
        <v>92.4</v>
      </c>
      <c r="G34" s="6">
        <f t="shared" si="2"/>
        <v>16.17</v>
      </c>
      <c r="H34" s="7">
        <v>67786.0</v>
      </c>
      <c r="I34" s="5" t="str">
        <f>VLOOKUP(H34,Vendedores!$A$1:$D$8,2,FALSE)</f>
        <v>Sidney Campos</v>
      </c>
      <c r="J34" s="5" t="str">
        <f>VLOOKUP(H34,Vendedores!$A$1:$D$8,4,FALSE)</f>
        <v>Sul</v>
      </c>
    </row>
    <row r="35" ht="14.25" customHeight="1">
      <c r="A35" s="8">
        <v>1243.0</v>
      </c>
      <c r="B35" s="9">
        <f t="shared" si="3"/>
        <v>44975</v>
      </c>
      <c r="C35" s="10" t="s">
        <v>13</v>
      </c>
      <c r="D35" s="10">
        <v>77.0</v>
      </c>
      <c r="E35" s="11">
        <v>57.0</v>
      </c>
      <c r="F35" s="11">
        <f t="shared" si="1"/>
        <v>87.78</v>
      </c>
      <c r="G35" s="11">
        <f t="shared" si="2"/>
        <v>15.3615</v>
      </c>
      <c r="H35" s="14">
        <v>12332.0</v>
      </c>
      <c r="I35" s="5" t="str">
        <f>VLOOKUP(H35,Vendedores!$A$1:$D$8,2,FALSE)</f>
        <v>Janaina Siqueira</v>
      </c>
      <c r="J35" s="5" t="str">
        <f>VLOOKUP(H35,Vendedores!$A$1:$D$8,4,FALSE)</f>
        <v>Nordeste</v>
      </c>
    </row>
    <row r="36" ht="14.25" customHeight="1">
      <c r="A36" s="3">
        <v>1244.0</v>
      </c>
      <c r="B36" s="4">
        <f t="shared" si="3"/>
        <v>44960</v>
      </c>
      <c r="C36" s="5" t="s">
        <v>14</v>
      </c>
      <c r="D36" s="5">
        <v>432.0</v>
      </c>
      <c r="E36" s="6">
        <v>124.3</v>
      </c>
      <c r="F36" s="6">
        <f t="shared" si="1"/>
        <v>191.422</v>
      </c>
      <c r="G36" s="6">
        <f t="shared" si="2"/>
        <v>33.49885</v>
      </c>
      <c r="H36" s="7">
        <v>45332.0</v>
      </c>
      <c r="I36" s="5" t="str">
        <f>VLOOKUP(H36,Vendedores!$A$1:$D$8,2,FALSE)</f>
        <v>Altair Ferreira</v>
      </c>
      <c r="J36" s="5" t="str">
        <f>VLOOKUP(H36,Vendedores!$A$1:$D$8,4,FALSE)</f>
        <v>Centro-Oeste</v>
      </c>
    </row>
    <row r="37" ht="14.25" customHeight="1">
      <c r="A37" s="8">
        <v>1245.0</v>
      </c>
      <c r="B37" s="9">
        <f t="shared" si="3"/>
        <v>44945</v>
      </c>
      <c r="C37" s="10" t="s">
        <v>14</v>
      </c>
      <c r="D37" s="10">
        <v>12.0</v>
      </c>
      <c r="E37" s="11">
        <v>124.3</v>
      </c>
      <c r="F37" s="11">
        <f t="shared" si="1"/>
        <v>191.422</v>
      </c>
      <c r="G37" s="11">
        <f t="shared" si="2"/>
        <v>33.49885</v>
      </c>
      <c r="H37" s="12">
        <v>15444.0</v>
      </c>
      <c r="I37" s="5" t="str">
        <f>VLOOKUP(H37,Vendedores!$A$1:$D$8,2,FALSE)</f>
        <v>Jhonny Smith</v>
      </c>
      <c r="J37" s="5" t="str">
        <f>VLOOKUP(H37,Vendedores!$A$1:$D$8,4,FALSE)</f>
        <v>Sudeste</v>
      </c>
    </row>
    <row r="38" ht="14.25" customHeight="1">
      <c r="A38" s="3">
        <v>143.0</v>
      </c>
      <c r="B38" s="4">
        <f t="shared" si="3"/>
        <v>44930</v>
      </c>
      <c r="C38" s="5" t="s">
        <v>15</v>
      </c>
      <c r="D38" s="5">
        <v>35.0</v>
      </c>
      <c r="E38" s="6">
        <v>60.0</v>
      </c>
      <c r="F38" s="6">
        <f t="shared" si="1"/>
        <v>92.4</v>
      </c>
      <c r="G38" s="6">
        <f t="shared" si="2"/>
        <v>16.17</v>
      </c>
      <c r="H38" s="7">
        <v>45332.0</v>
      </c>
      <c r="I38" s="5" t="str">
        <f>VLOOKUP(H38,Vendedores!$A$1:$D$8,2,FALSE)</f>
        <v>Altair Ferreira</v>
      </c>
      <c r="J38" s="5" t="str">
        <f>VLOOKUP(H38,Vendedores!$A$1:$D$8,4,FALSE)</f>
        <v>Centro-Oeste</v>
      </c>
    </row>
    <row r="39" ht="14.25" customHeight="1">
      <c r="A39" s="8">
        <v>144.0</v>
      </c>
      <c r="B39" s="9">
        <f t="shared" si="3"/>
        <v>44915</v>
      </c>
      <c r="C39" s="10" t="s">
        <v>16</v>
      </c>
      <c r="D39" s="10">
        <v>7.0</v>
      </c>
      <c r="E39" s="11">
        <v>57.0</v>
      </c>
      <c r="F39" s="11">
        <f t="shared" si="1"/>
        <v>87.78</v>
      </c>
      <c r="G39" s="11">
        <f t="shared" si="2"/>
        <v>15.3615</v>
      </c>
      <c r="H39" s="12">
        <v>67786.0</v>
      </c>
      <c r="I39" s="5" t="str">
        <f>VLOOKUP(H39,Vendedores!$A$1:$D$8,2,FALSE)</f>
        <v>Sidney Campos</v>
      </c>
      <c r="J39" s="5" t="str">
        <f>VLOOKUP(H39,Vendedores!$A$1:$D$8,4,FALSE)</f>
        <v>Sul</v>
      </c>
    </row>
    <row r="40" ht="14.25" customHeight="1">
      <c r="A40" s="3">
        <v>145.0</v>
      </c>
      <c r="B40" s="4">
        <f t="shared" si="3"/>
        <v>44900</v>
      </c>
      <c r="C40" s="5" t="s">
        <v>17</v>
      </c>
      <c r="D40" s="5">
        <v>78.0</v>
      </c>
      <c r="E40" s="6">
        <v>48.9</v>
      </c>
      <c r="F40" s="6">
        <f t="shared" si="1"/>
        <v>75.306</v>
      </c>
      <c r="G40" s="6">
        <f t="shared" si="2"/>
        <v>13.17855</v>
      </c>
      <c r="H40" s="7">
        <v>15444.0</v>
      </c>
      <c r="I40" s="5" t="str">
        <f>VLOOKUP(H40,Vendedores!$A$1:$D$8,2,FALSE)</f>
        <v>Jhonny Smith</v>
      </c>
      <c r="J40" s="5" t="str">
        <f>VLOOKUP(H40,Vendedores!$A$1:$D$8,4,FALSE)</f>
        <v>Sudeste</v>
      </c>
    </row>
    <row r="41" ht="14.25" customHeight="1">
      <c r="A41" s="8">
        <v>146.0</v>
      </c>
      <c r="B41" s="9">
        <f t="shared" si="3"/>
        <v>44885</v>
      </c>
      <c r="C41" s="10" t="s">
        <v>18</v>
      </c>
      <c r="D41" s="10">
        <v>21.0</v>
      </c>
      <c r="E41" s="11">
        <v>84.5</v>
      </c>
      <c r="F41" s="11">
        <f t="shared" si="1"/>
        <v>130.13</v>
      </c>
      <c r="G41" s="11">
        <f t="shared" si="2"/>
        <v>22.77275</v>
      </c>
      <c r="H41" s="12">
        <v>45332.0</v>
      </c>
      <c r="I41" s="5" t="str">
        <f>VLOOKUP(H41,Vendedores!$A$1:$D$8,2,FALSE)</f>
        <v>Altair Ferreira</v>
      </c>
      <c r="J41" s="5" t="str">
        <f>VLOOKUP(H41,Vendedores!$A$1:$D$8,4,FALSE)</f>
        <v>Centro-Oeste</v>
      </c>
    </row>
    <row r="42" ht="14.25" customHeight="1">
      <c r="A42" s="3">
        <v>147.0</v>
      </c>
      <c r="B42" s="4">
        <f t="shared" si="3"/>
        <v>44870</v>
      </c>
      <c r="C42" s="5" t="s">
        <v>10</v>
      </c>
      <c r="D42" s="5">
        <v>76.0</v>
      </c>
      <c r="E42" s="6">
        <v>84.5</v>
      </c>
      <c r="F42" s="6">
        <f t="shared" si="1"/>
        <v>130.13</v>
      </c>
      <c r="G42" s="6">
        <f t="shared" si="2"/>
        <v>22.77275</v>
      </c>
      <c r="H42" s="7">
        <v>67786.0</v>
      </c>
      <c r="I42" s="5" t="str">
        <f>VLOOKUP(H42,Vendedores!$A$1:$D$8,2,FALSE)</f>
        <v>Sidney Campos</v>
      </c>
      <c r="J42" s="5" t="str">
        <f>VLOOKUP(H42,Vendedores!$A$1:$D$8,4,FALSE)</f>
        <v>Sul</v>
      </c>
    </row>
    <row r="43" ht="14.25" customHeight="1">
      <c r="A43" s="8">
        <v>148.0</v>
      </c>
      <c r="B43" s="9">
        <f t="shared" si="3"/>
        <v>44855</v>
      </c>
      <c r="C43" s="10" t="s">
        <v>11</v>
      </c>
      <c r="D43" s="10">
        <v>98.0</v>
      </c>
      <c r="E43" s="11">
        <v>48.9</v>
      </c>
      <c r="F43" s="11">
        <f t="shared" si="1"/>
        <v>75.306</v>
      </c>
      <c r="G43" s="11">
        <f t="shared" si="2"/>
        <v>13.17855</v>
      </c>
      <c r="H43" s="12">
        <v>67786.0</v>
      </c>
      <c r="I43" s="5" t="str">
        <f>VLOOKUP(H43,Vendedores!$A$1:$D$8,2,FALSE)</f>
        <v>Sidney Campos</v>
      </c>
      <c r="J43" s="5" t="str">
        <f>VLOOKUP(H43,Vendedores!$A$1:$D$8,4,FALSE)</f>
        <v>Sul</v>
      </c>
    </row>
    <row r="44" ht="14.25" customHeight="1">
      <c r="A44" s="3">
        <v>149.0</v>
      </c>
      <c r="B44" s="4">
        <f t="shared" si="3"/>
        <v>44840</v>
      </c>
      <c r="C44" s="5" t="s">
        <v>12</v>
      </c>
      <c r="D44" s="5">
        <v>22.0</v>
      </c>
      <c r="E44" s="6">
        <v>60.0</v>
      </c>
      <c r="F44" s="6">
        <f t="shared" si="1"/>
        <v>92.4</v>
      </c>
      <c r="G44" s="6">
        <f t="shared" si="2"/>
        <v>16.17</v>
      </c>
      <c r="H44" s="7">
        <v>45332.0</v>
      </c>
      <c r="I44" s="5" t="str">
        <f>VLOOKUP(H44,Vendedores!$A$1:$D$8,2,FALSE)</f>
        <v>Altair Ferreira</v>
      </c>
      <c r="J44" s="5" t="str">
        <f>VLOOKUP(H44,Vendedores!$A$1:$D$8,4,FALSE)</f>
        <v>Centro-Oeste</v>
      </c>
    </row>
    <row r="45" ht="14.25" customHeight="1">
      <c r="A45" s="8">
        <v>150.0</v>
      </c>
      <c r="B45" s="9">
        <f t="shared" si="3"/>
        <v>44825</v>
      </c>
      <c r="C45" s="10" t="s">
        <v>13</v>
      </c>
      <c r="D45" s="10">
        <v>87.0</v>
      </c>
      <c r="E45" s="11">
        <v>57.0</v>
      </c>
      <c r="F45" s="11">
        <f t="shared" si="1"/>
        <v>87.78</v>
      </c>
      <c r="G45" s="11">
        <f t="shared" si="2"/>
        <v>15.3615</v>
      </c>
      <c r="H45" s="12">
        <v>67786.0</v>
      </c>
      <c r="I45" s="5" t="str">
        <f>VLOOKUP(H45,Vendedores!$A$1:$D$8,2,FALSE)</f>
        <v>Sidney Campos</v>
      </c>
      <c r="J45" s="5" t="str">
        <f>VLOOKUP(H45,Vendedores!$A$1:$D$8,4,FALSE)</f>
        <v>Sul</v>
      </c>
    </row>
    <row r="46" ht="14.25" customHeight="1">
      <c r="A46" s="3">
        <v>151.0</v>
      </c>
      <c r="B46" s="4">
        <f t="shared" si="3"/>
        <v>44810</v>
      </c>
      <c r="C46" s="5" t="s">
        <v>14</v>
      </c>
      <c r="D46" s="5">
        <v>56.0</v>
      </c>
      <c r="E46" s="6">
        <v>124.3</v>
      </c>
      <c r="F46" s="6">
        <f t="shared" si="1"/>
        <v>191.422</v>
      </c>
      <c r="G46" s="6">
        <f t="shared" si="2"/>
        <v>33.49885</v>
      </c>
      <c r="H46" s="7">
        <v>45332.0</v>
      </c>
      <c r="I46" s="5" t="str">
        <f>VLOOKUP(H46,Vendedores!$A$1:$D$8,2,FALSE)</f>
        <v>Altair Ferreira</v>
      </c>
      <c r="J46" s="5" t="str">
        <f>VLOOKUP(H46,Vendedores!$A$1:$D$8,4,FALSE)</f>
        <v>Centro-Oeste</v>
      </c>
    </row>
    <row r="47" ht="14.25" customHeight="1">
      <c r="A47" s="8">
        <v>152.0</v>
      </c>
      <c r="B47" s="9">
        <f t="shared" si="3"/>
        <v>44795</v>
      </c>
      <c r="C47" s="10" t="s">
        <v>14</v>
      </c>
      <c r="D47" s="10">
        <v>22.0</v>
      </c>
      <c r="E47" s="11">
        <v>124.3</v>
      </c>
      <c r="F47" s="11">
        <f t="shared" si="1"/>
        <v>191.422</v>
      </c>
      <c r="G47" s="11">
        <f t="shared" si="2"/>
        <v>33.49885</v>
      </c>
      <c r="H47" s="12">
        <v>15443.0</v>
      </c>
      <c r="I47" s="5" t="str">
        <f>VLOOKUP(H47,Vendedores!$A$1:$D$8,2,FALSE)</f>
        <v>Mariana Peixoto</v>
      </c>
      <c r="J47" s="5" t="str">
        <f>VLOOKUP(H47,Vendedores!$A$1:$D$8,4,FALSE)</f>
        <v>Sul</v>
      </c>
    </row>
    <row r="48" ht="14.25" customHeight="1">
      <c r="A48" s="3">
        <v>153.0</v>
      </c>
      <c r="B48" s="4">
        <f t="shared" si="3"/>
        <v>44780</v>
      </c>
      <c r="C48" s="5" t="s">
        <v>15</v>
      </c>
      <c r="D48" s="5">
        <v>121.0</v>
      </c>
      <c r="E48" s="6">
        <v>60.0</v>
      </c>
      <c r="F48" s="6">
        <f t="shared" si="1"/>
        <v>92.4</v>
      </c>
      <c r="G48" s="6">
        <f t="shared" si="2"/>
        <v>16.17</v>
      </c>
      <c r="H48" s="7">
        <v>15444.0</v>
      </c>
      <c r="I48" s="5" t="str">
        <f>VLOOKUP(H48,Vendedores!$A$1:$D$8,2,FALSE)</f>
        <v>Jhonny Smith</v>
      </c>
      <c r="J48" s="5" t="str">
        <f>VLOOKUP(H48,Vendedores!$A$1:$D$8,4,FALSE)</f>
        <v>Sudeste</v>
      </c>
    </row>
    <row r="49" ht="14.25" customHeight="1">
      <c r="A49" s="8">
        <v>2345.0</v>
      </c>
      <c r="B49" s="9">
        <f t="shared" si="3"/>
        <v>44765</v>
      </c>
      <c r="C49" s="10" t="s">
        <v>16</v>
      </c>
      <c r="D49" s="10">
        <v>2.0</v>
      </c>
      <c r="E49" s="11">
        <v>57.0</v>
      </c>
      <c r="F49" s="11">
        <f t="shared" si="1"/>
        <v>87.78</v>
      </c>
      <c r="G49" s="11">
        <f t="shared" si="2"/>
        <v>15.3615</v>
      </c>
      <c r="H49" s="12">
        <v>45332.0</v>
      </c>
      <c r="I49" s="5" t="str">
        <f>VLOOKUP(H49,Vendedores!$A$1:$D$8,2,FALSE)</f>
        <v>Altair Ferreira</v>
      </c>
      <c r="J49" s="5" t="str">
        <f>VLOOKUP(H49,Vendedores!$A$1:$D$8,4,FALSE)</f>
        <v>Centro-Oeste</v>
      </c>
    </row>
    <row r="50" ht="14.25" customHeight="1">
      <c r="A50" s="3">
        <v>2346.0</v>
      </c>
      <c r="B50" s="4">
        <f t="shared" si="3"/>
        <v>44750</v>
      </c>
      <c r="C50" s="5" t="s">
        <v>17</v>
      </c>
      <c r="D50" s="5">
        <v>555.0</v>
      </c>
      <c r="E50" s="6">
        <v>48.9</v>
      </c>
      <c r="F50" s="6">
        <f t="shared" si="1"/>
        <v>75.306</v>
      </c>
      <c r="G50" s="6">
        <f t="shared" si="2"/>
        <v>13.17855</v>
      </c>
      <c r="H50" s="7">
        <v>67786.0</v>
      </c>
      <c r="I50" s="5" t="str">
        <f>VLOOKUP(H50,Vendedores!$A$1:$D$8,2,FALSE)</f>
        <v>Sidney Campos</v>
      </c>
      <c r="J50" s="5" t="str">
        <f>VLOOKUP(H50,Vendedores!$A$1:$D$8,4,FALSE)</f>
        <v>Sul</v>
      </c>
    </row>
    <row r="51" ht="14.25" customHeight="1">
      <c r="A51" s="8">
        <v>2347.0</v>
      </c>
      <c r="B51" s="9">
        <f t="shared" si="3"/>
        <v>44735</v>
      </c>
      <c r="C51" s="10" t="s">
        <v>18</v>
      </c>
      <c r="D51" s="10">
        <v>32.0</v>
      </c>
      <c r="E51" s="11">
        <v>84.5</v>
      </c>
      <c r="F51" s="11">
        <f t="shared" si="1"/>
        <v>130.13</v>
      </c>
      <c r="G51" s="11">
        <f t="shared" si="2"/>
        <v>22.77275</v>
      </c>
      <c r="H51" s="14">
        <v>12332.0</v>
      </c>
      <c r="I51" s="5" t="str">
        <f>VLOOKUP(H51,Vendedores!$A$1:$D$8,2,FALSE)</f>
        <v>Janaina Siqueira</v>
      </c>
      <c r="J51" s="5" t="str">
        <f>VLOOKUP(H51,Vendedores!$A$1:$D$8,4,FALSE)</f>
        <v>Nordeste</v>
      </c>
    </row>
    <row r="52" ht="14.25" customHeight="1">
      <c r="A52" s="3">
        <v>2348.0</v>
      </c>
      <c r="B52" s="4">
        <f t="shared" si="3"/>
        <v>44720</v>
      </c>
      <c r="C52" s="5" t="s">
        <v>19</v>
      </c>
      <c r="D52" s="5">
        <v>52.0</v>
      </c>
      <c r="E52" s="6">
        <v>84.5</v>
      </c>
      <c r="F52" s="6">
        <f t="shared" si="1"/>
        <v>130.13</v>
      </c>
      <c r="G52" s="6">
        <f t="shared" si="2"/>
        <v>22.77275</v>
      </c>
      <c r="H52" s="7">
        <v>45332.0</v>
      </c>
      <c r="I52" s="5" t="str">
        <f>VLOOKUP(H52,Vendedores!$A$1:$D$8,2,FALSE)</f>
        <v>Altair Ferreira</v>
      </c>
      <c r="J52" s="5" t="str">
        <f>VLOOKUP(H52,Vendedores!$A$1:$D$8,4,FALSE)</f>
        <v>Centro-Oeste</v>
      </c>
    </row>
    <row r="53" ht="14.25" customHeight="1">
      <c r="A53" s="8">
        <v>2349.0</v>
      </c>
      <c r="B53" s="9">
        <f t="shared" si="3"/>
        <v>44705</v>
      </c>
      <c r="C53" s="10" t="s">
        <v>20</v>
      </c>
      <c r="D53" s="10">
        <v>120.0</v>
      </c>
      <c r="E53" s="11">
        <v>57.0</v>
      </c>
      <c r="F53" s="11">
        <f t="shared" si="1"/>
        <v>87.78</v>
      </c>
      <c r="G53" s="11">
        <f t="shared" si="2"/>
        <v>15.3615</v>
      </c>
      <c r="H53" s="12">
        <v>15443.0</v>
      </c>
      <c r="I53" s="5" t="str">
        <f>VLOOKUP(H53,Vendedores!$A$1:$D$8,2,FALSE)</f>
        <v>Mariana Peixoto</v>
      </c>
      <c r="J53" s="5" t="str">
        <f>VLOOKUP(H53,Vendedores!$A$1:$D$8,4,FALSE)</f>
        <v>Sul</v>
      </c>
    </row>
    <row r="54" ht="14.25" customHeight="1">
      <c r="A54" s="3">
        <v>2350.0</v>
      </c>
      <c r="B54" s="4">
        <f t="shared" si="3"/>
        <v>44690</v>
      </c>
      <c r="C54" s="5" t="s">
        <v>11</v>
      </c>
      <c r="D54" s="5">
        <v>25.0</v>
      </c>
      <c r="E54" s="6">
        <v>48.9</v>
      </c>
      <c r="F54" s="6">
        <f t="shared" si="1"/>
        <v>75.306</v>
      </c>
      <c r="G54" s="6">
        <f t="shared" si="2"/>
        <v>13.17855</v>
      </c>
      <c r="H54" s="7">
        <v>15444.0</v>
      </c>
      <c r="I54" s="5" t="str">
        <f>VLOOKUP(H54,Vendedores!$A$1:$D$8,2,FALSE)</f>
        <v>Jhonny Smith</v>
      </c>
      <c r="J54" s="5" t="str">
        <f>VLOOKUP(H54,Vendedores!$A$1:$D$8,4,FALSE)</f>
        <v>Sudeste</v>
      </c>
    </row>
    <row r="55" ht="14.25" customHeight="1">
      <c r="A55" s="8">
        <v>2351.0</v>
      </c>
      <c r="B55" s="9">
        <f t="shared" si="3"/>
        <v>44675</v>
      </c>
      <c r="C55" s="10" t="s">
        <v>12</v>
      </c>
      <c r="D55" s="10">
        <v>16.0</v>
      </c>
      <c r="E55" s="11">
        <v>60.0</v>
      </c>
      <c r="F55" s="11">
        <f t="shared" si="1"/>
        <v>92.4</v>
      </c>
      <c r="G55" s="11">
        <f t="shared" si="2"/>
        <v>16.17</v>
      </c>
      <c r="H55" s="12">
        <v>45332.0</v>
      </c>
      <c r="I55" s="5" t="str">
        <f>VLOOKUP(H55,Vendedores!$A$1:$D$8,2,FALSE)</f>
        <v>Altair Ferreira</v>
      </c>
      <c r="J55" s="5" t="str">
        <f>VLOOKUP(H55,Vendedores!$A$1:$D$8,4,FALSE)</f>
        <v>Centro-Oeste</v>
      </c>
    </row>
    <row r="56" ht="14.25" customHeight="1">
      <c r="A56" s="3">
        <v>2352.0</v>
      </c>
      <c r="B56" s="4">
        <f t="shared" si="3"/>
        <v>44660</v>
      </c>
      <c r="C56" s="5" t="s">
        <v>13</v>
      </c>
      <c r="D56" s="5">
        <v>65.0</v>
      </c>
      <c r="E56" s="6">
        <v>57.0</v>
      </c>
      <c r="F56" s="6">
        <f t="shared" si="1"/>
        <v>87.78</v>
      </c>
      <c r="G56" s="6">
        <f t="shared" si="2"/>
        <v>15.3615</v>
      </c>
      <c r="H56" s="7">
        <v>67786.0</v>
      </c>
      <c r="I56" s="5" t="str">
        <f>VLOOKUP(H56,Vendedores!$A$1:$D$8,2,FALSE)</f>
        <v>Sidney Campos</v>
      </c>
      <c r="J56" s="5" t="str">
        <f>VLOOKUP(H56,Vendedores!$A$1:$D$8,4,FALSE)</f>
        <v>Sul</v>
      </c>
    </row>
    <row r="57" ht="14.25" customHeight="1">
      <c r="A57" s="8">
        <v>2353.0</v>
      </c>
      <c r="B57" s="9">
        <f t="shared" si="3"/>
        <v>44645</v>
      </c>
      <c r="C57" s="10" t="s">
        <v>14</v>
      </c>
      <c r="D57" s="10">
        <v>14.0</v>
      </c>
      <c r="E57" s="11">
        <v>124.3</v>
      </c>
      <c r="F57" s="11">
        <f t="shared" si="1"/>
        <v>191.422</v>
      </c>
      <c r="G57" s="11">
        <f t="shared" si="2"/>
        <v>33.49885</v>
      </c>
      <c r="H57" s="14">
        <v>12332.0</v>
      </c>
      <c r="I57" s="5" t="str">
        <f>VLOOKUP(H57,Vendedores!$A$1:$D$8,2,FALSE)</f>
        <v>Janaina Siqueira</v>
      </c>
      <c r="J57" s="5" t="str">
        <f>VLOOKUP(H57,Vendedores!$A$1:$D$8,4,FALSE)</f>
        <v>Nordeste</v>
      </c>
    </row>
    <row r="58" ht="14.25" customHeight="1">
      <c r="A58" s="3">
        <v>2354.0</v>
      </c>
      <c r="B58" s="4">
        <f t="shared" si="3"/>
        <v>44630</v>
      </c>
      <c r="C58" s="5" t="s">
        <v>14</v>
      </c>
      <c r="D58" s="5">
        <v>16.0</v>
      </c>
      <c r="E58" s="6">
        <v>124.3</v>
      </c>
      <c r="F58" s="6">
        <f t="shared" si="1"/>
        <v>191.422</v>
      </c>
      <c r="G58" s="6">
        <f t="shared" si="2"/>
        <v>33.49885</v>
      </c>
      <c r="H58" s="7">
        <v>45332.0</v>
      </c>
      <c r="I58" s="5" t="str">
        <f>VLOOKUP(H58,Vendedores!$A$1:$D$8,2,FALSE)</f>
        <v>Altair Ferreira</v>
      </c>
      <c r="J58" s="5" t="str">
        <f>VLOOKUP(H58,Vendedores!$A$1:$D$8,4,FALSE)</f>
        <v>Centro-Oeste</v>
      </c>
    </row>
    <row r="59" ht="14.25" customHeight="1">
      <c r="A59" s="8">
        <v>2355.0</v>
      </c>
      <c r="B59" s="9">
        <f t="shared" si="3"/>
        <v>44615</v>
      </c>
      <c r="C59" s="10" t="s">
        <v>15</v>
      </c>
      <c r="D59" s="10">
        <v>22.0</v>
      </c>
      <c r="E59" s="11">
        <v>60.0</v>
      </c>
      <c r="F59" s="11">
        <f t="shared" si="1"/>
        <v>92.4</v>
      </c>
      <c r="G59" s="11">
        <f t="shared" si="2"/>
        <v>16.17</v>
      </c>
      <c r="H59" s="12">
        <v>15444.0</v>
      </c>
      <c r="I59" s="5" t="str">
        <f>VLOOKUP(H59,Vendedores!$A$1:$D$8,2,FALSE)</f>
        <v>Jhonny Smith</v>
      </c>
      <c r="J59" s="5" t="str">
        <f>VLOOKUP(H59,Vendedores!$A$1:$D$8,4,FALSE)</f>
        <v>Sudeste</v>
      </c>
    </row>
    <row r="60" ht="14.25" customHeight="1">
      <c r="A60" s="3">
        <v>2356.0</v>
      </c>
      <c r="B60" s="4">
        <f t="shared" si="3"/>
        <v>44600</v>
      </c>
      <c r="C60" s="5" t="s">
        <v>10</v>
      </c>
      <c r="D60" s="5">
        <v>10.0</v>
      </c>
      <c r="E60" s="6">
        <v>84.5</v>
      </c>
      <c r="F60" s="6">
        <f t="shared" si="1"/>
        <v>130.13</v>
      </c>
      <c r="G60" s="6">
        <f t="shared" si="2"/>
        <v>22.77275</v>
      </c>
      <c r="H60" s="7">
        <v>45332.0</v>
      </c>
      <c r="I60" s="5" t="str">
        <f>VLOOKUP(H60,Vendedores!$A$1:$D$8,2,FALSE)</f>
        <v>Altair Ferreira</v>
      </c>
      <c r="J60" s="5" t="str">
        <f>VLOOKUP(H60,Vendedores!$A$1:$D$8,4,FALSE)</f>
        <v>Centro-Oeste</v>
      </c>
    </row>
    <row r="61" ht="14.25" customHeight="1">
      <c r="A61" s="8">
        <v>2357.0</v>
      </c>
      <c r="B61" s="9">
        <f t="shared" si="3"/>
        <v>44585</v>
      </c>
      <c r="C61" s="10" t="s">
        <v>11</v>
      </c>
      <c r="D61" s="10">
        <v>120.0</v>
      </c>
      <c r="E61" s="11">
        <v>48.9</v>
      </c>
      <c r="F61" s="11">
        <f t="shared" si="1"/>
        <v>75.306</v>
      </c>
      <c r="G61" s="11">
        <f t="shared" si="2"/>
        <v>13.17855</v>
      </c>
      <c r="H61" s="12">
        <v>67786.0</v>
      </c>
      <c r="I61" s="5" t="str">
        <f>VLOOKUP(H61,Vendedores!$A$1:$D$8,2,FALSE)</f>
        <v>Sidney Campos</v>
      </c>
      <c r="J61" s="5" t="str">
        <f>VLOOKUP(H61,Vendedores!$A$1:$D$8,4,FALSE)</f>
        <v>Sul</v>
      </c>
    </row>
    <row r="62" ht="14.25" customHeight="1">
      <c r="A62" s="3">
        <v>2358.0</v>
      </c>
      <c r="B62" s="4">
        <f t="shared" si="3"/>
        <v>44570</v>
      </c>
      <c r="C62" s="5" t="s">
        <v>12</v>
      </c>
      <c r="D62" s="5">
        <v>232.0</v>
      </c>
      <c r="E62" s="6">
        <v>60.0</v>
      </c>
      <c r="F62" s="6">
        <f t="shared" si="1"/>
        <v>92.4</v>
      </c>
      <c r="G62" s="6">
        <f t="shared" si="2"/>
        <v>16.17</v>
      </c>
      <c r="H62" s="7">
        <v>15444.0</v>
      </c>
      <c r="I62" s="5" t="str">
        <f>VLOOKUP(H62,Vendedores!$A$1:$D$8,2,FALSE)</f>
        <v>Jhonny Smith</v>
      </c>
      <c r="J62" s="5" t="str">
        <f>VLOOKUP(H62,Vendedores!$A$1:$D$8,4,FALSE)</f>
        <v>Sudeste</v>
      </c>
    </row>
    <row r="63" ht="14.25" customHeight="1">
      <c r="A63" s="8">
        <v>2359.0</v>
      </c>
      <c r="B63" s="9">
        <f t="shared" si="3"/>
        <v>44555</v>
      </c>
      <c r="C63" s="10" t="s">
        <v>13</v>
      </c>
      <c r="D63" s="10">
        <v>12.0</v>
      </c>
      <c r="E63" s="11">
        <v>57.0</v>
      </c>
      <c r="F63" s="11">
        <f t="shared" si="1"/>
        <v>87.78</v>
      </c>
      <c r="G63" s="11">
        <f t="shared" si="2"/>
        <v>15.3615</v>
      </c>
      <c r="H63" s="12">
        <v>45332.0</v>
      </c>
      <c r="I63" s="5" t="str">
        <f>VLOOKUP(H63,Vendedores!$A$1:$D$8,2,FALSE)</f>
        <v>Altair Ferreira</v>
      </c>
      <c r="J63" s="5" t="str">
        <f>VLOOKUP(H63,Vendedores!$A$1:$D$8,4,FALSE)</f>
        <v>Centro-Oeste</v>
      </c>
    </row>
    <row r="64" ht="14.25" customHeight="1">
      <c r="A64" s="3">
        <v>2360.0</v>
      </c>
      <c r="B64" s="4">
        <f t="shared" si="3"/>
        <v>44540</v>
      </c>
      <c r="C64" s="5" t="s">
        <v>14</v>
      </c>
      <c r="D64" s="5">
        <v>15.0</v>
      </c>
      <c r="E64" s="6">
        <v>124.3</v>
      </c>
      <c r="F64" s="6">
        <f t="shared" si="1"/>
        <v>191.422</v>
      </c>
      <c r="G64" s="6">
        <f t="shared" si="2"/>
        <v>33.49885</v>
      </c>
      <c r="H64" s="7">
        <v>67786.0</v>
      </c>
      <c r="I64" s="5" t="str">
        <f>VLOOKUP(H64,Vendedores!$A$1:$D$8,2,FALSE)</f>
        <v>Sidney Campos</v>
      </c>
      <c r="J64" s="5" t="str">
        <f>VLOOKUP(H64,Vendedores!$A$1:$D$8,4,FALSE)</f>
        <v>Sul</v>
      </c>
    </row>
    <row r="65" ht="14.25" customHeight="1">
      <c r="A65" s="8">
        <v>2361.0</v>
      </c>
      <c r="B65" s="9">
        <f t="shared" si="3"/>
        <v>44525</v>
      </c>
      <c r="C65" s="10" t="s">
        <v>14</v>
      </c>
      <c r="D65" s="10">
        <v>43.0</v>
      </c>
      <c r="E65" s="11">
        <v>124.3</v>
      </c>
      <c r="F65" s="11">
        <f t="shared" si="1"/>
        <v>191.422</v>
      </c>
      <c r="G65" s="11">
        <f t="shared" si="2"/>
        <v>33.49885</v>
      </c>
      <c r="H65" s="12">
        <v>67786.0</v>
      </c>
      <c r="I65" s="5" t="str">
        <f>VLOOKUP(H65,Vendedores!$A$1:$D$8,2,FALSE)</f>
        <v>Sidney Campos</v>
      </c>
      <c r="J65" s="5" t="str">
        <f>VLOOKUP(H65,Vendedores!$A$1:$D$8,4,FALSE)</f>
        <v>Sul</v>
      </c>
    </row>
    <row r="66" ht="14.25" customHeight="1">
      <c r="A66" s="3">
        <v>2362.0</v>
      </c>
      <c r="B66" s="4">
        <f t="shared" si="3"/>
        <v>44510</v>
      </c>
      <c r="C66" s="5" t="s">
        <v>15</v>
      </c>
      <c r="D66" s="5">
        <v>26.0</v>
      </c>
      <c r="E66" s="6">
        <v>60.0</v>
      </c>
      <c r="F66" s="6">
        <f t="shared" si="1"/>
        <v>92.4</v>
      </c>
      <c r="G66" s="6">
        <f t="shared" si="2"/>
        <v>16.17</v>
      </c>
      <c r="H66" s="7">
        <v>45332.0</v>
      </c>
      <c r="I66" s="5" t="str">
        <f>VLOOKUP(H66,Vendedores!$A$1:$D$8,2,FALSE)</f>
        <v>Altair Ferreira</v>
      </c>
      <c r="J66" s="5" t="str">
        <f>VLOOKUP(H66,Vendedores!$A$1:$D$8,4,FALSE)</f>
        <v>Centro-Oeste</v>
      </c>
    </row>
    <row r="67" ht="14.25" customHeight="1">
      <c r="A67" s="8">
        <v>2363.0</v>
      </c>
      <c r="B67" s="9">
        <f t="shared" si="3"/>
        <v>44495</v>
      </c>
      <c r="C67" s="10" t="s">
        <v>16</v>
      </c>
      <c r="D67" s="10">
        <v>34.0</v>
      </c>
      <c r="E67" s="11">
        <v>57.0</v>
      </c>
      <c r="F67" s="11">
        <f t="shared" si="1"/>
        <v>87.78</v>
      </c>
      <c r="G67" s="11">
        <f t="shared" si="2"/>
        <v>15.3615</v>
      </c>
      <c r="H67" s="12">
        <v>67786.0</v>
      </c>
      <c r="I67" s="5" t="str">
        <f>VLOOKUP(H67,Vendedores!$A$1:$D$8,2,FALSE)</f>
        <v>Sidney Campos</v>
      </c>
      <c r="J67" s="5" t="str">
        <f>VLOOKUP(H67,Vendedores!$A$1:$D$8,4,FALSE)</f>
        <v>Sul</v>
      </c>
    </row>
    <row r="68" ht="14.25" customHeight="1">
      <c r="A68" s="3">
        <v>2364.0</v>
      </c>
      <c r="B68" s="4">
        <f t="shared" si="3"/>
        <v>44480</v>
      </c>
      <c r="C68" s="5" t="s">
        <v>17</v>
      </c>
      <c r="D68" s="5">
        <v>8.0</v>
      </c>
      <c r="E68" s="6">
        <v>48.9</v>
      </c>
      <c r="F68" s="6">
        <f t="shared" si="1"/>
        <v>75.306</v>
      </c>
      <c r="G68" s="6">
        <f t="shared" si="2"/>
        <v>13.17855</v>
      </c>
      <c r="H68" s="7">
        <v>15443.0</v>
      </c>
      <c r="I68" s="5" t="str">
        <f>VLOOKUP(H68,Vendedores!$A$1:$D$8,2,FALSE)</f>
        <v>Mariana Peixoto</v>
      </c>
      <c r="J68" s="5" t="str">
        <f>VLOOKUP(H68,Vendedores!$A$1:$D$8,4,FALSE)</f>
        <v>Sul</v>
      </c>
    </row>
    <row r="69" ht="14.25" customHeight="1">
      <c r="A69" s="8">
        <v>2365.0</v>
      </c>
      <c r="B69" s="9">
        <f t="shared" si="3"/>
        <v>44465</v>
      </c>
      <c r="C69" s="10" t="s">
        <v>18</v>
      </c>
      <c r="D69" s="10">
        <v>25.0</v>
      </c>
      <c r="E69" s="11">
        <v>84.5</v>
      </c>
      <c r="F69" s="11">
        <f t="shared" si="1"/>
        <v>130.13</v>
      </c>
      <c r="G69" s="11">
        <f t="shared" si="2"/>
        <v>22.77275</v>
      </c>
      <c r="H69" s="12">
        <v>15444.0</v>
      </c>
      <c r="I69" s="5" t="str">
        <f>VLOOKUP(H69,Vendedores!$A$1:$D$8,2,FALSE)</f>
        <v>Jhonny Smith</v>
      </c>
      <c r="J69" s="5" t="str">
        <f>VLOOKUP(H69,Vendedores!$A$1:$D$8,4,FALSE)</f>
        <v>Sudeste</v>
      </c>
    </row>
    <row r="70" ht="14.25" customHeight="1">
      <c r="A70" s="3">
        <v>2366.0</v>
      </c>
      <c r="B70" s="4">
        <f t="shared" si="3"/>
        <v>44450</v>
      </c>
      <c r="C70" s="5" t="s">
        <v>19</v>
      </c>
      <c r="D70" s="5">
        <v>154.0</v>
      </c>
      <c r="E70" s="6">
        <v>84.5</v>
      </c>
      <c r="F70" s="6">
        <f t="shared" si="1"/>
        <v>130.13</v>
      </c>
      <c r="G70" s="6">
        <f t="shared" si="2"/>
        <v>22.77275</v>
      </c>
      <c r="H70" s="7">
        <v>45332.0</v>
      </c>
      <c r="I70" s="5" t="str">
        <f>VLOOKUP(H70,Vendedores!$A$1:$D$8,2,FALSE)</f>
        <v>Altair Ferreira</v>
      </c>
      <c r="J70" s="5" t="str">
        <f>VLOOKUP(H70,Vendedores!$A$1:$D$8,4,FALSE)</f>
        <v>Centro-Oeste</v>
      </c>
    </row>
    <row r="71" ht="14.25" customHeight="1">
      <c r="A71" s="8">
        <v>2367.0</v>
      </c>
      <c r="B71" s="9">
        <f t="shared" si="3"/>
        <v>44435</v>
      </c>
      <c r="C71" s="10" t="s">
        <v>20</v>
      </c>
      <c r="D71" s="10">
        <v>12.0</v>
      </c>
      <c r="E71" s="11">
        <v>57.0</v>
      </c>
      <c r="F71" s="11">
        <f t="shared" si="1"/>
        <v>87.78</v>
      </c>
      <c r="G71" s="11">
        <f t="shared" si="2"/>
        <v>15.3615</v>
      </c>
      <c r="H71" s="12">
        <v>67786.0</v>
      </c>
      <c r="I71" s="5" t="str">
        <f>VLOOKUP(H71,Vendedores!$A$1:$D$8,2,FALSE)</f>
        <v>Sidney Campos</v>
      </c>
      <c r="J71" s="5" t="str">
        <f>VLOOKUP(H71,Vendedores!$A$1:$D$8,4,FALSE)</f>
        <v>Sul</v>
      </c>
    </row>
    <row r="72" ht="14.25" customHeight="1">
      <c r="A72" s="3">
        <v>2368.0</v>
      </c>
      <c r="B72" s="4">
        <f t="shared" si="3"/>
        <v>44420</v>
      </c>
      <c r="C72" s="5" t="s">
        <v>11</v>
      </c>
      <c r="D72" s="5">
        <v>54.0</v>
      </c>
      <c r="E72" s="6">
        <v>48.9</v>
      </c>
      <c r="F72" s="6">
        <f t="shared" si="1"/>
        <v>75.306</v>
      </c>
      <c r="G72" s="6">
        <f t="shared" si="2"/>
        <v>13.17855</v>
      </c>
      <c r="H72" s="13">
        <v>12332.0</v>
      </c>
      <c r="I72" s="5" t="str">
        <f>VLOOKUP(H72,Vendedores!$A$1:$D$8,2,FALSE)</f>
        <v>Janaina Siqueira</v>
      </c>
      <c r="J72" s="5" t="str">
        <f>VLOOKUP(H72,Vendedores!$A$1:$D$8,4,FALSE)</f>
        <v>Nordeste</v>
      </c>
    </row>
    <row r="73" ht="14.25" customHeight="1">
      <c r="A73" s="8">
        <v>2369.0</v>
      </c>
      <c r="B73" s="9">
        <f t="shared" si="3"/>
        <v>44405</v>
      </c>
      <c r="C73" s="10" t="s">
        <v>12</v>
      </c>
      <c r="D73" s="10">
        <v>43.0</v>
      </c>
      <c r="E73" s="11">
        <v>60.0</v>
      </c>
      <c r="F73" s="11">
        <f t="shared" si="1"/>
        <v>92.4</v>
      </c>
      <c r="G73" s="11">
        <f t="shared" si="2"/>
        <v>16.17</v>
      </c>
      <c r="H73" s="12">
        <v>45332.0</v>
      </c>
      <c r="I73" s="5" t="str">
        <f>VLOOKUP(H73,Vendedores!$A$1:$D$8,2,FALSE)</f>
        <v>Altair Ferreira</v>
      </c>
      <c r="J73" s="5" t="str">
        <f>VLOOKUP(H73,Vendedores!$A$1:$D$8,4,FALSE)</f>
        <v>Centro-Oeste</v>
      </c>
    </row>
    <row r="74" ht="14.25" customHeight="1">
      <c r="A74" s="3">
        <v>2370.0</v>
      </c>
      <c r="B74" s="4">
        <f t="shared" si="3"/>
        <v>44390</v>
      </c>
      <c r="C74" s="5" t="s">
        <v>13</v>
      </c>
      <c r="D74" s="5">
        <v>67.0</v>
      </c>
      <c r="E74" s="6">
        <v>57.0</v>
      </c>
      <c r="F74" s="6">
        <f t="shared" si="1"/>
        <v>87.78</v>
      </c>
      <c r="G74" s="6">
        <f t="shared" si="2"/>
        <v>15.3615</v>
      </c>
      <c r="H74" s="7">
        <v>15443.0</v>
      </c>
      <c r="I74" s="5" t="str">
        <f>VLOOKUP(H74,Vendedores!$A$1:$D$8,2,FALSE)</f>
        <v>Mariana Peixoto</v>
      </c>
      <c r="J74" s="5" t="str">
        <f>VLOOKUP(H74,Vendedores!$A$1:$D$8,4,FALSE)</f>
        <v>Sul</v>
      </c>
    </row>
    <row r="75" ht="14.25" customHeight="1">
      <c r="A75" s="8">
        <v>2371.0</v>
      </c>
      <c r="B75" s="9">
        <f t="shared" si="3"/>
        <v>44375</v>
      </c>
      <c r="C75" s="10" t="s">
        <v>14</v>
      </c>
      <c r="D75" s="10">
        <v>743.0</v>
      </c>
      <c r="E75" s="11">
        <v>124.3</v>
      </c>
      <c r="F75" s="11">
        <f t="shared" si="1"/>
        <v>191.422</v>
      </c>
      <c r="G75" s="11">
        <f t="shared" si="2"/>
        <v>33.49885</v>
      </c>
      <c r="H75" s="12">
        <v>15444.0</v>
      </c>
      <c r="I75" s="5" t="str">
        <f>VLOOKUP(H75,Vendedores!$A$1:$D$8,2,FALSE)</f>
        <v>Jhonny Smith</v>
      </c>
      <c r="J75" s="5" t="str">
        <f>VLOOKUP(H75,Vendedores!$A$1:$D$8,4,FALSE)</f>
        <v>Sudeste</v>
      </c>
    </row>
    <row r="76" ht="14.25" customHeight="1">
      <c r="A76" s="3">
        <v>2372.0</v>
      </c>
      <c r="B76" s="4">
        <f t="shared" si="3"/>
        <v>44360</v>
      </c>
      <c r="C76" s="5" t="s">
        <v>14</v>
      </c>
      <c r="D76" s="5">
        <v>43.0</v>
      </c>
      <c r="E76" s="6">
        <v>124.3</v>
      </c>
      <c r="F76" s="6">
        <f t="shared" si="1"/>
        <v>191.422</v>
      </c>
      <c r="G76" s="6">
        <f t="shared" si="2"/>
        <v>33.49885</v>
      </c>
      <c r="H76" s="7">
        <v>45332.0</v>
      </c>
      <c r="I76" s="5" t="str">
        <f>VLOOKUP(H76,Vendedores!$A$1:$D$8,2,FALSE)</f>
        <v>Altair Ferreira</v>
      </c>
      <c r="J76" s="5" t="str">
        <f>VLOOKUP(H76,Vendedores!$A$1:$D$8,4,FALSE)</f>
        <v>Centro-Oeste</v>
      </c>
    </row>
    <row r="77" ht="14.25" customHeight="1">
      <c r="A77" s="8">
        <v>2373.0</v>
      </c>
      <c r="B77" s="9">
        <f t="shared" si="3"/>
        <v>44345</v>
      </c>
      <c r="C77" s="10" t="s">
        <v>15</v>
      </c>
      <c r="D77" s="10">
        <v>21.0</v>
      </c>
      <c r="E77" s="11">
        <v>60.0</v>
      </c>
      <c r="F77" s="11">
        <f t="shared" si="1"/>
        <v>92.4</v>
      </c>
      <c r="G77" s="11">
        <f t="shared" si="2"/>
        <v>16.17</v>
      </c>
      <c r="H77" s="12">
        <v>67786.0</v>
      </c>
      <c r="I77" s="5" t="str">
        <f>VLOOKUP(H77,Vendedores!$A$1:$D$8,2,FALSE)</f>
        <v>Sidney Campos</v>
      </c>
      <c r="J77" s="5" t="str">
        <f>VLOOKUP(H77,Vendedores!$A$1:$D$8,4,FALSE)</f>
        <v>Sul</v>
      </c>
    </row>
    <row r="78" ht="14.25" customHeight="1">
      <c r="A78" s="3">
        <v>2374.0</v>
      </c>
      <c r="B78" s="4">
        <f t="shared" si="3"/>
        <v>44330</v>
      </c>
      <c r="C78" s="5" t="s">
        <v>16</v>
      </c>
      <c r="D78" s="5">
        <v>342.0</v>
      </c>
      <c r="E78" s="6">
        <v>57.0</v>
      </c>
      <c r="F78" s="6">
        <f t="shared" si="1"/>
        <v>87.78</v>
      </c>
      <c r="G78" s="6">
        <f t="shared" si="2"/>
        <v>15.3615</v>
      </c>
      <c r="H78" s="13">
        <v>12332.0</v>
      </c>
      <c r="I78" s="5" t="str">
        <f>VLOOKUP(H78,Vendedores!$A$1:$D$8,2,FALSE)</f>
        <v>Janaina Siqueira</v>
      </c>
      <c r="J78" s="5" t="str">
        <f>VLOOKUP(H78,Vendedores!$A$1:$D$8,4,FALSE)</f>
        <v>Nordeste</v>
      </c>
    </row>
    <row r="79" ht="14.25" customHeight="1">
      <c r="A79" s="8">
        <v>2375.0</v>
      </c>
      <c r="B79" s="9">
        <f t="shared" si="3"/>
        <v>44315</v>
      </c>
      <c r="C79" s="10" t="s">
        <v>17</v>
      </c>
      <c r="D79" s="10">
        <v>536.0</v>
      </c>
      <c r="E79" s="11">
        <v>48.9</v>
      </c>
      <c r="F79" s="11">
        <f t="shared" si="1"/>
        <v>75.306</v>
      </c>
      <c r="G79" s="11">
        <f t="shared" si="2"/>
        <v>13.17855</v>
      </c>
      <c r="H79" s="12">
        <v>45332.0</v>
      </c>
      <c r="I79" s="5" t="str">
        <f>VLOOKUP(H79,Vendedores!$A$1:$D$8,2,FALSE)</f>
        <v>Altair Ferreira</v>
      </c>
      <c r="J79" s="5" t="str">
        <f>VLOOKUP(H79,Vendedores!$A$1:$D$8,4,FALSE)</f>
        <v>Centro-Oeste</v>
      </c>
    </row>
    <row r="80" ht="14.25" customHeight="1">
      <c r="A80" s="3">
        <v>2376.0</v>
      </c>
      <c r="B80" s="4">
        <f t="shared" si="3"/>
        <v>44300</v>
      </c>
      <c r="C80" s="5" t="s">
        <v>18</v>
      </c>
      <c r="D80" s="5">
        <v>23.0</v>
      </c>
      <c r="E80" s="6">
        <v>84.5</v>
      </c>
      <c r="F80" s="6">
        <f t="shared" si="1"/>
        <v>130.13</v>
      </c>
      <c r="G80" s="6">
        <f t="shared" si="2"/>
        <v>22.77275</v>
      </c>
      <c r="H80" s="7">
        <v>15444.0</v>
      </c>
      <c r="I80" s="5" t="str">
        <f>VLOOKUP(H80,Vendedores!$A$1:$D$8,2,FALSE)</f>
        <v>Jhonny Smith</v>
      </c>
      <c r="J80" s="5" t="str">
        <f>VLOOKUP(H80,Vendedores!$A$1:$D$8,4,FALSE)</f>
        <v>Sudeste</v>
      </c>
    </row>
    <row r="81" ht="14.25" customHeight="1">
      <c r="A81" s="8">
        <v>23332.0</v>
      </c>
      <c r="B81" s="9">
        <f t="shared" si="3"/>
        <v>44285</v>
      </c>
      <c r="C81" s="10" t="s">
        <v>12</v>
      </c>
      <c r="D81" s="10">
        <v>12.0</v>
      </c>
      <c r="E81" s="11">
        <v>60.0</v>
      </c>
      <c r="F81" s="11">
        <f t="shared" si="1"/>
        <v>92.4</v>
      </c>
      <c r="G81" s="11">
        <f t="shared" si="2"/>
        <v>16.17</v>
      </c>
      <c r="H81" s="12">
        <v>45332.0</v>
      </c>
      <c r="I81" s="5" t="str">
        <f>VLOOKUP(H81,Vendedores!$A$1:$D$8,2,FALSE)</f>
        <v>Altair Ferreira</v>
      </c>
      <c r="J81" s="5" t="str">
        <f>VLOOKUP(H81,Vendedores!$A$1:$D$8,4,FALSE)</f>
        <v>Centro-Oeste</v>
      </c>
    </row>
    <row r="82" ht="14.25" customHeight="1">
      <c r="A82" s="3">
        <v>12334.0</v>
      </c>
      <c r="B82" s="4">
        <f t="shared" si="3"/>
        <v>44270</v>
      </c>
      <c r="C82" s="5" t="s">
        <v>13</v>
      </c>
      <c r="D82" s="5">
        <v>65.0</v>
      </c>
      <c r="E82" s="6">
        <v>57.0</v>
      </c>
      <c r="F82" s="6">
        <f t="shared" si="1"/>
        <v>87.78</v>
      </c>
      <c r="G82" s="6">
        <f t="shared" si="2"/>
        <v>15.3615</v>
      </c>
      <c r="H82" s="7">
        <v>67786.0</v>
      </c>
      <c r="I82" s="5" t="str">
        <f>VLOOKUP(H82,Vendedores!$A$1:$D$8,2,FALSE)</f>
        <v>Sidney Campos</v>
      </c>
      <c r="J82" s="5" t="str">
        <f>VLOOKUP(H82,Vendedores!$A$1:$D$8,4,FALSE)</f>
        <v>Sul</v>
      </c>
    </row>
    <row r="83" ht="14.25" customHeight="1">
      <c r="A83" s="8">
        <v>12335.0</v>
      </c>
      <c r="B83" s="9">
        <f t="shared" si="3"/>
        <v>44255</v>
      </c>
      <c r="C83" s="10" t="s">
        <v>14</v>
      </c>
      <c r="D83" s="10">
        <v>45.0</v>
      </c>
      <c r="E83" s="11">
        <v>124.3</v>
      </c>
      <c r="F83" s="11">
        <f t="shared" si="1"/>
        <v>191.422</v>
      </c>
      <c r="G83" s="11">
        <f t="shared" si="2"/>
        <v>33.49885</v>
      </c>
      <c r="H83" s="12">
        <v>15444.0</v>
      </c>
      <c r="I83" s="5" t="str">
        <f>VLOOKUP(H83,Vendedores!$A$1:$D$8,2,FALSE)</f>
        <v>Jhonny Smith</v>
      </c>
      <c r="J83" s="5" t="str">
        <f>VLOOKUP(H83,Vendedores!$A$1:$D$8,4,FALSE)</f>
        <v>Sudeste</v>
      </c>
    </row>
    <row r="84" ht="14.25" customHeight="1">
      <c r="A84" s="3">
        <v>12336.0</v>
      </c>
      <c r="B84" s="4">
        <f t="shared" si="3"/>
        <v>44240</v>
      </c>
      <c r="C84" s="5" t="s">
        <v>14</v>
      </c>
      <c r="D84" s="5">
        <v>33.0</v>
      </c>
      <c r="E84" s="6">
        <v>124.3</v>
      </c>
      <c r="F84" s="6">
        <f t="shared" si="1"/>
        <v>191.422</v>
      </c>
      <c r="G84" s="6">
        <f t="shared" si="2"/>
        <v>33.49885</v>
      </c>
      <c r="H84" s="7">
        <v>45332.0</v>
      </c>
      <c r="I84" s="5" t="str">
        <f>VLOOKUP(H84,Vendedores!$A$1:$D$8,2,FALSE)</f>
        <v>Altair Ferreira</v>
      </c>
      <c r="J84" s="5" t="str">
        <f>VLOOKUP(H84,Vendedores!$A$1:$D$8,4,FALSE)</f>
        <v>Centro-Oeste</v>
      </c>
    </row>
    <row r="85" ht="14.25" customHeight="1">
      <c r="A85" s="8">
        <v>12337.0</v>
      </c>
      <c r="B85" s="9">
        <f t="shared" si="3"/>
        <v>44225</v>
      </c>
      <c r="C85" s="10" t="s">
        <v>15</v>
      </c>
      <c r="D85" s="10">
        <v>64.0</v>
      </c>
      <c r="E85" s="11">
        <v>60.0</v>
      </c>
      <c r="F85" s="11">
        <f t="shared" si="1"/>
        <v>92.4</v>
      </c>
      <c r="G85" s="11">
        <f t="shared" si="2"/>
        <v>16.17</v>
      </c>
      <c r="H85" s="12">
        <v>67786.0</v>
      </c>
      <c r="I85" s="5" t="str">
        <f>VLOOKUP(H85,Vendedores!$A$1:$D$8,2,FALSE)</f>
        <v>Sidney Campos</v>
      </c>
      <c r="J85" s="5" t="str">
        <f>VLOOKUP(H85,Vendedores!$A$1:$D$8,4,FALSE)</f>
        <v>Sul</v>
      </c>
    </row>
    <row r="86" ht="14.25" customHeight="1">
      <c r="A86" s="3">
        <v>12338.0</v>
      </c>
      <c r="B86" s="4">
        <f t="shared" si="3"/>
        <v>44210</v>
      </c>
      <c r="C86" s="5" t="s">
        <v>16</v>
      </c>
      <c r="D86" s="5">
        <v>77.0</v>
      </c>
      <c r="E86" s="6">
        <v>57.0</v>
      </c>
      <c r="F86" s="6">
        <f t="shared" si="1"/>
        <v>87.78</v>
      </c>
      <c r="G86" s="6">
        <f t="shared" si="2"/>
        <v>15.3615</v>
      </c>
      <c r="H86" s="7">
        <v>67786.0</v>
      </c>
      <c r="I86" s="5" t="str">
        <f>VLOOKUP(H86,Vendedores!$A$1:$D$8,2,FALSE)</f>
        <v>Sidney Campos</v>
      </c>
      <c r="J86" s="5" t="str">
        <f>VLOOKUP(H86,Vendedores!$A$1:$D$8,4,FALSE)</f>
        <v>Sul</v>
      </c>
    </row>
    <row r="87" ht="14.25" customHeight="1">
      <c r="A87" s="8">
        <v>12339.0</v>
      </c>
      <c r="B87" s="9">
        <f t="shared" si="3"/>
        <v>44195</v>
      </c>
      <c r="C87" s="10" t="s">
        <v>17</v>
      </c>
      <c r="D87" s="10">
        <v>432.0</v>
      </c>
      <c r="E87" s="11">
        <v>48.9</v>
      </c>
      <c r="F87" s="11">
        <f t="shared" si="1"/>
        <v>75.306</v>
      </c>
      <c r="G87" s="11">
        <f t="shared" si="2"/>
        <v>13.17855</v>
      </c>
      <c r="H87" s="12">
        <v>45332.0</v>
      </c>
      <c r="I87" s="5" t="str">
        <f>VLOOKUP(H87,Vendedores!$A$1:$D$8,2,FALSE)</f>
        <v>Altair Ferreira</v>
      </c>
      <c r="J87" s="5" t="str">
        <f>VLOOKUP(H87,Vendedores!$A$1:$D$8,4,FALSE)</f>
        <v>Centro-Oeste</v>
      </c>
    </row>
    <row r="88" ht="14.25" customHeight="1">
      <c r="A88" s="3">
        <v>12340.0</v>
      </c>
      <c r="B88" s="4">
        <f t="shared" si="3"/>
        <v>44180</v>
      </c>
      <c r="C88" s="5" t="s">
        <v>18</v>
      </c>
      <c r="D88" s="5">
        <v>12.0</v>
      </c>
      <c r="E88" s="6">
        <v>84.5</v>
      </c>
      <c r="F88" s="6">
        <f t="shared" si="1"/>
        <v>130.13</v>
      </c>
      <c r="G88" s="6">
        <f t="shared" si="2"/>
        <v>22.77275</v>
      </c>
      <c r="H88" s="7">
        <v>67786.0</v>
      </c>
      <c r="I88" s="5" t="str">
        <f>VLOOKUP(H88,Vendedores!$A$1:$D$8,2,FALSE)</f>
        <v>Sidney Campos</v>
      </c>
      <c r="J88" s="5" t="str">
        <f>VLOOKUP(H88,Vendedores!$A$1:$D$8,4,FALSE)</f>
        <v>Sul</v>
      </c>
    </row>
    <row r="89" ht="14.25" customHeight="1">
      <c r="A89" s="8">
        <v>12341.0</v>
      </c>
      <c r="B89" s="9">
        <f t="shared" si="3"/>
        <v>44165</v>
      </c>
      <c r="C89" s="10" t="s">
        <v>19</v>
      </c>
      <c r="D89" s="10">
        <v>35.0</v>
      </c>
      <c r="E89" s="11">
        <v>84.5</v>
      </c>
      <c r="F89" s="11">
        <f t="shared" si="1"/>
        <v>130.13</v>
      </c>
      <c r="G89" s="11">
        <f t="shared" si="2"/>
        <v>22.77275</v>
      </c>
      <c r="H89" s="12">
        <v>15443.0</v>
      </c>
      <c r="I89" s="5" t="str">
        <f>VLOOKUP(H89,Vendedores!$A$1:$D$8,2,FALSE)</f>
        <v>Mariana Peixoto</v>
      </c>
      <c r="J89" s="5" t="str">
        <f>VLOOKUP(H89,Vendedores!$A$1:$D$8,4,FALSE)</f>
        <v>Sul</v>
      </c>
    </row>
    <row r="90" ht="14.25" customHeight="1">
      <c r="A90" s="3">
        <v>12342.0</v>
      </c>
      <c r="B90" s="4">
        <f t="shared" si="3"/>
        <v>44150</v>
      </c>
      <c r="C90" s="5" t="s">
        <v>20</v>
      </c>
      <c r="D90" s="5">
        <v>7.0</v>
      </c>
      <c r="E90" s="6">
        <v>57.0</v>
      </c>
      <c r="F90" s="6">
        <f t="shared" si="1"/>
        <v>87.78</v>
      </c>
      <c r="G90" s="6">
        <f t="shared" si="2"/>
        <v>15.3615</v>
      </c>
      <c r="H90" s="7">
        <v>15444.0</v>
      </c>
      <c r="I90" s="5" t="str">
        <f>VLOOKUP(H90,Vendedores!$A$1:$D$8,2,FALSE)</f>
        <v>Jhonny Smith</v>
      </c>
      <c r="J90" s="5" t="str">
        <f>VLOOKUP(H90,Vendedores!$A$1:$D$8,4,FALSE)</f>
        <v>Sudeste</v>
      </c>
    </row>
    <row r="91" ht="14.25" customHeight="1">
      <c r="A91" s="8">
        <v>12343.0</v>
      </c>
      <c r="B91" s="9">
        <f t="shared" si="3"/>
        <v>44135</v>
      </c>
      <c r="C91" s="10" t="s">
        <v>11</v>
      </c>
      <c r="D91" s="10">
        <v>78.0</v>
      </c>
      <c r="E91" s="11">
        <v>48.9</v>
      </c>
      <c r="F91" s="11">
        <f t="shared" si="1"/>
        <v>75.306</v>
      </c>
      <c r="G91" s="11">
        <f t="shared" si="2"/>
        <v>13.17855</v>
      </c>
      <c r="H91" s="12">
        <v>45332.0</v>
      </c>
      <c r="I91" s="5" t="str">
        <f>VLOOKUP(H91,Vendedores!$A$1:$D$8,2,FALSE)</f>
        <v>Altair Ferreira</v>
      </c>
      <c r="J91" s="5" t="str">
        <f>VLOOKUP(H91,Vendedores!$A$1:$D$8,4,FALSE)</f>
        <v>Centro-Oeste</v>
      </c>
    </row>
    <row r="92" ht="14.25" customHeight="1">
      <c r="A92" s="3">
        <v>12344.0</v>
      </c>
      <c r="B92" s="4">
        <f t="shared" si="3"/>
        <v>44120</v>
      </c>
      <c r="C92" s="5" t="s">
        <v>12</v>
      </c>
      <c r="D92" s="5">
        <v>21.0</v>
      </c>
      <c r="E92" s="6">
        <v>60.0</v>
      </c>
      <c r="F92" s="6">
        <f t="shared" si="1"/>
        <v>92.4</v>
      </c>
      <c r="G92" s="6">
        <f t="shared" si="2"/>
        <v>16.17</v>
      </c>
      <c r="H92" s="7">
        <v>67786.0</v>
      </c>
      <c r="I92" s="5" t="str">
        <f>VLOOKUP(H92,Vendedores!$A$1:$D$8,2,FALSE)</f>
        <v>Sidney Campos</v>
      </c>
      <c r="J92" s="5" t="str">
        <f>VLOOKUP(H92,Vendedores!$A$1:$D$8,4,FALSE)</f>
        <v>Sul</v>
      </c>
    </row>
    <row r="93" ht="14.25" customHeight="1">
      <c r="A93" s="8">
        <v>12345.0</v>
      </c>
      <c r="B93" s="9">
        <f t="shared" si="3"/>
        <v>44105</v>
      </c>
      <c r="C93" s="10" t="s">
        <v>13</v>
      </c>
      <c r="D93" s="10">
        <v>76.0</v>
      </c>
      <c r="E93" s="11">
        <v>57.0</v>
      </c>
      <c r="F93" s="11">
        <f t="shared" si="1"/>
        <v>87.78</v>
      </c>
      <c r="G93" s="11">
        <f t="shared" si="2"/>
        <v>15.3615</v>
      </c>
      <c r="H93" s="14">
        <v>12332.0</v>
      </c>
      <c r="I93" s="5" t="str">
        <f>VLOOKUP(H93,Vendedores!$A$1:$D$8,2,FALSE)</f>
        <v>Janaina Siqueira</v>
      </c>
      <c r="J93" s="5" t="str">
        <f>VLOOKUP(H93,Vendedores!$A$1:$D$8,4,FALSE)</f>
        <v>Nordeste</v>
      </c>
    </row>
    <row r="94" ht="14.25" customHeight="1">
      <c r="A94" s="3">
        <v>12346.0</v>
      </c>
      <c r="B94" s="4">
        <f t="shared" si="3"/>
        <v>44090</v>
      </c>
      <c r="C94" s="5" t="s">
        <v>14</v>
      </c>
      <c r="D94" s="5">
        <v>98.0</v>
      </c>
      <c r="E94" s="6">
        <v>124.3</v>
      </c>
      <c r="F94" s="6">
        <f t="shared" si="1"/>
        <v>191.422</v>
      </c>
      <c r="G94" s="6">
        <f t="shared" si="2"/>
        <v>33.49885</v>
      </c>
      <c r="H94" s="7">
        <v>45332.0</v>
      </c>
      <c r="I94" s="5" t="str">
        <f>VLOOKUP(H94,Vendedores!$A$1:$D$8,2,FALSE)</f>
        <v>Altair Ferreira</v>
      </c>
      <c r="J94" s="5" t="str">
        <f>VLOOKUP(H94,Vendedores!$A$1:$D$8,4,FALSE)</f>
        <v>Centro-Oeste</v>
      </c>
    </row>
    <row r="95" ht="14.25" customHeight="1">
      <c r="A95" s="8">
        <v>12347.0</v>
      </c>
      <c r="B95" s="9">
        <f t="shared" si="3"/>
        <v>44075</v>
      </c>
      <c r="C95" s="10" t="s">
        <v>14</v>
      </c>
      <c r="D95" s="10">
        <v>22.0</v>
      </c>
      <c r="E95" s="11">
        <v>124.3</v>
      </c>
      <c r="F95" s="11">
        <f t="shared" si="1"/>
        <v>191.422</v>
      </c>
      <c r="G95" s="11">
        <f t="shared" si="2"/>
        <v>33.49885</v>
      </c>
      <c r="H95" s="12">
        <v>15443.0</v>
      </c>
      <c r="I95" s="5" t="str">
        <f>VLOOKUP(H95,Vendedores!$A$1:$D$8,2,FALSE)</f>
        <v>Mariana Peixoto</v>
      </c>
      <c r="J95" s="5" t="str">
        <f>VLOOKUP(H95,Vendedores!$A$1:$D$8,4,FALSE)</f>
        <v>Sul</v>
      </c>
    </row>
    <row r="96" ht="14.25" customHeight="1">
      <c r="A96" s="3">
        <v>12348.0</v>
      </c>
      <c r="B96" s="4">
        <f t="shared" si="3"/>
        <v>44060</v>
      </c>
      <c r="C96" s="5" t="s">
        <v>15</v>
      </c>
      <c r="D96" s="5">
        <v>87.0</v>
      </c>
      <c r="E96" s="6">
        <v>60.0</v>
      </c>
      <c r="F96" s="6">
        <f t="shared" si="1"/>
        <v>92.4</v>
      </c>
      <c r="G96" s="6">
        <f t="shared" si="2"/>
        <v>16.17</v>
      </c>
      <c r="H96" s="7">
        <v>15444.0</v>
      </c>
      <c r="I96" s="5" t="str">
        <f>VLOOKUP(H96,Vendedores!$A$1:$D$8,2,FALSE)</f>
        <v>Jhonny Smith</v>
      </c>
      <c r="J96" s="5" t="str">
        <f>VLOOKUP(H96,Vendedores!$A$1:$D$8,4,FALSE)</f>
        <v>Sudeste</v>
      </c>
    </row>
    <row r="97" ht="14.25" customHeight="1">
      <c r="A97" s="8">
        <v>12349.0</v>
      </c>
      <c r="B97" s="9">
        <f t="shared" si="3"/>
        <v>44045</v>
      </c>
      <c r="C97" s="10" t="s">
        <v>16</v>
      </c>
      <c r="D97" s="10">
        <v>56.0</v>
      </c>
      <c r="E97" s="11">
        <v>57.0</v>
      </c>
      <c r="F97" s="11">
        <f t="shared" si="1"/>
        <v>87.78</v>
      </c>
      <c r="G97" s="11">
        <f t="shared" si="2"/>
        <v>15.3615</v>
      </c>
      <c r="H97" s="12">
        <v>45332.0</v>
      </c>
      <c r="I97" s="5" t="str">
        <f>VLOOKUP(H97,Vendedores!$A$1:$D$8,2,FALSE)</f>
        <v>Altair Ferreira</v>
      </c>
      <c r="J97" s="5" t="str">
        <f>VLOOKUP(H97,Vendedores!$A$1:$D$8,4,FALSE)</f>
        <v>Centro-Oeste</v>
      </c>
    </row>
    <row r="98" ht="14.25" customHeight="1">
      <c r="A98" s="3">
        <v>12350.0</v>
      </c>
      <c r="B98" s="4">
        <f t="shared" si="3"/>
        <v>44030</v>
      </c>
      <c r="C98" s="5" t="s">
        <v>17</v>
      </c>
      <c r="D98" s="5">
        <v>22.0</v>
      </c>
      <c r="E98" s="6">
        <v>48.9</v>
      </c>
      <c r="F98" s="6">
        <f t="shared" si="1"/>
        <v>75.306</v>
      </c>
      <c r="G98" s="6">
        <f t="shared" si="2"/>
        <v>13.17855</v>
      </c>
      <c r="H98" s="7">
        <v>67786.0</v>
      </c>
      <c r="I98" s="5" t="str">
        <f>VLOOKUP(H98,Vendedores!$A$1:$D$8,2,FALSE)</f>
        <v>Sidney Campos</v>
      </c>
      <c r="J98" s="5" t="str">
        <f>VLOOKUP(H98,Vendedores!$A$1:$D$8,4,FALSE)</f>
        <v>Sul</v>
      </c>
    </row>
    <row r="99" ht="14.25" customHeight="1">
      <c r="A99" s="8">
        <v>12351.0</v>
      </c>
      <c r="B99" s="9">
        <f t="shared" si="3"/>
        <v>44015</v>
      </c>
      <c r="C99" s="10" t="s">
        <v>18</v>
      </c>
      <c r="D99" s="10">
        <v>121.0</v>
      </c>
      <c r="E99" s="11">
        <v>84.5</v>
      </c>
      <c r="F99" s="11">
        <f t="shared" si="1"/>
        <v>130.13</v>
      </c>
      <c r="G99" s="11">
        <f t="shared" si="2"/>
        <v>22.77275</v>
      </c>
      <c r="H99" s="14">
        <v>12332.0</v>
      </c>
      <c r="I99" s="5" t="str">
        <f>VLOOKUP(H99,Vendedores!$A$1:$D$8,2,FALSE)</f>
        <v>Janaina Siqueira</v>
      </c>
      <c r="J99" s="5" t="str">
        <f>VLOOKUP(H99,Vendedores!$A$1:$D$8,4,FALSE)</f>
        <v>Nordeste</v>
      </c>
    </row>
    <row r="100" ht="14.25" customHeight="1">
      <c r="A100" s="3">
        <v>12352.0</v>
      </c>
      <c r="B100" s="4">
        <f t="shared" si="3"/>
        <v>44000</v>
      </c>
      <c r="C100" s="5" t="s">
        <v>10</v>
      </c>
      <c r="D100" s="5">
        <v>2.0</v>
      </c>
      <c r="E100" s="6">
        <v>84.5</v>
      </c>
      <c r="F100" s="6">
        <f t="shared" si="1"/>
        <v>130.13</v>
      </c>
      <c r="G100" s="6">
        <f t="shared" si="2"/>
        <v>22.77275</v>
      </c>
      <c r="H100" s="7">
        <v>45332.0</v>
      </c>
      <c r="I100" s="5" t="str">
        <f>VLOOKUP(H100,Vendedores!$A$1:$D$8,2,FALSE)</f>
        <v>Altair Ferreira</v>
      </c>
      <c r="J100" s="5" t="str">
        <f>VLOOKUP(H100,Vendedores!$A$1:$D$8,4,FALSE)</f>
        <v>Centro-Oeste</v>
      </c>
    </row>
    <row r="101" ht="14.25" customHeight="1">
      <c r="A101" s="8">
        <v>12353.0</v>
      </c>
      <c r="B101" s="9">
        <f t="shared" si="3"/>
        <v>43985</v>
      </c>
      <c r="C101" s="10" t="s">
        <v>11</v>
      </c>
      <c r="D101" s="10">
        <v>555.0</v>
      </c>
      <c r="E101" s="11">
        <v>48.9</v>
      </c>
      <c r="F101" s="11">
        <f t="shared" si="1"/>
        <v>75.306</v>
      </c>
      <c r="G101" s="11">
        <f t="shared" si="2"/>
        <v>13.17855</v>
      </c>
      <c r="H101" s="12">
        <v>15444.0</v>
      </c>
      <c r="I101" s="5" t="str">
        <f>VLOOKUP(H101,Vendedores!$A$1:$D$8,2,FALSE)</f>
        <v>Jhonny Smith</v>
      </c>
      <c r="J101" s="5" t="str">
        <f>VLOOKUP(H101,Vendedores!$A$1:$D$8,4,FALSE)</f>
        <v>Sudeste</v>
      </c>
    </row>
    <row r="102" ht="14.25" customHeight="1">
      <c r="A102" s="3">
        <v>12354.0</v>
      </c>
      <c r="B102" s="4">
        <f t="shared" si="3"/>
        <v>43970</v>
      </c>
      <c r="C102" s="5" t="s">
        <v>12</v>
      </c>
      <c r="D102" s="5">
        <v>32.0</v>
      </c>
      <c r="E102" s="6">
        <v>60.0</v>
      </c>
      <c r="F102" s="6">
        <f t="shared" si="1"/>
        <v>92.4</v>
      </c>
      <c r="G102" s="6">
        <f t="shared" si="2"/>
        <v>16.17</v>
      </c>
      <c r="H102" s="7">
        <v>45332.0</v>
      </c>
      <c r="I102" s="5" t="str">
        <f>VLOOKUP(H102,Vendedores!$A$1:$D$8,2,FALSE)</f>
        <v>Altair Ferreira</v>
      </c>
      <c r="J102" s="5" t="str">
        <f>VLOOKUP(H102,Vendedores!$A$1:$D$8,4,FALSE)</f>
        <v>Centro-Oeste</v>
      </c>
    </row>
    <row r="103" ht="14.25" customHeight="1">
      <c r="A103" s="8">
        <v>12355.0</v>
      </c>
      <c r="B103" s="9">
        <f t="shared" si="3"/>
        <v>43955</v>
      </c>
      <c r="C103" s="10" t="s">
        <v>13</v>
      </c>
      <c r="D103" s="10">
        <v>52.0</v>
      </c>
      <c r="E103" s="11">
        <v>57.0</v>
      </c>
      <c r="F103" s="11">
        <f t="shared" si="1"/>
        <v>87.78</v>
      </c>
      <c r="G103" s="11">
        <f t="shared" si="2"/>
        <v>15.3615</v>
      </c>
      <c r="H103" s="12">
        <v>67786.0</v>
      </c>
      <c r="I103" s="5" t="str">
        <f>VLOOKUP(H103,Vendedores!$A$1:$D$8,2,FALSE)</f>
        <v>Sidney Campos</v>
      </c>
      <c r="J103" s="5" t="str">
        <f>VLOOKUP(H103,Vendedores!$A$1:$D$8,4,FALSE)</f>
        <v>Sul</v>
      </c>
    </row>
    <row r="104" ht="14.25" customHeight="1">
      <c r="A104" s="3">
        <v>12356.0</v>
      </c>
      <c r="B104" s="4">
        <f t="shared" si="3"/>
        <v>43940</v>
      </c>
      <c r="C104" s="5" t="s">
        <v>14</v>
      </c>
      <c r="D104" s="5">
        <v>120.0</v>
      </c>
      <c r="E104" s="6">
        <v>124.3</v>
      </c>
      <c r="F104" s="6">
        <f t="shared" si="1"/>
        <v>191.422</v>
      </c>
      <c r="G104" s="6">
        <f t="shared" si="2"/>
        <v>33.49885</v>
      </c>
      <c r="H104" s="7">
        <v>15444.0</v>
      </c>
      <c r="I104" s="5" t="str">
        <f>VLOOKUP(H104,Vendedores!$A$1:$D$8,2,FALSE)</f>
        <v>Jhonny Smith</v>
      </c>
      <c r="J104" s="5" t="str">
        <f>VLOOKUP(H104,Vendedores!$A$1:$D$8,4,FALSE)</f>
        <v>Sudeste</v>
      </c>
    </row>
    <row r="105" ht="14.25" customHeight="1">
      <c r="A105" s="8">
        <v>12357.0</v>
      </c>
      <c r="B105" s="9">
        <f t="shared" si="3"/>
        <v>43925</v>
      </c>
      <c r="C105" s="10" t="s">
        <v>14</v>
      </c>
      <c r="D105" s="10">
        <v>25.0</v>
      </c>
      <c r="E105" s="11">
        <v>124.3</v>
      </c>
      <c r="F105" s="11">
        <f t="shared" si="1"/>
        <v>191.422</v>
      </c>
      <c r="G105" s="11">
        <f t="shared" si="2"/>
        <v>33.49885</v>
      </c>
      <c r="H105" s="12">
        <v>45332.0</v>
      </c>
      <c r="I105" s="5" t="str">
        <f>VLOOKUP(H105,Vendedores!$A$1:$D$8,2,FALSE)</f>
        <v>Altair Ferreira</v>
      </c>
      <c r="J105" s="5" t="str">
        <f>VLOOKUP(H105,Vendedores!$A$1:$D$8,4,FALSE)</f>
        <v>Centro-Oeste</v>
      </c>
    </row>
    <row r="106" ht="14.25" customHeight="1">
      <c r="A106" s="3">
        <v>12358.0</v>
      </c>
      <c r="B106" s="4">
        <f t="shared" si="3"/>
        <v>43910</v>
      </c>
      <c r="C106" s="5" t="s">
        <v>15</v>
      </c>
      <c r="D106" s="5">
        <v>16.0</v>
      </c>
      <c r="E106" s="6">
        <v>60.0</v>
      </c>
      <c r="F106" s="6">
        <f t="shared" si="1"/>
        <v>92.4</v>
      </c>
      <c r="G106" s="6">
        <f t="shared" si="2"/>
        <v>16.17</v>
      </c>
      <c r="H106" s="7">
        <v>67786.0</v>
      </c>
      <c r="I106" s="5" t="str">
        <f>VLOOKUP(H106,Vendedores!$A$1:$D$8,2,FALSE)</f>
        <v>Sidney Campos</v>
      </c>
      <c r="J106" s="5" t="str">
        <f>VLOOKUP(H106,Vendedores!$A$1:$D$8,4,FALSE)</f>
        <v>Sul</v>
      </c>
    </row>
    <row r="107" ht="14.25" customHeight="1">
      <c r="A107" s="8">
        <v>12359.0</v>
      </c>
      <c r="B107" s="9">
        <f t="shared" si="3"/>
        <v>43895</v>
      </c>
      <c r="C107" s="10" t="s">
        <v>16</v>
      </c>
      <c r="D107" s="10">
        <v>65.0</v>
      </c>
      <c r="E107" s="11">
        <v>57.0</v>
      </c>
      <c r="F107" s="11">
        <f t="shared" si="1"/>
        <v>87.78</v>
      </c>
      <c r="G107" s="11">
        <f t="shared" si="2"/>
        <v>15.3615</v>
      </c>
      <c r="H107" s="12">
        <v>67786.0</v>
      </c>
      <c r="I107" s="5" t="str">
        <f>VLOOKUP(H107,Vendedores!$A$1:$D$8,2,FALSE)</f>
        <v>Sidney Campos</v>
      </c>
      <c r="J107" s="5" t="str">
        <f>VLOOKUP(H107,Vendedores!$A$1:$D$8,4,FALSE)</f>
        <v>Sul</v>
      </c>
    </row>
    <row r="108" ht="14.25" customHeight="1">
      <c r="A108" s="3">
        <v>12360.0</v>
      </c>
      <c r="B108" s="4">
        <f t="shared" si="3"/>
        <v>43880</v>
      </c>
      <c r="C108" s="5" t="s">
        <v>17</v>
      </c>
      <c r="D108" s="5">
        <v>14.0</v>
      </c>
      <c r="E108" s="6">
        <v>48.9</v>
      </c>
      <c r="F108" s="6">
        <f t="shared" si="1"/>
        <v>75.306</v>
      </c>
      <c r="G108" s="6">
        <f t="shared" si="2"/>
        <v>13.17855</v>
      </c>
      <c r="H108" s="7">
        <v>45332.0</v>
      </c>
      <c r="I108" s="5" t="str">
        <f>VLOOKUP(H108,Vendedores!$A$1:$D$8,2,FALSE)</f>
        <v>Altair Ferreira</v>
      </c>
      <c r="J108" s="5" t="str">
        <f>VLOOKUP(H108,Vendedores!$A$1:$D$8,4,FALSE)</f>
        <v>Centro-Oeste</v>
      </c>
    </row>
    <row r="109" ht="14.25" customHeight="1">
      <c r="A109" s="8">
        <v>12361.0</v>
      </c>
      <c r="B109" s="9">
        <f t="shared" si="3"/>
        <v>43865</v>
      </c>
      <c r="C109" s="10" t="s">
        <v>18</v>
      </c>
      <c r="D109" s="10">
        <v>16.0</v>
      </c>
      <c r="E109" s="11">
        <v>84.5</v>
      </c>
      <c r="F109" s="11">
        <f t="shared" si="1"/>
        <v>130.13</v>
      </c>
      <c r="G109" s="11">
        <f t="shared" si="2"/>
        <v>22.77275</v>
      </c>
      <c r="H109" s="12">
        <v>67786.0</v>
      </c>
      <c r="I109" s="5" t="str">
        <f>VLOOKUP(H109,Vendedores!$A$1:$D$8,2,FALSE)</f>
        <v>Sidney Campos</v>
      </c>
      <c r="J109" s="5" t="str">
        <f>VLOOKUP(H109,Vendedores!$A$1:$D$8,4,FALSE)</f>
        <v>Sul</v>
      </c>
    </row>
    <row r="110" ht="14.25" customHeight="1">
      <c r="A110" s="3">
        <v>12362.0</v>
      </c>
      <c r="B110" s="4">
        <f t="shared" si="3"/>
        <v>43850</v>
      </c>
      <c r="C110" s="5" t="s">
        <v>19</v>
      </c>
      <c r="D110" s="5">
        <v>22.0</v>
      </c>
      <c r="E110" s="6">
        <v>84.5</v>
      </c>
      <c r="F110" s="6">
        <f t="shared" si="1"/>
        <v>130.13</v>
      </c>
      <c r="G110" s="6">
        <f t="shared" si="2"/>
        <v>22.77275</v>
      </c>
      <c r="H110" s="7">
        <v>67786.0</v>
      </c>
      <c r="I110" s="5" t="str">
        <f>VLOOKUP(H110,Vendedores!$A$1:$D$8,2,FALSE)</f>
        <v>Sidney Campos</v>
      </c>
      <c r="J110" s="5" t="str">
        <f>VLOOKUP(H110,Vendedores!$A$1:$D$8,4,FALSE)</f>
        <v>Sul</v>
      </c>
    </row>
    <row r="111" ht="14.25" customHeight="1">
      <c r="A111" s="8">
        <v>12363.0</v>
      </c>
      <c r="B111" s="9">
        <f t="shared" si="3"/>
        <v>43835</v>
      </c>
      <c r="C111" s="10" t="s">
        <v>20</v>
      </c>
      <c r="D111" s="10">
        <v>10.0</v>
      </c>
      <c r="E111" s="11">
        <v>57.0</v>
      </c>
      <c r="F111" s="11">
        <f t="shared" si="1"/>
        <v>87.78</v>
      </c>
      <c r="G111" s="11">
        <f t="shared" si="2"/>
        <v>15.3615</v>
      </c>
      <c r="H111" s="12">
        <v>15444.0</v>
      </c>
      <c r="I111" s="5" t="str">
        <f>VLOOKUP(H111,Vendedores!$A$1:$D$8,2,FALSE)</f>
        <v>Jhonny Smith</v>
      </c>
      <c r="J111" s="5" t="str">
        <f>VLOOKUP(H111,Vendedores!$A$1:$D$8,4,FALSE)</f>
        <v>Sudeste</v>
      </c>
    </row>
    <row r="112" ht="14.25" customHeight="1">
      <c r="A112" s="3">
        <v>12364.0</v>
      </c>
      <c r="B112" s="4">
        <f t="shared" si="3"/>
        <v>43820</v>
      </c>
      <c r="C112" s="5" t="s">
        <v>11</v>
      </c>
      <c r="D112" s="5">
        <v>120.0</v>
      </c>
      <c r="E112" s="6">
        <v>48.9</v>
      </c>
      <c r="F112" s="6">
        <f t="shared" si="1"/>
        <v>75.306</v>
      </c>
      <c r="G112" s="6">
        <f t="shared" si="2"/>
        <v>13.17855</v>
      </c>
      <c r="H112" s="7">
        <v>45332.0</v>
      </c>
      <c r="I112" s="5" t="str">
        <f>VLOOKUP(H112,Vendedores!$A$1:$D$8,2,FALSE)</f>
        <v>Altair Ferreira</v>
      </c>
      <c r="J112" s="5" t="str">
        <f>VLOOKUP(H112,Vendedores!$A$1:$D$8,4,FALSE)</f>
        <v>Centro-Oeste</v>
      </c>
    </row>
    <row r="113" ht="14.25" customHeight="1">
      <c r="A113" s="8">
        <v>12365.0</v>
      </c>
      <c r="B113" s="9">
        <f t="shared" si="3"/>
        <v>43805</v>
      </c>
      <c r="C113" s="10" t="s">
        <v>12</v>
      </c>
      <c r="D113" s="10">
        <v>232.0</v>
      </c>
      <c r="E113" s="11">
        <v>60.0</v>
      </c>
      <c r="F113" s="11">
        <f t="shared" si="1"/>
        <v>92.4</v>
      </c>
      <c r="G113" s="11">
        <f t="shared" si="2"/>
        <v>16.17</v>
      </c>
      <c r="H113" s="12">
        <v>67786.0</v>
      </c>
      <c r="I113" s="5" t="str">
        <f>VLOOKUP(H113,Vendedores!$A$1:$D$8,2,FALSE)</f>
        <v>Sidney Campos</v>
      </c>
      <c r="J113" s="5" t="str">
        <f>VLOOKUP(H113,Vendedores!$A$1:$D$8,4,FALSE)</f>
        <v>Sul</v>
      </c>
    </row>
    <row r="114" ht="14.25" customHeight="1">
      <c r="A114" s="3">
        <v>12366.0</v>
      </c>
      <c r="B114" s="4">
        <f t="shared" si="3"/>
        <v>43790</v>
      </c>
      <c r="C114" s="5" t="s">
        <v>13</v>
      </c>
      <c r="D114" s="5">
        <v>12.0</v>
      </c>
      <c r="E114" s="6">
        <v>57.0</v>
      </c>
      <c r="F114" s="6">
        <f t="shared" si="1"/>
        <v>87.78</v>
      </c>
      <c r="G114" s="6">
        <f t="shared" si="2"/>
        <v>15.3615</v>
      </c>
      <c r="H114" s="7">
        <v>67786.0</v>
      </c>
      <c r="I114" s="5" t="str">
        <f>VLOOKUP(H114,Vendedores!$A$1:$D$8,2,FALSE)</f>
        <v>Sidney Campos</v>
      </c>
      <c r="J114" s="5" t="str">
        <f>VLOOKUP(H114,Vendedores!$A$1:$D$8,4,FALSE)</f>
        <v>Sul</v>
      </c>
    </row>
    <row r="115" ht="14.25" customHeight="1">
      <c r="A115" s="8">
        <v>12367.0</v>
      </c>
      <c r="B115" s="9">
        <f t="shared" si="3"/>
        <v>43775</v>
      </c>
      <c r="C115" s="10" t="s">
        <v>14</v>
      </c>
      <c r="D115" s="10">
        <v>15.0</v>
      </c>
      <c r="E115" s="11">
        <v>124.3</v>
      </c>
      <c r="F115" s="11">
        <f t="shared" si="1"/>
        <v>191.422</v>
      </c>
      <c r="G115" s="11">
        <f t="shared" si="2"/>
        <v>33.49885</v>
      </c>
      <c r="H115" s="12">
        <v>45332.0</v>
      </c>
      <c r="I115" s="5" t="str">
        <f>VLOOKUP(H115,Vendedores!$A$1:$D$8,2,FALSE)</f>
        <v>Altair Ferreira</v>
      </c>
      <c r="J115" s="5" t="str">
        <f>VLOOKUP(H115,Vendedores!$A$1:$D$8,4,FALSE)</f>
        <v>Centro-Oeste</v>
      </c>
    </row>
    <row r="116" ht="14.25" customHeight="1">
      <c r="A116" s="3">
        <v>12368.0</v>
      </c>
      <c r="B116" s="4">
        <f t="shared" si="3"/>
        <v>43760</v>
      </c>
      <c r="C116" s="5" t="s">
        <v>14</v>
      </c>
      <c r="D116" s="5">
        <v>43.0</v>
      </c>
      <c r="E116" s="6">
        <v>124.3</v>
      </c>
      <c r="F116" s="6">
        <f t="shared" si="1"/>
        <v>191.422</v>
      </c>
      <c r="G116" s="6">
        <f t="shared" si="2"/>
        <v>33.49885</v>
      </c>
      <c r="H116" s="7">
        <v>67786.0</v>
      </c>
      <c r="I116" s="5" t="str">
        <f>VLOOKUP(H116,Vendedores!$A$1:$D$8,2,FALSE)</f>
        <v>Sidney Campos</v>
      </c>
      <c r="J116" s="5" t="str">
        <f>VLOOKUP(H116,Vendedores!$A$1:$D$8,4,FALSE)</f>
        <v>Sul</v>
      </c>
    </row>
    <row r="117" ht="14.25" customHeight="1">
      <c r="A117" s="8">
        <v>12369.0</v>
      </c>
      <c r="B117" s="9">
        <f t="shared" si="3"/>
        <v>43745</v>
      </c>
      <c r="C117" s="10" t="s">
        <v>15</v>
      </c>
      <c r="D117" s="10">
        <v>26.0</v>
      </c>
      <c r="E117" s="11">
        <v>60.0</v>
      </c>
      <c r="F117" s="11">
        <f t="shared" si="1"/>
        <v>92.4</v>
      </c>
      <c r="G117" s="11">
        <f t="shared" si="2"/>
        <v>16.17</v>
      </c>
      <c r="H117" s="12">
        <v>10265.0</v>
      </c>
      <c r="I117" s="5" t="str">
        <f>VLOOKUP(H117,Vendedores!$A$1:$D$8,2,FALSE)</f>
        <v>João Alves</v>
      </c>
      <c r="J117" s="5" t="str">
        <f>VLOOKUP(H117,Vendedores!$A$1:$D$8,4,FALSE)</f>
        <v>Sudeste</v>
      </c>
    </row>
    <row r="118" ht="14.25" customHeight="1">
      <c r="A118" s="3">
        <v>12370.0</v>
      </c>
      <c r="B118" s="4">
        <f t="shared" si="3"/>
        <v>43730</v>
      </c>
      <c r="C118" s="5" t="s">
        <v>16</v>
      </c>
      <c r="D118" s="5">
        <v>34.0</v>
      </c>
      <c r="E118" s="6">
        <v>57.0</v>
      </c>
      <c r="F118" s="6">
        <f t="shared" si="1"/>
        <v>87.78</v>
      </c>
      <c r="G118" s="6">
        <f t="shared" si="2"/>
        <v>15.3615</v>
      </c>
      <c r="H118" s="7">
        <v>21433.0</v>
      </c>
      <c r="I118" s="5" t="str">
        <f>VLOOKUP(H118,Vendedores!$A$1:$D$8,2,FALSE)</f>
        <v>Pedro Cardoso</v>
      </c>
      <c r="J118" s="5" t="str">
        <f>VLOOKUP(H118,Vendedores!$A$1:$D$8,4,FALSE)</f>
        <v>Norte</v>
      </c>
    </row>
    <row r="119" ht="14.25" customHeight="1">
      <c r="A119" s="8">
        <v>34443.0</v>
      </c>
      <c r="B119" s="9">
        <f t="shared" si="3"/>
        <v>43715</v>
      </c>
      <c r="C119" s="10" t="s">
        <v>17</v>
      </c>
      <c r="D119" s="10">
        <v>8.0</v>
      </c>
      <c r="E119" s="11">
        <v>48.9</v>
      </c>
      <c r="F119" s="11">
        <f t="shared" si="1"/>
        <v>75.306</v>
      </c>
      <c r="G119" s="11">
        <f t="shared" si="2"/>
        <v>13.17855</v>
      </c>
      <c r="H119" s="12">
        <v>10265.0</v>
      </c>
      <c r="I119" s="5" t="str">
        <f>VLOOKUP(H119,Vendedores!$A$1:$D$8,2,FALSE)</f>
        <v>João Alves</v>
      </c>
      <c r="J119" s="5" t="str">
        <f>VLOOKUP(H119,Vendedores!$A$1:$D$8,4,FALSE)</f>
        <v>Sudeste</v>
      </c>
    </row>
    <row r="120" ht="14.25" customHeight="1">
      <c r="A120" s="3">
        <v>34444.0</v>
      </c>
      <c r="B120" s="4">
        <f t="shared" si="3"/>
        <v>43700</v>
      </c>
      <c r="C120" s="5" t="s">
        <v>18</v>
      </c>
      <c r="D120" s="5">
        <v>25.0</v>
      </c>
      <c r="E120" s="6">
        <v>84.5</v>
      </c>
      <c r="F120" s="6">
        <f t="shared" si="1"/>
        <v>130.13</v>
      </c>
      <c r="G120" s="6">
        <f t="shared" si="2"/>
        <v>22.77275</v>
      </c>
      <c r="H120" s="7">
        <v>21433.0</v>
      </c>
      <c r="I120" s="5" t="str">
        <f>VLOOKUP(H120,Vendedores!$A$1:$D$8,2,FALSE)</f>
        <v>Pedro Cardoso</v>
      </c>
      <c r="J120" s="5" t="str">
        <f>VLOOKUP(H120,Vendedores!$A$1:$D$8,4,FALSE)</f>
        <v>Norte</v>
      </c>
    </row>
    <row r="121" ht="14.25" customHeight="1">
      <c r="A121" s="8">
        <v>34445.0</v>
      </c>
      <c r="B121" s="9">
        <f t="shared" si="3"/>
        <v>43685</v>
      </c>
      <c r="C121" s="10" t="s">
        <v>10</v>
      </c>
      <c r="D121" s="10">
        <v>154.0</v>
      </c>
      <c r="E121" s="11">
        <v>84.5</v>
      </c>
      <c r="F121" s="11">
        <f t="shared" si="1"/>
        <v>130.13</v>
      </c>
      <c r="G121" s="11">
        <f t="shared" si="2"/>
        <v>22.77275</v>
      </c>
      <c r="H121" s="12">
        <v>10265.0</v>
      </c>
      <c r="I121" s="5" t="str">
        <f>VLOOKUP(H121,Vendedores!$A$1:$D$8,2,FALSE)</f>
        <v>João Alves</v>
      </c>
      <c r="J121" s="5" t="str">
        <f>VLOOKUP(H121,Vendedores!$A$1:$D$8,4,FALSE)</f>
        <v>Sudeste</v>
      </c>
    </row>
    <row r="122" ht="14.25" customHeight="1">
      <c r="A122" s="3">
        <v>34446.0</v>
      </c>
      <c r="B122" s="4">
        <f t="shared" si="3"/>
        <v>43670</v>
      </c>
      <c r="C122" s="5" t="s">
        <v>11</v>
      </c>
      <c r="D122" s="5">
        <v>12.0</v>
      </c>
      <c r="E122" s="6">
        <v>48.9</v>
      </c>
      <c r="F122" s="6">
        <f t="shared" si="1"/>
        <v>75.306</v>
      </c>
      <c r="G122" s="6">
        <f t="shared" si="2"/>
        <v>13.17855</v>
      </c>
      <c r="H122" s="7">
        <v>10265.0</v>
      </c>
      <c r="I122" s="5" t="str">
        <f>VLOOKUP(H122,Vendedores!$A$1:$D$8,2,FALSE)</f>
        <v>João Alves</v>
      </c>
      <c r="J122" s="5" t="str">
        <f>VLOOKUP(H122,Vendedores!$A$1:$D$8,4,FALSE)</f>
        <v>Sudeste</v>
      </c>
    </row>
    <row r="123" ht="14.25" customHeight="1">
      <c r="A123" s="8">
        <v>34447.0</v>
      </c>
      <c r="B123" s="9">
        <f t="shared" si="3"/>
        <v>43655</v>
      </c>
      <c r="C123" s="10" t="s">
        <v>12</v>
      </c>
      <c r="D123" s="10">
        <v>54.0</v>
      </c>
      <c r="E123" s="11">
        <v>60.0</v>
      </c>
      <c r="F123" s="11">
        <f t="shared" si="1"/>
        <v>92.4</v>
      </c>
      <c r="G123" s="11">
        <f t="shared" si="2"/>
        <v>16.17</v>
      </c>
      <c r="H123" s="12">
        <v>10265.0</v>
      </c>
      <c r="I123" s="5" t="str">
        <f>VLOOKUP(H123,Vendedores!$A$1:$D$8,2,FALSE)</f>
        <v>João Alves</v>
      </c>
      <c r="J123" s="5" t="str">
        <f>VLOOKUP(H123,Vendedores!$A$1:$D$8,4,FALSE)</f>
        <v>Sudeste</v>
      </c>
    </row>
    <row r="124" ht="14.25" customHeight="1">
      <c r="A124" s="3">
        <v>34448.0</v>
      </c>
      <c r="B124" s="4">
        <f t="shared" si="3"/>
        <v>43640</v>
      </c>
      <c r="C124" s="5" t="s">
        <v>13</v>
      </c>
      <c r="D124" s="5">
        <v>43.0</v>
      </c>
      <c r="E124" s="6">
        <v>57.0</v>
      </c>
      <c r="F124" s="6">
        <f t="shared" si="1"/>
        <v>87.78</v>
      </c>
      <c r="G124" s="6">
        <f t="shared" si="2"/>
        <v>15.3615</v>
      </c>
      <c r="H124" s="7">
        <v>10265.0</v>
      </c>
      <c r="I124" s="5" t="str">
        <f>VLOOKUP(H124,Vendedores!$A$1:$D$8,2,FALSE)</f>
        <v>João Alves</v>
      </c>
      <c r="J124" s="5" t="str">
        <f>VLOOKUP(H124,Vendedores!$A$1:$D$8,4,FALSE)</f>
        <v>Sudeste</v>
      </c>
    </row>
    <row r="125" ht="14.25" customHeight="1">
      <c r="A125" s="8">
        <v>34449.0</v>
      </c>
      <c r="B125" s="9">
        <f t="shared" si="3"/>
        <v>43625</v>
      </c>
      <c r="C125" s="10" t="s">
        <v>14</v>
      </c>
      <c r="D125" s="10">
        <v>67.0</v>
      </c>
      <c r="E125" s="11">
        <v>124.3</v>
      </c>
      <c r="F125" s="11">
        <f t="shared" si="1"/>
        <v>191.422</v>
      </c>
      <c r="G125" s="11">
        <f t="shared" si="2"/>
        <v>33.49885</v>
      </c>
      <c r="H125" s="12">
        <v>10265.0</v>
      </c>
      <c r="I125" s="5" t="str">
        <f>VLOOKUP(H125,Vendedores!$A$1:$D$8,2,FALSE)</f>
        <v>João Alves</v>
      </c>
      <c r="J125" s="5" t="str">
        <f>VLOOKUP(H125,Vendedores!$A$1:$D$8,4,FALSE)</f>
        <v>Sudeste</v>
      </c>
    </row>
    <row r="126" ht="14.25" customHeight="1">
      <c r="A126" s="3">
        <v>34450.0</v>
      </c>
      <c r="B126" s="4">
        <f t="shared" si="3"/>
        <v>43610</v>
      </c>
      <c r="C126" s="5" t="s">
        <v>14</v>
      </c>
      <c r="D126" s="5">
        <v>743.0</v>
      </c>
      <c r="E126" s="6">
        <v>124.3</v>
      </c>
      <c r="F126" s="6">
        <f t="shared" si="1"/>
        <v>191.422</v>
      </c>
      <c r="G126" s="6">
        <f t="shared" si="2"/>
        <v>33.49885</v>
      </c>
      <c r="H126" s="7">
        <v>10265.0</v>
      </c>
      <c r="I126" s="5" t="str">
        <f>VLOOKUP(H126,Vendedores!$A$1:$D$8,2,FALSE)</f>
        <v>João Alves</v>
      </c>
      <c r="J126" s="5" t="str">
        <f>VLOOKUP(H126,Vendedores!$A$1:$D$8,4,FALSE)</f>
        <v>Sudeste</v>
      </c>
    </row>
    <row r="127" ht="14.25" customHeight="1">
      <c r="A127" s="8">
        <v>34451.0</v>
      </c>
      <c r="B127" s="9">
        <f t="shared" si="3"/>
        <v>43595</v>
      </c>
      <c r="C127" s="10" t="s">
        <v>15</v>
      </c>
      <c r="D127" s="10">
        <v>43.0</v>
      </c>
      <c r="E127" s="11">
        <v>60.0</v>
      </c>
      <c r="F127" s="11">
        <f t="shared" si="1"/>
        <v>92.4</v>
      </c>
      <c r="G127" s="11">
        <f t="shared" si="2"/>
        <v>16.17</v>
      </c>
      <c r="H127" s="12">
        <v>10265.0</v>
      </c>
      <c r="I127" s="5" t="str">
        <f>VLOOKUP(H127,Vendedores!$A$1:$D$8,2,FALSE)</f>
        <v>João Alves</v>
      </c>
      <c r="J127" s="5" t="str">
        <f>VLOOKUP(H127,Vendedores!$A$1:$D$8,4,FALSE)</f>
        <v>Sudeste</v>
      </c>
    </row>
    <row r="128" ht="14.25" customHeight="1">
      <c r="A128" s="3">
        <v>34452.0</v>
      </c>
      <c r="B128" s="4">
        <f t="shared" si="3"/>
        <v>43580</v>
      </c>
      <c r="C128" s="5" t="s">
        <v>16</v>
      </c>
      <c r="D128" s="5">
        <v>21.0</v>
      </c>
      <c r="E128" s="6">
        <v>57.0</v>
      </c>
      <c r="F128" s="6">
        <f t="shared" si="1"/>
        <v>87.78</v>
      </c>
      <c r="G128" s="6">
        <f t="shared" si="2"/>
        <v>15.3615</v>
      </c>
      <c r="H128" s="7">
        <v>10265.0</v>
      </c>
      <c r="I128" s="5" t="str">
        <f>VLOOKUP(H128,Vendedores!$A$1:$D$8,2,FALSE)</f>
        <v>João Alves</v>
      </c>
      <c r="J128" s="5" t="str">
        <f>VLOOKUP(H128,Vendedores!$A$1:$D$8,4,FALSE)</f>
        <v>Sudeste</v>
      </c>
    </row>
    <row r="129" ht="14.25" customHeight="1">
      <c r="A129" s="8">
        <v>34453.0</v>
      </c>
      <c r="B129" s="9">
        <f t="shared" si="3"/>
        <v>43565</v>
      </c>
      <c r="C129" s="10" t="s">
        <v>17</v>
      </c>
      <c r="D129" s="10">
        <v>342.0</v>
      </c>
      <c r="E129" s="11">
        <v>48.9</v>
      </c>
      <c r="F129" s="11">
        <f t="shared" si="1"/>
        <v>75.306</v>
      </c>
      <c r="G129" s="11">
        <f t="shared" si="2"/>
        <v>13.17855</v>
      </c>
      <c r="H129" s="12">
        <v>10265.0</v>
      </c>
      <c r="I129" s="5" t="str">
        <f>VLOOKUP(H129,Vendedores!$A$1:$D$8,2,FALSE)</f>
        <v>João Alves</v>
      </c>
      <c r="J129" s="5" t="str">
        <f>VLOOKUP(H129,Vendedores!$A$1:$D$8,4,FALSE)</f>
        <v>Sudeste</v>
      </c>
    </row>
    <row r="130" ht="14.25" customHeight="1">
      <c r="A130" s="3">
        <v>34454.0</v>
      </c>
      <c r="B130" s="4">
        <f t="shared" si="3"/>
        <v>43550</v>
      </c>
      <c r="C130" s="5" t="s">
        <v>18</v>
      </c>
      <c r="D130" s="5">
        <v>536.0</v>
      </c>
      <c r="E130" s="6">
        <v>84.5</v>
      </c>
      <c r="F130" s="6">
        <f t="shared" si="1"/>
        <v>130.13</v>
      </c>
      <c r="G130" s="6">
        <f t="shared" si="2"/>
        <v>22.77275</v>
      </c>
      <c r="H130" s="7">
        <v>21433.0</v>
      </c>
      <c r="I130" s="5" t="str">
        <f>VLOOKUP(H130,Vendedores!$A$1:$D$8,2,FALSE)</f>
        <v>Pedro Cardoso</v>
      </c>
      <c r="J130" s="5" t="str">
        <f>VLOOKUP(H130,Vendedores!$A$1:$D$8,4,FALSE)</f>
        <v>Norte</v>
      </c>
    </row>
    <row r="131" ht="14.25" customHeight="1">
      <c r="A131" s="8">
        <v>34455.0</v>
      </c>
      <c r="B131" s="9">
        <f t="shared" si="3"/>
        <v>43535</v>
      </c>
      <c r="C131" s="10" t="s">
        <v>19</v>
      </c>
      <c r="D131" s="10">
        <v>23.0</v>
      </c>
      <c r="E131" s="11">
        <v>84.5</v>
      </c>
      <c r="F131" s="11">
        <f t="shared" si="1"/>
        <v>130.13</v>
      </c>
      <c r="G131" s="11">
        <f t="shared" si="2"/>
        <v>22.77275</v>
      </c>
      <c r="H131" s="12">
        <v>15443.0</v>
      </c>
      <c r="I131" s="5" t="str">
        <f>VLOOKUP(H131,Vendedores!$A$1:$D$8,2,FALSE)</f>
        <v>Mariana Peixoto</v>
      </c>
      <c r="J131" s="5" t="str">
        <f>VLOOKUP(H131,Vendedores!$A$1:$D$8,4,FALSE)</f>
        <v>Sul</v>
      </c>
    </row>
    <row r="132" ht="14.25" customHeight="1">
      <c r="A132" s="3">
        <v>34456.0</v>
      </c>
      <c r="B132" s="4">
        <f t="shared" si="3"/>
        <v>43520</v>
      </c>
      <c r="C132" s="5" t="s">
        <v>20</v>
      </c>
      <c r="D132" s="5">
        <v>12.0</v>
      </c>
      <c r="E132" s="6">
        <v>57.0</v>
      </c>
      <c r="F132" s="6">
        <f t="shared" si="1"/>
        <v>87.78</v>
      </c>
      <c r="G132" s="6">
        <f t="shared" si="2"/>
        <v>15.3615</v>
      </c>
      <c r="H132" s="7">
        <v>15444.0</v>
      </c>
      <c r="I132" s="5" t="str">
        <f>VLOOKUP(H132,Vendedores!$A$1:$D$8,2,FALSE)</f>
        <v>Jhonny Smith</v>
      </c>
      <c r="J132" s="5" t="str">
        <f>VLOOKUP(H132,Vendedores!$A$1:$D$8,4,FALSE)</f>
        <v>Sudeste</v>
      </c>
    </row>
    <row r="133" ht="14.25" customHeight="1">
      <c r="A133" s="8">
        <v>34457.0</v>
      </c>
      <c r="B133" s="9">
        <f t="shared" si="3"/>
        <v>43505</v>
      </c>
      <c r="C133" s="10" t="s">
        <v>11</v>
      </c>
      <c r="D133" s="10">
        <v>65.0</v>
      </c>
      <c r="E133" s="11">
        <v>48.9</v>
      </c>
      <c r="F133" s="11">
        <f t="shared" si="1"/>
        <v>75.306</v>
      </c>
      <c r="G133" s="11">
        <f t="shared" si="2"/>
        <v>13.17855</v>
      </c>
      <c r="H133" s="12">
        <v>45332.0</v>
      </c>
      <c r="I133" s="5" t="str">
        <f>VLOOKUP(H133,Vendedores!$A$1:$D$8,2,FALSE)</f>
        <v>Altair Ferreira</v>
      </c>
      <c r="J133" s="5" t="str">
        <f>VLOOKUP(H133,Vendedores!$A$1:$D$8,4,FALSE)</f>
        <v>Centro-Oeste</v>
      </c>
    </row>
    <row r="134" ht="14.25" customHeight="1">
      <c r="A134" s="3">
        <v>34458.0</v>
      </c>
      <c r="B134" s="4">
        <f t="shared" si="3"/>
        <v>43490</v>
      </c>
      <c r="C134" s="5" t="s">
        <v>12</v>
      </c>
      <c r="D134" s="5">
        <v>45.0</v>
      </c>
      <c r="E134" s="6">
        <v>60.0</v>
      </c>
      <c r="F134" s="6">
        <f t="shared" si="1"/>
        <v>92.4</v>
      </c>
      <c r="G134" s="6">
        <f t="shared" si="2"/>
        <v>16.17</v>
      </c>
      <c r="H134" s="7">
        <v>67786.0</v>
      </c>
      <c r="I134" s="5" t="str">
        <f>VLOOKUP(H134,Vendedores!$A$1:$D$8,2,FALSE)</f>
        <v>Sidney Campos</v>
      </c>
      <c r="J134" s="5" t="str">
        <f>VLOOKUP(H134,Vendedores!$A$1:$D$8,4,FALSE)</f>
        <v>Sul</v>
      </c>
    </row>
    <row r="135" ht="14.25" customHeight="1">
      <c r="A135" s="8">
        <v>34459.0</v>
      </c>
      <c r="B135" s="9">
        <f t="shared" si="3"/>
        <v>43475</v>
      </c>
      <c r="C135" s="10" t="s">
        <v>13</v>
      </c>
      <c r="D135" s="10">
        <v>33.0</v>
      </c>
      <c r="E135" s="11">
        <v>57.0</v>
      </c>
      <c r="F135" s="11">
        <f t="shared" si="1"/>
        <v>87.78</v>
      </c>
      <c r="G135" s="11">
        <f t="shared" si="2"/>
        <v>15.3615</v>
      </c>
      <c r="H135" s="14">
        <v>12332.0</v>
      </c>
      <c r="I135" s="5" t="str">
        <f>VLOOKUP(H135,Vendedores!$A$1:$D$8,2,FALSE)</f>
        <v>Janaina Siqueira</v>
      </c>
      <c r="J135" s="5" t="str">
        <f>VLOOKUP(H135,Vendedores!$A$1:$D$8,4,FALSE)</f>
        <v>Nordeste</v>
      </c>
    </row>
    <row r="136" ht="14.25" customHeight="1">
      <c r="A136" s="3">
        <v>34460.0</v>
      </c>
      <c r="B136" s="4">
        <f t="shared" si="3"/>
        <v>43460</v>
      </c>
      <c r="C136" s="5" t="s">
        <v>14</v>
      </c>
      <c r="D136" s="5">
        <v>64.0</v>
      </c>
      <c r="E136" s="6">
        <v>124.3</v>
      </c>
      <c r="F136" s="6">
        <f t="shared" si="1"/>
        <v>191.422</v>
      </c>
      <c r="G136" s="6">
        <f t="shared" si="2"/>
        <v>33.49885</v>
      </c>
      <c r="H136" s="7">
        <v>45332.0</v>
      </c>
      <c r="I136" s="5" t="str">
        <f>VLOOKUP(H136,Vendedores!$A$1:$D$8,2,FALSE)</f>
        <v>Altair Ferreira</v>
      </c>
      <c r="J136" s="5" t="str">
        <f>VLOOKUP(H136,Vendedores!$A$1:$D$8,4,FALSE)</f>
        <v>Centro-Oeste</v>
      </c>
    </row>
    <row r="137" ht="14.25" customHeight="1">
      <c r="A137" s="8">
        <v>34461.0</v>
      </c>
      <c r="B137" s="9">
        <f t="shared" si="3"/>
        <v>43445</v>
      </c>
      <c r="C137" s="10" t="s">
        <v>14</v>
      </c>
      <c r="D137" s="10">
        <v>77.0</v>
      </c>
      <c r="E137" s="11">
        <v>124.3</v>
      </c>
      <c r="F137" s="11">
        <f t="shared" si="1"/>
        <v>191.422</v>
      </c>
      <c r="G137" s="11">
        <f t="shared" si="2"/>
        <v>33.49885</v>
      </c>
      <c r="H137" s="12">
        <v>67786.0</v>
      </c>
      <c r="I137" s="5" t="str">
        <f>VLOOKUP(H137,Vendedores!$A$1:$D$8,2,FALSE)</f>
        <v>Sidney Campos</v>
      </c>
      <c r="J137" s="5" t="str">
        <f>VLOOKUP(H137,Vendedores!$A$1:$D$8,4,FALSE)</f>
        <v>Sul</v>
      </c>
    </row>
    <row r="138" ht="14.25" customHeight="1">
      <c r="A138" s="3">
        <v>34462.0</v>
      </c>
      <c r="B138" s="4">
        <f t="shared" si="3"/>
        <v>43430</v>
      </c>
      <c r="C138" s="5" t="s">
        <v>15</v>
      </c>
      <c r="D138" s="5">
        <v>432.0</v>
      </c>
      <c r="E138" s="6">
        <v>60.0</v>
      </c>
      <c r="F138" s="6">
        <f t="shared" si="1"/>
        <v>92.4</v>
      </c>
      <c r="G138" s="6">
        <f t="shared" si="2"/>
        <v>16.17</v>
      </c>
      <c r="H138" s="13">
        <v>12332.0</v>
      </c>
      <c r="I138" s="5" t="str">
        <f>VLOOKUP(H138,Vendedores!$A$1:$D$8,2,FALSE)</f>
        <v>Janaina Siqueira</v>
      </c>
      <c r="J138" s="5" t="str">
        <f>VLOOKUP(H138,Vendedores!$A$1:$D$8,4,FALSE)</f>
        <v>Nordeste</v>
      </c>
    </row>
    <row r="139" ht="14.25" customHeight="1">
      <c r="A139" s="8">
        <v>34463.0</v>
      </c>
      <c r="B139" s="9">
        <f t="shared" si="3"/>
        <v>43415</v>
      </c>
      <c r="C139" s="10" t="s">
        <v>16</v>
      </c>
      <c r="D139" s="10">
        <v>12.0</v>
      </c>
      <c r="E139" s="11">
        <v>57.0</v>
      </c>
      <c r="F139" s="11">
        <f t="shared" si="1"/>
        <v>87.78</v>
      </c>
      <c r="G139" s="11">
        <f t="shared" si="2"/>
        <v>15.3615</v>
      </c>
      <c r="H139" s="12">
        <v>45332.0</v>
      </c>
      <c r="I139" s="5" t="str">
        <f>VLOOKUP(H139,Vendedores!$A$1:$D$8,2,FALSE)</f>
        <v>Altair Ferreira</v>
      </c>
      <c r="J139" s="5" t="str">
        <f>VLOOKUP(H139,Vendedores!$A$1:$D$8,4,FALSE)</f>
        <v>Centro-Oeste</v>
      </c>
    </row>
    <row r="140" ht="14.25" customHeight="1">
      <c r="A140" s="3">
        <v>34464.0</v>
      </c>
      <c r="B140" s="4">
        <f t="shared" si="3"/>
        <v>43400</v>
      </c>
      <c r="C140" s="5" t="s">
        <v>17</v>
      </c>
      <c r="D140" s="5">
        <v>35.0</v>
      </c>
      <c r="E140" s="6">
        <v>48.9</v>
      </c>
      <c r="F140" s="6">
        <f t="shared" si="1"/>
        <v>75.306</v>
      </c>
      <c r="G140" s="6">
        <f t="shared" si="2"/>
        <v>13.17855</v>
      </c>
      <c r="H140" s="7">
        <v>67786.0</v>
      </c>
      <c r="I140" s="5" t="str">
        <f>VLOOKUP(H140,Vendedores!$A$1:$D$8,2,FALSE)</f>
        <v>Sidney Campos</v>
      </c>
      <c r="J140" s="5" t="str">
        <f>VLOOKUP(H140,Vendedores!$A$1:$D$8,4,FALSE)</f>
        <v>Sul</v>
      </c>
    </row>
    <row r="141" ht="14.25" customHeight="1">
      <c r="A141" s="8">
        <v>34465.0</v>
      </c>
      <c r="B141" s="9">
        <f t="shared" si="3"/>
        <v>43385</v>
      </c>
      <c r="C141" s="10" t="s">
        <v>18</v>
      </c>
      <c r="D141" s="10">
        <v>7.0</v>
      </c>
      <c r="E141" s="11">
        <v>84.5</v>
      </c>
      <c r="F141" s="11">
        <f t="shared" si="1"/>
        <v>130.13</v>
      </c>
      <c r="G141" s="11">
        <f t="shared" si="2"/>
        <v>22.77275</v>
      </c>
      <c r="H141" s="14">
        <v>12332.0</v>
      </c>
      <c r="I141" s="5" t="str">
        <f>VLOOKUP(H141,Vendedores!$A$1:$D$8,2,FALSE)</f>
        <v>Janaina Siqueira</v>
      </c>
      <c r="J141" s="5" t="str">
        <f>VLOOKUP(H141,Vendedores!$A$1:$D$8,4,FALSE)</f>
        <v>Nordeste</v>
      </c>
    </row>
    <row r="142" ht="14.25" customHeight="1">
      <c r="A142" s="3">
        <v>34466.0</v>
      </c>
      <c r="B142" s="4">
        <f t="shared" si="3"/>
        <v>43370</v>
      </c>
      <c r="C142" s="5" t="s">
        <v>10</v>
      </c>
      <c r="D142" s="5">
        <v>78.0</v>
      </c>
      <c r="E142" s="6">
        <v>84.5</v>
      </c>
      <c r="F142" s="6">
        <f t="shared" si="1"/>
        <v>130.13</v>
      </c>
      <c r="G142" s="6">
        <f t="shared" si="2"/>
        <v>22.77275</v>
      </c>
      <c r="H142" s="7">
        <v>67786.0</v>
      </c>
      <c r="I142" s="5" t="str">
        <f>VLOOKUP(H142,Vendedores!$A$1:$D$8,2,FALSE)</f>
        <v>Sidney Campos</v>
      </c>
      <c r="J142" s="5" t="str">
        <f>VLOOKUP(H142,Vendedores!$A$1:$D$8,4,FALSE)</f>
        <v>Sul</v>
      </c>
    </row>
    <row r="143" ht="14.25" customHeight="1">
      <c r="A143" s="8">
        <v>34467.0</v>
      </c>
      <c r="B143" s="9">
        <f t="shared" si="3"/>
        <v>43355</v>
      </c>
      <c r="C143" s="10" t="s">
        <v>11</v>
      </c>
      <c r="D143" s="10">
        <v>21.0</v>
      </c>
      <c r="E143" s="11">
        <v>48.9</v>
      </c>
      <c r="F143" s="11">
        <f t="shared" si="1"/>
        <v>75.306</v>
      </c>
      <c r="G143" s="11">
        <f t="shared" si="2"/>
        <v>13.17855</v>
      </c>
      <c r="H143" s="12">
        <v>67786.0</v>
      </c>
      <c r="I143" s="5" t="str">
        <f>VLOOKUP(H143,Vendedores!$A$1:$D$8,2,FALSE)</f>
        <v>Sidney Campos</v>
      </c>
      <c r="J143" s="5" t="str">
        <f>VLOOKUP(H143,Vendedores!$A$1:$D$8,4,FALSE)</f>
        <v>Sul</v>
      </c>
    </row>
    <row r="144" ht="14.25" customHeight="1">
      <c r="A144" s="3">
        <v>34468.0</v>
      </c>
      <c r="B144" s="4">
        <f t="shared" si="3"/>
        <v>43340</v>
      </c>
      <c r="C144" s="5" t="s">
        <v>12</v>
      </c>
      <c r="D144" s="5">
        <v>76.0</v>
      </c>
      <c r="E144" s="6">
        <v>60.0</v>
      </c>
      <c r="F144" s="6">
        <f t="shared" si="1"/>
        <v>92.4</v>
      </c>
      <c r="G144" s="6">
        <f t="shared" si="2"/>
        <v>16.17</v>
      </c>
      <c r="H144" s="7">
        <v>67786.0</v>
      </c>
      <c r="I144" s="5" t="str">
        <f>VLOOKUP(H144,Vendedores!$A$1:$D$8,2,FALSE)</f>
        <v>Sidney Campos</v>
      </c>
      <c r="J144" s="5" t="str">
        <f>VLOOKUP(H144,Vendedores!$A$1:$D$8,4,FALSE)</f>
        <v>Sul</v>
      </c>
    </row>
    <row r="145" ht="14.25" customHeight="1">
      <c r="A145" s="8">
        <v>34469.0</v>
      </c>
      <c r="B145" s="9">
        <f t="shared" si="3"/>
        <v>43325</v>
      </c>
      <c r="C145" s="10" t="s">
        <v>13</v>
      </c>
      <c r="D145" s="10">
        <v>98.0</v>
      </c>
      <c r="E145" s="11">
        <v>57.0</v>
      </c>
      <c r="F145" s="11">
        <f t="shared" si="1"/>
        <v>87.78</v>
      </c>
      <c r="G145" s="11">
        <f t="shared" si="2"/>
        <v>15.3615</v>
      </c>
      <c r="H145" s="12">
        <v>67786.0</v>
      </c>
      <c r="I145" s="5" t="str">
        <f>VLOOKUP(H145,Vendedores!$A$1:$D$8,2,FALSE)</f>
        <v>Sidney Campos</v>
      </c>
      <c r="J145" s="5" t="str">
        <f>VLOOKUP(H145,Vendedores!$A$1:$D$8,4,FALSE)</f>
        <v>Sul</v>
      </c>
    </row>
    <row r="146" ht="14.25" customHeight="1">
      <c r="A146" s="3">
        <v>34470.0</v>
      </c>
      <c r="B146" s="4">
        <f t="shared" si="3"/>
        <v>43310</v>
      </c>
      <c r="C146" s="5" t="s">
        <v>14</v>
      </c>
      <c r="D146" s="5">
        <v>22.0</v>
      </c>
      <c r="E146" s="6">
        <v>124.3</v>
      </c>
      <c r="F146" s="6">
        <f t="shared" si="1"/>
        <v>191.422</v>
      </c>
      <c r="G146" s="6">
        <f t="shared" si="2"/>
        <v>33.49885</v>
      </c>
      <c r="H146" s="7">
        <v>67786.0</v>
      </c>
      <c r="I146" s="5" t="str">
        <f>VLOOKUP(H146,Vendedores!$A$1:$D$8,2,FALSE)</f>
        <v>Sidney Campos</v>
      </c>
      <c r="J146" s="5" t="str">
        <f>VLOOKUP(H146,Vendedores!$A$1:$D$8,4,FALSE)</f>
        <v>Sul</v>
      </c>
    </row>
    <row r="147" ht="14.25" customHeight="1">
      <c r="A147" s="8">
        <v>34471.0</v>
      </c>
      <c r="B147" s="9">
        <f t="shared" si="3"/>
        <v>43295</v>
      </c>
      <c r="C147" s="10" t="s">
        <v>14</v>
      </c>
      <c r="D147" s="10">
        <v>87.0</v>
      </c>
      <c r="E147" s="11">
        <v>124.3</v>
      </c>
      <c r="F147" s="11">
        <f t="shared" si="1"/>
        <v>191.422</v>
      </c>
      <c r="G147" s="11">
        <f t="shared" si="2"/>
        <v>33.49885</v>
      </c>
      <c r="H147" s="12">
        <v>67786.0</v>
      </c>
      <c r="I147" s="5" t="str">
        <f>VLOOKUP(H147,Vendedores!$A$1:$D$8,2,FALSE)</f>
        <v>Sidney Campos</v>
      </c>
      <c r="J147" s="5" t="str">
        <f>VLOOKUP(H147,Vendedores!$A$1:$D$8,4,FALSE)</f>
        <v>Sul</v>
      </c>
    </row>
    <row r="148" ht="14.25" customHeight="1">
      <c r="A148" s="3">
        <v>34472.0</v>
      </c>
      <c r="B148" s="4">
        <f t="shared" si="3"/>
        <v>43280</v>
      </c>
      <c r="C148" s="5" t="s">
        <v>15</v>
      </c>
      <c r="D148" s="5">
        <v>56.0</v>
      </c>
      <c r="E148" s="6">
        <v>60.0</v>
      </c>
      <c r="F148" s="6">
        <f t="shared" si="1"/>
        <v>92.4</v>
      </c>
      <c r="G148" s="6">
        <f t="shared" si="2"/>
        <v>16.17</v>
      </c>
      <c r="H148" s="7">
        <v>45332.0</v>
      </c>
      <c r="I148" s="5" t="str">
        <f>VLOOKUP(H148,Vendedores!$A$1:$D$8,2,FALSE)</f>
        <v>Altair Ferreira</v>
      </c>
      <c r="J148" s="5" t="str">
        <f>VLOOKUP(H148,Vendedores!$A$1:$D$8,4,FALSE)</f>
        <v>Centro-Oeste</v>
      </c>
    </row>
    <row r="149" ht="14.25" customHeight="1">
      <c r="A149" s="8">
        <v>34473.0</v>
      </c>
      <c r="B149" s="9">
        <f t="shared" si="3"/>
        <v>43265</v>
      </c>
      <c r="C149" s="10" t="s">
        <v>16</v>
      </c>
      <c r="D149" s="10">
        <v>22.0</v>
      </c>
      <c r="E149" s="11">
        <v>57.0</v>
      </c>
      <c r="F149" s="11">
        <f t="shared" si="1"/>
        <v>87.78</v>
      </c>
      <c r="G149" s="11">
        <f t="shared" si="2"/>
        <v>15.3615</v>
      </c>
      <c r="H149" s="12">
        <v>67786.0</v>
      </c>
      <c r="I149" s="5" t="str">
        <f>VLOOKUP(H149,Vendedores!$A$1:$D$8,2,FALSE)</f>
        <v>Sidney Campos</v>
      </c>
      <c r="J149" s="5" t="str">
        <f>VLOOKUP(H149,Vendedores!$A$1:$D$8,4,FALSE)</f>
        <v>Sul</v>
      </c>
    </row>
    <row r="150" ht="14.25" customHeight="1">
      <c r="A150" s="3">
        <v>34474.0</v>
      </c>
      <c r="B150" s="4">
        <f t="shared" si="3"/>
        <v>43250</v>
      </c>
      <c r="C150" s="5" t="s">
        <v>17</v>
      </c>
      <c r="D150" s="5">
        <v>121.0</v>
      </c>
      <c r="E150" s="6">
        <v>48.9</v>
      </c>
      <c r="F150" s="6">
        <f t="shared" si="1"/>
        <v>75.306</v>
      </c>
      <c r="G150" s="6">
        <f t="shared" si="2"/>
        <v>13.17855</v>
      </c>
      <c r="H150" s="7">
        <v>45332.0</v>
      </c>
      <c r="I150" s="5" t="str">
        <f>VLOOKUP(H150,Vendedores!$A$1:$D$8,2,FALSE)</f>
        <v>Altair Ferreira</v>
      </c>
      <c r="J150" s="5" t="str">
        <f>VLOOKUP(H150,Vendedores!$A$1:$D$8,4,FALSE)</f>
        <v>Centro-Oeste</v>
      </c>
    </row>
    <row r="151" ht="14.25" customHeight="1">
      <c r="A151" s="8">
        <v>34475.0</v>
      </c>
      <c r="B151" s="9">
        <f t="shared" si="3"/>
        <v>43235</v>
      </c>
      <c r="C151" s="10" t="s">
        <v>18</v>
      </c>
      <c r="D151" s="10">
        <v>2.0</v>
      </c>
      <c r="E151" s="11">
        <v>84.5</v>
      </c>
      <c r="F151" s="11">
        <f t="shared" si="1"/>
        <v>130.13</v>
      </c>
      <c r="G151" s="11">
        <f t="shared" si="2"/>
        <v>22.77275</v>
      </c>
      <c r="H151" s="12">
        <v>67786.0</v>
      </c>
      <c r="I151" s="5" t="str">
        <f>VLOOKUP(H151,Vendedores!$A$1:$D$8,2,FALSE)</f>
        <v>Sidney Campos</v>
      </c>
      <c r="J151" s="5" t="str">
        <f>VLOOKUP(H151,Vendedores!$A$1:$D$8,4,FALSE)</f>
        <v>Sul</v>
      </c>
    </row>
    <row r="152" ht="14.25" customHeight="1">
      <c r="A152" s="3">
        <v>34476.0</v>
      </c>
      <c r="B152" s="4">
        <f t="shared" si="3"/>
        <v>43220</v>
      </c>
      <c r="C152" s="5" t="s">
        <v>19</v>
      </c>
      <c r="D152" s="5">
        <v>555.0</v>
      </c>
      <c r="E152" s="6">
        <v>84.5</v>
      </c>
      <c r="F152" s="6">
        <f t="shared" si="1"/>
        <v>130.13</v>
      </c>
      <c r="G152" s="6">
        <f t="shared" si="2"/>
        <v>22.77275</v>
      </c>
      <c r="H152" s="7">
        <v>15443.0</v>
      </c>
      <c r="I152" s="5" t="str">
        <f>VLOOKUP(H152,Vendedores!$A$1:$D$8,2,FALSE)</f>
        <v>Mariana Peixoto</v>
      </c>
      <c r="J152" s="5" t="str">
        <f>VLOOKUP(H152,Vendedores!$A$1:$D$8,4,FALSE)</f>
        <v>Sul</v>
      </c>
    </row>
    <row r="153" ht="14.25" customHeight="1">
      <c r="A153" s="8">
        <v>34477.0</v>
      </c>
      <c r="B153" s="9">
        <f t="shared" si="3"/>
        <v>43205</v>
      </c>
      <c r="C153" s="10" t="s">
        <v>20</v>
      </c>
      <c r="D153" s="10">
        <v>32.0</v>
      </c>
      <c r="E153" s="11">
        <v>57.0</v>
      </c>
      <c r="F153" s="11">
        <f t="shared" si="1"/>
        <v>87.78</v>
      </c>
      <c r="G153" s="11">
        <f t="shared" si="2"/>
        <v>15.3615</v>
      </c>
      <c r="H153" s="12">
        <v>15444.0</v>
      </c>
      <c r="I153" s="5" t="str">
        <f>VLOOKUP(H153,Vendedores!$A$1:$D$8,2,FALSE)</f>
        <v>Jhonny Smith</v>
      </c>
      <c r="J153" s="5" t="str">
        <f>VLOOKUP(H153,Vendedores!$A$1:$D$8,4,FALSE)</f>
        <v>Sudeste</v>
      </c>
    </row>
    <row r="154" ht="14.25" customHeight="1">
      <c r="A154" s="3">
        <v>34478.0</v>
      </c>
      <c r="B154" s="4">
        <f t="shared" si="3"/>
        <v>43190</v>
      </c>
      <c r="C154" s="5" t="s">
        <v>11</v>
      </c>
      <c r="D154" s="5">
        <v>52.0</v>
      </c>
      <c r="E154" s="6">
        <v>48.9</v>
      </c>
      <c r="F154" s="6">
        <f t="shared" si="1"/>
        <v>75.306</v>
      </c>
      <c r="G154" s="6">
        <f t="shared" si="2"/>
        <v>13.17855</v>
      </c>
      <c r="H154" s="7">
        <v>45332.0</v>
      </c>
      <c r="I154" s="5" t="str">
        <f>VLOOKUP(H154,Vendedores!$A$1:$D$8,2,FALSE)</f>
        <v>Altair Ferreira</v>
      </c>
      <c r="J154" s="5" t="str">
        <f>VLOOKUP(H154,Vendedores!$A$1:$D$8,4,FALSE)</f>
        <v>Centro-Oeste</v>
      </c>
    </row>
    <row r="155" ht="14.25" customHeight="1">
      <c r="A155" s="8">
        <v>34479.0</v>
      </c>
      <c r="B155" s="9">
        <f t="shared" si="3"/>
        <v>43175</v>
      </c>
      <c r="C155" s="10" t="s">
        <v>12</v>
      </c>
      <c r="D155" s="10">
        <v>120.0</v>
      </c>
      <c r="E155" s="11">
        <v>60.0</v>
      </c>
      <c r="F155" s="11">
        <f t="shared" si="1"/>
        <v>92.4</v>
      </c>
      <c r="G155" s="11">
        <f t="shared" si="2"/>
        <v>16.17</v>
      </c>
      <c r="H155" s="12">
        <v>67786.0</v>
      </c>
      <c r="I155" s="5" t="str">
        <f>VLOOKUP(H155,Vendedores!$A$1:$D$8,2,FALSE)</f>
        <v>Sidney Campos</v>
      </c>
      <c r="J155" s="5" t="str">
        <f>VLOOKUP(H155,Vendedores!$A$1:$D$8,4,FALSE)</f>
        <v>Sul</v>
      </c>
    </row>
    <row r="156" ht="14.25" customHeight="1">
      <c r="A156" s="3">
        <v>34480.0</v>
      </c>
      <c r="B156" s="4">
        <f t="shared" si="3"/>
        <v>43160</v>
      </c>
      <c r="C156" s="5" t="s">
        <v>13</v>
      </c>
      <c r="D156" s="5">
        <v>25.0</v>
      </c>
      <c r="E156" s="6">
        <v>57.0</v>
      </c>
      <c r="F156" s="6">
        <f t="shared" si="1"/>
        <v>87.78</v>
      </c>
      <c r="G156" s="6">
        <f t="shared" si="2"/>
        <v>15.3615</v>
      </c>
      <c r="H156" s="13">
        <v>12332.0</v>
      </c>
      <c r="I156" s="5" t="str">
        <f>VLOOKUP(H156,Vendedores!$A$1:$D$8,2,FALSE)</f>
        <v>Janaina Siqueira</v>
      </c>
      <c r="J156" s="5" t="str">
        <f>VLOOKUP(H156,Vendedores!$A$1:$D$8,4,FALSE)</f>
        <v>Nordeste</v>
      </c>
    </row>
    <row r="157" ht="14.25" customHeight="1">
      <c r="A157" s="8">
        <v>34481.0</v>
      </c>
      <c r="B157" s="9">
        <f t="shared" si="3"/>
        <v>43145</v>
      </c>
      <c r="C157" s="10" t="s">
        <v>14</v>
      </c>
      <c r="D157" s="10">
        <v>16.0</v>
      </c>
      <c r="E157" s="11">
        <v>124.3</v>
      </c>
      <c r="F157" s="11">
        <f t="shared" si="1"/>
        <v>191.422</v>
      </c>
      <c r="G157" s="11">
        <f t="shared" si="2"/>
        <v>33.49885</v>
      </c>
      <c r="H157" s="12">
        <v>45332.0</v>
      </c>
      <c r="I157" s="5" t="str">
        <f>VLOOKUP(H157,Vendedores!$A$1:$D$8,2,FALSE)</f>
        <v>Altair Ferreira</v>
      </c>
      <c r="J157" s="5" t="str">
        <f>VLOOKUP(H157,Vendedores!$A$1:$D$8,4,FALSE)</f>
        <v>Centro-Oeste</v>
      </c>
    </row>
    <row r="158" ht="14.25" customHeight="1">
      <c r="A158" s="3">
        <v>34482.0</v>
      </c>
      <c r="B158" s="4">
        <f t="shared" si="3"/>
        <v>43130</v>
      </c>
      <c r="C158" s="5" t="s">
        <v>14</v>
      </c>
      <c r="D158" s="5">
        <v>65.0</v>
      </c>
      <c r="E158" s="6">
        <v>124.3</v>
      </c>
      <c r="F158" s="6">
        <f t="shared" si="1"/>
        <v>191.422</v>
      </c>
      <c r="G158" s="6">
        <f t="shared" si="2"/>
        <v>33.49885</v>
      </c>
      <c r="H158" s="7">
        <v>15443.0</v>
      </c>
      <c r="I158" s="5" t="str">
        <f>VLOOKUP(H158,Vendedores!$A$1:$D$8,2,FALSE)</f>
        <v>Mariana Peixoto</v>
      </c>
      <c r="J158" s="5" t="str">
        <f>VLOOKUP(H158,Vendedores!$A$1:$D$8,4,FALSE)</f>
        <v>Sul</v>
      </c>
    </row>
    <row r="159" ht="14.25" customHeight="1">
      <c r="A159" s="8">
        <v>34483.0</v>
      </c>
      <c r="B159" s="9">
        <f t="shared" si="3"/>
        <v>43115</v>
      </c>
      <c r="C159" s="10" t="s">
        <v>15</v>
      </c>
      <c r="D159" s="10">
        <v>14.0</v>
      </c>
      <c r="E159" s="11">
        <v>60.0</v>
      </c>
      <c r="F159" s="11">
        <f t="shared" si="1"/>
        <v>92.4</v>
      </c>
      <c r="G159" s="11">
        <f t="shared" si="2"/>
        <v>16.17</v>
      </c>
      <c r="H159" s="12">
        <v>15444.0</v>
      </c>
      <c r="I159" s="5" t="str">
        <f>VLOOKUP(H159,Vendedores!$A$1:$D$8,2,FALSE)</f>
        <v>Jhonny Smith</v>
      </c>
      <c r="J159" s="5" t="str">
        <f>VLOOKUP(H159,Vendedores!$A$1:$D$8,4,FALSE)</f>
        <v>Sudeste</v>
      </c>
    </row>
    <row r="160" ht="14.25" customHeight="1">
      <c r="A160" s="3">
        <v>34484.0</v>
      </c>
      <c r="B160" s="4">
        <f t="shared" si="3"/>
        <v>43100</v>
      </c>
      <c r="C160" s="5" t="s">
        <v>16</v>
      </c>
      <c r="D160" s="5">
        <v>16.0</v>
      </c>
      <c r="E160" s="6">
        <v>57.0</v>
      </c>
      <c r="F160" s="6">
        <f t="shared" si="1"/>
        <v>87.78</v>
      </c>
      <c r="G160" s="6">
        <f t="shared" si="2"/>
        <v>15.3615</v>
      </c>
      <c r="H160" s="7">
        <v>45332.0</v>
      </c>
      <c r="I160" s="5" t="str">
        <f>VLOOKUP(H160,Vendedores!$A$1:$D$8,2,FALSE)</f>
        <v>Altair Ferreira</v>
      </c>
      <c r="J160" s="5" t="str">
        <f>VLOOKUP(H160,Vendedores!$A$1:$D$8,4,FALSE)</f>
        <v>Centro-Oeste</v>
      </c>
    </row>
    <row r="161" ht="14.25" customHeight="1">
      <c r="A161" s="8">
        <v>34485.0</v>
      </c>
      <c r="B161" s="9">
        <f t="shared" si="3"/>
        <v>43085</v>
      </c>
      <c r="C161" s="10" t="s">
        <v>17</v>
      </c>
      <c r="D161" s="10">
        <v>22.0</v>
      </c>
      <c r="E161" s="11">
        <v>48.9</v>
      </c>
      <c r="F161" s="11">
        <f t="shared" si="1"/>
        <v>75.306</v>
      </c>
      <c r="G161" s="11">
        <f t="shared" si="2"/>
        <v>13.17855</v>
      </c>
      <c r="H161" s="12">
        <v>67786.0</v>
      </c>
      <c r="I161" s="5" t="str">
        <f>VLOOKUP(H161,Vendedores!$A$1:$D$8,2,FALSE)</f>
        <v>Sidney Campos</v>
      </c>
      <c r="J161" s="5" t="str">
        <f>VLOOKUP(H161,Vendedores!$A$1:$D$8,4,FALSE)</f>
        <v>Sul</v>
      </c>
    </row>
    <row r="162" ht="14.25" customHeight="1">
      <c r="A162" s="3">
        <v>34486.0</v>
      </c>
      <c r="B162" s="4">
        <f t="shared" si="3"/>
        <v>43070</v>
      </c>
      <c r="C162" s="5" t="s">
        <v>18</v>
      </c>
      <c r="D162" s="5">
        <v>10.0</v>
      </c>
      <c r="E162" s="6">
        <v>84.5</v>
      </c>
      <c r="F162" s="6">
        <f t="shared" si="1"/>
        <v>130.13</v>
      </c>
      <c r="G162" s="6">
        <f t="shared" si="2"/>
        <v>22.77275</v>
      </c>
      <c r="H162" s="13">
        <v>12332.0</v>
      </c>
      <c r="I162" s="5" t="str">
        <f>VLOOKUP(H162,Vendedores!$A$1:$D$8,2,FALSE)</f>
        <v>Janaina Siqueira</v>
      </c>
      <c r="J162" s="5" t="str">
        <f>VLOOKUP(H162,Vendedores!$A$1:$D$8,4,FALSE)</f>
        <v>Nordeste</v>
      </c>
    </row>
    <row r="163" ht="14.25" customHeight="1">
      <c r="A163" s="8">
        <v>34487.0</v>
      </c>
      <c r="B163" s="9">
        <f t="shared" si="3"/>
        <v>43055</v>
      </c>
      <c r="C163" s="10" t="s">
        <v>10</v>
      </c>
      <c r="D163" s="10">
        <v>120.0</v>
      </c>
      <c r="E163" s="11">
        <v>84.5</v>
      </c>
      <c r="F163" s="11">
        <f t="shared" si="1"/>
        <v>130.13</v>
      </c>
      <c r="G163" s="11">
        <f t="shared" si="2"/>
        <v>22.77275</v>
      </c>
      <c r="H163" s="12">
        <v>45332.0</v>
      </c>
      <c r="I163" s="5" t="str">
        <f>VLOOKUP(H163,Vendedores!$A$1:$D$8,2,FALSE)</f>
        <v>Altair Ferreira</v>
      </c>
      <c r="J163" s="5" t="str">
        <f>VLOOKUP(H163,Vendedores!$A$1:$D$8,4,FALSE)</f>
        <v>Centro-Oeste</v>
      </c>
    </row>
    <row r="164" ht="14.25" customHeight="1">
      <c r="A164" s="3">
        <v>34488.0</v>
      </c>
      <c r="B164" s="4">
        <f t="shared" si="3"/>
        <v>43040</v>
      </c>
      <c r="C164" s="5" t="s">
        <v>11</v>
      </c>
      <c r="D164" s="5">
        <v>232.0</v>
      </c>
      <c r="E164" s="6">
        <v>48.9</v>
      </c>
      <c r="F164" s="6">
        <f t="shared" si="1"/>
        <v>75.306</v>
      </c>
      <c r="G164" s="6">
        <f t="shared" si="2"/>
        <v>13.17855</v>
      </c>
      <c r="H164" s="7">
        <v>15444.0</v>
      </c>
      <c r="I164" s="5" t="str">
        <f>VLOOKUP(H164,Vendedores!$A$1:$D$8,2,FALSE)</f>
        <v>Jhonny Smith</v>
      </c>
      <c r="J164" s="5" t="str">
        <f>VLOOKUP(H164,Vendedores!$A$1:$D$8,4,FALSE)</f>
        <v>Sudeste</v>
      </c>
    </row>
    <row r="165" ht="14.25" customHeight="1">
      <c r="A165" s="8">
        <v>34489.0</v>
      </c>
      <c r="B165" s="9">
        <f t="shared" si="3"/>
        <v>43025</v>
      </c>
      <c r="C165" s="10" t="s">
        <v>12</v>
      </c>
      <c r="D165" s="10">
        <v>12.0</v>
      </c>
      <c r="E165" s="11">
        <v>60.0</v>
      </c>
      <c r="F165" s="11">
        <f t="shared" si="1"/>
        <v>92.4</v>
      </c>
      <c r="G165" s="11">
        <f t="shared" si="2"/>
        <v>16.17</v>
      </c>
      <c r="H165" s="12">
        <v>45332.0</v>
      </c>
      <c r="I165" s="5" t="str">
        <f>VLOOKUP(H165,Vendedores!$A$1:$D$8,2,FALSE)</f>
        <v>Altair Ferreira</v>
      </c>
      <c r="J165" s="5" t="str">
        <f>VLOOKUP(H165,Vendedores!$A$1:$D$8,4,FALSE)</f>
        <v>Centro-Oeste</v>
      </c>
    </row>
    <row r="166" ht="14.25" customHeight="1">
      <c r="A166" s="3">
        <v>34490.0</v>
      </c>
      <c r="B166" s="4">
        <f t="shared" si="3"/>
        <v>43010</v>
      </c>
      <c r="C166" s="5" t="s">
        <v>13</v>
      </c>
      <c r="D166" s="5">
        <v>15.0</v>
      </c>
      <c r="E166" s="6">
        <v>57.0</v>
      </c>
      <c r="F166" s="6">
        <f t="shared" si="1"/>
        <v>87.78</v>
      </c>
      <c r="G166" s="6">
        <f t="shared" si="2"/>
        <v>15.3615</v>
      </c>
      <c r="H166" s="7">
        <v>67786.0</v>
      </c>
      <c r="I166" s="5" t="str">
        <f>VLOOKUP(H166,Vendedores!$A$1:$D$8,2,FALSE)</f>
        <v>Sidney Campos</v>
      </c>
      <c r="J166" s="5" t="str">
        <f>VLOOKUP(H166,Vendedores!$A$1:$D$8,4,FALSE)</f>
        <v>Sul</v>
      </c>
    </row>
    <row r="167" ht="14.25" customHeight="1">
      <c r="A167" s="8">
        <v>34491.0</v>
      </c>
      <c r="B167" s="9">
        <f t="shared" si="3"/>
        <v>42995</v>
      </c>
      <c r="C167" s="10" t="s">
        <v>14</v>
      </c>
      <c r="D167" s="10">
        <v>43.0</v>
      </c>
      <c r="E167" s="11">
        <v>124.3</v>
      </c>
      <c r="F167" s="11">
        <f t="shared" si="1"/>
        <v>191.422</v>
      </c>
      <c r="G167" s="11">
        <f t="shared" si="2"/>
        <v>33.49885</v>
      </c>
      <c r="H167" s="12">
        <v>15444.0</v>
      </c>
      <c r="I167" s="5" t="str">
        <f>VLOOKUP(H167,Vendedores!$A$1:$D$8,2,FALSE)</f>
        <v>Jhonny Smith</v>
      </c>
      <c r="J167" s="5" t="str">
        <f>VLOOKUP(H167,Vendedores!$A$1:$D$8,4,FALSE)</f>
        <v>Sudeste</v>
      </c>
    </row>
    <row r="168" ht="14.25" customHeight="1">
      <c r="A168" s="3">
        <v>34492.0</v>
      </c>
      <c r="B168" s="4">
        <f t="shared" si="3"/>
        <v>42980</v>
      </c>
      <c r="C168" s="5" t="s">
        <v>14</v>
      </c>
      <c r="D168" s="5">
        <v>26.0</v>
      </c>
      <c r="E168" s="6">
        <v>124.3</v>
      </c>
      <c r="F168" s="6">
        <f t="shared" si="1"/>
        <v>191.422</v>
      </c>
      <c r="G168" s="6">
        <f t="shared" si="2"/>
        <v>33.49885</v>
      </c>
      <c r="H168" s="7">
        <v>45332.0</v>
      </c>
      <c r="I168" s="5" t="str">
        <f>VLOOKUP(H168,Vendedores!$A$1:$D$8,2,FALSE)</f>
        <v>Altair Ferreira</v>
      </c>
      <c r="J168" s="5" t="str">
        <f>VLOOKUP(H168,Vendedores!$A$1:$D$8,4,FALSE)</f>
        <v>Centro-Oeste</v>
      </c>
    </row>
    <row r="169" ht="14.25" customHeight="1">
      <c r="A169" s="8">
        <v>34493.0</v>
      </c>
      <c r="B169" s="9">
        <f t="shared" si="3"/>
        <v>42965</v>
      </c>
      <c r="C169" s="10" t="s">
        <v>15</v>
      </c>
      <c r="D169" s="10">
        <v>34.0</v>
      </c>
      <c r="E169" s="11">
        <v>60.0</v>
      </c>
      <c r="F169" s="11">
        <f t="shared" si="1"/>
        <v>92.4</v>
      </c>
      <c r="G169" s="11">
        <f t="shared" si="2"/>
        <v>16.17</v>
      </c>
      <c r="H169" s="12">
        <v>67786.0</v>
      </c>
      <c r="I169" s="5" t="str">
        <f>VLOOKUP(H169,Vendedores!$A$1:$D$8,2,FALSE)</f>
        <v>Sidney Campos</v>
      </c>
      <c r="J169" s="5" t="str">
        <f>VLOOKUP(H169,Vendedores!$A$1:$D$8,4,FALSE)</f>
        <v>Sul</v>
      </c>
    </row>
    <row r="170" ht="14.25" customHeight="1">
      <c r="A170" s="3">
        <v>34494.0</v>
      </c>
      <c r="B170" s="4">
        <f t="shared" si="3"/>
        <v>42950</v>
      </c>
      <c r="C170" s="5" t="s">
        <v>16</v>
      </c>
      <c r="D170" s="5">
        <v>8.0</v>
      </c>
      <c r="E170" s="6">
        <v>57.0</v>
      </c>
      <c r="F170" s="6">
        <f t="shared" si="1"/>
        <v>87.78</v>
      </c>
      <c r="G170" s="6">
        <f t="shared" si="2"/>
        <v>15.3615</v>
      </c>
      <c r="H170" s="7">
        <v>67786.0</v>
      </c>
      <c r="I170" s="5" t="str">
        <f>VLOOKUP(H170,Vendedores!$A$1:$D$8,2,FALSE)</f>
        <v>Sidney Campos</v>
      </c>
      <c r="J170" s="5" t="str">
        <f>VLOOKUP(H170,Vendedores!$A$1:$D$8,4,FALSE)</f>
        <v>Sul</v>
      </c>
    </row>
    <row r="171" ht="14.25" customHeight="1">
      <c r="A171" s="8">
        <v>34495.0</v>
      </c>
      <c r="B171" s="9">
        <f t="shared" si="3"/>
        <v>42935</v>
      </c>
      <c r="C171" s="10" t="s">
        <v>17</v>
      </c>
      <c r="D171" s="10">
        <v>25.0</v>
      </c>
      <c r="E171" s="11">
        <v>48.9</v>
      </c>
      <c r="F171" s="11">
        <f t="shared" si="1"/>
        <v>75.306</v>
      </c>
      <c r="G171" s="11">
        <f t="shared" si="2"/>
        <v>13.17855</v>
      </c>
      <c r="H171" s="12">
        <v>45332.0</v>
      </c>
      <c r="I171" s="5" t="str">
        <f>VLOOKUP(H171,Vendedores!$A$1:$D$8,2,FALSE)</f>
        <v>Altair Ferreira</v>
      </c>
      <c r="J171" s="5" t="str">
        <f>VLOOKUP(H171,Vendedores!$A$1:$D$8,4,FALSE)</f>
        <v>Centro-Oeste</v>
      </c>
    </row>
    <row r="172" ht="14.25" customHeight="1">
      <c r="A172" s="3">
        <v>34496.0</v>
      </c>
      <c r="B172" s="4">
        <f t="shared" si="3"/>
        <v>42920</v>
      </c>
      <c r="C172" s="5" t="s">
        <v>18</v>
      </c>
      <c r="D172" s="5">
        <v>154.0</v>
      </c>
      <c r="E172" s="6">
        <v>84.5</v>
      </c>
      <c r="F172" s="6">
        <f t="shared" si="1"/>
        <v>130.13</v>
      </c>
      <c r="G172" s="6">
        <f t="shared" si="2"/>
        <v>22.77275</v>
      </c>
      <c r="H172" s="7">
        <v>67786.0</v>
      </c>
      <c r="I172" s="5" t="str">
        <f>VLOOKUP(H172,Vendedores!$A$1:$D$8,2,FALSE)</f>
        <v>Sidney Campos</v>
      </c>
      <c r="J172" s="5" t="str">
        <f>VLOOKUP(H172,Vendedores!$A$1:$D$8,4,FALSE)</f>
        <v>Sul</v>
      </c>
    </row>
    <row r="173" ht="14.25" customHeight="1">
      <c r="A173" s="8">
        <v>34497.0</v>
      </c>
      <c r="B173" s="9">
        <f t="shared" si="3"/>
        <v>42905</v>
      </c>
      <c r="C173" s="10" t="s">
        <v>19</v>
      </c>
      <c r="D173" s="10">
        <v>12.0</v>
      </c>
      <c r="E173" s="11">
        <v>84.5</v>
      </c>
      <c r="F173" s="11">
        <f t="shared" si="1"/>
        <v>130.13</v>
      </c>
      <c r="G173" s="11">
        <f t="shared" si="2"/>
        <v>22.77275</v>
      </c>
      <c r="H173" s="12">
        <v>45332.0</v>
      </c>
      <c r="I173" s="5" t="str">
        <f>VLOOKUP(H173,Vendedores!$A$1:$D$8,2,FALSE)</f>
        <v>Altair Ferreira</v>
      </c>
      <c r="J173" s="5" t="str">
        <f>VLOOKUP(H173,Vendedores!$A$1:$D$8,4,FALSE)</f>
        <v>Centro-Oeste</v>
      </c>
    </row>
    <row r="174" ht="14.25" customHeight="1">
      <c r="A174" s="3">
        <v>34498.0</v>
      </c>
      <c r="B174" s="4">
        <f t="shared" si="3"/>
        <v>42890</v>
      </c>
      <c r="C174" s="5" t="s">
        <v>20</v>
      </c>
      <c r="D174" s="5">
        <v>54.0</v>
      </c>
      <c r="E174" s="6">
        <v>57.0</v>
      </c>
      <c r="F174" s="6">
        <f t="shared" si="1"/>
        <v>87.78</v>
      </c>
      <c r="G174" s="6">
        <f t="shared" si="2"/>
        <v>15.3615</v>
      </c>
      <c r="H174" s="7">
        <v>15443.0</v>
      </c>
      <c r="I174" s="5" t="str">
        <f>VLOOKUP(H174,Vendedores!$A$1:$D$8,2,FALSE)</f>
        <v>Mariana Peixoto</v>
      </c>
      <c r="J174" s="5" t="str">
        <f>VLOOKUP(H174,Vendedores!$A$1:$D$8,4,FALSE)</f>
        <v>Sul</v>
      </c>
    </row>
    <row r="175" ht="14.25" customHeight="1">
      <c r="A175" s="8">
        <v>34499.0</v>
      </c>
      <c r="B175" s="9">
        <f t="shared" si="3"/>
        <v>42875</v>
      </c>
      <c r="C175" s="10" t="s">
        <v>11</v>
      </c>
      <c r="D175" s="10">
        <v>43.0</v>
      </c>
      <c r="E175" s="11">
        <v>48.9</v>
      </c>
      <c r="F175" s="11">
        <f t="shared" si="1"/>
        <v>75.306</v>
      </c>
      <c r="G175" s="11">
        <f t="shared" si="2"/>
        <v>13.17855</v>
      </c>
      <c r="H175" s="12">
        <v>15444.0</v>
      </c>
      <c r="I175" s="5" t="str">
        <f>VLOOKUP(H175,Vendedores!$A$1:$D$8,2,FALSE)</f>
        <v>Jhonny Smith</v>
      </c>
      <c r="J175" s="5" t="str">
        <f>VLOOKUP(H175,Vendedores!$A$1:$D$8,4,FALSE)</f>
        <v>Sudeste</v>
      </c>
    </row>
    <row r="176" ht="14.25" customHeight="1">
      <c r="A176" s="3">
        <v>34500.0</v>
      </c>
      <c r="B176" s="4">
        <f t="shared" si="3"/>
        <v>42860</v>
      </c>
      <c r="C176" s="5" t="s">
        <v>12</v>
      </c>
      <c r="D176" s="5">
        <v>67.0</v>
      </c>
      <c r="E176" s="6">
        <v>60.0</v>
      </c>
      <c r="F176" s="6">
        <f t="shared" si="1"/>
        <v>92.4</v>
      </c>
      <c r="G176" s="6">
        <f t="shared" si="2"/>
        <v>16.17</v>
      </c>
      <c r="H176" s="7">
        <v>45332.0</v>
      </c>
      <c r="I176" s="5" t="str">
        <f>VLOOKUP(H176,Vendedores!$A$1:$D$8,2,FALSE)</f>
        <v>Altair Ferreira</v>
      </c>
      <c r="J176" s="5" t="str">
        <f>VLOOKUP(H176,Vendedores!$A$1:$D$8,4,FALSE)</f>
        <v>Centro-Oeste</v>
      </c>
    </row>
    <row r="177" ht="14.25" customHeight="1">
      <c r="A177" s="8">
        <v>34501.0</v>
      </c>
      <c r="B177" s="9">
        <f t="shared" si="3"/>
        <v>42845</v>
      </c>
      <c r="C177" s="10" t="s">
        <v>13</v>
      </c>
      <c r="D177" s="10">
        <v>743.0</v>
      </c>
      <c r="E177" s="11">
        <v>57.0</v>
      </c>
      <c r="F177" s="11">
        <f t="shared" si="1"/>
        <v>87.78</v>
      </c>
      <c r="G177" s="11">
        <f t="shared" si="2"/>
        <v>15.3615</v>
      </c>
      <c r="H177" s="12">
        <v>67786.0</v>
      </c>
      <c r="I177" s="5" t="str">
        <f>VLOOKUP(H177,Vendedores!$A$1:$D$8,2,FALSE)</f>
        <v>Sidney Campos</v>
      </c>
      <c r="J177" s="5" t="str">
        <f>VLOOKUP(H177,Vendedores!$A$1:$D$8,4,FALSE)</f>
        <v>Sul</v>
      </c>
    </row>
    <row r="178" ht="14.25" customHeight="1">
      <c r="A178" s="3">
        <v>34502.0</v>
      </c>
      <c r="B178" s="4">
        <f t="shared" si="3"/>
        <v>42830</v>
      </c>
      <c r="C178" s="5" t="s">
        <v>14</v>
      </c>
      <c r="D178" s="5">
        <v>43.0</v>
      </c>
      <c r="E178" s="6">
        <v>124.3</v>
      </c>
      <c r="F178" s="6">
        <f t="shared" si="1"/>
        <v>191.422</v>
      </c>
      <c r="G178" s="6">
        <f t="shared" si="2"/>
        <v>33.49885</v>
      </c>
      <c r="H178" s="13">
        <v>12332.0</v>
      </c>
      <c r="I178" s="5" t="str">
        <f>VLOOKUP(H178,Vendedores!$A$1:$D$8,2,FALSE)</f>
        <v>Janaina Siqueira</v>
      </c>
      <c r="J178" s="5" t="str">
        <f>VLOOKUP(H178,Vendedores!$A$1:$D$8,4,FALSE)</f>
        <v>Nordeste</v>
      </c>
    </row>
    <row r="179" ht="14.25" customHeight="1">
      <c r="A179" s="8">
        <v>34503.0</v>
      </c>
      <c r="B179" s="9">
        <f t="shared" si="3"/>
        <v>42815</v>
      </c>
      <c r="C179" s="10" t="s">
        <v>14</v>
      </c>
      <c r="D179" s="10">
        <v>21.0</v>
      </c>
      <c r="E179" s="11">
        <v>124.3</v>
      </c>
      <c r="F179" s="11">
        <f t="shared" si="1"/>
        <v>191.422</v>
      </c>
      <c r="G179" s="11">
        <f t="shared" si="2"/>
        <v>33.49885</v>
      </c>
      <c r="H179" s="12">
        <v>45332.0</v>
      </c>
      <c r="I179" s="5" t="str">
        <f>VLOOKUP(H179,Vendedores!$A$1:$D$8,2,FALSE)</f>
        <v>Altair Ferreira</v>
      </c>
      <c r="J179" s="5" t="str">
        <f>VLOOKUP(H179,Vendedores!$A$1:$D$8,4,FALSE)</f>
        <v>Centro-Oeste</v>
      </c>
    </row>
    <row r="180" ht="14.25" customHeight="1">
      <c r="A180" s="3">
        <v>34504.0</v>
      </c>
      <c r="B180" s="4">
        <f t="shared" si="3"/>
        <v>42800</v>
      </c>
      <c r="C180" s="5" t="s">
        <v>15</v>
      </c>
      <c r="D180" s="5">
        <v>342.0</v>
      </c>
      <c r="E180" s="6">
        <v>60.0</v>
      </c>
      <c r="F180" s="6">
        <f t="shared" si="1"/>
        <v>92.4</v>
      </c>
      <c r="G180" s="6">
        <f t="shared" si="2"/>
        <v>16.17</v>
      </c>
      <c r="H180" s="7">
        <v>15443.0</v>
      </c>
      <c r="I180" s="5" t="str">
        <f>VLOOKUP(H180,Vendedores!$A$1:$D$8,2,FALSE)</f>
        <v>Mariana Peixoto</v>
      </c>
      <c r="J180" s="5" t="str">
        <f>VLOOKUP(H180,Vendedores!$A$1:$D$8,4,FALSE)</f>
        <v>Sul</v>
      </c>
    </row>
    <row r="181" ht="14.25" customHeight="1">
      <c r="A181" s="8">
        <v>34505.0</v>
      </c>
      <c r="B181" s="9">
        <f t="shared" si="3"/>
        <v>42785</v>
      </c>
      <c r="C181" s="10" t="s">
        <v>16</v>
      </c>
      <c r="D181" s="10">
        <v>536.0</v>
      </c>
      <c r="E181" s="11">
        <v>57.0</v>
      </c>
      <c r="F181" s="11">
        <f t="shared" si="1"/>
        <v>87.78</v>
      </c>
      <c r="G181" s="11">
        <f t="shared" si="2"/>
        <v>15.3615</v>
      </c>
      <c r="H181" s="12">
        <v>15444.0</v>
      </c>
      <c r="I181" s="5" t="str">
        <f>VLOOKUP(H181,Vendedores!$A$1:$D$8,2,FALSE)</f>
        <v>Jhonny Smith</v>
      </c>
      <c r="J181" s="5" t="str">
        <f>VLOOKUP(H181,Vendedores!$A$1:$D$8,4,FALSE)</f>
        <v>Sudeste</v>
      </c>
    </row>
    <row r="182" ht="14.25" customHeight="1">
      <c r="A182" s="3">
        <v>34506.0</v>
      </c>
      <c r="B182" s="4">
        <f t="shared" si="3"/>
        <v>42770</v>
      </c>
      <c r="C182" s="5" t="s">
        <v>17</v>
      </c>
      <c r="D182" s="5">
        <v>23.0</v>
      </c>
      <c r="E182" s="6">
        <v>48.9</v>
      </c>
      <c r="F182" s="6">
        <f t="shared" si="1"/>
        <v>75.306</v>
      </c>
      <c r="G182" s="6">
        <f t="shared" si="2"/>
        <v>13.17855</v>
      </c>
      <c r="H182" s="7">
        <v>45332.0</v>
      </c>
      <c r="I182" s="5" t="str">
        <f>VLOOKUP(H182,Vendedores!$A$1:$D$8,2,FALSE)</f>
        <v>Altair Ferreira</v>
      </c>
      <c r="J182" s="5" t="str">
        <f>VLOOKUP(H182,Vendedores!$A$1:$D$8,4,FALSE)</f>
        <v>Centro-Oeste</v>
      </c>
    </row>
    <row r="183" ht="14.25" customHeight="1">
      <c r="A183" s="8">
        <v>34507.0</v>
      </c>
      <c r="B183" s="9">
        <f t="shared" si="3"/>
        <v>42755</v>
      </c>
      <c r="C183" s="10" t="s">
        <v>18</v>
      </c>
      <c r="D183" s="10">
        <v>12.0</v>
      </c>
      <c r="E183" s="11">
        <v>84.5</v>
      </c>
      <c r="F183" s="11">
        <f t="shared" si="1"/>
        <v>130.13</v>
      </c>
      <c r="G183" s="11">
        <f t="shared" si="2"/>
        <v>22.77275</v>
      </c>
      <c r="H183" s="12">
        <v>67786.0</v>
      </c>
      <c r="I183" s="5" t="str">
        <f>VLOOKUP(H183,Vendedores!$A$1:$D$8,2,FALSE)</f>
        <v>Sidney Campos</v>
      </c>
      <c r="J183" s="5" t="str">
        <f>VLOOKUP(H183,Vendedores!$A$1:$D$8,4,FALSE)</f>
        <v>Sul</v>
      </c>
    </row>
    <row r="184" ht="14.25" customHeight="1">
      <c r="A184" s="3">
        <v>34508.0</v>
      </c>
      <c r="B184" s="4">
        <f t="shared" si="3"/>
        <v>42740</v>
      </c>
      <c r="C184" s="5" t="s">
        <v>10</v>
      </c>
      <c r="D184" s="5">
        <v>65.0</v>
      </c>
      <c r="E184" s="6">
        <v>84.5</v>
      </c>
      <c r="F184" s="6">
        <f t="shared" si="1"/>
        <v>130.13</v>
      </c>
      <c r="G184" s="6">
        <f t="shared" si="2"/>
        <v>22.77275</v>
      </c>
      <c r="H184" s="13">
        <v>12332.0</v>
      </c>
      <c r="I184" s="5" t="str">
        <f>VLOOKUP(H184,Vendedores!$A$1:$D$8,2,FALSE)</f>
        <v>Janaina Siqueira</v>
      </c>
      <c r="J184" s="5" t="str">
        <f>VLOOKUP(H184,Vendedores!$A$1:$D$8,4,FALSE)</f>
        <v>Nordeste</v>
      </c>
    </row>
    <row r="185" ht="14.25" customHeight="1">
      <c r="A185" s="8">
        <v>34509.0</v>
      </c>
      <c r="B185" s="9">
        <f t="shared" si="3"/>
        <v>42725</v>
      </c>
      <c r="C185" s="10" t="s">
        <v>11</v>
      </c>
      <c r="D185" s="10">
        <v>45.0</v>
      </c>
      <c r="E185" s="11">
        <v>48.9</v>
      </c>
      <c r="F185" s="11">
        <f t="shared" si="1"/>
        <v>75.306</v>
      </c>
      <c r="G185" s="11">
        <f t="shared" si="2"/>
        <v>13.17855</v>
      </c>
      <c r="H185" s="12">
        <v>45332.0</v>
      </c>
      <c r="I185" s="5" t="str">
        <f>VLOOKUP(H185,Vendedores!$A$1:$D$8,2,FALSE)</f>
        <v>Altair Ferreira</v>
      </c>
      <c r="J185" s="5" t="str">
        <f>VLOOKUP(H185,Vendedores!$A$1:$D$8,4,FALSE)</f>
        <v>Centro-Oeste</v>
      </c>
    </row>
    <row r="186" ht="14.25" customHeight="1">
      <c r="A186" s="3">
        <v>34510.0</v>
      </c>
      <c r="B186" s="4">
        <f t="shared" si="3"/>
        <v>42710</v>
      </c>
      <c r="C186" s="5" t="s">
        <v>12</v>
      </c>
      <c r="D186" s="5">
        <v>33.0</v>
      </c>
      <c r="E186" s="6">
        <v>60.0</v>
      </c>
      <c r="F186" s="6">
        <f t="shared" si="1"/>
        <v>92.4</v>
      </c>
      <c r="G186" s="6">
        <f t="shared" si="2"/>
        <v>16.17</v>
      </c>
      <c r="H186" s="7">
        <v>15444.0</v>
      </c>
      <c r="I186" s="5" t="str">
        <f>VLOOKUP(H186,Vendedores!$A$1:$D$8,2,FALSE)</f>
        <v>Jhonny Smith</v>
      </c>
      <c r="J186" s="5" t="str">
        <f>VLOOKUP(H186,Vendedores!$A$1:$D$8,4,FALSE)</f>
        <v>Sudeste</v>
      </c>
    </row>
    <row r="187" ht="14.25" customHeight="1">
      <c r="A187" s="8">
        <v>34511.0</v>
      </c>
      <c r="B187" s="9">
        <f t="shared" si="3"/>
        <v>42695</v>
      </c>
      <c r="C187" s="10" t="s">
        <v>13</v>
      </c>
      <c r="D187" s="10">
        <v>64.0</v>
      </c>
      <c r="E187" s="11">
        <v>57.0</v>
      </c>
      <c r="F187" s="11">
        <f t="shared" si="1"/>
        <v>87.78</v>
      </c>
      <c r="G187" s="11">
        <f t="shared" si="2"/>
        <v>15.3615</v>
      </c>
      <c r="H187" s="12">
        <v>45332.0</v>
      </c>
      <c r="I187" s="5" t="str">
        <f>VLOOKUP(H187,Vendedores!$A$1:$D$8,2,FALSE)</f>
        <v>Altair Ferreira</v>
      </c>
      <c r="J187" s="5" t="str">
        <f>VLOOKUP(H187,Vendedores!$A$1:$D$8,4,FALSE)</f>
        <v>Centro-Oeste</v>
      </c>
    </row>
    <row r="188" ht="14.25" customHeight="1">
      <c r="A188" s="3">
        <v>34512.0</v>
      </c>
      <c r="B188" s="4">
        <f t="shared" si="3"/>
        <v>42680</v>
      </c>
      <c r="C188" s="5" t="s">
        <v>14</v>
      </c>
      <c r="D188" s="5">
        <v>77.0</v>
      </c>
      <c r="E188" s="6">
        <v>124.3</v>
      </c>
      <c r="F188" s="6">
        <f t="shared" si="1"/>
        <v>191.422</v>
      </c>
      <c r="G188" s="6">
        <f t="shared" si="2"/>
        <v>33.49885</v>
      </c>
      <c r="H188" s="7">
        <v>67786.0</v>
      </c>
      <c r="I188" s="5" t="str">
        <f>VLOOKUP(H188,Vendedores!$A$1:$D$8,2,FALSE)</f>
        <v>Sidney Campos</v>
      </c>
      <c r="J188" s="5" t="str">
        <f>VLOOKUP(H188,Vendedores!$A$1:$D$8,4,FALSE)</f>
        <v>Sul</v>
      </c>
    </row>
    <row r="189" ht="14.25" customHeight="1">
      <c r="A189" s="8">
        <v>34513.0</v>
      </c>
      <c r="B189" s="9">
        <f t="shared" si="3"/>
        <v>42665</v>
      </c>
      <c r="C189" s="10" t="s">
        <v>14</v>
      </c>
      <c r="D189" s="10">
        <v>432.0</v>
      </c>
      <c r="E189" s="11">
        <v>124.3</v>
      </c>
      <c r="F189" s="11">
        <f t="shared" si="1"/>
        <v>191.422</v>
      </c>
      <c r="G189" s="11">
        <f t="shared" si="2"/>
        <v>33.49885</v>
      </c>
      <c r="H189" s="12">
        <v>10265.0</v>
      </c>
      <c r="I189" s="5" t="str">
        <f>VLOOKUP(H189,Vendedores!$A$1:$D$8,2,FALSE)</f>
        <v>João Alves</v>
      </c>
      <c r="J189" s="5" t="str">
        <f>VLOOKUP(H189,Vendedores!$A$1:$D$8,4,FALSE)</f>
        <v>Sudeste</v>
      </c>
    </row>
    <row r="190" ht="14.25" customHeight="1">
      <c r="A190" s="3">
        <v>34514.0</v>
      </c>
      <c r="B190" s="4">
        <f t="shared" si="3"/>
        <v>42650</v>
      </c>
      <c r="C190" s="5" t="s">
        <v>15</v>
      </c>
      <c r="D190" s="5">
        <v>12.0</v>
      </c>
      <c r="E190" s="6">
        <v>60.0</v>
      </c>
      <c r="F190" s="6">
        <f t="shared" si="1"/>
        <v>92.4</v>
      </c>
      <c r="G190" s="6">
        <f t="shared" si="2"/>
        <v>16.17</v>
      </c>
      <c r="H190" s="7">
        <v>21433.0</v>
      </c>
      <c r="I190" s="5" t="str">
        <f>VLOOKUP(H190,Vendedores!$A$1:$D$8,2,FALSE)</f>
        <v>Pedro Cardoso</v>
      </c>
      <c r="J190" s="5" t="str">
        <f>VLOOKUP(H190,Vendedores!$A$1:$D$8,4,FALSE)</f>
        <v>Norte</v>
      </c>
    </row>
    <row r="191" ht="14.25" customHeight="1">
      <c r="A191" s="8">
        <v>34515.0</v>
      </c>
      <c r="B191" s="9">
        <f t="shared" si="3"/>
        <v>42635</v>
      </c>
      <c r="C191" s="10" t="s">
        <v>16</v>
      </c>
      <c r="D191" s="10">
        <v>35.0</v>
      </c>
      <c r="E191" s="11">
        <v>57.0</v>
      </c>
      <c r="F191" s="11">
        <f t="shared" si="1"/>
        <v>87.78</v>
      </c>
      <c r="G191" s="11">
        <f t="shared" si="2"/>
        <v>15.3615</v>
      </c>
      <c r="H191" s="12">
        <v>15443.0</v>
      </c>
      <c r="I191" s="5" t="str">
        <f>VLOOKUP(H191,Vendedores!$A$1:$D$8,2,FALSE)</f>
        <v>Mariana Peixoto</v>
      </c>
      <c r="J191" s="5" t="str">
        <f>VLOOKUP(H191,Vendedores!$A$1:$D$8,4,FALSE)</f>
        <v>Sul</v>
      </c>
    </row>
    <row r="192" ht="14.25" customHeight="1">
      <c r="A192" s="3">
        <v>34516.0</v>
      </c>
      <c r="B192" s="4">
        <f t="shared" si="3"/>
        <v>42620</v>
      </c>
      <c r="C192" s="5" t="s">
        <v>17</v>
      </c>
      <c r="D192" s="5">
        <v>7.0</v>
      </c>
      <c r="E192" s="6">
        <v>48.9</v>
      </c>
      <c r="F192" s="6">
        <f t="shared" si="1"/>
        <v>75.306</v>
      </c>
      <c r="G192" s="6">
        <f t="shared" si="2"/>
        <v>13.17855</v>
      </c>
      <c r="H192" s="7">
        <v>15444.0</v>
      </c>
      <c r="I192" s="5" t="str">
        <f>VLOOKUP(H192,Vendedores!$A$1:$D$8,2,FALSE)</f>
        <v>Jhonny Smith</v>
      </c>
      <c r="J192" s="5" t="str">
        <f>VLOOKUP(H192,Vendedores!$A$1:$D$8,4,FALSE)</f>
        <v>Sudeste</v>
      </c>
    </row>
    <row r="193" ht="14.25" customHeight="1">
      <c r="A193" s="8">
        <v>34517.0</v>
      </c>
      <c r="B193" s="9">
        <f t="shared" si="3"/>
        <v>42605</v>
      </c>
      <c r="C193" s="10" t="s">
        <v>18</v>
      </c>
      <c r="D193" s="10">
        <v>78.0</v>
      </c>
      <c r="E193" s="11">
        <v>84.5</v>
      </c>
      <c r="F193" s="11">
        <f t="shared" si="1"/>
        <v>130.13</v>
      </c>
      <c r="G193" s="11">
        <f t="shared" si="2"/>
        <v>22.77275</v>
      </c>
      <c r="H193" s="12">
        <v>45332.0</v>
      </c>
      <c r="I193" s="5" t="str">
        <f>VLOOKUP(H193,Vendedores!$A$1:$D$8,2,FALSE)</f>
        <v>Altair Ferreira</v>
      </c>
      <c r="J193" s="5" t="str">
        <f>VLOOKUP(H193,Vendedores!$A$1:$D$8,4,FALSE)</f>
        <v>Centro-Oeste</v>
      </c>
    </row>
    <row r="194" ht="14.25" customHeight="1">
      <c r="A194" s="3">
        <v>34518.0</v>
      </c>
      <c r="B194" s="4">
        <f t="shared" si="3"/>
        <v>42590</v>
      </c>
      <c r="C194" s="5" t="s">
        <v>19</v>
      </c>
      <c r="D194" s="5">
        <v>21.0</v>
      </c>
      <c r="E194" s="6">
        <v>84.5</v>
      </c>
      <c r="F194" s="6">
        <f t="shared" si="1"/>
        <v>130.13</v>
      </c>
      <c r="G194" s="6">
        <f t="shared" si="2"/>
        <v>22.77275</v>
      </c>
      <c r="H194" s="7">
        <v>67786.0</v>
      </c>
      <c r="I194" s="5" t="str">
        <f>VLOOKUP(H194,Vendedores!$A$1:$D$8,2,FALSE)</f>
        <v>Sidney Campos</v>
      </c>
      <c r="J194" s="5" t="str">
        <f>VLOOKUP(H194,Vendedores!$A$1:$D$8,4,FALSE)</f>
        <v>Sul</v>
      </c>
    </row>
    <row r="195" ht="14.25" customHeight="1">
      <c r="A195" s="8">
        <v>34519.0</v>
      </c>
      <c r="B195" s="9">
        <f t="shared" si="3"/>
        <v>42575</v>
      </c>
      <c r="C195" s="10" t="s">
        <v>20</v>
      </c>
      <c r="D195" s="10">
        <v>76.0</v>
      </c>
      <c r="E195" s="11">
        <v>57.0</v>
      </c>
      <c r="F195" s="11">
        <f t="shared" si="1"/>
        <v>87.78</v>
      </c>
      <c r="G195" s="11">
        <f t="shared" si="2"/>
        <v>15.3615</v>
      </c>
      <c r="H195" s="14">
        <v>12332.0</v>
      </c>
      <c r="I195" s="5" t="str">
        <f>VLOOKUP(H195,Vendedores!$A$1:$D$8,2,FALSE)</f>
        <v>Janaina Siqueira</v>
      </c>
      <c r="J195" s="5" t="str">
        <f>VLOOKUP(H195,Vendedores!$A$1:$D$8,4,FALSE)</f>
        <v>Nordeste</v>
      </c>
    </row>
    <row r="196" ht="14.25" customHeight="1">
      <c r="A196" s="3">
        <v>34520.0</v>
      </c>
      <c r="B196" s="4">
        <f t="shared" si="3"/>
        <v>42560</v>
      </c>
      <c r="C196" s="5" t="s">
        <v>11</v>
      </c>
      <c r="D196" s="5">
        <v>98.0</v>
      </c>
      <c r="E196" s="6">
        <v>48.9</v>
      </c>
      <c r="F196" s="6">
        <f t="shared" si="1"/>
        <v>75.306</v>
      </c>
      <c r="G196" s="6">
        <f t="shared" si="2"/>
        <v>13.17855</v>
      </c>
      <c r="H196" s="7">
        <v>45332.0</v>
      </c>
      <c r="I196" s="5" t="str">
        <f>VLOOKUP(H196,Vendedores!$A$1:$D$8,2,FALSE)</f>
        <v>Altair Ferreira</v>
      </c>
      <c r="J196" s="5" t="str">
        <f>VLOOKUP(H196,Vendedores!$A$1:$D$8,4,FALSE)</f>
        <v>Centro-Oeste</v>
      </c>
    </row>
    <row r="197" ht="14.25" customHeight="1">
      <c r="A197" s="8">
        <v>34521.0</v>
      </c>
      <c r="B197" s="9">
        <f t="shared" si="3"/>
        <v>42545</v>
      </c>
      <c r="C197" s="10" t="s">
        <v>12</v>
      </c>
      <c r="D197" s="10">
        <v>22.0</v>
      </c>
      <c r="E197" s="11">
        <v>60.0</v>
      </c>
      <c r="F197" s="11">
        <f t="shared" si="1"/>
        <v>92.4</v>
      </c>
      <c r="G197" s="11">
        <f t="shared" si="2"/>
        <v>16.17</v>
      </c>
      <c r="H197" s="12">
        <v>67786.0</v>
      </c>
      <c r="I197" s="5" t="str">
        <f>VLOOKUP(H197,Vendedores!$A$1:$D$8,2,FALSE)</f>
        <v>Sidney Campos</v>
      </c>
      <c r="J197" s="5" t="str">
        <f>VLOOKUP(H197,Vendedores!$A$1:$D$8,4,FALSE)</f>
        <v>Sul</v>
      </c>
    </row>
    <row r="198" ht="14.25" customHeight="1">
      <c r="A198" s="3">
        <v>34522.0</v>
      </c>
      <c r="B198" s="4">
        <f t="shared" si="3"/>
        <v>42530</v>
      </c>
      <c r="C198" s="5" t="s">
        <v>13</v>
      </c>
      <c r="D198" s="5">
        <v>87.0</v>
      </c>
      <c r="E198" s="6">
        <v>57.0</v>
      </c>
      <c r="F198" s="6">
        <f t="shared" si="1"/>
        <v>87.78</v>
      </c>
      <c r="G198" s="6">
        <f t="shared" si="2"/>
        <v>15.3615</v>
      </c>
      <c r="H198" s="13">
        <v>12332.0</v>
      </c>
      <c r="I198" s="5" t="str">
        <f>VLOOKUP(H198,Vendedores!$A$1:$D$8,2,FALSE)</f>
        <v>Janaina Siqueira</v>
      </c>
      <c r="J198" s="5" t="str">
        <f>VLOOKUP(H198,Vendedores!$A$1:$D$8,4,FALSE)</f>
        <v>Nordeste</v>
      </c>
    </row>
    <row r="199" ht="14.25" customHeight="1">
      <c r="A199" s="8">
        <v>34523.0</v>
      </c>
      <c r="B199" s="9">
        <f t="shared" si="3"/>
        <v>42515</v>
      </c>
      <c r="C199" s="10" t="s">
        <v>14</v>
      </c>
      <c r="D199" s="10">
        <v>56.0</v>
      </c>
      <c r="E199" s="11">
        <v>124.3</v>
      </c>
      <c r="F199" s="11">
        <f t="shared" si="1"/>
        <v>191.422</v>
      </c>
      <c r="G199" s="11">
        <f t="shared" si="2"/>
        <v>33.49885</v>
      </c>
      <c r="H199" s="12">
        <v>45332.0</v>
      </c>
      <c r="I199" s="5" t="str">
        <f>VLOOKUP(H199,Vendedores!$A$1:$D$8,2,FALSE)</f>
        <v>Altair Ferreira</v>
      </c>
      <c r="J199" s="5" t="str">
        <f>VLOOKUP(H199,Vendedores!$A$1:$D$8,4,FALSE)</f>
        <v>Centro-Oeste</v>
      </c>
    </row>
    <row r="200" ht="14.25" customHeight="1">
      <c r="A200" s="3">
        <v>34524.0</v>
      </c>
      <c r="B200" s="4">
        <f t="shared" si="3"/>
        <v>42500</v>
      </c>
      <c r="C200" s="5" t="s">
        <v>14</v>
      </c>
      <c r="D200" s="5">
        <v>22.0</v>
      </c>
      <c r="E200" s="6">
        <v>124.3</v>
      </c>
      <c r="F200" s="6">
        <f t="shared" si="1"/>
        <v>191.422</v>
      </c>
      <c r="G200" s="6">
        <f t="shared" si="2"/>
        <v>33.49885</v>
      </c>
      <c r="H200" s="7">
        <v>67786.0</v>
      </c>
      <c r="I200" s="5" t="str">
        <f>VLOOKUP(H200,Vendedores!$A$1:$D$8,2,FALSE)</f>
        <v>Sidney Campos</v>
      </c>
      <c r="J200" s="5" t="str">
        <f>VLOOKUP(H200,Vendedores!$A$1:$D$8,4,FALSE)</f>
        <v>Sul</v>
      </c>
    </row>
    <row r="201" ht="14.25" customHeight="1">
      <c r="A201" s="8">
        <v>34525.0</v>
      </c>
      <c r="B201" s="9">
        <f t="shared" si="3"/>
        <v>42485</v>
      </c>
      <c r="C201" s="10" t="s">
        <v>15</v>
      </c>
      <c r="D201" s="10">
        <v>121.0</v>
      </c>
      <c r="E201" s="11">
        <v>60.0</v>
      </c>
      <c r="F201" s="11">
        <f t="shared" si="1"/>
        <v>92.4</v>
      </c>
      <c r="G201" s="11">
        <f t="shared" si="2"/>
        <v>16.17</v>
      </c>
      <c r="H201" s="14">
        <v>12332.0</v>
      </c>
      <c r="I201" s="5" t="str">
        <f>VLOOKUP(H201,Vendedores!$A$1:$D$8,2,FALSE)</f>
        <v>Janaina Siqueira</v>
      </c>
      <c r="J201" s="5" t="str">
        <f>VLOOKUP(H201,Vendedores!$A$1:$D$8,4,FALSE)</f>
        <v>Nordeste</v>
      </c>
    </row>
    <row r="202" ht="14.25" customHeight="1">
      <c r="A202" s="3">
        <f t="shared" ref="A202:A305" si="4">A201+287</f>
        <v>34812</v>
      </c>
      <c r="B202" s="4">
        <f t="shared" si="3"/>
        <v>42470</v>
      </c>
      <c r="C202" s="5" t="s">
        <v>18</v>
      </c>
      <c r="D202" s="5">
        <v>10.0</v>
      </c>
      <c r="E202" s="6">
        <v>84.5</v>
      </c>
      <c r="F202" s="6">
        <f t="shared" si="1"/>
        <v>130.13</v>
      </c>
      <c r="G202" s="6">
        <f t="shared" si="2"/>
        <v>22.77275</v>
      </c>
      <c r="H202" s="7">
        <v>10265.0</v>
      </c>
      <c r="I202" s="5" t="str">
        <f>VLOOKUP(H202,Vendedores!$A$1:$D$8,2,FALSE)</f>
        <v>João Alves</v>
      </c>
      <c r="J202" s="5" t="str">
        <f>VLOOKUP(H202,Vendedores!$A$1:$D$8,4,FALSE)</f>
        <v>Sudeste</v>
      </c>
    </row>
    <row r="203" ht="14.25" customHeight="1">
      <c r="A203" s="8">
        <f t="shared" si="4"/>
        <v>35099</v>
      </c>
      <c r="B203" s="9">
        <f t="shared" si="3"/>
        <v>42455</v>
      </c>
      <c r="C203" s="10" t="s">
        <v>10</v>
      </c>
      <c r="D203" s="10">
        <v>120.0</v>
      </c>
      <c r="E203" s="11">
        <v>84.5</v>
      </c>
      <c r="F203" s="11">
        <f t="shared" si="1"/>
        <v>130.13</v>
      </c>
      <c r="G203" s="11">
        <f t="shared" si="2"/>
        <v>22.77275</v>
      </c>
      <c r="H203" s="12">
        <v>21433.0</v>
      </c>
      <c r="I203" s="5" t="str">
        <f>VLOOKUP(H203,Vendedores!$A$1:$D$8,2,FALSE)</f>
        <v>Pedro Cardoso</v>
      </c>
      <c r="J203" s="5" t="str">
        <f>VLOOKUP(H203,Vendedores!$A$1:$D$8,4,FALSE)</f>
        <v>Norte</v>
      </c>
    </row>
    <row r="204" ht="14.25" customHeight="1">
      <c r="A204" s="3">
        <f t="shared" si="4"/>
        <v>35386</v>
      </c>
      <c r="B204" s="4">
        <f t="shared" si="3"/>
        <v>42440</v>
      </c>
      <c r="C204" s="5" t="s">
        <v>11</v>
      </c>
      <c r="D204" s="5">
        <v>232.0</v>
      </c>
      <c r="E204" s="6">
        <v>48.9</v>
      </c>
      <c r="F204" s="6">
        <f t="shared" si="1"/>
        <v>75.306</v>
      </c>
      <c r="G204" s="6">
        <f t="shared" si="2"/>
        <v>13.17855</v>
      </c>
      <c r="H204" s="7">
        <v>15443.0</v>
      </c>
      <c r="I204" s="5" t="str">
        <f>VLOOKUP(H204,Vendedores!$A$1:$D$8,2,FALSE)</f>
        <v>Mariana Peixoto</v>
      </c>
      <c r="J204" s="5" t="str">
        <f>VLOOKUP(H204,Vendedores!$A$1:$D$8,4,FALSE)</f>
        <v>Sul</v>
      </c>
    </row>
    <row r="205" ht="14.25" customHeight="1">
      <c r="A205" s="8">
        <f t="shared" si="4"/>
        <v>35673</v>
      </c>
      <c r="B205" s="9">
        <f t="shared" si="3"/>
        <v>42425</v>
      </c>
      <c r="C205" s="10" t="s">
        <v>12</v>
      </c>
      <c r="D205" s="10">
        <v>12.0</v>
      </c>
      <c r="E205" s="11">
        <v>60.0</v>
      </c>
      <c r="F205" s="11">
        <f t="shared" si="1"/>
        <v>92.4</v>
      </c>
      <c r="G205" s="11">
        <f t="shared" si="2"/>
        <v>16.17</v>
      </c>
      <c r="H205" s="12">
        <v>15444.0</v>
      </c>
      <c r="I205" s="5" t="str">
        <f>VLOOKUP(H205,Vendedores!$A$1:$D$8,2,FALSE)</f>
        <v>Jhonny Smith</v>
      </c>
      <c r="J205" s="5" t="str">
        <f>VLOOKUP(H205,Vendedores!$A$1:$D$8,4,FALSE)</f>
        <v>Sudeste</v>
      </c>
    </row>
    <row r="206" ht="14.25" customHeight="1">
      <c r="A206" s="3">
        <f t="shared" si="4"/>
        <v>35960</v>
      </c>
      <c r="B206" s="4">
        <f t="shared" si="3"/>
        <v>42410</v>
      </c>
      <c r="C206" s="5" t="s">
        <v>13</v>
      </c>
      <c r="D206" s="5">
        <v>15.0</v>
      </c>
      <c r="E206" s="6">
        <v>57.0</v>
      </c>
      <c r="F206" s="6">
        <f t="shared" si="1"/>
        <v>87.78</v>
      </c>
      <c r="G206" s="6">
        <f t="shared" si="2"/>
        <v>15.3615</v>
      </c>
      <c r="H206" s="7">
        <v>45332.0</v>
      </c>
      <c r="I206" s="5" t="str">
        <f>VLOOKUP(H206,Vendedores!$A$1:$D$8,2,FALSE)</f>
        <v>Altair Ferreira</v>
      </c>
      <c r="J206" s="5" t="str">
        <f>VLOOKUP(H206,Vendedores!$A$1:$D$8,4,FALSE)</f>
        <v>Centro-Oeste</v>
      </c>
    </row>
    <row r="207" ht="14.25" customHeight="1">
      <c r="A207" s="8">
        <f t="shared" si="4"/>
        <v>36247</v>
      </c>
      <c r="B207" s="9">
        <f t="shared" si="3"/>
        <v>42395</v>
      </c>
      <c r="C207" s="10" t="s">
        <v>14</v>
      </c>
      <c r="D207" s="10">
        <v>43.0</v>
      </c>
      <c r="E207" s="11">
        <v>124.3</v>
      </c>
      <c r="F207" s="11">
        <f t="shared" si="1"/>
        <v>191.422</v>
      </c>
      <c r="G207" s="11">
        <f t="shared" si="2"/>
        <v>33.49885</v>
      </c>
      <c r="H207" s="12">
        <v>67786.0</v>
      </c>
      <c r="I207" s="5" t="str">
        <f>VLOOKUP(H207,Vendedores!$A$1:$D$8,2,FALSE)</f>
        <v>Sidney Campos</v>
      </c>
      <c r="J207" s="5" t="str">
        <f>VLOOKUP(H207,Vendedores!$A$1:$D$8,4,FALSE)</f>
        <v>Sul</v>
      </c>
    </row>
    <row r="208" ht="14.25" customHeight="1">
      <c r="A208" s="3">
        <f t="shared" si="4"/>
        <v>36534</v>
      </c>
      <c r="B208" s="4">
        <f t="shared" si="3"/>
        <v>42380</v>
      </c>
      <c r="C208" s="5" t="s">
        <v>14</v>
      </c>
      <c r="D208" s="5">
        <v>26.0</v>
      </c>
      <c r="E208" s="6">
        <v>124.3</v>
      </c>
      <c r="F208" s="6">
        <f t="shared" si="1"/>
        <v>191.422</v>
      </c>
      <c r="G208" s="6">
        <f t="shared" si="2"/>
        <v>33.49885</v>
      </c>
      <c r="H208" s="13">
        <v>12332.0</v>
      </c>
      <c r="I208" s="5" t="str">
        <f>VLOOKUP(H208,Vendedores!$A$1:$D$8,2,FALSE)</f>
        <v>Janaina Siqueira</v>
      </c>
      <c r="J208" s="5" t="str">
        <f>VLOOKUP(H208,Vendedores!$A$1:$D$8,4,FALSE)</f>
        <v>Nordeste</v>
      </c>
    </row>
    <row r="209" ht="14.25" customHeight="1">
      <c r="A209" s="8">
        <f t="shared" si="4"/>
        <v>36821</v>
      </c>
      <c r="B209" s="9">
        <f t="shared" si="3"/>
        <v>42365</v>
      </c>
      <c r="C209" s="10" t="s">
        <v>15</v>
      </c>
      <c r="D209" s="10">
        <v>34.0</v>
      </c>
      <c r="E209" s="11">
        <v>60.0</v>
      </c>
      <c r="F209" s="11">
        <f t="shared" si="1"/>
        <v>92.4</v>
      </c>
      <c r="G209" s="11">
        <f t="shared" si="2"/>
        <v>16.17</v>
      </c>
      <c r="H209" s="12">
        <v>45332.0</v>
      </c>
      <c r="I209" s="5" t="str">
        <f>VLOOKUP(H209,Vendedores!$A$1:$D$8,2,FALSE)</f>
        <v>Altair Ferreira</v>
      </c>
      <c r="J209" s="5" t="str">
        <f>VLOOKUP(H209,Vendedores!$A$1:$D$8,4,FALSE)</f>
        <v>Centro-Oeste</v>
      </c>
    </row>
    <row r="210" ht="14.25" customHeight="1">
      <c r="A210" s="3">
        <f t="shared" si="4"/>
        <v>37108</v>
      </c>
      <c r="B210" s="4">
        <f t="shared" si="3"/>
        <v>42350</v>
      </c>
      <c r="C210" s="5" t="s">
        <v>16</v>
      </c>
      <c r="D210" s="5">
        <v>8.0</v>
      </c>
      <c r="E210" s="6">
        <v>57.0</v>
      </c>
      <c r="F210" s="6">
        <f t="shared" si="1"/>
        <v>87.78</v>
      </c>
      <c r="G210" s="6">
        <f t="shared" si="2"/>
        <v>15.3615</v>
      </c>
      <c r="H210" s="7">
        <v>67786.0</v>
      </c>
      <c r="I210" s="5" t="str">
        <f>VLOOKUP(H210,Vendedores!$A$1:$D$8,2,FALSE)</f>
        <v>Sidney Campos</v>
      </c>
      <c r="J210" s="5" t="str">
        <f>VLOOKUP(H210,Vendedores!$A$1:$D$8,4,FALSE)</f>
        <v>Sul</v>
      </c>
    </row>
    <row r="211" ht="14.25" customHeight="1">
      <c r="A211" s="8">
        <f t="shared" si="4"/>
        <v>37395</v>
      </c>
      <c r="B211" s="9">
        <f t="shared" si="3"/>
        <v>42335</v>
      </c>
      <c r="C211" s="10" t="s">
        <v>17</v>
      </c>
      <c r="D211" s="10">
        <v>25.0</v>
      </c>
      <c r="E211" s="11">
        <v>48.9</v>
      </c>
      <c r="F211" s="11">
        <f t="shared" si="1"/>
        <v>75.306</v>
      </c>
      <c r="G211" s="11">
        <f t="shared" si="2"/>
        <v>13.17855</v>
      </c>
      <c r="H211" s="14">
        <v>12332.0</v>
      </c>
      <c r="I211" s="5" t="str">
        <f>VLOOKUP(H211,Vendedores!$A$1:$D$8,2,FALSE)</f>
        <v>Janaina Siqueira</v>
      </c>
      <c r="J211" s="5" t="str">
        <f>VLOOKUP(H211,Vendedores!$A$1:$D$8,4,FALSE)</f>
        <v>Nordeste</v>
      </c>
    </row>
    <row r="212" ht="14.25" customHeight="1">
      <c r="A212" s="3">
        <f t="shared" si="4"/>
        <v>37682</v>
      </c>
      <c r="B212" s="4">
        <f t="shared" si="3"/>
        <v>42320</v>
      </c>
      <c r="C212" s="5" t="s">
        <v>18</v>
      </c>
      <c r="D212" s="5">
        <v>154.0</v>
      </c>
      <c r="E212" s="6">
        <v>84.5</v>
      </c>
      <c r="F212" s="6">
        <f t="shared" si="1"/>
        <v>130.13</v>
      </c>
      <c r="G212" s="6">
        <f t="shared" si="2"/>
        <v>22.77275</v>
      </c>
      <c r="H212" s="7">
        <v>10265.0</v>
      </c>
      <c r="I212" s="5" t="str">
        <f>VLOOKUP(H212,Vendedores!$A$1:$D$8,2,FALSE)</f>
        <v>João Alves</v>
      </c>
      <c r="J212" s="5" t="str">
        <f>VLOOKUP(H212,Vendedores!$A$1:$D$8,4,FALSE)</f>
        <v>Sudeste</v>
      </c>
    </row>
    <row r="213" ht="14.25" customHeight="1">
      <c r="A213" s="8">
        <f t="shared" si="4"/>
        <v>37969</v>
      </c>
      <c r="B213" s="9">
        <f t="shared" si="3"/>
        <v>42305</v>
      </c>
      <c r="C213" s="10" t="s">
        <v>19</v>
      </c>
      <c r="D213" s="10">
        <v>12.0</v>
      </c>
      <c r="E213" s="11">
        <v>84.5</v>
      </c>
      <c r="F213" s="11">
        <f t="shared" si="1"/>
        <v>130.13</v>
      </c>
      <c r="G213" s="11">
        <f t="shared" si="2"/>
        <v>22.77275</v>
      </c>
      <c r="H213" s="12">
        <v>21433.0</v>
      </c>
      <c r="I213" s="5" t="str">
        <f>VLOOKUP(H213,Vendedores!$A$1:$D$8,2,FALSE)</f>
        <v>Pedro Cardoso</v>
      </c>
      <c r="J213" s="5" t="str">
        <f>VLOOKUP(H213,Vendedores!$A$1:$D$8,4,FALSE)</f>
        <v>Norte</v>
      </c>
    </row>
    <row r="214" ht="14.25" customHeight="1">
      <c r="A214" s="3">
        <f t="shared" si="4"/>
        <v>38256</v>
      </c>
      <c r="B214" s="4">
        <f t="shared" si="3"/>
        <v>42290</v>
      </c>
      <c r="C214" s="5" t="s">
        <v>20</v>
      </c>
      <c r="D214" s="5">
        <v>54.0</v>
      </c>
      <c r="E214" s="6">
        <v>57.0</v>
      </c>
      <c r="F214" s="6">
        <f t="shared" si="1"/>
        <v>87.78</v>
      </c>
      <c r="G214" s="6">
        <f t="shared" si="2"/>
        <v>15.3615</v>
      </c>
      <c r="H214" s="7">
        <v>15443.0</v>
      </c>
      <c r="I214" s="5" t="str">
        <f>VLOOKUP(H214,Vendedores!$A$1:$D$8,2,FALSE)</f>
        <v>Mariana Peixoto</v>
      </c>
      <c r="J214" s="5" t="str">
        <f>VLOOKUP(H214,Vendedores!$A$1:$D$8,4,FALSE)</f>
        <v>Sul</v>
      </c>
    </row>
    <row r="215" ht="14.25" customHeight="1">
      <c r="A215" s="8">
        <f t="shared" si="4"/>
        <v>38543</v>
      </c>
      <c r="B215" s="9">
        <f t="shared" si="3"/>
        <v>42275</v>
      </c>
      <c r="C215" s="10" t="s">
        <v>11</v>
      </c>
      <c r="D215" s="10">
        <v>43.0</v>
      </c>
      <c r="E215" s="11">
        <v>48.9</v>
      </c>
      <c r="F215" s="11">
        <f t="shared" si="1"/>
        <v>75.306</v>
      </c>
      <c r="G215" s="11">
        <f t="shared" si="2"/>
        <v>13.17855</v>
      </c>
      <c r="H215" s="12">
        <v>15444.0</v>
      </c>
      <c r="I215" s="5" t="str">
        <f>VLOOKUP(H215,Vendedores!$A$1:$D$8,2,FALSE)</f>
        <v>Jhonny Smith</v>
      </c>
      <c r="J215" s="5" t="str">
        <f>VLOOKUP(H215,Vendedores!$A$1:$D$8,4,FALSE)</f>
        <v>Sudeste</v>
      </c>
    </row>
    <row r="216" ht="14.25" customHeight="1">
      <c r="A216" s="3">
        <f t="shared" si="4"/>
        <v>38830</v>
      </c>
      <c r="B216" s="4">
        <f t="shared" si="3"/>
        <v>42260</v>
      </c>
      <c r="C216" s="5" t="s">
        <v>12</v>
      </c>
      <c r="D216" s="5">
        <v>67.0</v>
      </c>
      <c r="E216" s="6">
        <v>60.0</v>
      </c>
      <c r="F216" s="6">
        <f t="shared" si="1"/>
        <v>92.4</v>
      </c>
      <c r="G216" s="6">
        <f t="shared" si="2"/>
        <v>16.17</v>
      </c>
      <c r="H216" s="7">
        <v>45332.0</v>
      </c>
      <c r="I216" s="5" t="str">
        <f>VLOOKUP(H216,Vendedores!$A$1:$D$8,2,FALSE)</f>
        <v>Altair Ferreira</v>
      </c>
      <c r="J216" s="5" t="str">
        <f>VLOOKUP(H216,Vendedores!$A$1:$D$8,4,FALSE)</f>
        <v>Centro-Oeste</v>
      </c>
    </row>
    <row r="217" ht="14.25" customHeight="1">
      <c r="A217" s="8">
        <f t="shared" si="4"/>
        <v>39117</v>
      </c>
      <c r="B217" s="9">
        <f t="shared" si="3"/>
        <v>42245</v>
      </c>
      <c r="C217" s="10" t="s">
        <v>13</v>
      </c>
      <c r="D217" s="10">
        <v>743.0</v>
      </c>
      <c r="E217" s="11">
        <v>57.0</v>
      </c>
      <c r="F217" s="11">
        <f t="shared" si="1"/>
        <v>87.78</v>
      </c>
      <c r="G217" s="11">
        <f t="shared" si="2"/>
        <v>15.3615</v>
      </c>
      <c r="H217" s="12">
        <v>67786.0</v>
      </c>
      <c r="I217" s="5" t="str">
        <f>VLOOKUP(H217,Vendedores!$A$1:$D$8,2,FALSE)</f>
        <v>Sidney Campos</v>
      </c>
      <c r="J217" s="5" t="str">
        <f>VLOOKUP(H217,Vendedores!$A$1:$D$8,4,FALSE)</f>
        <v>Sul</v>
      </c>
    </row>
    <row r="218" ht="14.25" customHeight="1">
      <c r="A218" s="3">
        <f t="shared" si="4"/>
        <v>39404</v>
      </c>
      <c r="B218" s="4">
        <f t="shared" si="3"/>
        <v>42230</v>
      </c>
      <c r="C218" s="5" t="s">
        <v>14</v>
      </c>
      <c r="D218" s="5">
        <v>43.0</v>
      </c>
      <c r="E218" s="6">
        <v>124.3</v>
      </c>
      <c r="F218" s="6">
        <f t="shared" si="1"/>
        <v>191.422</v>
      </c>
      <c r="G218" s="6">
        <f t="shared" si="2"/>
        <v>33.49885</v>
      </c>
      <c r="H218" s="13">
        <v>12332.0</v>
      </c>
      <c r="I218" s="5" t="str">
        <f>VLOOKUP(H218,Vendedores!$A$1:$D$8,2,FALSE)</f>
        <v>Janaina Siqueira</v>
      </c>
      <c r="J218" s="5" t="str">
        <f>VLOOKUP(H218,Vendedores!$A$1:$D$8,4,FALSE)</f>
        <v>Nordeste</v>
      </c>
    </row>
    <row r="219" ht="14.25" customHeight="1">
      <c r="A219" s="8">
        <f t="shared" si="4"/>
        <v>39691</v>
      </c>
      <c r="B219" s="9">
        <f t="shared" si="3"/>
        <v>42215</v>
      </c>
      <c r="C219" s="10" t="s">
        <v>14</v>
      </c>
      <c r="D219" s="10">
        <v>21.0</v>
      </c>
      <c r="E219" s="11">
        <v>124.3</v>
      </c>
      <c r="F219" s="11">
        <f t="shared" si="1"/>
        <v>191.422</v>
      </c>
      <c r="G219" s="11">
        <f t="shared" si="2"/>
        <v>33.49885</v>
      </c>
      <c r="H219" s="12">
        <v>45332.0</v>
      </c>
      <c r="I219" s="5" t="str">
        <f>VLOOKUP(H219,Vendedores!$A$1:$D$8,2,FALSE)</f>
        <v>Altair Ferreira</v>
      </c>
      <c r="J219" s="5" t="str">
        <f>VLOOKUP(H219,Vendedores!$A$1:$D$8,4,FALSE)</f>
        <v>Centro-Oeste</v>
      </c>
    </row>
    <row r="220" ht="14.25" customHeight="1">
      <c r="A220" s="3">
        <f t="shared" si="4"/>
        <v>39978</v>
      </c>
      <c r="B220" s="4">
        <f t="shared" si="3"/>
        <v>42200</v>
      </c>
      <c r="C220" s="5" t="s">
        <v>15</v>
      </c>
      <c r="D220" s="5">
        <v>342.0</v>
      </c>
      <c r="E220" s="6">
        <v>60.0</v>
      </c>
      <c r="F220" s="6">
        <f t="shared" si="1"/>
        <v>92.4</v>
      </c>
      <c r="G220" s="6">
        <f t="shared" si="2"/>
        <v>16.17</v>
      </c>
      <c r="H220" s="7">
        <v>67786.0</v>
      </c>
      <c r="I220" s="5" t="str">
        <f>VLOOKUP(H220,Vendedores!$A$1:$D$8,2,FALSE)</f>
        <v>Sidney Campos</v>
      </c>
      <c r="J220" s="5" t="str">
        <f>VLOOKUP(H220,Vendedores!$A$1:$D$8,4,FALSE)</f>
        <v>Sul</v>
      </c>
    </row>
    <row r="221" ht="14.25" customHeight="1">
      <c r="A221" s="8">
        <f t="shared" si="4"/>
        <v>40265</v>
      </c>
      <c r="B221" s="9">
        <f t="shared" si="3"/>
        <v>42185</v>
      </c>
      <c r="C221" s="10" t="s">
        <v>16</v>
      </c>
      <c r="D221" s="10">
        <v>536.0</v>
      </c>
      <c r="E221" s="11">
        <v>57.0</v>
      </c>
      <c r="F221" s="11">
        <f t="shared" si="1"/>
        <v>87.78</v>
      </c>
      <c r="G221" s="11">
        <f t="shared" si="2"/>
        <v>15.3615</v>
      </c>
      <c r="H221" s="14">
        <v>12332.0</v>
      </c>
      <c r="I221" s="5" t="str">
        <f>VLOOKUP(H221,Vendedores!$A$1:$D$8,2,FALSE)</f>
        <v>Janaina Siqueira</v>
      </c>
      <c r="J221" s="5" t="str">
        <f>VLOOKUP(H221,Vendedores!$A$1:$D$8,4,FALSE)</f>
        <v>Nordeste</v>
      </c>
    </row>
    <row r="222" ht="14.25" customHeight="1">
      <c r="A222" s="3">
        <f t="shared" si="4"/>
        <v>40552</v>
      </c>
      <c r="B222" s="4">
        <f t="shared" si="3"/>
        <v>42170</v>
      </c>
      <c r="C222" s="5" t="s">
        <v>17</v>
      </c>
      <c r="D222" s="5">
        <v>23.0</v>
      </c>
      <c r="E222" s="6">
        <v>48.9</v>
      </c>
      <c r="F222" s="6">
        <f t="shared" si="1"/>
        <v>75.306</v>
      </c>
      <c r="G222" s="6">
        <f t="shared" si="2"/>
        <v>13.17855</v>
      </c>
      <c r="H222" s="7">
        <v>67786.0</v>
      </c>
      <c r="I222" s="5" t="str">
        <f>VLOOKUP(H222,Vendedores!$A$1:$D$8,2,FALSE)</f>
        <v>Sidney Campos</v>
      </c>
      <c r="J222" s="5" t="str">
        <f>VLOOKUP(H222,Vendedores!$A$1:$D$8,4,FALSE)</f>
        <v>Sul</v>
      </c>
    </row>
    <row r="223" ht="14.25" customHeight="1">
      <c r="A223" s="8">
        <f t="shared" si="4"/>
        <v>40839</v>
      </c>
      <c r="B223" s="9">
        <f t="shared" si="3"/>
        <v>42155</v>
      </c>
      <c r="C223" s="10" t="s">
        <v>18</v>
      </c>
      <c r="D223" s="10">
        <v>12.0</v>
      </c>
      <c r="E223" s="11">
        <v>84.5</v>
      </c>
      <c r="F223" s="11">
        <f t="shared" si="1"/>
        <v>130.13</v>
      </c>
      <c r="G223" s="11">
        <f t="shared" si="2"/>
        <v>22.77275</v>
      </c>
      <c r="H223" s="14">
        <v>12332.0</v>
      </c>
      <c r="I223" s="5" t="str">
        <f>VLOOKUP(H223,Vendedores!$A$1:$D$8,2,FALSE)</f>
        <v>Janaina Siqueira</v>
      </c>
      <c r="J223" s="5" t="str">
        <f>VLOOKUP(H223,Vendedores!$A$1:$D$8,4,FALSE)</f>
        <v>Nordeste</v>
      </c>
    </row>
    <row r="224" ht="14.25" customHeight="1">
      <c r="A224" s="3">
        <f t="shared" si="4"/>
        <v>41126</v>
      </c>
      <c r="B224" s="4">
        <f t="shared" si="3"/>
        <v>42140</v>
      </c>
      <c r="C224" s="5" t="s">
        <v>10</v>
      </c>
      <c r="D224" s="5">
        <v>65.0</v>
      </c>
      <c r="E224" s="6">
        <v>84.5</v>
      </c>
      <c r="F224" s="6">
        <f t="shared" si="1"/>
        <v>130.13</v>
      </c>
      <c r="G224" s="6">
        <f t="shared" si="2"/>
        <v>22.77275</v>
      </c>
      <c r="H224" s="7">
        <v>45332.0</v>
      </c>
      <c r="I224" s="5" t="str">
        <f>VLOOKUP(H224,Vendedores!$A$1:$D$8,2,FALSE)</f>
        <v>Altair Ferreira</v>
      </c>
      <c r="J224" s="5" t="str">
        <f>VLOOKUP(H224,Vendedores!$A$1:$D$8,4,FALSE)</f>
        <v>Centro-Oeste</v>
      </c>
    </row>
    <row r="225" ht="14.25" customHeight="1">
      <c r="A225" s="8">
        <f t="shared" si="4"/>
        <v>41413</v>
      </c>
      <c r="B225" s="9">
        <f t="shared" si="3"/>
        <v>42125</v>
      </c>
      <c r="C225" s="10" t="s">
        <v>11</v>
      </c>
      <c r="D225" s="10">
        <v>45.0</v>
      </c>
      <c r="E225" s="11">
        <v>48.9</v>
      </c>
      <c r="F225" s="11">
        <f t="shared" si="1"/>
        <v>75.306</v>
      </c>
      <c r="G225" s="11">
        <f t="shared" si="2"/>
        <v>13.17855</v>
      </c>
      <c r="H225" s="12">
        <v>15444.0</v>
      </c>
      <c r="I225" s="5" t="str">
        <f>VLOOKUP(H225,Vendedores!$A$1:$D$8,2,FALSE)</f>
        <v>Jhonny Smith</v>
      </c>
      <c r="J225" s="5" t="str">
        <f>VLOOKUP(H225,Vendedores!$A$1:$D$8,4,FALSE)</f>
        <v>Sudeste</v>
      </c>
    </row>
    <row r="226" ht="14.25" customHeight="1">
      <c r="A226" s="3">
        <f t="shared" si="4"/>
        <v>41700</v>
      </c>
      <c r="B226" s="4">
        <f t="shared" si="3"/>
        <v>42110</v>
      </c>
      <c r="C226" s="5" t="s">
        <v>12</v>
      </c>
      <c r="D226" s="5">
        <v>33.0</v>
      </c>
      <c r="E226" s="6">
        <v>60.0</v>
      </c>
      <c r="F226" s="6">
        <f t="shared" si="1"/>
        <v>92.4</v>
      </c>
      <c r="G226" s="6">
        <f t="shared" si="2"/>
        <v>16.17</v>
      </c>
      <c r="H226" s="7">
        <v>45332.0</v>
      </c>
      <c r="I226" s="5" t="str">
        <f>VLOOKUP(H226,Vendedores!$A$1:$D$8,2,FALSE)</f>
        <v>Altair Ferreira</v>
      </c>
      <c r="J226" s="5" t="str">
        <f>VLOOKUP(H226,Vendedores!$A$1:$D$8,4,FALSE)</f>
        <v>Centro-Oeste</v>
      </c>
    </row>
    <row r="227" ht="14.25" customHeight="1">
      <c r="A227" s="8">
        <f t="shared" si="4"/>
        <v>41987</v>
      </c>
      <c r="B227" s="9">
        <f t="shared" si="3"/>
        <v>42095</v>
      </c>
      <c r="C227" s="10" t="s">
        <v>13</v>
      </c>
      <c r="D227" s="10">
        <v>64.0</v>
      </c>
      <c r="E227" s="11">
        <v>57.0</v>
      </c>
      <c r="F227" s="11">
        <f t="shared" si="1"/>
        <v>87.78</v>
      </c>
      <c r="G227" s="11">
        <f t="shared" si="2"/>
        <v>15.3615</v>
      </c>
      <c r="H227" s="12">
        <v>67786.0</v>
      </c>
      <c r="I227" s="5" t="str">
        <f>VLOOKUP(H227,Vendedores!$A$1:$D$8,2,FALSE)</f>
        <v>Sidney Campos</v>
      </c>
      <c r="J227" s="5" t="str">
        <f>VLOOKUP(H227,Vendedores!$A$1:$D$8,4,FALSE)</f>
        <v>Sul</v>
      </c>
    </row>
    <row r="228" ht="14.25" customHeight="1">
      <c r="A228" s="3">
        <f t="shared" si="4"/>
        <v>42274</v>
      </c>
      <c r="B228" s="4">
        <f t="shared" si="3"/>
        <v>42080</v>
      </c>
      <c r="C228" s="5" t="s">
        <v>14</v>
      </c>
      <c r="D228" s="5">
        <v>77.0</v>
      </c>
      <c r="E228" s="6">
        <v>124.3</v>
      </c>
      <c r="F228" s="6">
        <f t="shared" si="1"/>
        <v>191.422</v>
      </c>
      <c r="G228" s="6">
        <f t="shared" si="2"/>
        <v>33.49885</v>
      </c>
      <c r="H228" s="7">
        <v>10265.0</v>
      </c>
      <c r="I228" s="5" t="str">
        <f>VLOOKUP(H228,Vendedores!$A$1:$D$8,2,FALSE)</f>
        <v>João Alves</v>
      </c>
      <c r="J228" s="5" t="str">
        <f>VLOOKUP(H228,Vendedores!$A$1:$D$8,4,FALSE)</f>
        <v>Sudeste</v>
      </c>
    </row>
    <row r="229" ht="14.25" customHeight="1">
      <c r="A229" s="8">
        <f t="shared" si="4"/>
        <v>42561</v>
      </c>
      <c r="B229" s="9">
        <f t="shared" si="3"/>
        <v>42065</v>
      </c>
      <c r="C229" s="10" t="s">
        <v>14</v>
      </c>
      <c r="D229" s="10">
        <v>432.0</v>
      </c>
      <c r="E229" s="11">
        <v>124.3</v>
      </c>
      <c r="F229" s="11">
        <f t="shared" si="1"/>
        <v>191.422</v>
      </c>
      <c r="G229" s="11">
        <f t="shared" si="2"/>
        <v>33.49885</v>
      </c>
      <c r="H229" s="12">
        <v>21433.0</v>
      </c>
      <c r="I229" s="5" t="str">
        <f>VLOOKUP(H229,Vendedores!$A$1:$D$8,2,FALSE)</f>
        <v>Pedro Cardoso</v>
      </c>
      <c r="J229" s="5" t="str">
        <f>VLOOKUP(H229,Vendedores!$A$1:$D$8,4,FALSE)</f>
        <v>Norte</v>
      </c>
    </row>
    <row r="230" ht="14.25" customHeight="1">
      <c r="A230" s="3">
        <f t="shared" si="4"/>
        <v>42848</v>
      </c>
      <c r="B230" s="4">
        <f t="shared" si="3"/>
        <v>42050</v>
      </c>
      <c r="C230" s="5" t="s">
        <v>15</v>
      </c>
      <c r="D230" s="5">
        <v>12.0</v>
      </c>
      <c r="E230" s="6">
        <v>60.0</v>
      </c>
      <c r="F230" s="6">
        <f t="shared" si="1"/>
        <v>92.4</v>
      </c>
      <c r="G230" s="6">
        <f t="shared" si="2"/>
        <v>16.17</v>
      </c>
      <c r="H230" s="7">
        <v>15443.0</v>
      </c>
      <c r="I230" s="5" t="str">
        <f>VLOOKUP(H230,Vendedores!$A$1:$D$8,2,FALSE)</f>
        <v>Mariana Peixoto</v>
      </c>
      <c r="J230" s="5" t="str">
        <f>VLOOKUP(H230,Vendedores!$A$1:$D$8,4,FALSE)</f>
        <v>Sul</v>
      </c>
    </row>
    <row r="231" ht="14.25" customHeight="1">
      <c r="A231" s="8">
        <f t="shared" si="4"/>
        <v>43135</v>
      </c>
      <c r="B231" s="9">
        <f t="shared" si="3"/>
        <v>42035</v>
      </c>
      <c r="C231" s="10" t="s">
        <v>16</v>
      </c>
      <c r="D231" s="10">
        <v>35.0</v>
      </c>
      <c r="E231" s="11">
        <v>57.0</v>
      </c>
      <c r="F231" s="11">
        <f t="shared" si="1"/>
        <v>87.78</v>
      </c>
      <c r="G231" s="11">
        <f t="shared" si="2"/>
        <v>15.3615</v>
      </c>
      <c r="H231" s="12">
        <v>15444.0</v>
      </c>
      <c r="I231" s="5" t="str">
        <f>VLOOKUP(H231,Vendedores!$A$1:$D$8,2,FALSE)</f>
        <v>Jhonny Smith</v>
      </c>
      <c r="J231" s="5" t="str">
        <f>VLOOKUP(H231,Vendedores!$A$1:$D$8,4,FALSE)</f>
        <v>Sudeste</v>
      </c>
    </row>
    <row r="232" ht="14.25" customHeight="1">
      <c r="A232" s="3">
        <f t="shared" si="4"/>
        <v>43422</v>
      </c>
      <c r="B232" s="4">
        <f t="shared" si="3"/>
        <v>42020</v>
      </c>
      <c r="C232" s="5" t="s">
        <v>17</v>
      </c>
      <c r="D232" s="5">
        <v>7.0</v>
      </c>
      <c r="E232" s="6">
        <v>48.9</v>
      </c>
      <c r="F232" s="6">
        <f t="shared" si="1"/>
        <v>75.306</v>
      </c>
      <c r="G232" s="6">
        <f t="shared" si="2"/>
        <v>13.17855</v>
      </c>
      <c r="H232" s="7">
        <v>45332.0</v>
      </c>
      <c r="I232" s="5" t="str">
        <f>VLOOKUP(H232,Vendedores!$A$1:$D$8,2,FALSE)</f>
        <v>Altair Ferreira</v>
      </c>
      <c r="J232" s="5" t="str">
        <f>VLOOKUP(H232,Vendedores!$A$1:$D$8,4,FALSE)</f>
        <v>Centro-Oeste</v>
      </c>
    </row>
    <row r="233" ht="14.25" customHeight="1">
      <c r="A233" s="8">
        <f t="shared" si="4"/>
        <v>43709</v>
      </c>
      <c r="B233" s="9">
        <f t="shared" si="3"/>
        <v>42005</v>
      </c>
      <c r="C233" s="10" t="s">
        <v>18</v>
      </c>
      <c r="D233" s="10">
        <v>78.0</v>
      </c>
      <c r="E233" s="11">
        <v>84.5</v>
      </c>
      <c r="F233" s="11">
        <f t="shared" si="1"/>
        <v>130.13</v>
      </c>
      <c r="G233" s="11">
        <f t="shared" si="2"/>
        <v>22.77275</v>
      </c>
      <c r="H233" s="12">
        <v>67786.0</v>
      </c>
      <c r="I233" s="5" t="str">
        <f>VLOOKUP(H233,Vendedores!$A$1:$D$8,2,FALSE)</f>
        <v>Sidney Campos</v>
      </c>
      <c r="J233" s="5" t="str">
        <f>VLOOKUP(H233,Vendedores!$A$1:$D$8,4,FALSE)</f>
        <v>Sul</v>
      </c>
    </row>
    <row r="234" ht="14.25" customHeight="1">
      <c r="A234" s="3">
        <f t="shared" si="4"/>
        <v>43996</v>
      </c>
      <c r="B234" s="4">
        <f t="shared" si="3"/>
        <v>41990</v>
      </c>
      <c r="C234" s="5" t="s">
        <v>19</v>
      </c>
      <c r="D234" s="5">
        <v>21.0</v>
      </c>
      <c r="E234" s="6">
        <v>84.5</v>
      </c>
      <c r="F234" s="6">
        <f t="shared" si="1"/>
        <v>130.13</v>
      </c>
      <c r="G234" s="6">
        <f t="shared" si="2"/>
        <v>22.77275</v>
      </c>
      <c r="H234" s="13">
        <v>12332.0</v>
      </c>
      <c r="I234" s="5" t="str">
        <f>VLOOKUP(H234,Vendedores!$A$1:$D$8,2,FALSE)</f>
        <v>Janaina Siqueira</v>
      </c>
      <c r="J234" s="5" t="str">
        <f>VLOOKUP(H234,Vendedores!$A$1:$D$8,4,FALSE)</f>
        <v>Nordeste</v>
      </c>
    </row>
    <row r="235" ht="14.25" customHeight="1">
      <c r="A235" s="8">
        <f t="shared" si="4"/>
        <v>44283</v>
      </c>
      <c r="B235" s="9">
        <f t="shared" si="3"/>
        <v>41975</v>
      </c>
      <c r="C235" s="10" t="s">
        <v>20</v>
      </c>
      <c r="D235" s="10">
        <v>76.0</v>
      </c>
      <c r="E235" s="11">
        <v>57.0</v>
      </c>
      <c r="F235" s="11">
        <f t="shared" si="1"/>
        <v>87.78</v>
      </c>
      <c r="G235" s="11">
        <f t="shared" si="2"/>
        <v>15.3615</v>
      </c>
      <c r="H235" s="12">
        <v>45332.0</v>
      </c>
      <c r="I235" s="5" t="str">
        <f>VLOOKUP(H235,Vendedores!$A$1:$D$8,2,FALSE)</f>
        <v>Altair Ferreira</v>
      </c>
      <c r="J235" s="5" t="str">
        <f>VLOOKUP(H235,Vendedores!$A$1:$D$8,4,FALSE)</f>
        <v>Centro-Oeste</v>
      </c>
    </row>
    <row r="236" ht="14.25" customHeight="1">
      <c r="A236" s="3">
        <f t="shared" si="4"/>
        <v>44570</v>
      </c>
      <c r="B236" s="4">
        <f t="shared" si="3"/>
        <v>41960</v>
      </c>
      <c r="C236" s="5" t="s">
        <v>11</v>
      </c>
      <c r="D236" s="5">
        <v>98.0</v>
      </c>
      <c r="E236" s="6">
        <v>48.9</v>
      </c>
      <c r="F236" s="6">
        <f t="shared" si="1"/>
        <v>75.306</v>
      </c>
      <c r="G236" s="6">
        <f t="shared" si="2"/>
        <v>13.17855</v>
      </c>
      <c r="H236" s="7">
        <v>67786.0</v>
      </c>
      <c r="I236" s="5" t="str">
        <f>VLOOKUP(H236,Vendedores!$A$1:$D$8,2,FALSE)</f>
        <v>Sidney Campos</v>
      </c>
      <c r="J236" s="5" t="str">
        <f>VLOOKUP(H236,Vendedores!$A$1:$D$8,4,FALSE)</f>
        <v>Sul</v>
      </c>
    </row>
    <row r="237" ht="14.25" customHeight="1">
      <c r="A237" s="8">
        <f t="shared" si="4"/>
        <v>44857</v>
      </c>
      <c r="B237" s="9">
        <f t="shared" si="3"/>
        <v>41945</v>
      </c>
      <c r="C237" s="10" t="s">
        <v>12</v>
      </c>
      <c r="D237" s="10">
        <v>22.0</v>
      </c>
      <c r="E237" s="11">
        <v>60.0</v>
      </c>
      <c r="F237" s="11">
        <f t="shared" si="1"/>
        <v>92.4</v>
      </c>
      <c r="G237" s="11">
        <f t="shared" si="2"/>
        <v>16.17</v>
      </c>
      <c r="H237" s="14">
        <v>12332.0</v>
      </c>
      <c r="I237" s="5" t="str">
        <f>VLOOKUP(H237,Vendedores!$A$1:$D$8,2,FALSE)</f>
        <v>Janaina Siqueira</v>
      </c>
      <c r="J237" s="5" t="str">
        <f>VLOOKUP(H237,Vendedores!$A$1:$D$8,4,FALSE)</f>
        <v>Nordeste</v>
      </c>
    </row>
    <row r="238" ht="14.25" customHeight="1">
      <c r="A238" s="3">
        <f t="shared" si="4"/>
        <v>45144</v>
      </c>
      <c r="B238" s="4">
        <f t="shared" si="3"/>
        <v>41930</v>
      </c>
      <c r="C238" s="5" t="s">
        <v>13</v>
      </c>
      <c r="D238" s="5">
        <v>87.0</v>
      </c>
      <c r="E238" s="6">
        <v>57.0</v>
      </c>
      <c r="F238" s="6">
        <f t="shared" si="1"/>
        <v>87.78</v>
      </c>
      <c r="G238" s="6">
        <f t="shared" si="2"/>
        <v>15.3615</v>
      </c>
      <c r="H238" s="7">
        <v>45332.0</v>
      </c>
      <c r="I238" s="5" t="str">
        <f>VLOOKUP(H238,Vendedores!$A$1:$D$8,2,FALSE)</f>
        <v>Altair Ferreira</v>
      </c>
      <c r="J238" s="5" t="str">
        <f>VLOOKUP(H238,Vendedores!$A$1:$D$8,4,FALSE)</f>
        <v>Centro-Oeste</v>
      </c>
    </row>
    <row r="239" ht="14.25" customHeight="1">
      <c r="A239" s="8">
        <f t="shared" si="4"/>
        <v>45431</v>
      </c>
      <c r="B239" s="9">
        <f t="shared" si="3"/>
        <v>41915</v>
      </c>
      <c r="C239" s="10" t="s">
        <v>14</v>
      </c>
      <c r="D239" s="10">
        <v>56.0</v>
      </c>
      <c r="E239" s="11">
        <v>124.3</v>
      </c>
      <c r="F239" s="11">
        <f t="shared" si="1"/>
        <v>191.422</v>
      </c>
      <c r="G239" s="11">
        <f t="shared" si="2"/>
        <v>33.49885</v>
      </c>
      <c r="H239" s="12">
        <v>15444.0</v>
      </c>
      <c r="I239" s="5" t="str">
        <f>VLOOKUP(H239,Vendedores!$A$1:$D$8,2,FALSE)</f>
        <v>Jhonny Smith</v>
      </c>
      <c r="J239" s="5" t="str">
        <f>VLOOKUP(H239,Vendedores!$A$1:$D$8,4,FALSE)</f>
        <v>Sudeste</v>
      </c>
    </row>
    <row r="240" ht="14.25" customHeight="1">
      <c r="A240" s="3">
        <f t="shared" si="4"/>
        <v>45718</v>
      </c>
      <c r="B240" s="4">
        <f t="shared" si="3"/>
        <v>41900</v>
      </c>
      <c r="C240" s="5" t="s">
        <v>14</v>
      </c>
      <c r="D240" s="5">
        <v>22.0</v>
      </c>
      <c r="E240" s="6">
        <v>124.3</v>
      </c>
      <c r="F240" s="6">
        <f t="shared" si="1"/>
        <v>191.422</v>
      </c>
      <c r="G240" s="6">
        <f t="shared" si="2"/>
        <v>33.49885</v>
      </c>
      <c r="H240" s="7">
        <v>45332.0</v>
      </c>
      <c r="I240" s="5" t="str">
        <f>VLOOKUP(H240,Vendedores!$A$1:$D$8,2,FALSE)</f>
        <v>Altair Ferreira</v>
      </c>
      <c r="J240" s="5" t="str">
        <f>VLOOKUP(H240,Vendedores!$A$1:$D$8,4,FALSE)</f>
        <v>Centro-Oeste</v>
      </c>
    </row>
    <row r="241" ht="14.25" customHeight="1">
      <c r="A241" s="8">
        <f t="shared" si="4"/>
        <v>46005</v>
      </c>
      <c r="B241" s="9">
        <f t="shared" si="3"/>
        <v>41885</v>
      </c>
      <c r="C241" s="10" t="s">
        <v>15</v>
      </c>
      <c r="D241" s="10">
        <v>121.0</v>
      </c>
      <c r="E241" s="11">
        <v>60.0</v>
      </c>
      <c r="F241" s="11">
        <f t="shared" si="1"/>
        <v>92.4</v>
      </c>
      <c r="G241" s="11">
        <f t="shared" si="2"/>
        <v>16.17</v>
      </c>
      <c r="H241" s="12">
        <v>67786.0</v>
      </c>
      <c r="I241" s="5" t="str">
        <f>VLOOKUP(H241,Vendedores!$A$1:$D$8,2,FALSE)</f>
        <v>Sidney Campos</v>
      </c>
      <c r="J241" s="5" t="str">
        <f>VLOOKUP(H241,Vendedores!$A$1:$D$8,4,FALSE)</f>
        <v>Sul</v>
      </c>
    </row>
    <row r="242" ht="14.25" customHeight="1">
      <c r="A242" s="3">
        <f t="shared" si="4"/>
        <v>46292</v>
      </c>
      <c r="B242" s="4">
        <f t="shared" si="3"/>
        <v>41870</v>
      </c>
      <c r="C242" s="5" t="s">
        <v>18</v>
      </c>
      <c r="D242" s="5">
        <v>10.0</v>
      </c>
      <c r="E242" s="6">
        <v>84.5</v>
      </c>
      <c r="F242" s="6">
        <f t="shared" si="1"/>
        <v>130.13</v>
      </c>
      <c r="G242" s="6">
        <f t="shared" si="2"/>
        <v>22.77275</v>
      </c>
      <c r="H242" s="7">
        <v>10265.0</v>
      </c>
      <c r="I242" s="5" t="str">
        <f>VLOOKUP(H242,Vendedores!$A$1:$D$8,2,FALSE)</f>
        <v>João Alves</v>
      </c>
      <c r="J242" s="5" t="str">
        <f>VLOOKUP(H242,Vendedores!$A$1:$D$8,4,FALSE)</f>
        <v>Sudeste</v>
      </c>
    </row>
    <row r="243" ht="14.25" customHeight="1">
      <c r="A243" s="8">
        <f t="shared" si="4"/>
        <v>46579</v>
      </c>
      <c r="B243" s="9">
        <f t="shared" si="3"/>
        <v>41855</v>
      </c>
      <c r="C243" s="10" t="s">
        <v>10</v>
      </c>
      <c r="D243" s="10">
        <v>120.0</v>
      </c>
      <c r="E243" s="11">
        <v>84.5</v>
      </c>
      <c r="F243" s="11">
        <f t="shared" si="1"/>
        <v>130.13</v>
      </c>
      <c r="G243" s="11">
        <f t="shared" si="2"/>
        <v>22.77275</v>
      </c>
      <c r="H243" s="12">
        <v>21433.0</v>
      </c>
      <c r="I243" s="5" t="str">
        <f>VLOOKUP(H243,Vendedores!$A$1:$D$8,2,FALSE)</f>
        <v>Pedro Cardoso</v>
      </c>
      <c r="J243" s="5" t="str">
        <f>VLOOKUP(H243,Vendedores!$A$1:$D$8,4,FALSE)</f>
        <v>Norte</v>
      </c>
    </row>
    <row r="244" ht="14.25" customHeight="1">
      <c r="A244" s="3">
        <f t="shared" si="4"/>
        <v>46866</v>
      </c>
      <c r="B244" s="4">
        <f t="shared" si="3"/>
        <v>41840</v>
      </c>
      <c r="C244" s="5" t="s">
        <v>11</v>
      </c>
      <c r="D244" s="5">
        <v>232.0</v>
      </c>
      <c r="E244" s="6">
        <v>48.9</v>
      </c>
      <c r="F244" s="6">
        <f t="shared" si="1"/>
        <v>75.306</v>
      </c>
      <c r="G244" s="6">
        <f t="shared" si="2"/>
        <v>13.17855</v>
      </c>
      <c r="H244" s="7">
        <v>15443.0</v>
      </c>
      <c r="I244" s="5" t="str">
        <f>VLOOKUP(H244,Vendedores!$A$1:$D$8,2,FALSE)</f>
        <v>Mariana Peixoto</v>
      </c>
      <c r="J244" s="5" t="str">
        <f>VLOOKUP(H244,Vendedores!$A$1:$D$8,4,FALSE)</f>
        <v>Sul</v>
      </c>
    </row>
    <row r="245" ht="14.25" customHeight="1">
      <c r="A245" s="8">
        <f t="shared" si="4"/>
        <v>47153</v>
      </c>
      <c r="B245" s="9">
        <f t="shared" si="3"/>
        <v>41825</v>
      </c>
      <c r="C245" s="10" t="s">
        <v>12</v>
      </c>
      <c r="D245" s="10">
        <v>12.0</v>
      </c>
      <c r="E245" s="11">
        <v>60.0</v>
      </c>
      <c r="F245" s="11">
        <f t="shared" si="1"/>
        <v>92.4</v>
      </c>
      <c r="G245" s="11">
        <f t="shared" si="2"/>
        <v>16.17</v>
      </c>
      <c r="H245" s="12">
        <v>15444.0</v>
      </c>
      <c r="I245" s="5" t="str">
        <f>VLOOKUP(H245,Vendedores!$A$1:$D$8,2,FALSE)</f>
        <v>Jhonny Smith</v>
      </c>
      <c r="J245" s="5" t="str">
        <f>VLOOKUP(H245,Vendedores!$A$1:$D$8,4,FALSE)</f>
        <v>Sudeste</v>
      </c>
    </row>
    <row r="246" ht="14.25" customHeight="1">
      <c r="A246" s="3">
        <f t="shared" si="4"/>
        <v>47440</v>
      </c>
      <c r="B246" s="4">
        <f t="shared" si="3"/>
        <v>41810</v>
      </c>
      <c r="C246" s="5" t="s">
        <v>13</v>
      </c>
      <c r="D246" s="5">
        <v>15.0</v>
      </c>
      <c r="E246" s="6">
        <v>57.0</v>
      </c>
      <c r="F246" s="6">
        <f t="shared" si="1"/>
        <v>87.78</v>
      </c>
      <c r="G246" s="6">
        <f t="shared" si="2"/>
        <v>15.3615</v>
      </c>
      <c r="H246" s="7">
        <v>45332.0</v>
      </c>
      <c r="I246" s="5" t="str">
        <f>VLOOKUP(H246,Vendedores!$A$1:$D$8,2,FALSE)</f>
        <v>Altair Ferreira</v>
      </c>
      <c r="J246" s="5" t="str">
        <f>VLOOKUP(H246,Vendedores!$A$1:$D$8,4,FALSE)</f>
        <v>Centro-Oeste</v>
      </c>
    </row>
    <row r="247" ht="14.25" customHeight="1">
      <c r="A247" s="8">
        <f t="shared" si="4"/>
        <v>47727</v>
      </c>
      <c r="B247" s="9">
        <f t="shared" si="3"/>
        <v>41795</v>
      </c>
      <c r="C247" s="10" t="s">
        <v>14</v>
      </c>
      <c r="D247" s="10">
        <v>43.0</v>
      </c>
      <c r="E247" s="11">
        <v>124.3</v>
      </c>
      <c r="F247" s="11">
        <f t="shared" si="1"/>
        <v>191.422</v>
      </c>
      <c r="G247" s="11">
        <f t="shared" si="2"/>
        <v>33.49885</v>
      </c>
      <c r="H247" s="12">
        <v>67786.0</v>
      </c>
      <c r="I247" s="5" t="str">
        <f>VLOOKUP(H247,Vendedores!$A$1:$D$8,2,FALSE)</f>
        <v>Sidney Campos</v>
      </c>
      <c r="J247" s="5" t="str">
        <f>VLOOKUP(H247,Vendedores!$A$1:$D$8,4,FALSE)</f>
        <v>Sul</v>
      </c>
    </row>
    <row r="248" ht="14.25" customHeight="1">
      <c r="A248" s="3">
        <f t="shared" si="4"/>
        <v>48014</v>
      </c>
      <c r="B248" s="4">
        <f t="shared" si="3"/>
        <v>41780</v>
      </c>
      <c r="C248" s="5" t="s">
        <v>14</v>
      </c>
      <c r="D248" s="5">
        <v>26.0</v>
      </c>
      <c r="E248" s="6">
        <v>124.3</v>
      </c>
      <c r="F248" s="6">
        <f t="shared" si="1"/>
        <v>191.422</v>
      </c>
      <c r="G248" s="6">
        <f t="shared" si="2"/>
        <v>33.49885</v>
      </c>
      <c r="H248" s="13">
        <v>12332.0</v>
      </c>
      <c r="I248" s="5" t="str">
        <f>VLOOKUP(H248,Vendedores!$A$1:$D$8,2,FALSE)</f>
        <v>Janaina Siqueira</v>
      </c>
      <c r="J248" s="5" t="str">
        <f>VLOOKUP(H248,Vendedores!$A$1:$D$8,4,FALSE)</f>
        <v>Nordeste</v>
      </c>
    </row>
    <row r="249" ht="14.25" customHeight="1">
      <c r="A249" s="8">
        <f t="shared" si="4"/>
        <v>48301</v>
      </c>
      <c r="B249" s="9">
        <f t="shared" si="3"/>
        <v>41765</v>
      </c>
      <c r="C249" s="10" t="s">
        <v>15</v>
      </c>
      <c r="D249" s="10">
        <v>34.0</v>
      </c>
      <c r="E249" s="11">
        <v>60.0</v>
      </c>
      <c r="F249" s="11">
        <f t="shared" si="1"/>
        <v>92.4</v>
      </c>
      <c r="G249" s="11">
        <f t="shared" si="2"/>
        <v>16.17</v>
      </c>
      <c r="H249" s="12">
        <v>45332.0</v>
      </c>
      <c r="I249" s="5" t="str">
        <f>VLOOKUP(H249,Vendedores!$A$1:$D$8,2,FALSE)</f>
        <v>Altair Ferreira</v>
      </c>
      <c r="J249" s="5" t="str">
        <f>VLOOKUP(H249,Vendedores!$A$1:$D$8,4,FALSE)</f>
        <v>Centro-Oeste</v>
      </c>
    </row>
    <row r="250" ht="14.25" customHeight="1">
      <c r="A250" s="3">
        <f t="shared" si="4"/>
        <v>48588</v>
      </c>
      <c r="B250" s="4">
        <f t="shared" si="3"/>
        <v>41750</v>
      </c>
      <c r="C250" s="5" t="s">
        <v>16</v>
      </c>
      <c r="D250" s="5">
        <v>8.0</v>
      </c>
      <c r="E250" s="6">
        <v>57.0</v>
      </c>
      <c r="F250" s="6">
        <f t="shared" si="1"/>
        <v>87.78</v>
      </c>
      <c r="G250" s="6">
        <f t="shared" si="2"/>
        <v>15.3615</v>
      </c>
      <c r="H250" s="7">
        <v>45332.0</v>
      </c>
      <c r="I250" s="5" t="str">
        <f>VLOOKUP(H250,Vendedores!$A$1:$D$8,2,FALSE)</f>
        <v>Altair Ferreira</v>
      </c>
      <c r="J250" s="5" t="str">
        <f>VLOOKUP(H250,Vendedores!$A$1:$D$8,4,FALSE)</f>
        <v>Centro-Oeste</v>
      </c>
    </row>
    <row r="251" ht="14.25" customHeight="1">
      <c r="A251" s="8">
        <f t="shared" si="4"/>
        <v>48875</v>
      </c>
      <c r="B251" s="9">
        <f t="shared" si="3"/>
        <v>41735</v>
      </c>
      <c r="C251" s="10" t="s">
        <v>17</v>
      </c>
      <c r="D251" s="10">
        <v>25.0</v>
      </c>
      <c r="E251" s="11">
        <v>48.9</v>
      </c>
      <c r="F251" s="11">
        <f t="shared" si="1"/>
        <v>75.306</v>
      </c>
      <c r="G251" s="11">
        <f t="shared" si="2"/>
        <v>13.17855</v>
      </c>
      <c r="H251" s="12">
        <v>15444.0</v>
      </c>
      <c r="I251" s="5" t="str">
        <f>VLOOKUP(H251,Vendedores!$A$1:$D$8,2,FALSE)</f>
        <v>Jhonny Smith</v>
      </c>
      <c r="J251" s="5" t="str">
        <f>VLOOKUP(H251,Vendedores!$A$1:$D$8,4,FALSE)</f>
        <v>Sudeste</v>
      </c>
    </row>
    <row r="252" ht="14.25" customHeight="1">
      <c r="A252" s="3">
        <f t="shared" si="4"/>
        <v>49162</v>
      </c>
      <c r="B252" s="4">
        <f t="shared" si="3"/>
        <v>41720</v>
      </c>
      <c r="C252" s="5" t="s">
        <v>18</v>
      </c>
      <c r="D252" s="5">
        <v>154.0</v>
      </c>
      <c r="E252" s="6">
        <v>84.5</v>
      </c>
      <c r="F252" s="6">
        <f t="shared" si="1"/>
        <v>130.13</v>
      </c>
      <c r="G252" s="6">
        <f t="shared" si="2"/>
        <v>22.77275</v>
      </c>
      <c r="H252" s="7">
        <v>45332.0</v>
      </c>
      <c r="I252" s="5" t="str">
        <f>VLOOKUP(H252,Vendedores!$A$1:$D$8,2,FALSE)</f>
        <v>Altair Ferreira</v>
      </c>
      <c r="J252" s="5" t="str">
        <f>VLOOKUP(H252,Vendedores!$A$1:$D$8,4,FALSE)</f>
        <v>Centro-Oeste</v>
      </c>
    </row>
    <row r="253" ht="14.25" customHeight="1">
      <c r="A253" s="8">
        <f t="shared" si="4"/>
        <v>49449</v>
      </c>
      <c r="B253" s="9">
        <f t="shared" si="3"/>
        <v>41705</v>
      </c>
      <c r="C253" s="10" t="s">
        <v>19</v>
      </c>
      <c r="D253" s="10">
        <v>12.0</v>
      </c>
      <c r="E253" s="11">
        <v>84.5</v>
      </c>
      <c r="F253" s="11">
        <f t="shared" si="1"/>
        <v>130.13</v>
      </c>
      <c r="G253" s="11">
        <f t="shared" si="2"/>
        <v>22.77275</v>
      </c>
      <c r="H253" s="12">
        <v>67786.0</v>
      </c>
      <c r="I253" s="5" t="str">
        <f>VLOOKUP(H253,Vendedores!$A$1:$D$8,2,FALSE)</f>
        <v>Sidney Campos</v>
      </c>
      <c r="J253" s="5" t="str">
        <f>VLOOKUP(H253,Vendedores!$A$1:$D$8,4,FALSE)</f>
        <v>Sul</v>
      </c>
    </row>
    <row r="254" ht="14.25" customHeight="1">
      <c r="A254" s="3">
        <f t="shared" si="4"/>
        <v>49736</v>
      </c>
      <c r="B254" s="4">
        <f t="shared" si="3"/>
        <v>41690</v>
      </c>
      <c r="C254" s="5" t="s">
        <v>20</v>
      </c>
      <c r="D254" s="5">
        <v>54.0</v>
      </c>
      <c r="E254" s="6">
        <v>57.0</v>
      </c>
      <c r="F254" s="6">
        <f t="shared" si="1"/>
        <v>87.78</v>
      </c>
      <c r="G254" s="6">
        <f t="shared" si="2"/>
        <v>15.3615</v>
      </c>
      <c r="H254" s="7">
        <v>15444.0</v>
      </c>
      <c r="I254" s="5" t="str">
        <f>VLOOKUP(H254,Vendedores!$A$1:$D$8,2,FALSE)</f>
        <v>Jhonny Smith</v>
      </c>
      <c r="J254" s="5" t="str">
        <f>VLOOKUP(H254,Vendedores!$A$1:$D$8,4,FALSE)</f>
        <v>Sudeste</v>
      </c>
    </row>
    <row r="255" ht="14.25" customHeight="1">
      <c r="A255" s="8">
        <f t="shared" si="4"/>
        <v>50023</v>
      </c>
      <c r="B255" s="9">
        <f t="shared" si="3"/>
        <v>41675</v>
      </c>
      <c r="C255" s="10" t="s">
        <v>11</v>
      </c>
      <c r="D255" s="10">
        <v>43.0</v>
      </c>
      <c r="E255" s="11">
        <v>48.9</v>
      </c>
      <c r="F255" s="11">
        <f t="shared" si="1"/>
        <v>75.306</v>
      </c>
      <c r="G255" s="11">
        <f t="shared" si="2"/>
        <v>13.17855</v>
      </c>
      <c r="H255" s="12">
        <v>45332.0</v>
      </c>
      <c r="I255" s="5" t="str">
        <f>VLOOKUP(H255,Vendedores!$A$1:$D$8,2,FALSE)</f>
        <v>Altair Ferreira</v>
      </c>
      <c r="J255" s="5" t="str">
        <f>VLOOKUP(H255,Vendedores!$A$1:$D$8,4,FALSE)</f>
        <v>Centro-Oeste</v>
      </c>
    </row>
    <row r="256" ht="14.25" customHeight="1">
      <c r="A256" s="3">
        <f t="shared" si="4"/>
        <v>50310</v>
      </c>
      <c r="B256" s="4">
        <f t="shared" si="3"/>
        <v>41660</v>
      </c>
      <c r="C256" s="5" t="s">
        <v>12</v>
      </c>
      <c r="D256" s="5">
        <v>67.0</v>
      </c>
      <c r="E256" s="6">
        <v>60.0</v>
      </c>
      <c r="F256" s="6">
        <f t="shared" si="1"/>
        <v>92.4</v>
      </c>
      <c r="G256" s="6">
        <f t="shared" si="2"/>
        <v>16.17</v>
      </c>
      <c r="H256" s="7">
        <v>45332.0</v>
      </c>
      <c r="I256" s="5" t="str">
        <f>VLOOKUP(H256,Vendedores!$A$1:$D$8,2,FALSE)</f>
        <v>Altair Ferreira</v>
      </c>
      <c r="J256" s="5" t="str">
        <f>VLOOKUP(H256,Vendedores!$A$1:$D$8,4,FALSE)</f>
        <v>Centro-Oeste</v>
      </c>
    </row>
    <row r="257" ht="14.25" customHeight="1">
      <c r="A257" s="8">
        <f t="shared" si="4"/>
        <v>50597</v>
      </c>
      <c r="B257" s="9">
        <f t="shared" si="3"/>
        <v>41645</v>
      </c>
      <c r="C257" s="10" t="s">
        <v>13</v>
      </c>
      <c r="D257" s="10">
        <v>743.0</v>
      </c>
      <c r="E257" s="11">
        <v>57.0</v>
      </c>
      <c r="F257" s="11">
        <f t="shared" si="1"/>
        <v>87.78</v>
      </c>
      <c r="G257" s="11">
        <f t="shared" si="2"/>
        <v>15.3615</v>
      </c>
      <c r="H257" s="12">
        <v>15444.0</v>
      </c>
      <c r="I257" s="5" t="str">
        <f>VLOOKUP(H257,Vendedores!$A$1:$D$8,2,FALSE)</f>
        <v>Jhonny Smith</v>
      </c>
      <c r="J257" s="5" t="str">
        <f>VLOOKUP(H257,Vendedores!$A$1:$D$8,4,FALSE)</f>
        <v>Sudeste</v>
      </c>
    </row>
    <row r="258" ht="14.25" customHeight="1">
      <c r="A258" s="3">
        <f t="shared" si="4"/>
        <v>50884</v>
      </c>
      <c r="B258" s="4">
        <f t="shared" si="3"/>
        <v>41630</v>
      </c>
      <c r="C258" s="5" t="s">
        <v>14</v>
      </c>
      <c r="D258" s="5">
        <v>43.0</v>
      </c>
      <c r="E258" s="6">
        <v>124.3</v>
      </c>
      <c r="F258" s="6">
        <f t="shared" si="1"/>
        <v>191.422</v>
      </c>
      <c r="G258" s="6">
        <f t="shared" si="2"/>
        <v>33.49885</v>
      </c>
      <c r="H258" s="7">
        <v>45332.0</v>
      </c>
      <c r="I258" s="5" t="str">
        <f>VLOOKUP(H258,Vendedores!$A$1:$D$8,2,FALSE)</f>
        <v>Altair Ferreira</v>
      </c>
      <c r="J258" s="5" t="str">
        <f>VLOOKUP(H258,Vendedores!$A$1:$D$8,4,FALSE)</f>
        <v>Centro-Oeste</v>
      </c>
    </row>
    <row r="259" ht="14.25" customHeight="1">
      <c r="A259" s="8">
        <f t="shared" si="4"/>
        <v>51171</v>
      </c>
      <c r="B259" s="9">
        <f t="shared" si="3"/>
        <v>41615</v>
      </c>
      <c r="C259" s="10" t="s">
        <v>14</v>
      </c>
      <c r="D259" s="10">
        <v>21.0</v>
      </c>
      <c r="E259" s="11">
        <v>124.3</v>
      </c>
      <c r="F259" s="11">
        <f t="shared" si="1"/>
        <v>191.422</v>
      </c>
      <c r="G259" s="11">
        <f t="shared" si="2"/>
        <v>33.49885</v>
      </c>
      <c r="H259" s="12">
        <v>67786.0</v>
      </c>
      <c r="I259" s="5" t="str">
        <f>VLOOKUP(H259,Vendedores!$A$1:$D$8,2,FALSE)</f>
        <v>Sidney Campos</v>
      </c>
      <c r="J259" s="5" t="str">
        <f>VLOOKUP(H259,Vendedores!$A$1:$D$8,4,FALSE)</f>
        <v>Sul</v>
      </c>
    </row>
    <row r="260" ht="14.25" customHeight="1">
      <c r="A260" s="3">
        <f t="shared" si="4"/>
        <v>51458</v>
      </c>
      <c r="B260" s="4">
        <f t="shared" si="3"/>
        <v>41600</v>
      </c>
      <c r="C260" s="5" t="s">
        <v>15</v>
      </c>
      <c r="D260" s="5">
        <v>342.0</v>
      </c>
      <c r="E260" s="6">
        <v>60.0</v>
      </c>
      <c r="F260" s="6">
        <f t="shared" si="1"/>
        <v>92.4</v>
      </c>
      <c r="G260" s="6">
        <f t="shared" si="2"/>
        <v>16.17</v>
      </c>
      <c r="H260" s="7">
        <v>15444.0</v>
      </c>
      <c r="I260" s="5" t="str">
        <f>VLOOKUP(H260,Vendedores!$A$1:$D$8,2,FALSE)</f>
        <v>Jhonny Smith</v>
      </c>
      <c r="J260" s="5" t="str">
        <f>VLOOKUP(H260,Vendedores!$A$1:$D$8,4,FALSE)</f>
        <v>Sudeste</v>
      </c>
    </row>
    <row r="261" ht="14.25" customHeight="1">
      <c r="A261" s="8">
        <f t="shared" si="4"/>
        <v>51745</v>
      </c>
      <c r="B261" s="9">
        <f t="shared" si="3"/>
        <v>41585</v>
      </c>
      <c r="C261" s="10" t="s">
        <v>16</v>
      </c>
      <c r="D261" s="10">
        <v>536.0</v>
      </c>
      <c r="E261" s="11">
        <v>57.0</v>
      </c>
      <c r="F261" s="11">
        <f t="shared" si="1"/>
        <v>87.78</v>
      </c>
      <c r="G261" s="11">
        <f t="shared" si="2"/>
        <v>15.3615</v>
      </c>
      <c r="H261" s="12">
        <v>45332.0</v>
      </c>
      <c r="I261" s="5" t="str">
        <f>VLOOKUP(H261,Vendedores!$A$1:$D$8,2,FALSE)</f>
        <v>Altair Ferreira</v>
      </c>
      <c r="J261" s="5" t="str">
        <f>VLOOKUP(H261,Vendedores!$A$1:$D$8,4,FALSE)</f>
        <v>Centro-Oeste</v>
      </c>
    </row>
    <row r="262" ht="14.25" customHeight="1">
      <c r="A262" s="3">
        <f t="shared" si="4"/>
        <v>52032</v>
      </c>
      <c r="B262" s="4">
        <f t="shared" si="3"/>
        <v>41570</v>
      </c>
      <c r="C262" s="5" t="s">
        <v>17</v>
      </c>
      <c r="D262" s="5">
        <v>23.0</v>
      </c>
      <c r="E262" s="6">
        <v>48.9</v>
      </c>
      <c r="F262" s="6">
        <f t="shared" si="1"/>
        <v>75.306</v>
      </c>
      <c r="G262" s="6">
        <f t="shared" si="2"/>
        <v>13.17855</v>
      </c>
      <c r="H262" s="7">
        <v>45332.0</v>
      </c>
      <c r="I262" s="5" t="str">
        <f>VLOOKUP(H262,Vendedores!$A$1:$D$8,2,FALSE)</f>
        <v>Altair Ferreira</v>
      </c>
      <c r="J262" s="5" t="str">
        <f>VLOOKUP(H262,Vendedores!$A$1:$D$8,4,FALSE)</f>
        <v>Centro-Oeste</v>
      </c>
    </row>
    <row r="263" ht="14.25" customHeight="1">
      <c r="A263" s="8">
        <f t="shared" si="4"/>
        <v>52319</v>
      </c>
      <c r="B263" s="9">
        <f t="shared" si="3"/>
        <v>41555</v>
      </c>
      <c r="C263" s="10" t="s">
        <v>18</v>
      </c>
      <c r="D263" s="10">
        <v>12.0</v>
      </c>
      <c r="E263" s="11">
        <v>84.5</v>
      </c>
      <c r="F263" s="11">
        <f t="shared" si="1"/>
        <v>130.13</v>
      </c>
      <c r="G263" s="11">
        <f t="shared" si="2"/>
        <v>22.77275</v>
      </c>
      <c r="H263" s="12">
        <v>15444.0</v>
      </c>
      <c r="I263" s="5" t="str">
        <f>VLOOKUP(H263,Vendedores!$A$1:$D$8,2,FALSE)</f>
        <v>Jhonny Smith</v>
      </c>
      <c r="J263" s="5" t="str">
        <f>VLOOKUP(H263,Vendedores!$A$1:$D$8,4,FALSE)</f>
        <v>Sudeste</v>
      </c>
    </row>
    <row r="264" ht="14.25" customHeight="1">
      <c r="A264" s="3">
        <f t="shared" si="4"/>
        <v>52606</v>
      </c>
      <c r="B264" s="4">
        <f t="shared" si="3"/>
        <v>41540</v>
      </c>
      <c r="C264" s="5" t="s">
        <v>10</v>
      </c>
      <c r="D264" s="5">
        <v>65.0</v>
      </c>
      <c r="E264" s="6">
        <v>84.5</v>
      </c>
      <c r="F264" s="6">
        <f t="shared" si="1"/>
        <v>130.13</v>
      </c>
      <c r="G264" s="6">
        <f t="shared" si="2"/>
        <v>22.77275</v>
      </c>
      <c r="H264" s="7">
        <v>45332.0</v>
      </c>
      <c r="I264" s="5" t="str">
        <f>VLOOKUP(H264,Vendedores!$A$1:$D$8,2,FALSE)</f>
        <v>Altair Ferreira</v>
      </c>
      <c r="J264" s="5" t="str">
        <f>VLOOKUP(H264,Vendedores!$A$1:$D$8,4,FALSE)</f>
        <v>Centro-Oeste</v>
      </c>
    </row>
    <row r="265" ht="14.25" customHeight="1">
      <c r="A265" s="8">
        <f t="shared" si="4"/>
        <v>52893</v>
      </c>
      <c r="B265" s="9">
        <f t="shared" si="3"/>
        <v>41525</v>
      </c>
      <c r="C265" s="10" t="s">
        <v>11</v>
      </c>
      <c r="D265" s="10">
        <v>45.0</v>
      </c>
      <c r="E265" s="11">
        <v>48.9</v>
      </c>
      <c r="F265" s="11">
        <f t="shared" si="1"/>
        <v>75.306</v>
      </c>
      <c r="G265" s="11">
        <f t="shared" si="2"/>
        <v>13.17855</v>
      </c>
      <c r="H265" s="12">
        <v>67786.0</v>
      </c>
      <c r="I265" s="5" t="str">
        <f>VLOOKUP(H265,Vendedores!$A$1:$D$8,2,FALSE)</f>
        <v>Sidney Campos</v>
      </c>
      <c r="J265" s="5" t="str">
        <f>VLOOKUP(H265,Vendedores!$A$1:$D$8,4,FALSE)</f>
        <v>Sul</v>
      </c>
    </row>
    <row r="266" ht="14.25" customHeight="1">
      <c r="A266" s="3">
        <f t="shared" si="4"/>
        <v>53180</v>
      </c>
      <c r="B266" s="4">
        <f t="shared" si="3"/>
        <v>41510</v>
      </c>
      <c r="C266" s="5" t="s">
        <v>12</v>
      </c>
      <c r="D266" s="5">
        <v>33.0</v>
      </c>
      <c r="E266" s="6">
        <v>60.0</v>
      </c>
      <c r="F266" s="6">
        <f t="shared" si="1"/>
        <v>92.4</v>
      </c>
      <c r="G266" s="6">
        <f t="shared" si="2"/>
        <v>16.17</v>
      </c>
      <c r="H266" s="7">
        <v>15444.0</v>
      </c>
      <c r="I266" s="5" t="str">
        <f>VLOOKUP(H266,Vendedores!$A$1:$D$8,2,FALSE)</f>
        <v>Jhonny Smith</v>
      </c>
      <c r="J266" s="5" t="str">
        <f>VLOOKUP(H266,Vendedores!$A$1:$D$8,4,FALSE)</f>
        <v>Sudeste</v>
      </c>
    </row>
    <row r="267" ht="14.25" customHeight="1">
      <c r="A267" s="8">
        <f t="shared" si="4"/>
        <v>53467</v>
      </c>
      <c r="B267" s="9">
        <f t="shared" si="3"/>
        <v>41495</v>
      </c>
      <c r="C267" s="10" t="s">
        <v>13</v>
      </c>
      <c r="D267" s="10">
        <v>64.0</v>
      </c>
      <c r="E267" s="11">
        <v>57.0</v>
      </c>
      <c r="F267" s="11">
        <f t="shared" si="1"/>
        <v>87.78</v>
      </c>
      <c r="G267" s="11">
        <f t="shared" si="2"/>
        <v>15.3615</v>
      </c>
      <c r="H267" s="12">
        <v>45332.0</v>
      </c>
      <c r="I267" s="5" t="str">
        <f>VLOOKUP(H267,Vendedores!$A$1:$D$8,2,FALSE)</f>
        <v>Altair Ferreira</v>
      </c>
      <c r="J267" s="5" t="str">
        <f>VLOOKUP(H267,Vendedores!$A$1:$D$8,4,FALSE)</f>
        <v>Centro-Oeste</v>
      </c>
    </row>
    <row r="268" ht="14.25" customHeight="1">
      <c r="A268" s="3">
        <f t="shared" si="4"/>
        <v>53754</v>
      </c>
      <c r="B268" s="4">
        <f t="shared" si="3"/>
        <v>41480</v>
      </c>
      <c r="C268" s="5" t="s">
        <v>14</v>
      </c>
      <c r="D268" s="5">
        <v>77.0</v>
      </c>
      <c r="E268" s="6">
        <v>124.3</v>
      </c>
      <c r="F268" s="6">
        <f t="shared" si="1"/>
        <v>191.422</v>
      </c>
      <c r="G268" s="6">
        <f t="shared" si="2"/>
        <v>33.49885</v>
      </c>
      <c r="H268" s="7">
        <v>45332.0</v>
      </c>
      <c r="I268" s="5" t="str">
        <f>VLOOKUP(H268,Vendedores!$A$1:$D$8,2,FALSE)</f>
        <v>Altair Ferreira</v>
      </c>
      <c r="J268" s="5" t="str">
        <f>VLOOKUP(H268,Vendedores!$A$1:$D$8,4,FALSE)</f>
        <v>Centro-Oeste</v>
      </c>
    </row>
    <row r="269" ht="14.25" customHeight="1">
      <c r="A269" s="8">
        <f t="shared" si="4"/>
        <v>54041</v>
      </c>
      <c r="B269" s="9">
        <f t="shared" si="3"/>
        <v>41465</v>
      </c>
      <c r="C269" s="10" t="s">
        <v>14</v>
      </c>
      <c r="D269" s="10">
        <v>432.0</v>
      </c>
      <c r="E269" s="11">
        <v>124.3</v>
      </c>
      <c r="F269" s="11">
        <f t="shared" si="1"/>
        <v>191.422</v>
      </c>
      <c r="G269" s="11">
        <f t="shared" si="2"/>
        <v>33.49885</v>
      </c>
      <c r="H269" s="12">
        <v>15444.0</v>
      </c>
      <c r="I269" s="5" t="str">
        <f>VLOOKUP(H269,Vendedores!$A$1:$D$8,2,FALSE)</f>
        <v>Jhonny Smith</v>
      </c>
      <c r="J269" s="5" t="str">
        <f>VLOOKUP(H269,Vendedores!$A$1:$D$8,4,FALSE)</f>
        <v>Sudeste</v>
      </c>
    </row>
    <row r="270" ht="14.25" customHeight="1">
      <c r="A270" s="3">
        <f t="shared" si="4"/>
        <v>54328</v>
      </c>
      <c r="B270" s="4">
        <f t="shared" si="3"/>
        <v>41450</v>
      </c>
      <c r="C270" s="5" t="s">
        <v>15</v>
      </c>
      <c r="D270" s="5">
        <v>12.0</v>
      </c>
      <c r="E270" s="6">
        <v>60.0</v>
      </c>
      <c r="F270" s="6">
        <f t="shared" si="1"/>
        <v>92.4</v>
      </c>
      <c r="G270" s="6">
        <f t="shared" si="2"/>
        <v>16.17</v>
      </c>
      <c r="H270" s="7">
        <v>45332.0</v>
      </c>
      <c r="I270" s="5" t="str">
        <f>VLOOKUP(H270,Vendedores!$A$1:$D$8,2,FALSE)</f>
        <v>Altair Ferreira</v>
      </c>
      <c r="J270" s="5" t="str">
        <f>VLOOKUP(H270,Vendedores!$A$1:$D$8,4,FALSE)</f>
        <v>Centro-Oeste</v>
      </c>
    </row>
    <row r="271" ht="14.25" customHeight="1">
      <c r="A271" s="8">
        <f t="shared" si="4"/>
        <v>54615</v>
      </c>
      <c r="B271" s="9">
        <f t="shared" si="3"/>
        <v>41435</v>
      </c>
      <c r="C271" s="10" t="s">
        <v>16</v>
      </c>
      <c r="D271" s="10">
        <v>35.0</v>
      </c>
      <c r="E271" s="11">
        <v>57.0</v>
      </c>
      <c r="F271" s="11">
        <f t="shared" si="1"/>
        <v>87.78</v>
      </c>
      <c r="G271" s="11">
        <f t="shared" si="2"/>
        <v>15.3615</v>
      </c>
      <c r="H271" s="12">
        <v>67786.0</v>
      </c>
      <c r="I271" s="5" t="str">
        <f>VLOOKUP(H271,Vendedores!$A$1:$D$8,2,FALSE)</f>
        <v>Sidney Campos</v>
      </c>
      <c r="J271" s="5" t="str">
        <f>VLOOKUP(H271,Vendedores!$A$1:$D$8,4,FALSE)</f>
        <v>Sul</v>
      </c>
    </row>
    <row r="272" ht="14.25" customHeight="1">
      <c r="A272" s="3">
        <f t="shared" si="4"/>
        <v>54902</v>
      </c>
      <c r="B272" s="4">
        <f t="shared" si="3"/>
        <v>41420</v>
      </c>
      <c r="C272" s="5" t="s">
        <v>17</v>
      </c>
      <c r="D272" s="5">
        <v>7.0</v>
      </c>
      <c r="E272" s="6">
        <v>48.9</v>
      </c>
      <c r="F272" s="6">
        <f t="shared" si="1"/>
        <v>75.306</v>
      </c>
      <c r="G272" s="6">
        <f t="shared" si="2"/>
        <v>13.17855</v>
      </c>
      <c r="H272" s="7">
        <v>15444.0</v>
      </c>
      <c r="I272" s="5" t="str">
        <f>VLOOKUP(H272,Vendedores!$A$1:$D$8,2,FALSE)</f>
        <v>Jhonny Smith</v>
      </c>
      <c r="J272" s="5" t="str">
        <f>VLOOKUP(H272,Vendedores!$A$1:$D$8,4,FALSE)</f>
        <v>Sudeste</v>
      </c>
    </row>
    <row r="273" ht="14.25" customHeight="1">
      <c r="A273" s="8">
        <f t="shared" si="4"/>
        <v>55189</v>
      </c>
      <c r="B273" s="9">
        <f t="shared" si="3"/>
        <v>41405</v>
      </c>
      <c r="C273" s="10" t="s">
        <v>18</v>
      </c>
      <c r="D273" s="10">
        <v>78.0</v>
      </c>
      <c r="E273" s="11">
        <v>84.5</v>
      </c>
      <c r="F273" s="11">
        <f t="shared" si="1"/>
        <v>130.13</v>
      </c>
      <c r="G273" s="11">
        <f t="shared" si="2"/>
        <v>22.77275</v>
      </c>
      <c r="H273" s="12">
        <v>45332.0</v>
      </c>
      <c r="I273" s="5" t="str">
        <f>VLOOKUP(H273,Vendedores!$A$1:$D$8,2,FALSE)</f>
        <v>Altair Ferreira</v>
      </c>
      <c r="J273" s="5" t="str">
        <f>VLOOKUP(H273,Vendedores!$A$1:$D$8,4,FALSE)</f>
        <v>Centro-Oeste</v>
      </c>
    </row>
    <row r="274" ht="14.25" customHeight="1">
      <c r="A274" s="3">
        <f t="shared" si="4"/>
        <v>55476</v>
      </c>
      <c r="B274" s="4">
        <f t="shared" si="3"/>
        <v>41390</v>
      </c>
      <c r="C274" s="5" t="s">
        <v>19</v>
      </c>
      <c r="D274" s="5">
        <v>21.0</v>
      </c>
      <c r="E274" s="6">
        <v>84.5</v>
      </c>
      <c r="F274" s="6">
        <f t="shared" si="1"/>
        <v>130.13</v>
      </c>
      <c r="G274" s="6">
        <f t="shared" si="2"/>
        <v>22.77275</v>
      </c>
      <c r="H274" s="7">
        <v>45332.0</v>
      </c>
      <c r="I274" s="5" t="str">
        <f>VLOOKUP(H274,Vendedores!$A$1:$D$8,2,FALSE)</f>
        <v>Altair Ferreira</v>
      </c>
      <c r="J274" s="5" t="str">
        <f>VLOOKUP(H274,Vendedores!$A$1:$D$8,4,FALSE)</f>
        <v>Centro-Oeste</v>
      </c>
    </row>
    <row r="275" ht="14.25" customHeight="1">
      <c r="A275" s="8">
        <f t="shared" si="4"/>
        <v>55763</v>
      </c>
      <c r="B275" s="9">
        <f t="shared" si="3"/>
        <v>41375</v>
      </c>
      <c r="C275" s="10" t="s">
        <v>20</v>
      </c>
      <c r="D275" s="10">
        <v>76.0</v>
      </c>
      <c r="E275" s="11">
        <v>57.0</v>
      </c>
      <c r="F275" s="11">
        <f t="shared" si="1"/>
        <v>87.78</v>
      </c>
      <c r="G275" s="11">
        <f t="shared" si="2"/>
        <v>15.3615</v>
      </c>
      <c r="H275" s="12">
        <v>15444.0</v>
      </c>
      <c r="I275" s="5" t="str">
        <f>VLOOKUP(H275,Vendedores!$A$1:$D$8,2,FALSE)</f>
        <v>Jhonny Smith</v>
      </c>
      <c r="J275" s="5" t="str">
        <f>VLOOKUP(H275,Vendedores!$A$1:$D$8,4,FALSE)</f>
        <v>Sudeste</v>
      </c>
    </row>
    <row r="276" ht="14.25" customHeight="1">
      <c r="A276" s="3">
        <f t="shared" si="4"/>
        <v>56050</v>
      </c>
      <c r="B276" s="4">
        <f t="shared" si="3"/>
        <v>41360</v>
      </c>
      <c r="C276" s="5" t="s">
        <v>11</v>
      </c>
      <c r="D276" s="5">
        <v>98.0</v>
      </c>
      <c r="E276" s="6">
        <v>48.9</v>
      </c>
      <c r="F276" s="6">
        <f t="shared" si="1"/>
        <v>75.306</v>
      </c>
      <c r="G276" s="6">
        <f t="shared" si="2"/>
        <v>13.17855</v>
      </c>
      <c r="H276" s="7">
        <v>45332.0</v>
      </c>
      <c r="I276" s="5" t="str">
        <f>VLOOKUP(H276,Vendedores!$A$1:$D$8,2,FALSE)</f>
        <v>Altair Ferreira</v>
      </c>
      <c r="J276" s="5" t="str">
        <f>VLOOKUP(H276,Vendedores!$A$1:$D$8,4,FALSE)</f>
        <v>Centro-Oeste</v>
      </c>
    </row>
    <row r="277" ht="14.25" customHeight="1">
      <c r="A277" s="8">
        <f t="shared" si="4"/>
        <v>56337</v>
      </c>
      <c r="B277" s="9">
        <f t="shared" si="3"/>
        <v>41345</v>
      </c>
      <c r="C277" s="10" t="s">
        <v>12</v>
      </c>
      <c r="D277" s="10">
        <v>22.0</v>
      </c>
      <c r="E277" s="11">
        <v>60.0</v>
      </c>
      <c r="F277" s="11">
        <f t="shared" si="1"/>
        <v>92.4</v>
      </c>
      <c r="G277" s="11">
        <f t="shared" si="2"/>
        <v>16.17</v>
      </c>
      <c r="H277" s="12">
        <v>67786.0</v>
      </c>
      <c r="I277" s="5" t="str">
        <f>VLOOKUP(H277,Vendedores!$A$1:$D$8,2,FALSE)</f>
        <v>Sidney Campos</v>
      </c>
      <c r="J277" s="5" t="str">
        <f>VLOOKUP(H277,Vendedores!$A$1:$D$8,4,FALSE)</f>
        <v>Sul</v>
      </c>
    </row>
    <row r="278" ht="14.25" customHeight="1">
      <c r="A278" s="3">
        <f t="shared" si="4"/>
        <v>56624</v>
      </c>
      <c r="B278" s="4">
        <f t="shared" si="3"/>
        <v>41330</v>
      </c>
      <c r="C278" s="5" t="s">
        <v>13</v>
      </c>
      <c r="D278" s="5">
        <v>87.0</v>
      </c>
      <c r="E278" s="6">
        <v>57.0</v>
      </c>
      <c r="F278" s="6">
        <f t="shared" si="1"/>
        <v>87.78</v>
      </c>
      <c r="G278" s="6">
        <f t="shared" si="2"/>
        <v>15.3615</v>
      </c>
      <c r="H278" s="7">
        <v>15444.0</v>
      </c>
      <c r="I278" s="5" t="str">
        <f>VLOOKUP(H278,Vendedores!$A$1:$D$8,2,FALSE)</f>
        <v>Jhonny Smith</v>
      </c>
      <c r="J278" s="5" t="str">
        <f>VLOOKUP(H278,Vendedores!$A$1:$D$8,4,FALSE)</f>
        <v>Sudeste</v>
      </c>
    </row>
    <row r="279" ht="14.25" customHeight="1">
      <c r="A279" s="8">
        <f t="shared" si="4"/>
        <v>56911</v>
      </c>
      <c r="B279" s="9">
        <f t="shared" si="3"/>
        <v>41315</v>
      </c>
      <c r="C279" s="10" t="s">
        <v>14</v>
      </c>
      <c r="D279" s="10">
        <v>56.0</v>
      </c>
      <c r="E279" s="11">
        <v>124.3</v>
      </c>
      <c r="F279" s="11">
        <f t="shared" si="1"/>
        <v>191.422</v>
      </c>
      <c r="G279" s="11">
        <f t="shared" si="2"/>
        <v>33.49885</v>
      </c>
      <c r="H279" s="12">
        <v>45332.0</v>
      </c>
      <c r="I279" s="5" t="str">
        <f>VLOOKUP(H279,Vendedores!$A$1:$D$8,2,FALSE)</f>
        <v>Altair Ferreira</v>
      </c>
      <c r="J279" s="5" t="str">
        <f>VLOOKUP(H279,Vendedores!$A$1:$D$8,4,FALSE)</f>
        <v>Centro-Oeste</v>
      </c>
    </row>
    <row r="280" ht="14.25" customHeight="1">
      <c r="A280" s="3">
        <f t="shared" si="4"/>
        <v>57198</v>
      </c>
      <c r="B280" s="4">
        <f t="shared" si="3"/>
        <v>41300</v>
      </c>
      <c r="C280" s="5" t="s">
        <v>14</v>
      </c>
      <c r="D280" s="5">
        <v>22.0</v>
      </c>
      <c r="E280" s="6">
        <v>124.3</v>
      </c>
      <c r="F280" s="6">
        <f t="shared" si="1"/>
        <v>191.422</v>
      </c>
      <c r="G280" s="6">
        <f t="shared" si="2"/>
        <v>33.49885</v>
      </c>
      <c r="H280" s="7">
        <v>45332.0</v>
      </c>
      <c r="I280" s="5" t="str">
        <f>VLOOKUP(H280,Vendedores!$A$1:$D$8,2,FALSE)</f>
        <v>Altair Ferreira</v>
      </c>
      <c r="J280" s="5" t="str">
        <f>VLOOKUP(H280,Vendedores!$A$1:$D$8,4,FALSE)</f>
        <v>Centro-Oeste</v>
      </c>
    </row>
    <row r="281" ht="14.25" customHeight="1">
      <c r="A281" s="8">
        <f t="shared" si="4"/>
        <v>57485</v>
      </c>
      <c r="B281" s="9">
        <f t="shared" si="3"/>
        <v>41285</v>
      </c>
      <c r="C281" s="10" t="s">
        <v>15</v>
      </c>
      <c r="D281" s="10">
        <v>121.0</v>
      </c>
      <c r="E281" s="11">
        <v>60.0</v>
      </c>
      <c r="F281" s="11">
        <f t="shared" si="1"/>
        <v>92.4</v>
      </c>
      <c r="G281" s="11">
        <f t="shared" si="2"/>
        <v>16.17</v>
      </c>
      <c r="H281" s="12">
        <v>15444.0</v>
      </c>
      <c r="I281" s="5" t="str">
        <f>VLOOKUP(H281,Vendedores!$A$1:$D$8,2,FALSE)</f>
        <v>Jhonny Smith</v>
      </c>
      <c r="J281" s="5" t="str">
        <f>VLOOKUP(H281,Vendedores!$A$1:$D$8,4,FALSE)</f>
        <v>Sudeste</v>
      </c>
    </row>
    <row r="282" ht="14.25" customHeight="1">
      <c r="A282" s="3">
        <f t="shared" si="4"/>
        <v>57772</v>
      </c>
      <c r="B282" s="4">
        <f t="shared" si="3"/>
        <v>41270</v>
      </c>
      <c r="C282" s="5" t="s">
        <v>18</v>
      </c>
      <c r="D282" s="5">
        <v>10.0</v>
      </c>
      <c r="E282" s="6">
        <v>84.5</v>
      </c>
      <c r="F282" s="6">
        <f t="shared" si="1"/>
        <v>130.13</v>
      </c>
      <c r="G282" s="6">
        <f t="shared" si="2"/>
        <v>22.77275</v>
      </c>
      <c r="H282" s="7">
        <v>45332.0</v>
      </c>
      <c r="I282" s="5" t="str">
        <f>VLOOKUP(H282,Vendedores!$A$1:$D$8,2,FALSE)</f>
        <v>Altair Ferreira</v>
      </c>
      <c r="J282" s="5" t="str">
        <f>VLOOKUP(H282,Vendedores!$A$1:$D$8,4,FALSE)</f>
        <v>Centro-Oeste</v>
      </c>
    </row>
    <row r="283" ht="14.25" customHeight="1">
      <c r="A283" s="8">
        <f t="shared" si="4"/>
        <v>58059</v>
      </c>
      <c r="B283" s="9">
        <f t="shared" si="3"/>
        <v>41255</v>
      </c>
      <c r="C283" s="10" t="s">
        <v>10</v>
      </c>
      <c r="D283" s="10">
        <v>120.0</v>
      </c>
      <c r="E283" s="11">
        <v>84.5</v>
      </c>
      <c r="F283" s="11">
        <f t="shared" si="1"/>
        <v>130.13</v>
      </c>
      <c r="G283" s="11">
        <f t="shared" si="2"/>
        <v>22.77275</v>
      </c>
      <c r="H283" s="12">
        <v>67786.0</v>
      </c>
      <c r="I283" s="5" t="str">
        <f>VLOOKUP(H283,Vendedores!$A$1:$D$8,2,FALSE)</f>
        <v>Sidney Campos</v>
      </c>
      <c r="J283" s="5" t="str">
        <f>VLOOKUP(H283,Vendedores!$A$1:$D$8,4,FALSE)</f>
        <v>Sul</v>
      </c>
    </row>
    <row r="284" ht="14.25" customHeight="1">
      <c r="A284" s="3">
        <f t="shared" si="4"/>
        <v>58346</v>
      </c>
      <c r="B284" s="4">
        <f t="shared" si="3"/>
        <v>41240</v>
      </c>
      <c r="C284" s="5" t="s">
        <v>11</v>
      </c>
      <c r="D284" s="5">
        <v>232.0</v>
      </c>
      <c r="E284" s="6">
        <v>48.9</v>
      </c>
      <c r="F284" s="6">
        <f t="shared" si="1"/>
        <v>75.306</v>
      </c>
      <c r="G284" s="6">
        <f t="shared" si="2"/>
        <v>13.17855</v>
      </c>
      <c r="H284" s="7">
        <v>15444.0</v>
      </c>
      <c r="I284" s="5" t="str">
        <f>VLOOKUP(H284,Vendedores!$A$1:$D$8,2,FALSE)</f>
        <v>Jhonny Smith</v>
      </c>
      <c r="J284" s="5" t="str">
        <f>VLOOKUP(H284,Vendedores!$A$1:$D$8,4,FALSE)</f>
        <v>Sudeste</v>
      </c>
    </row>
    <row r="285" ht="14.25" customHeight="1">
      <c r="A285" s="8">
        <f t="shared" si="4"/>
        <v>58633</v>
      </c>
      <c r="B285" s="9">
        <f t="shared" si="3"/>
        <v>41225</v>
      </c>
      <c r="C285" s="10" t="s">
        <v>12</v>
      </c>
      <c r="D285" s="10">
        <v>12.0</v>
      </c>
      <c r="E285" s="11">
        <v>60.0</v>
      </c>
      <c r="F285" s="11">
        <f t="shared" si="1"/>
        <v>92.4</v>
      </c>
      <c r="G285" s="11">
        <f t="shared" si="2"/>
        <v>16.17</v>
      </c>
      <c r="H285" s="12">
        <v>45332.0</v>
      </c>
      <c r="I285" s="5" t="str">
        <f>VLOOKUP(H285,Vendedores!$A$1:$D$8,2,FALSE)</f>
        <v>Altair Ferreira</v>
      </c>
      <c r="J285" s="5" t="str">
        <f>VLOOKUP(H285,Vendedores!$A$1:$D$8,4,FALSE)</f>
        <v>Centro-Oeste</v>
      </c>
    </row>
    <row r="286" ht="14.25" customHeight="1">
      <c r="A286" s="3">
        <f t="shared" si="4"/>
        <v>58920</v>
      </c>
      <c r="B286" s="4">
        <f t="shared" si="3"/>
        <v>41210</v>
      </c>
      <c r="C286" s="5" t="s">
        <v>13</v>
      </c>
      <c r="D286" s="5">
        <v>15.0</v>
      </c>
      <c r="E286" s="6">
        <v>57.0</v>
      </c>
      <c r="F286" s="6">
        <f t="shared" si="1"/>
        <v>87.78</v>
      </c>
      <c r="G286" s="6">
        <f t="shared" si="2"/>
        <v>15.3615</v>
      </c>
      <c r="H286" s="7">
        <v>45332.0</v>
      </c>
      <c r="I286" s="5" t="str">
        <f>VLOOKUP(H286,Vendedores!$A$1:$D$8,2,FALSE)</f>
        <v>Altair Ferreira</v>
      </c>
      <c r="J286" s="5" t="str">
        <f>VLOOKUP(H286,Vendedores!$A$1:$D$8,4,FALSE)</f>
        <v>Centro-Oeste</v>
      </c>
    </row>
    <row r="287" ht="14.25" customHeight="1">
      <c r="A287" s="8">
        <f t="shared" si="4"/>
        <v>59207</v>
      </c>
      <c r="B287" s="9">
        <f t="shared" si="3"/>
        <v>41195</v>
      </c>
      <c r="C287" s="10" t="s">
        <v>14</v>
      </c>
      <c r="D287" s="10">
        <v>43.0</v>
      </c>
      <c r="E287" s="11">
        <v>124.3</v>
      </c>
      <c r="F287" s="11">
        <f t="shared" si="1"/>
        <v>191.422</v>
      </c>
      <c r="G287" s="11">
        <f t="shared" si="2"/>
        <v>33.49885</v>
      </c>
      <c r="H287" s="12">
        <v>15444.0</v>
      </c>
      <c r="I287" s="5" t="str">
        <f>VLOOKUP(H287,Vendedores!$A$1:$D$8,2,FALSE)</f>
        <v>Jhonny Smith</v>
      </c>
      <c r="J287" s="5" t="str">
        <f>VLOOKUP(H287,Vendedores!$A$1:$D$8,4,FALSE)</f>
        <v>Sudeste</v>
      </c>
    </row>
    <row r="288" ht="14.25" customHeight="1">
      <c r="A288" s="3">
        <f t="shared" si="4"/>
        <v>59494</v>
      </c>
      <c r="B288" s="4">
        <f t="shared" si="3"/>
        <v>41180</v>
      </c>
      <c r="C288" s="5" t="s">
        <v>14</v>
      </c>
      <c r="D288" s="5">
        <v>26.0</v>
      </c>
      <c r="E288" s="6">
        <v>124.3</v>
      </c>
      <c r="F288" s="6">
        <f t="shared" si="1"/>
        <v>191.422</v>
      </c>
      <c r="G288" s="6">
        <f t="shared" si="2"/>
        <v>33.49885</v>
      </c>
      <c r="H288" s="7">
        <v>45332.0</v>
      </c>
      <c r="I288" s="5" t="str">
        <f>VLOOKUP(H288,Vendedores!$A$1:$D$8,2,FALSE)</f>
        <v>Altair Ferreira</v>
      </c>
      <c r="J288" s="5" t="str">
        <f>VLOOKUP(H288,Vendedores!$A$1:$D$8,4,FALSE)</f>
        <v>Centro-Oeste</v>
      </c>
    </row>
    <row r="289" ht="14.25" customHeight="1">
      <c r="A289" s="8">
        <f t="shared" si="4"/>
        <v>59781</v>
      </c>
      <c r="B289" s="9">
        <f t="shared" si="3"/>
        <v>41165</v>
      </c>
      <c r="C289" s="10" t="s">
        <v>15</v>
      </c>
      <c r="D289" s="10">
        <v>34.0</v>
      </c>
      <c r="E289" s="11">
        <v>60.0</v>
      </c>
      <c r="F289" s="11">
        <f t="shared" si="1"/>
        <v>92.4</v>
      </c>
      <c r="G289" s="11">
        <f t="shared" si="2"/>
        <v>16.17</v>
      </c>
      <c r="H289" s="12">
        <v>67786.0</v>
      </c>
      <c r="I289" s="5" t="str">
        <f>VLOOKUP(H289,Vendedores!$A$1:$D$8,2,FALSE)</f>
        <v>Sidney Campos</v>
      </c>
      <c r="J289" s="5" t="str">
        <f>VLOOKUP(H289,Vendedores!$A$1:$D$8,4,FALSE)</f>
        <v>Sul</v>
      </c>
    </row>
    <row r="290" ht="14.25" customHeight="1">
      <c r="A290" s="3">
        <f t="shared" si="4"/>
        <v>60068</v>
      </c>
      <c r="B290" s="4">
        <f t="shared" si="3"/>
        <v>41150</v>
      </c>
      <c r="C290" s="5" t="s">
        <v>16</v>
      </c>
      <c r="D290" s="5">
        <v>8.0</v>
      </c>
      <c r="E290" s="6">
        <v>57.0</v>
      </c>
      <c r="F290" s="6">
        <f t="shared" si="1"/>
        <v>87.78</v>
      </c>
      <c r="G290" s="6">
        <f t="shared" si="2"/>
        <v>15.3615</v>
      </c>
      <c r="H290" s="7">
        <v>15444.0</v>
      </c>
      <c r="I290" s="5" t="str">
        <f>VLOOKUP(H290,Vendedores!$A$1:$D$8,2,FALSE)</f>
        <v>Jhonny Smith</v>
      </c>
      <c r="J290" s="5" t="str">
        <f>VLOOKUP(H290,Vendedores!$A$1:$D$8,4,FALSE)</f>
        <v>Sudeste</v>
      </c>
    </row>
    <row r="291" ht="14.25" customHeight="1">
      <c r="A291" s="8">
        <f t="shared" si="4"/>
        <v>60355</v>
      </c>
      <c r="B291" s="9">
        <f t="shared" si="3"/>
        <v>41135</v>
      </c>
      <c r="C291" s="10" t="s">
        <v>17</v>
      </c>
      <c r="D291" s="10">
        <v>25.0</v>
      </c>
      <c r="E291" s="11">
        <v>48.9</v>
      </c>
      <c r="F291" s="11">
        <f t="shared" si="1"/>
        <v>75.306</v>
      </c>
      <c r="G291" s="11">
        <f t="shared" si="2"/>
        <v>13.17855</v>
      </c>
      <c r="H291" s="12">
        <v>45332.0</v>
      </c>
      <c r="I291" s="5" t="str">
        <f>VLOOKUP(H291,Vendedores!$A$1:$D$8,2,FALSE)</f>
        <v>Altair Ferreira</v>
      </c>
      <c r="J291" s="5" t="str">
        <f>VLOOKUP(H291,Vendedores!$A$1:$D$8,4,FALSE)</f>
        <v>Centro-Oeste</v>
      </c>
    </row>
    <row r="292" ht="14.25" customHeight="1">
      <c r="A292" s="3">
        <f t="shared" si="4"/>
        <v>60642</v>
      </c>
      <c r="B292" s="4">
        <f t="shared" si="3"/>
        <v>41120</v>
      </c>
      <c r="C292" s="5" t="s">
        <v>18</v>
      </c>
      <c r="D292" s="5">
        <v>154.0</v>
      </c>
      <c r="E292" s="6">
        <v>84.5</v>
      </c>
      <c r="F292" s="6">
        <f t="shared" si="1"/>
        <v>130.13</v>
      </c>
      <c r="G292" s="6">
        <f t="shared" si="2"/>
        <v>22.77275</v>
      </c>
      <c r="H292" s="7">
        <v>45332.0</v>
      </c>
      <c r="I292" s="5" t="str">
        <f>VLOOKUP(H292,Vendedores!$A$1:$D$8,2,FALSE)</f>
        <v>Altair Ferreira</v>
      </c>
      <c r="J292" s="5" t="str">
        <f>VLOOKUP(H292,Vendedores!$A$1:$D$8,4,FALSE)</f>
        <v>Centro-Oeste</v>
      </c>
    </row>
    <row r="293" ht="14.25" customHeight="1">
      <c r="A293" s="8">
        <f t="shared" si="4"/>
        <v>60929</v>
      </c>
      <c r="B293" s="9">
        <f t="shared" si="3"/>
        <v>41105</v>
      </c>
      <c r="C293" s="10" t="s">
        <v>19</v>
      </c>
      <c r="D293" s="10">
        <v>12.0</v>
      </c>
      <c r="E293" s="11">
        <v>84.5</v>
      </c>
      <c r="F293" s="11">
        <f t="shared" si="1"/>
        <v>130.13</v>
      </c>
      <c r="G293" s="11">
        <f t="shared" si="2"/>
        <v>22.77275</v>
      </c>
      <c r="H293" s="12">
        <v>15444.0</v>
      </c>
      <c r="I293" s="5" t="str">
        <f>VLOOKUP(H293,Vendedores!$A$1:$D$8,2,FALSE)</f>
        <v>Jhonny Smith</v>
      </c>
      <c r="J293" s="5" t="str">
        <f>VLOOKUP(H293,Vendedores!$A$1:$D$8,4,FALSE)</f>
        <v>Sudeste</v>
      </c>
    </row>
    <row r="294" ht="14.25" customHeight="1">
      <c r="A294" s="3">
        <f t="shared" si="4"/>
        <v>61216</v>
      </c>
      <c r="B294" s="4">
        <f t="shared" si="3"/>
        <v>41090</v>
      </c>
      <c r="C294" s="5" t="s">
        <v>20</v>
      </c>
      <c r="D294" s="5">
        <v>54.0</v>
      </c>
      <c r="E294" s="6">
        <v>57.0</v>
      </c>
      <c r="F294" s="6">
        <f t="shared" si="1"/>
        <v>87.78</v>
      </c>
      <c r="G294" s="6">
        <f t="shared" si="2"/>
        <v>15.3615</v>
      </c>
      <c r="H294" s="7">
        <v>45332.0</v>
      </c>
      <c r="I294" s="5" t="str">
        <f>VLOOKUP(H294,Vendedores!$A$1:$D$8,2,FALSE)</f>
        <v>Altair Ferreira</v>
      </c>
      <c r="J294" s="5" t="str">
        <f>VLOOKUP(H294,Vendedores!$A$1:$D$8,4,FALSE)</f>
        <v>Centro-Oeste</v>
      </c>
    </row>
    <row r="295" ht="14.25" customHeight="1">
      <c r="A295" s="8">
        <f t="shared" si="4"/>
        <v>61503</v>
      </c>
      <c r="B295" s="9">
        <f t="shared" si="3"/>
        <v>41075</v>
      </c>
      <c r="C295" s="10" t="s">
        <v>11</v>
      </c>
      <c r="D295" s="10">
        <v>43.0</v>
      </c>
      <c r="E295" s="11">
        <v>48.9</v>
      </c>
      <c r="F295" s="11">
        <f t="shared" si="1"/>
        <v>75.306</v>
      </c>
      <c r="G295" s="11">
        <f t="shared" si="2"/>
        <v>13.17855</v>
      </c>
      <c r="H295" s="12">
        <v>67786.0</v>
      </c>
      <c r="I295" s="5" t="str">
        <f>VLOOKUP(H295,Vendedores!$A$1:$D$8,2,FALSE)</f>
        <v>Sidney Campos</v>
      </c>
      <c r="J295" s="5" t="str">
        <f>VLOOKUP(H295,Vendedores!$A$1:$D$8,4,FALSE)</f>
        <v>Sul</v>
      </c>
    </row>
    <row r="296" ht="14.25" customHeight="1">
      <c r="A296" s="3">
        <f t="shared" si="4"/>
        <v>61790</v>
      </c>
      <c r="B296" s="4">
        <f t="shared" si="3"/>
        <v>41060</v>
      </c>
      <c r="C296" s="5" t="s">
        <v>12</v>
      </c>
      <c r="D296" s="5">
        <v>67.0</v>
      </c>
      <c r="E296" s="6">
        <v>60.0</v>
      </c>
      <c r="F296" s="6">
        <f t="shared" si="1"/>
        <v>92.4</v>
      </c>
      <c r="G296" s="6">
        <f t="shared" si="2"/>
        <v>16.17</v>
      </c>
      <c r="H296" s="7">
        <v>15444.0</v>
      </c>
      <c r="I296" s="5" t="str">
        <f>VLOOKUP(H296,Vendedores!$A$1:$D$8,2,FALSE)</f>
        <v>Jhonny Smith</v>
      </c>
      <c r="J296" s="5" t="str">
        <f>VLOOKUP(H296,Vendedores!$A$1:$D$8,4,FALSE)</f>
        <v>Sudeste</v>
      </c>
    </row>
    <row r="297" ht="14.25" customHeight="1">
      <c r="A297" s="8">
        <f t="shared" si="4"/>
        <v>62077</v>
      </c>
      <c r="B297" s="9">
        <f t="shared" si="3"/>
        <v>41045</v>
      </c>
      <c r="C297" s="10" t="s">
        <v>13</v>
      </c>
      <c r="D297" s="10">
        <v>743.0</v>
      </c>
      <c r="E297" s="11">
        <v>57.0</v>
      </c>
      <c r="F297" s="11">
        <f t="shared" si="1"/>
        <v>87.78</v>
      </c>
      <c r="G297" s="11">
        <f t="shared" si="2"/>
        <v>15.3615</v>
      </c>
      <c r="H297" s="12">
        <v>45332.0</v>
      </c>
      <c r="I297" s="5" t="str">
        <f>VLOOKUP(H297,Vendedores!$A$1:$D$8,2,FALSE)</f>
        <v>Altair Ferreira</v>
      </c>
      <c r="J297" s="5" t="str">
        <f>VLOOKUP(H297,Vendedores!$A$1:$D$8,4,FALSE)</f>
        <v>Centro-Oeste</v>
      </c>
    </row>
    <row r="298" ht="14.25" customHeight="1">
      <c r="A298" s="3">
        <f t="shared" si="4"/>
        <v>62364</v>
      </c>
      <c r="B298" s="4">
        <f t="shared" si="3"/>
        <v>41030</v>
      </c>
      <c r="C298" s="5" t="s">
        <v>14</v>
      </c>
      <c r="D298" s="5">
        <v>43.0</v>
      </c>
      <c r="E298" s="6">
        <v>124.3</v>
      </c>
      <c r="F298" s="6">
        <f t="shared" si="1"/>
        <v>191.422</v>
      </c>
      <c r="G298" s="6">
        <f t="shared" si="2"/>
        <v>33.49885</v>
      </c>
      <c r="H298" s="7">
        <v>45332.0</v>
      </c>
      <c r="I298" s="5" t="str">
        <f>VLOOKUP(H298,Vendedores!$A$1:$D$8,2,FALSE)</f>
        <v>Altair Ferreira</v>
      </c>
      <c r="J298" s="5" t="str">
        <f>VLOOKUP(H298,Vendedores!$A$1:$D$8,4,FALSE)</f>
        <v>Centro-Oeste</v>
      </c>
    </row>
    <row r="299" ht="14.25" customHeight="1">
      <c r="A299" s="8">
        <f t="shared" si="4"/>
        <v>62651</v>
      </c>
      <c r="B299" s="9">
        <f t="shared" si="3"/>
        <v>41015</v>
      </c>
      <c r="C299" s="10" t="s">
        <v>14</v>
      </c>
      <c r="D299" s="10">
        <v>21.0</v>
      </c>
      <c r="E299" s="11">
        <v>124.3</v>
      </c>
      <c r="F299" s="11">
        <f t="shared" si="1"/>
        <v>191.422</v>
      </c>
      <c r="G299" s="11">
        <f t="shared" si="2"/>
        <v>33.49885</v>
      </c>
      <c r="H299" s="12">
        <v>15444.0</v>
      </c>
      <c r="I299" s="5" t="str">
        <f>VLOOKUP(H299,Vendedores!$A$1:$D$8,2,FALSE)</f>
        <v>Jhonny Smith</v>
      </c>
      <c r="J299" s="5" t="str">
        <f>VLOOKUP(H299,Vendedores!$A$1:$D$8,4,FALSE)</f>
        <v>Sudeste</v>
      </c>
    </row>
    <row r="300" ht="14.25" customHeight="1">
      <c r="A300" s="3">
        <f t="shared" si="4"/>
        <v>62938</v>
      </c>
      <c r="B300" s="4">
        <f t="shared" si="3"/>
        <v>41000</v>
      </c>
      <c r="C300" s="5" t="s">
        <v>15</v>
      </c>
      <c r="D300" s="5">
        <v>342.0</v>
      </c>
      <c r="E300" s="6">
        <v>60.0</v>
      </c>
      <c r="F300" s="6">
        <f t="shared" si="1"/>
        <v>92.4</v>
      </c>
      <c r="G300" s="6">
        <f t="shared" si="2"/>
        <v>16.17</v>
      </c>
      <c r="H300" s="7">
        <v>45332.0</v>
      </c>
      <c r="I300" s="5" t="str">
        <f>VLOOKUP(H300,Vendedores!$A$1:$D$8,2,FALSE)</f>
        <v>Altair Ferreira</v>
      </c>
      <c r="J300" s="5" t="str">
        <f>VLOOKUP(H300,Vendedores!$A$1:$D$8,4,FALSE)</f>
        <v>Centro-Oeste</v>
      </c>
    </row>
    <row r="301" ht="14.25" customHeight="1">
      <c r="A301" s="8">
        <f t="shared" si="4"/>
        <v>63225</v>
      </c>
      <c r="B301" s="9">
        <f t="shared" si="3"/>
        <v>40985</v>
      </c>
      <c r="C301" s="10" t="s">
        <v>16</v>
      </c>
      <c r="D301" s="10">
        <v>536.0</v>
      </c>
      <c r="E301" s="11">
        <v>57.0</v>
      </c>
      <c r="F301" s="11">
        <f t="shared" si="1"/>
        <v>87.78</v>
      </c>
      <c r="G301" s="11">
        <f t="shared" si="2"/>
        <v>15.3615</v>
      </c>
      <c r="H301" s="12">
        <v>67786.0</v>
      </c>
      <c r="I301" s="5" t="str">
        <f>VLOOKUP(H301,Vendedores!$A$1:$D$8,2,FALSE)</f>
        <v>Sidney Campos</v>
      </c>
      <c r="J301" s="5" t="str">
        <f>VLOOKUP(H301,Vendedores!$A$1:$D$8,4,FALSE)</f>
        <v>Sul</v>
      </c>
    </row>
    <row r="302" ht="14.25" customHeight="1">
      <c r="A302" s="3">
        <f t="shared" si="4"/>
        <v>63512</v>
      </c>
      <c r="B302" s="4">
        <f t="shared" si="3"/>
        <v>40970</v>
      </c>
      <c r="C302" s="5" t="s">
        <v>17</v>
      </c>
      <c r="D302" s="5">
        <v>23.0</v>
      </c>
      <c r="E302" s="6">
        <v>48.9</v>
      </c>
      <c r="F302" s="6">
        <f t="shared" si="1"/>
        <v>75.306</v>
      </c>
      <c r="G302" s="6">
        <f t="shared" si="2"/>
        <v>13.17855</v>
      </c>
      <c r="H302" s="7">
        <v>15444.0</v>
      </c>
      <c r="I302" s="5" t="str">
        <f>VLOOKUP(H302,Vendedores!$A$1:$D$8,2,FALSE)</f>
        <v>Jhonny Smith</v>
      </c>
      <c r="J302" s="5" t="str">
        <f>VLOOKUP(H302,Vendedores!$A$1:$D$8,4,FALSE)</f>
        <v>Sudeste</v>
      </c>
    </row>
    <row r="303" ht="14.25" customHeight="1">
      <c r="A303" s="8">
        <f t="shared" si="4"/>
        <v>63799</v>
      </c>
      <c r="B303" s="9">
        <f t="shared" si="3"/>
        <v>40955</v>
      </c>
      <c r="C303" s="10" t="s">
        <v>18</v>
      </c>
      <c r="D303" s="10">
        <v>12.0</v>
      </c>
      <c r="E303" s="11">
        <v>84.5</v>
      </c>
      <c r="F303" s="11">
        <f t="shared" si="1"/>
        <v>130.13</v>
      </c>
      <c r="G303" s="11">
        <f t="shared" si="2"/>
        <v>22.77275</v>
      </c>
      <c r="H303" s="12">
        <v>45332.0</v>
      </c>
      <c r="I303" s="5" t="str">
        <f>VLOOKUP(H303,Vendedores!$A$1:$D$8,2,FALSE)</f>
        <v>Altair Ferreira</v>
      </c>
      <c r="J303" s="5" t="str">
        <f>VLOOKUP(H303,Vendedores!$A$1:$D$8,4,FALSE)</f>
        <v>Centro-Oeste</v>
      </c>
    </row>
    <row r="304" ht="14.25" customHeight="1">
      <c r="A304" s="3">
        <f t="shared" si="4"/>
        <v>64086</v>
      </c>
      <c r="B304" s="4">
        <f t="shared" si="3"/>
        <v>40940</v>
      </c>
      <c r="C304" s="5" t="s">
        <v>10</v>
      </c>
      <c r="D304" s="5">
        <v>65.0</v>
      </c>
      <c r="E304" s="6">
        <v>84.5</v>
      </c>
      <c r="F304" s="6">
        <f t="shared" si="1"/>
        <v>130.13</v>
      </c>
      <c r="G304" s="6">
        <f t="shared" si="2"/>
        <v>22.77275</v>
      </c>
      <c r="H304" s="7">
        <v>45332.0</v>
      </c>
      <c r="I304" s="5" t="str">
        <f>VLOOKUP(H304,Vendedores!$A$1:$D$8,2,FALSE)</f>
        <v>Altair Ferreira</v>
      </c>
      <c r="J304" s="5" t="str">
        <f>VLOOKUP(H304,Vendedores!$A$1:$D$8,4,FALSE)</f>
        <v>Centro-Oeste</v>
      </c>
    </row>
    <row r="305" ht="14.25" customHeight="1">
      <c r="A305" s="8">
        <f t="shared" si="4"/>
        <v>64373</v>
      </c>
      <c r="B305" s="9">
        <f t="shared" si="3"/>
        <v>40925</v>
      </c>
      <c r="C305" s="10" t="s">
        <v>11</v>
      </c>
      <c r="D305" s="10">
        <v>45.0</v>
      </c>
      <c r="E305" s="11">
        <v>48.9</v>
      </c>
      <c r="F305" s="11">
        <f t="shared" si="1"/>
        <v>75.306</v>
      </c>
      <c r="G305" s="11">
        <f t="shared" si="2"/>
        <v>13.17855</v>
      </c>
      <c r="H305" s="12">
        <v>15444.0</v>
      </c>
      <c r="I305" s="5" t="str">
        <f>VLOOKUP(H305,Vendedores!$A$1:$D$8,2,FALSE)</f>
        <v>Jhonny Smith</v>
      </c>
      <c r="J305" s="5" t="str">
        <f>VLOOKUP(H305,Vendedores!$A$1:$D$8,4,FALSE)</f>
        <v>Sudeste</v>
      </c>
    </row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43"/>
    <col customWidth="1" min="3" max="3" width="17.0"/>
    <col customWidth="1" min="4" max="4" width="13.43"/>
    <col customWidth="1" min="5" max="5" width="11.57"/>
    <col customWidth="1" min="6" max="6" width="24.29"/>
    <col customWidth="1" min="7" max="26" width="8.71"/>
  </cols>
  <sheetData>
    <row r="1" ht="14.25" customHeight="1">
      <c r="A1" s="15" t="s">
        <v>21</v>
      </c>
      <c r="B1" s="15" t="s">
        <v>22</v>
      </c>
      <c r="C1" s="15" t="s">
        <v>23</v>
      </c>
      <c r="D1" s="15" t="s">
        <v>24</v>
      </c>
      <c r="E1" s="16" t="s">
        <v>25</v>
      </c>
      <c r="F1" s="15" t="s">
        <v>26</v>
      </c>
    </row>
    <row r="2" ht="14.25" customHeight="1">
      <c r="A2" s="15">
        <v>10265.0</v>
      </c>
      <c r="B2" s="15" t="str">
        <f>VLOOKUP(A2,Vendedores!$A$1:$D$8,2,FALSE)</f>
        <v>João Alves</v>
      </c>
      <c r="C2" s="15">
        <v>9.5</v>
      </c>
      <c r="D2" s="17">
        <v>35858.0</v>
      </c>
      <c r="E2" s="16">
        <v>4550.0</v>
      </c>
      <c r="F2" s="18"/>
    </row>
    <row r="3" ht="14.25" customHeight="1">
      <c r="A3" s="15">
        <v>12332.0</v>
      </c>
      <c r="B3" s="15" t="str">
        <f>VLOOKUP(A3,Vendedores!$A$1:$D$8,2,FALSE)</f>
        <v>Janaina Siqueira</v>
      </c>
      <c r="C3" s="15">
        <v>8.0</v>
      </c>
      <c r="D3" s="17">
        <v>38520.0</v>
      </c>
      <c r="E3" s="16">
        <v>3600.0</v>
      </c>
      <c r="F3" s="18"/>
    </row>
    <row r="4" ht="14.25" customHeight="1">
      <c r="A4" s="15">
        <v>15443.0</v>
      </c>
      <c r="B4" s="15" t="str">
        <f>VLOOKUP(A4,Vendedores!$A$1:$D$8,2,FALSE)</f>
        <v>Mariana Peixoto</v>
      </c>
      <c r="C4" s="15">
        <v>8.8</v>
      </c>
      <c r="D4" s="17">
        <v>41235.0</v>
      </c>
      <c r="E4" s="16">
        <v>2920.0</v>
      </c>
      <c r="F4" s="18"/>
    </row>
    <row r="5" ht="14.25" customHeight="1">
      <c r="A5" s="15">
        <v>15444.0</v>
      </c>
      <c r="B5" s="15" t="str">
        <f>VLOOKUP(A5,Vendedores!$A$1:$D$8,2,FALSE)</f>
        <v>Jhonny Smith</v>
      </c>
      <c r="C5" s="15">
        <v>9.0</v>
      </c>
      <c r="D5" s="17">
        <v>36443.0</v>
      </c>
      <c r="E5" s="16">
        <v>3940.0</v>
      </c>
      <c r="F5" s="18"/>
    </row>
    <row r="6" ht="14.25" customHeight="1">
      <c r="A6" s="15">
        <v>21433.0</v>
      </c>
      <c r="B6" s="15" t="str">
        <f>VLOOKUP(A6,Vendedores!$A$1:$D$8,2,FALSE)</f>
        <v>Pedro Cardoso</v>
      </c>
      <c r="C6" s="15">
        <v>7.0</v>
      </c>
      <c r="D6" s="17">
        <v>43704.0</v>
      </c>
      <c r="E6" s="16">
        <v>2500.0</v>
      </c>
      <c r="F6" s="18"/>
    </row>
    <row r="7" ht="14.25" customHeight="1">
      <c r="A7" s="15">
        <v>45332.0</v>
      </c>
      <c r="B7" s="15" t="str">
        <f>VLOOKUP(A7,Vendedores!$A$1:$D$8,2,FALSE)</f>
        <v>Altair Ferreira</v>
      </c>
      <c r="C7" s="15">
        <v>9.0</v>
      </c>
      <c r="D7" s="17">
        <v>42644.0</v>
      </c>
      <c r="E7" s="16">
        <v>3000.0</v>
      </c>
      <c r="F7" s="18"/>
    </row>
    <row r="8" ht="14.25" customHeight="1">
      <c r="A8" s="15">
        <v>67786.0</v>
      </c>
      <c r="B8" s="15" t="str">
        <f>VLOOKUP(A8,Vendedores!$A$1:$D$8,2,FALSE)</f>
        <v>Sidney Campos</v>
      </c>
      <c r="C8" s="15">
        <v>6.0</v>
      </c>
      <c r="D8" s="17">
        <v>36561.0</v>
      </c>
      <c r="E8" s="16">
        <v>2100.0</v>
      </c>
      <c r="F8" s="18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4.57"/>
    <col customWidth="1" min="3" max="3" width="11.29"/>
    <col customWidth="1" min="4" max="4" width="11.86"/>
    <col customWidth="1" min="5" max="26" width="8.71"/>
  </cols>
  <sheetData>
    <row r="1" ht="14.25" customHeight="1">
      <c r="A1" s="19" t="s">
        <v>27</v>
      </c>
      <c r="B1" s="19" t="s">
        <v>22</v>
      </c>
      <c r="C1" s="19" t="s">
        <v>28</v>
      </c>
      <c r="D1" s="19" t="s">
        <v>9</v>
      </c>
    </row>
    <row r="2" ht="14.25" customHeight="1">
      <c r="A2" s="19">
        <v>10265.0</v>
      </c>
      <c r="B2" s="19" t="s">
        <v>29</v>
      </c>
      <c r="C2" s="19">
        <v>1.0</v>
      </c>
      <c r="D2" s="19" t="str">
        <f>VLOOKUP(Vendedores!$C2,'Região'!$A$1:$B$6,2,FALSE)</f>
        <v>Sudeste</v>
      </c>
    </row>
    <row r="3" ht="14.25" customHeight="1">
      <c r="A3" s="19">
        <v>21433.0</v>
      </c>
      <c r="B3" s="19" t="s">
        <v>30</v>
      </c>
      <c r="C3" s="19">
        <v>4.0</v>
      </c>
      <c r="D3" s="19" t="str">
        <f>VLOOKUP(Vendedores!$C3,'Região'!$A$1:$B$6,2,FALSE)</f>
        <v>Norte</v>
      </c>
    </row>
    <row r="4" ht="14.25" customHeight="1">
      <c r="A4" s="19">
        <v>15443.0</v>
      </c>
      <c r="B4" s="19" t="s">
        <v>31</v>
      </c>
      <c r="C4" s="19">
        <v>2.0</v>
      </c>
      <c r="D4" s="19" t="str">
        <f>VLOOKUP(Vendedores!$C4,'Região'!$A$1:$B$6,2,FALSE)</f>
        <v>Sul</v>
      </c>
    </row>
    <row r="5" ht="14.25" customHeight="1">
      <c r="A5" s="19">
        <v>15444.0</v>
      </c>
      <c r="B5" s="19" t="s">
        <v>32</v>
      </c>
      <c r="C5" s="19">
        <v>1.0</v>
      </c>
      <c r="D5" s="19" t="str">
        <f>VLOOKUP(Vendedores!$C5,'Região'!$A$1:$B$6,2,FALSE)</f>
        <v>Sudeste</v>
      </c>
    </row>
    <row r="6" ht="14.25" customHeight="1">
      <c r="A6" s="19">
        <v>45332.0</v>
      </c>
      <c r="B6" s="19" t="s">
        <v>33</v>
      </c>
      <c r="C6" s="19">
        <v>3.0</v>
      </c>
      <c r="D6" s="19" t="str">
        <f>VLOOKUP(Vendedores!$C6,'Região'!$A$1:$B$6,2,FALSE)</f>
        <v>Centro-Oeste</v>
      </c>
    </row>
    <row r="7" ht="14.25" customHeight="1">
      <c r="A7" s="19">
        <v>67786.0</v>
      </c>
      <c r="B7" s="19" t="s">
        <v>34</v>
      </c>
      <c r="C7" s="19">
        <v>2.0</v>
      </c>
      <c r="D7" s="19" t="str">
        <f>VLOOKUP(Vendedores!$C7,'Região'!$A$1:$B$6,2,FALSE)</f>
        <v>Sul</v>
      </c>
    </row>
    <row r="8" ht="14.25" customHeight="1">
      <c r="A8" s="19">
        <v>12332.0</v>
      </c>
      <c r="B8" s="19" t="s">
        <v>35</v>
      </c>
      <c r="C8" s="19">
        <v>5.0</v>
      </c>
      <c r="D8" s="19" t="str">
        <f>VLOOKUP(Vendedores!$C8,'Região'!$A$1:$B$6,2,FALSE)</f>
        <v>Nordeste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1.86"/>
    <col customWidth="1" min="3" max="26" width="8.71"/>
  </cols>
  <sheetData>
    <row r="1" ht="14.25" customHeight="1">
      <c r="A1" s="19" t="s">
        <v>28</v>
      </c>
      <c r="B1" s="19" t="s">
        <v>36</v>
      </c>
    </row>
    <row r="2" ht="14.25" customHeight="1">
      <c r="A2" s="19">
        <v>1.0</v>
      </c>
      <c r="B2" s="19" t="s">
        <v>37</v>
      </c>
    </row>
    <row r="3" ht="14.25" customHeight="1">
      <c r="A3" s="19">
        <v>2.0</v>
      </c>
      <c r="B3" s="19" t="s">
        <v>38</v>
      </c>
    </row>
    <row r="4" ht="14.25" customHeight="1">
      <c r="A4" s="19">
        <v>3.0</v>
      </c>
      <c r="B4" s="19" t="s">
        <v>39</v>
      </c>
    </row>
    <row r="5" ht="14.25" customHeight="1">
      <c r="A5" s="19">
        <v>4.0</v>
      </c>
      <c r="B5" s="19" t="s">
        <v>40</v>
      </c>
    </row>
    <row r="6" ht="14.25" customHeight="1">
      <c r="A6" s="19">
        <v>5.0</v>
      </c>
      <c r="B6" s="19" t="s">
        <v>41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