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3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worksheets/sheet4.xml" ContentType="application/vnd.openxmlformats-officedocument.spreadsheetml.work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enan_000\Documents\GitHub\QDD\Imagens\"/>
    </mc:Choice>
  </mc:AlternateContent>
  <bookViews>
    <workbookView xWindow="0" yWindow="0" windowWidth="28800" windowHeight="12435" firstSheet="9" activeTab="15"/>
  </bookViews>
  <sheets>
    <sheet name="H" sheetId="1" r:id="rId1"/>
    <sheet name="H MEM" sheetId="5" r:id="rId2"/>
    <sheet name="H MEM LOG" sheetId="6" r:id="rId3"/>
    <sheet name="H EFI" sheetId="7" r:id="rId4"/>
    <sheet name="H TEMPO" sheetId="8" r:id="rId5"/>
    <sheet name="QFT" sheetId="2" r:id="rId6"/>
    <sheet name="QFT MEM" sheetId="9" r:id="rId7"/>
    <sheet name="QFT MEM LOG" sheetId="11" r:id="rId8"/>
    <sheet name="QFT EFI" sheetId="10" r:id="rId9"/>
    <sheet name="QFT TEMPO" sheetId="12" r:id="rId10"/>
    <sheet name="I" sheetId="3" r:id="rId11"/>
    <sheet name="I MEM" sheetId="13" r:id="rId12"/>
    <sheet name="I MEM LOG" sheetId="14" r:id="rId13"/>
    <sheet name="I EFI" sheetId="15" r:id="rId14"/>
    <sheet name="I TEMPO" sheetId="18" r:id="rId15"/>
    <sheet name="V" sheetId="4" r:id="rId16"/>
    <sheet name="V MEM" sheetId="16" r:id="rId17"/>
    <sheet name="V MEM LOG" sheetId="17" r:id="rId18"/>
    <sheet name="V EFI" sheetId="19" r:id="rId19"/>
    <sheet name="V TEMPO" sheetId="20" r:id="rId20"/>
    <sheet name="V TEMPO LOG" sheetId="21" r:id="rId21"/>
  </sheets>
  <calcPr calcId="152511"/>
</workbook>
</file>

<file path=xl/calcChain.xml><?xml version="1.0" encoding="utf-8"?>
<calcChain xmlns="http://schemas.openxmlformats.org/spreadsheetml/2006/main">
  <c r="CB26" i="4" l="1"/>
  <c r="CB25" i="4"/>
  <c r="CB24" i="4"/>
  <c r="CB23" i="4"/>
  <c r="CB22" i="4"/>
  <c r="CB21" i="4"/>
  <c r="CB20" i="4"/>
  <c r="CB19" i="4"/>
  <c r="CB18" i="4"/>
  <c r="CB17" i="4"/>
  <c r="CB16" i="4"/>
  <c r="CB15" i="4"/>
  <c r="CB14" i="4"/>
  <c r="CB13" i="4"/>
  <c r="CB12" i="4"/>
  <c r="CB11" i="4"/>
  <c r="CB10" i="4"/>
  <c r="CB9" i="4"/>
  <c r="CB8" i="4"/>
  <c r="CB7" i="4"/>
  <c r="CB6" i="4"/>
  <c r="CB5" i="4"/>
  <c r="CB13" i="3"/>
  <c r="CB12" i="3"/>
  <c r="CB11" i="3"/>
  <c r="CB10" i="3"/>
  <c r="CB9" i="3"/>
  <c r="CB8" i="3"/>
  <c r="CB7" i="3"/>
  <c r="CB6" i="3"/>
  <c r="CB5" i="3"/>
  <c r="CB15" i="2"/>
  <c r="CB14" i="2"/>
  <c r="CB13" i="2"/>
  <c r="CB12" i="2"/>
  <c r="CB11" i="2"/>
  <c r="CB10" i="2"/>
  <c r="CB9" i="2"/>
  <c r="CB8" i="2"/>
  <c r="CB7" i="2"/>
  <c r="CB6" i="2"/>
  <c r="CB5" i="2"/>
  <c r="CB13" i="1"/>
  <c r="CB12" i="1"/>
  <c r="CB11" i="1"/>
  <c r="CB10" i="1"/>
  <c r="CB9" i="1"/>
  <c r="CB8" i="1"/>
  <c r="CB7" i="1"/>
  <c r="CB6" i="1"/>
  <c r="CB5" i="1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BS26" i="4"/>
  <c r="BT26" i="4"/>
  <c r="BU26" i="4"/>
  <c r="BX26" i="4"/>
  <c r="BZ26" i="4"/>
  <c r="AP26" i="4"/>
  <c r="AO26" i="4"/>
  <c r="AN26" i="4"/>
  <c r="BS25" i="4"/>
  <c r="BT25" i="4"/>
  <c r="BU25" i="4"/>
  <c r="BX25" i="4"/>
  <c r="BZ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BS24" i="4"/>
  <c r="BT24" i="4"/>
  <c r="BU24" i="4"/>
  <c r="BX24" i="4"/>
  <c r="BZ24" i="4"/>
  <c r="AP24" i="4"/>
  <c r="AO24" i="4"/>
  <c r="AN24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BS23" i="4"/>
  <c r="BT23" i="4"/>
  <c r="BU23" i="4"/>
  <c r="BX23" i="4"/>
  <c r="BZ23" i="4"/>
  <c r="AT23" i="4"/>
  <c r="AS23" i="4"/>
  <c r="AR23" i="4"/>
  <c r="AQ23" i="4"/>
  <c r="AP23" i="4"/>
  <c r="AO23" i="4"/>
  <c r="AN23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BS22" i="4"/>
  <c r="BT22" i="4"/>
  <c r="BU22" i="4"/>
  <c r="BX22" i="4"/>
  <c r="BZ22" i="4"/>
  <c r="AP22" i="4"/>
  <c r="AO22" i="4"/>
  <c r="AN22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BS21" i="4"/>
  <c r="BT21" i="4"/>
  <c r="BU21" i="4"/>
  <c r="BX21" i="4"/>
  <c r="BZ21" i="4"/>
  <c r="AT21" i="4"/>
  <c r="AS21" i="4"/>
  <c r="AR21" i="4"/>
  <c r="AQ21" i="4"/>
  <c r="AP21" i="4"/>
  <c r="AO21" i="4"/>
  <c r="AN21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BS20" i="4"/>
  <c r="BT20" i="4"/>
  <c r="BU20" i="4"/>
  <c r="BX20" i="4"/>
  <c r="BZ20" i="4"/>
  <c r="AP20" i="4"/>
  <c r="AO20" i="4"/>
  <c r="AN20" i="4"/>
  <c r="C26" i="4"/>
  <c r="C25" i="4"/>
  <c r="C24" i="4"/>
  <c r="C23" i="4"/>
  <c r="C22" i="4"/>
  <c r="C21" i="4"/>
  <c r="C20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BS19" i="4"/>
  <c r="BT19" i="4"/>
  <c r="BU19" i="4"/>
  <c r="BX19" i="4"/>
  <c r="BZ19" i="4"/>
  <c r="AN19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BS18" i="4"/>
  <c r="BT18" i="4"/>
  <c r="BU18" i="4"/>
  <c r="BX18" i="4"/>
  <c r="BZ18" i="4"/>
  <c r="AN18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BS17" i="4"/>
  <c r="BT17" i="4"/>
  <c r="BU17" i="4"/>
  <c r="BX17" i="4"/>
  <c r="BZ17" i="4"/>
  <c r="AP17" i="4"/>
  <c r="AO17" i="4"/>
  <c r="AN17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BS16" i="4"/>
  <c r="BT16" i="4"/>
  <c r="BU16" i="4"/>
  <c r="BX16" i="4"/>
  <c r="BZ16" i="4"/>
  <c r="AN16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BS15" i="4"/>
  <c r="BT15" i="4"/>
  <c r="BU15" i="4"/>
  <c r="BX15" i="4"/>
  <c r="BZ15" i="4"/>
  <c r="AP15" i="4"/>
  <c r="AO15" i="4"/>
  <c r="AN15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BS14" i="4"/>
  <c r="BT14" i="4"/>
  <c r="BU14" i="4"/>
  <c r="BX14" i="4"/>
  <c r="BZ14" i="4"/>
  <c r="AN14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BS13" i="4"/>
  <c r="BT13" i="4"/>
  <c r="BU13" i="4"/>
  <c r="BX13" i="4"/>
  <c r="BZ13" i="4"/>
  <c r="AP13" i="4"/>
  <c r="AO13" i="4"/>
  <c r="AN13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BS12" i="4"/>
  <c r="BT12" i="4"/>
  <c r="BU12" i="4"/>
  <c r="BX12" i="4"/>
  <c r="BZ12" i="4"/>
  <c r="AN12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BS11" i="4"/>
  <c r="BT11" i="4"/>
  <c r="BU11" i="4"/>
  <c r="BX11" i="4"/>
  <c r="BZ11" i="4"/>
  <c r="AP11" i="4"/>
  <c r="AO11" i="4"/>
  <c r="AN11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BS10" i="4"/>
  <c r="BT10" i="4"/>
  <c r="BU10" i="4"/>
  <c r="BX10" i="4"/>
  <c r="BZ10" i="4"/>
  <c r="AN10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BS9" i="4"/>
  <c r="BT9" i="4"/>
  <c r="BU9" i="4"/>
  <c r="BX9" i="4"/>
  <c r="BZ9" i="4"/>
  <c r="AP9" i="4"/>
  <c r="AO9" i="4"/>
  <c r="AN9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BS8" i="4"/>
  <c r="BT8" i="4"/>
  <c r="BU8" i="4"/>
  <c r="BX8" i="4"/>
  <c r="BZ8" i="4"/>
  <c r="AN8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BS7" i="4"/>
  <c r="BT7" i="4"/>
  <c r="BU7" i="4"/>
  <c r="BX7" i="4"/>
  <c r="BZ7" i="4"/>
  <c r="AP7" i="4"/>
  <c r="AO7" i="4"/>
  <c r="AN7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BS6" i="4"/>
  <c r="BT6" i="4"/>
  <c r="BU6" i="4"/>
  <c r="BX6" i="4"/>
  <c r="BZ6" i="4"/>
  <c r="AN6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BS5" i="4"/>
  <c r="BT5" i="4"/>
  <c r="BU5" i="4"/>
  <c r="BX5" i="4"/>
  <c r="BZ5" i="4"/>
  <c r="AQ5" i="4"/>
  <c r="AP5" i="4"/>
  <c r="AO5" i="4"/>
  <c r="AN5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BS13" i="3"/>
  <c r="BT13" i="3"/>
  <c r="BU13" i="3"/>
  <c r="BX13" i="3"/>
  <c r="BZ13" i="3"/>
  <c r="AO13" i="3"/>
  <c r="AN13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BS12" i="3"/>
  <c r="BT12" i="3"/>
  <c r="BU12" i="3"/>
  <c r="BX12" i="3"/>
  <c r="BZ12" i="3"/>
  <c r="AP12" i="3"/>
  <c r="AO12" i="3"/>
  <c r="AN12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BS11" i="3"/>
  <c r="BT11" i="3"/>
  <c r="BU11" i="3"/>
  <c r="BX11" i="3"/>
  <c r="BZ11" i="3"/>
  <c r="AO11" i="3"/>
  <c r="AN11" i="3"/>
  <c r="C13" i="3"/>
  <c r="C12" i="3"/>
  <c r="C11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BS10" i="3"/>
  <c r="BT10" i="3"/>
  <c r="BU10" i="3"/>
  <c r="BX10" i="3"/>
  <c r="BZ10" i="3"/>
  <c r="AN10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BS9" i="3"/>
  <c r="BT9" i="3"/>
  <c r="BU9" i="3"/>
  <c r="BX9" i="3"/>
  <c r="BZ9" i="3"/>
  <c r="AQ9" i="3"/>
  <c r="AP9" i="3"/>
  <c r="AO9" i="3"/>
  <c r="AN9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BS8" i="3"/>
  <c r="BT8" i="3"/>
  <c r="BU8" i="3"/>
  <c r="BX8" i="3"/>
  <c r="BZ8" i="3"/>
  <c r="AN8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BS7" i="3"/>
  <c r="BT7" i="3"/>
  <c r="BU7" i="3"/>
  <c r="BX7" i="3"/>
  <c r="BZ7" i="3"/>
  <c r="AQ7" i="3"/>
  <c r="AP7" i="3"/>
  <c r="AO7" i="3"/>
  <c r="AN7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BS6" i="3"/>
  <c r="BT6" i="3"/>
  <c r="BU6" i="3"/>
  <c r="BX6" i="3"/>
  <c r="BZ6" i="3"/>
  <c r="AN6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BS5" i="3"/>
  <c r="BT5" i="3"/>
  <c r="BU5" i="3"/>
  <c r="BX5" i="3"/>
  <c r="BZ5" i="3"/>
  <c r="AQ5" i="3"/>
  <c r="AP5" i="3"/>
  <c r="AO5" i="3"/>
  <c r="AN5" i="3"/>
  <c r="C10" i="3"/>
  <c r="C9" i="3"/>
  <c r="C8" i="3"/>
  <c r="C7" i="3"/>
  <c r="C6" i="3"/>
  <c r="C5" i="3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BS15" i="2"/>
  <c r="BT15" i="2"/>
  <c r="BU15" i="2"/>
  <c r="BX15" i="2"/>
  <c r="BZ15" i="2"/>
  <c r="AN15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BS14" i="2"/>
  <c r="BT14" i="2"/>
  <c r="BU14" i="2"/>
  <c r="BX14" i="2"/>
  <c r="BZ14" i="2"/>
  <c r="AN14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BS13" i="2"/>
  <c r="BT13" i="2"/>
  <c r="BU13" i="2"/>
  <c r="BX13" i="2"/>
  <c r="BZ13" i="2"/>
  <c r="AN13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BS12" i="2"/>
  <c r="BT12" i="2"/>
  <c r="BU12" i="2"/>
  <c r="BX12" i="2"/>
  <c r="BZ12" i="2"/>
  <c r="AN12" i="2"/>
  <c r="C15" i="2"/>
  <c r="C14" i="2"/>
  <c r="C13" i="2"/>
  <c r="C12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BS11" i="2"/>
  <c r="BT11" i="2"/>
  <c r="BU11" i="2"/>
  <c r="BX11" i="2"/>
  <c r="BZ11" i="2"/>
  <c r="AN11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BS10" i="2"/>
  <c r="BT10" i="2"/>
  <c r="BU10" i="2"/>
  <c r="BX10" i="2"/>
  <c r="BZ10" i="2"/>
  <c r="AN10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BS9" i="2"/>
  <c r="BT9" i="2"/>
  <c r="BU9" i="2"/>
  <c r="BX9" i="2"/>
  <c r="BZ9" i="2"/>
  <c r="AN9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BS8" i="2"/>
  <c r="BT8" i="2"/>
  <c r="BU8" i="2"/>
  <c r="BX8" i="2"/>
  <c r="BZ8" i="2"/>
  <c r="AN8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BS7" i="2"/>
  <c r="BT7" i="2"/>
  <c r="BU7" i="2"/>
  <c r="BX7" i="2"/>
  <c r="BZ7" i="2"/>
  <c r="AN7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BS6" i="2"/>
  <c r="BT6" i="2"/>
  <c r="BU6" i="2"/>
  <c r="BX6" i="2"/>
  <c r="BZ6" i="2"/>
  <c r="AN6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BS5" i="2"/>
  <c r="BT5" i="2"/>
  <c r="BU5" i="2"/>
  <c r="BX5" i="2"/>
  <c r="BZ5" i="2"/>
  <c r="AN5" i="2"/>
  <c r="C11" i="2"/>
  <c r="C10" i="2"/>
  <c r="C9" i="2"/>
  <c r="C8" i="2"/>
  <c r="C7" i="2"/>
  <c r="C6" i="2"/>
  <c r="C5" i="2"/>
  <c r="BZ11" i="1"/>
  <c r="BZ12" i="1"/>
  <c r="BZ13" i="1"/>
  <c r="BX13" i="1"/>
  <c r="BX12" i="1"/>
  <c r="BX11" i="1"/>
  <c r="BU13" i="1"/>
  <c r="BU12" i="1"/>
  <c r="BU11" i="1"/>
  <c r="BT13" i="1"/>
  <c r="BT12" i="1"/>
  <c r="BT11" i="1"/>
  <c r="BS13" i="1"/>
  <c r="BS12" i="1"/>
  <c r="BS11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3" i="1"/>
  <c r="AN12" i="1"/>
  <c r="AN11" i="1"/>
  <c r="C13" i="1"/>
  <c r="C12" i="1"/>
  <c r="C11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BS5" i="1"/>
  <c r="BT5" i="1"/>
  <c r="BU5" i="1"/>
  <c r="BX5" i="1"/>
  <c r="BZ5" i="1"/>
  <c r="AN10" i="1"/>
  <c r="AN9" i="1"/>
  <c r="AN8" i="1"/>
  <c r="AN7" i="1"/>
  <c r="AN6" i="1"/>
  <c r="AN5" i="1"/>
  <c r="C10" i="1"/>
  <c r="C9" i="1"/>
  <c r="C8" i="1"/>
  <c r="C7" i="1"/>
  <c r="C6" i="1"/>
  <c r="C5" i="1"/>
  <c r="BS9" i="1"/>
  <c r="BT9" i="1"/>
  <c r="BU9" i="1"/>
  <c r="BX9" i="1"/>
  <c r="BZ9" i="1"/>
  <c r="BS10" i="1"/>
  <c r="BT10" i="1"/>
  <c r="BU10" i="1"/>
  <c r="BX10" i="1"/>
  <c r="BZ10" i="1"/>
  <c r="BS7" i="1"/>
  <c r="BT7" i="1"/>
  <c r="BU7" i="1"/>
  <c r="BX7" i="1"/>
  <c r="BZ7" i="1"/>
  <c r="BS8" i="1"/>
  <c r="BT8" i="1"/>
  <c r="BU8" i="1"/>
  <c r="BX8" i="1"/>
  <c r="BZ8" i="1"/>
  <c r="BS6" i="1"/>
  <c r="BT6" i="1"/>
  <c r="BU6" i="1"/>
  <c r="BX6" i="1"/>
  <c r="BZ6" i="1"/>
</calcChain>
</file>

<file path=xl/sharedStrings.xml><?xml version="1.0" encoding="utf-8"?>
<sst xmlns="http://schemas.openxmlformats.org/spreadsheetml/2006/main" count="88" uniqueCount="20">
  <si>
    <t>Antes</t>
  </si>
  <si>
    <t>Depois</t>
  </si>
  <si>
    <t>Eficiencia</t>
  </si>
  <si>
    <t>Memoria</t>
  </si>
  <si>
    <t>Structs</t>
  </si>
  <si>
    <t>Redução</t>
  </si>
  <si>
    <t>Amostras</t>
  </si>
  <si>
    <t>Média</t>
  </si>
  <si>
    <t>Quadrados</t>
  </si>
  <si>
    <t>Soma quadrados</t>
  </si>
  <si>
    <t>Variancia amostral</t>
  </si>
  <si>
    <t>Desvio Amostral</t>
  </si>
  <si>
    <t>Inferencias</t>
  </si>
  <si>
    <t>Confiança</t>
  </si>
  <si>
    <t>T de Student</t>
  </si>
  <si>
    <t>Amostral</t>
  </si>
  <si>
    <t>Precisão</t>
  </si>
  <si>
    <t>Total</t>
  </si>
  <si>
    <t>Incerteza</t>
  </si>
  <si>
    <t>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</si>
</sst>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00%"/>
    <numFmt numFmtId="166" formatCode="0.000"/>
    <numFmt numFmtId="167" formatCode="0.0"/>
  </numFmts>
  <fonts count="3" x14ac:knownFonts="1">
    <font>
      <sz val="11"/>
      <color theme="1"/>
      <name val="Calibri"/>
      <family val="2"/>
      <scheme val="minor"/>
    </font>
    <font>
      <sz val="10"/>
      <color indexed="8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9" fontId="2" fillId="0" borderId="0" xfId="1" applyFont="1" applyAlignment="1">
      <alignment horizontal="center" vertical="center" wrapText="1"/>
    </xf>
    <xf numFmtId="164" fontId="2" fillId="0" borderId="0" xfId="1" applyNumberFormat="1" applyFont="1" applyAlignment="1">
      <alignment horizontal="center" vertical="center" wrapText="1"/>
    </xf>
    <xf numFmtId="10" fontId="2" fillId="0" borderId="0" xfId="1" applyNumberFormat="1" applyFont="1" applyAlignment="1">
      <alignment horizontal="center" vertical="center" wrapText="1"/>
    </xf>
    <xf numFmtId="165" fontId="2" fillId="0" borderId="0" xfId="1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9" fontId="2" fillId="0" borderId="0" xfId="1" applyFont="1" applyAlignment="1">
      <alignment horizontal="center"/>
    </xf>
    <xf numFmtId="9" fontId="2" fillId="0" borderId="0" xfId="1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chartsheet" Target="chartsheets/sheet10.xml"/><Relationship Id="rId18" Type="http://schemas.openxmlformats.org/officeDocument/2006/relationships/chartsheet" Target="chartsheets/sheet14.xml"/><Relationship Id="rId3" Type="http://schemas.openxmlformats.org/officeDocument/2006/relationships/chartsheet" Target="chartsheets/sheet2.xml"/><Relationship Id="rId21" Type="http://schemas.openxmlformats.org/officeDocument/2006/relationships/chartsheet" Target="chartsheets/sheet17.xml"/><Relationship Id="rId7" Type="http://schemas.openxmlformats.org/officeDocument/2006/relationships/chartsheet" Target="chartsheets/sheet5.xml"/><Relationship Id="rId12" Type="http://schemas.openxmlformats.org/officeDocument/2006/relationships/chartsheet" Target="chartsheets/sheet9.xml"/><Relationship Id="rId17" Type="http://schemas.openxmlformats.org/officeDocument/2006/relationships/chartsheet" Target="chartsheets/sheet13.xml"/><Relationship Id="rId25" Type="http://schemas.openxmlformats.org/officeDocument/2006/relationships/calcChain" Target="calcChain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4.xml"/><Relationship Id="rId20" Type="http://schemas.openxmlformats.org/officeDocument/2006/relationships/chartsheet" Target="chart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11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2.xml"/><Relationship Id="rId23" Type="http://schemas.openxmlformats.org/officeDocument/2006/relationships/styles" Target="styles.xml"/><Relationship Id="rId10" Type="http://schemas.openxmlformats.org/officeDocument/2006/relationships/chartsheet" Target="chartsheets/sheet8.xml"/><Relationship Id="rId19" Type="http://schemas.openxmlformats.org/officeDocument/2006/relationships/chartsheet" Target="chartsheets/sheet15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7.xml"/><Relationship Id="rId14" Type="http://schemas.openxmlformats.org/officeDocument/2006/relationships/chartsheet" Target="chartsheets/sheet11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 MEM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H!$A$4</c:f>
              <c:strCache>
                <c:ptCount val="1"/>
                <c:pt idx="0">
                  <c:v>Antes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H!$A$5:$A$13</c:f>
              <c:numCache>
                <c:formatCode>General</c:formatCode>
                <c:ptCount val="9"/>
                <c:pt idx="0">
                  <c:v>260</c:v>
                </c:pt>
                <c:pt idx="1">
                  <c:v>1028</c:v>
                </c:pt>
                <c:pt idx="2">
                  <c:v>4100</c:v>
                </c:pt>
                <c:pt idx="3">
                  <c:v>16388</c:v>
                </c:pt>
                <c:pt idx="4">
                  <c:v>65540</c:v>
                </c:pt>
                <c:pt idx="5">
                  <c:v>262148</c:v>
                </c:pt>
                <c:pt idx="6">
                  <c:v>1048580</c:v>
                </c:pt>
                <c:pt idx="7">
                  <c:v>4194308</c:v>
                </c:pt>
                <c:pt idx="8">
                  <c:v>16777220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H!$B$4</c:f>
              <c:strCache>
                <c:ptCount val="1"/>
                <c:pt idx="0">
                  <c:v>Depois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H!$B$5:$B$13</c:f>
              <c:numCache>
                <c:formatCode>General</c:formatCode>
                <c:ptCount val="9"/>
                <c:pt idx="0">
                  <c:v>168</c:v>
                </c:pt>
                <c:pt idx="1">
                  <c:v>312</c:v>
                </c:pt>
                <c:pt idx="2">
                  <c:v>456</c:v>
                </c:pt>
                <c:pt idx="3">
                  <c:v>600</c:v>
                </c:pt>
                <c:pt idx="4">
                  <c:v>744</c:v>
                </c:pt>
                <c:pt idx="5">
                  <c:v>888</c:v>
                </c:pt>
                <c:pt idx="6">
                  <c:v>1032</c:v>
                </c:pt>
                <c:pt idx="7">
                  <c:v>1176</c:v>
                </c:pt>
                <c:pt idx="8">
                  <c:v>1320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603328"/>
        <c:axId val="318603720"/>
      </c:lineChart>
      <c:catAx>
        <c:axId val="31860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603720"/>
        <c:crosses val="autoZero"/>
        <c:auto val="1"/>
        <c:lblAlgn val="ctr"/>
        <c:lblOffset val="100"/>
        <c:noMultiLvlLbl val="0"/>
      </c:catAx>
      <c:valAx>
        <c:axId val="31860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6033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 MEM LOG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I!$A$5:$A$13</c:f>
              <c:numCache>
                <c:formatCode>General</c:formatCode>
                <c:ptCount val="9"/>
                <c:pt idx="0">
                  <c:v>260</c:v>
                </c:pt>
                <c:pt idx="1">
                  <c:v>1028</c:v>
                </c:pt>
                <c:pt idx="2">
                  <c:v>4100</c:v>
                </c:pt>
                <c:pt idx="3">
                  <c:v>16388</c:v>
                </c:pt>
                <c:pt idx="4">
                  <c:v>65540</c:v>
                </c:pt>
                <c:pt idx="5">
                  <c:v>262148</c:v>
                </c:pt>
                <c:pt idx="6">
                  <c:v>1048580</c:v>
                </c:pt>
                <c:pt idx="7">
                  <c:v>4194308</c:v>
                </c:pt>
                <c:pt idx="8">
                  <c:v>16777220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I!$B$5:$B$13</c:f>
              <c:numCache>
                <c:formatCode>General</c:formatCode>
                <c:ptCount val="9"/>
                <c:pt idx="0">
                  <c:v>204</c:v>
                </c:pt>
                <c:pt idx="1">
                  <c:v>312</c:v>
                </c:pt>
                <c:pt idx="2">
                  <c:v>420</c:v>
                </c:pt>
                <c:pt idx="3">
                  <c:v>528</c:v>
                </c:pt>
                <c:pt idx="4">
                  <c:v>636</c:v>
                </c:pt>
                <c:pt idx="5">
                  <c:v>744</c:v>
                </c:pt>
                <c:pt idx="6">
                  <c:v>852</c:v>
                </c:pt>
                <c:pt idx="7">
                  <c:v>960</c:v>
                </c:pt>
                <c:pt idx="8">
                  <c:v>1068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845928"/>
        <c:axId val="318849848"/>
      </c:lineChart>
      <c:catAx>
        <c:axId val="31884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849848"/>
        <c:crosses val="autoZero"/>
        <c:auto val="1"/>
        <c:lblAlgn val="ctr"/>
        <c:lblOffset val="100"/>
        <c:noMultiLvlLbl val="0"/>
      </c:catAx>
      <c:valAx>
        <c:axId val="31884984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8459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 EFI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I!$C$5:$C$13</c:f>
              <c:numCache>
                <c:formatCode>0%</c:formatCode>
                <c:ptCount val="9"/>
                <c:pt idx="0">
                  <c:v>0.2153846153846154</c:v>
                </c:pt>
                <c:pt idx="1">
                  <c:v>0.69649805447470814</c:v>
                </c:pt>
                <c:pt idx="2">
                  <c:v>0.89756097560975612</c:v>
                </c:pt>
                <c:pt idx="3">
                  <c:v>0.96778130339272639</c:v>
                </c:pt>
                <c:pt idx="4" formatCode="0.0%">
                  <c:v>0.99029600244125726</c:v>
                </c:pt>
                <c:pt idx="5" formatCode="0.0%">
                  <c:v>0.99716190854021391</c:v>
                </c:pt>
                <c:pt idx="6" formatCode="0.00%">
                  <c:v>0.99918747258196805</c:v>
                </c:pt>
                <c:pt idx="7" formatCode="0.00%">
                  <c:v>0.99977111838234101</c:v>
                </c:pt>
                <c:pt idx="8" formatCode="0.000%">
                  <c:v>0.99993634225455708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436424"/>
        <c:axId val="317441128"/>
      </c:lineChart>
      <c:catAx>
        <c:axId val="31743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7441128"/>
        <c:crosses val="autoZero"/>
        <c:auto val="1"/>
        <c:lblAlgn val="ctr"/>
        <c:lblOffset val="100"/>
        <c:noMultiLvlLbl val="0"/>
      </c:catAx>
      <c:valAx>
        <c:axId val="3174411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74364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 TEMPO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I!$AN$5:$AN$13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7.2666666666666695E-3</c:v>
                </c:pt>
                <c:pt idx="6">
                  <c:v>0.17479999999999998</c:v>
                </c:pt>
                <c:pt idx="7" formatCode="0.00">
                  <c:v>2.9450999999999996</c:v>
                </c:pt>
                <c:pt idx="8" formatCode="0.0">
                  <c:v>50.975299999999997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844752"/>
        <c:axId val="318849456"/>
      </c:lineChart>
      <c:catAx>
        <c:axId val="31884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849456"/>
        <c:crosses val="autoZero"/>
        <c:auto val="1"/>
        <c:lblAlgn val="ctr"/>
        <c:lblOffset val="100"/>
        <c:noMultiLvlLbl val="0"/>
      </c:catAx>
      <c:valAx>
        <c:axId val="31884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8447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 MEM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V!$A$5:$A$26</c:f>
              <c:numCache>
                <c:formatCode>General</c:formatCode>
                <c:ptCount val="22"/>
                <c:pt idx="0">
                  <c:v>128</c:v>
                </c:pt>
                <c:pt idx="1">
                  <c:v>260</c:v>
                </c:pt>
                <c:pt idx="2">
                  <c:v>504</c:v>
                </c:pt>
                <c:pt idx="3">
                  <c:v>1012</c:v>
                </c:pt>
                <c:pt idx="4">
                  <c:v>2036</c:v>
                </c:pt>
                <c:pt idx="5">
                  <c:v>4080</c:v>
                </c:pt>
                <c:pt idx="6">
                  <c:v>8168</c:v>
                </c:pt>
                <c:pt idx="7">
                  <c:v>16356</c:v>
                </c:pt>
                <c:pt idx="8">
                  <c:v>32740</c:v>
                </c:pt>
                <c:pt idx="9">
                  <c:v>65504</c:v>
                </c:pt>
                <c:pt idx="10">
                  <c:v>131032</c:v>
                </c:pt>
                <c:pt idx="11">
                  <c:v>262100</c:v>
                </c:pt>
                <c:pt idx="12">
                  <c:v>524244</c:v>
                </c:pt>
                <c:pt idx="13">
                  <c:v>1048528</c:v>
                </c:pt>
                <c:pt idx="14">
                  <c:v>2097096</c:v>
                </c:pt>
                <c:pt idx="15">
                  <c:v>4194244</c:v>
                </c:pt>
                <c:pt idx="16">
                  <c:v>8388548</c:v>
                </c:pt>
                <c:pt idx="17">
                  <c:v>16777152</c:v>
                </c:pt>
                <c:pt idx="18">
                  <c:v>33554360</c:v>
                </c:pt>
                <c:pt idx="19">
                  <c:v>67108788</c:v>
                </c:pt>
                <c:pt idx="20">
                  <c:v>134217652</c:v>
                </c:pt>
                <c:pt idx="21">
                  <c:v>268435376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V!$B$5:$B$26</c:f>
              <c:numCache>
                <c:formatCode>General</c:formatCode>
                <c:ptCount val="22"/>
                <c:pt idx="0">
                  <c:v>128</c:v>
                </c:pt>
                <c:pt idx="1">
                  <c:v>260</c:v>
                </c:pt>
                <c:pt idx="2">
                  <c:v>504</c:v>
                </c:pt>
                <c:pt idx="3">
                  <c:v>1012</c:v>
                </c:pt>
                <c:pt idx="4">
                  <c:v>2036</c:v>
                </c:pt>
                <c:pt idx="5">
                  <c:v>4080</c:v>
                </c:pt>
                <c:pt idx="6">
                  <c:v>4108</c:v>
                </c:pt>
                <c:pt idx="7">
                  <c:v>8472</c:v>
                </c:pt>
                <c:pt idx="8">
                  <c:v>11176</c:v>
                </c:pt>
                <c:pt idx="9">
                  <c:v>15860</c:v>
                </c:pt>
                <c:pt idx="10">
                  <c:v>19744</c:v>
                </c:pt>
                <c:pt idx="11">
                  <c:v>23800</c:v>
                </c:pt>
                <c:pt idx="12">
                  <c:v>27608</c:v>
                </c:pt>
                <c:pt idx="13">
                  <c:v>31276</c:v>
                </c:pt>
                <c:pt idx="14">
                  <c:v>35876</c:v>
                </c:pt>
                <c:pt idx="15">
                  <c:v>39688</c:v>
                </c:pt>
                <c:pt idx="16">
                  <c:v>43576</c:v>
                </c:pt>
                <c:pt idx="17">
                  <c:v>47784</c:v>
                </c:pt>
                <c:pt idx="18">
                  <c:v>51636</c:v>
                </c:pt>
                <c:pt idx="19">
                  <c:v>55980</c:v>
                </c:pt>
                <c:pt idx="20">
                  <c:v>60308</c:v>
                </c:pt>
                <c:pt idx="21">
                  <c:v>63156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348016"/>
        <c:axId val="316346056"/>
      </c:lineChart>
      <c:catAx>
        <c:axId val="31634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6346056"/>
        <c:crosses val="autoZero"/>
        <c:auto val="1"/>
        <c:lblAlgn val="ctr"/>
        <c:lblOffset val="100"/>
        <c:noMultiLvlLbl val="0"/>
      </c:catAx>
      <c:valAx>
        <c:axId val="31634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63480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 MEM LOG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V!$A$5:$A$26</c:f>
              <c:numCache>
                <c:formatCode>General</c:formatCode>
                <c:ptCount val="22"/>
                <c:pt idx="0">
                  <c:v>128</c:v>
                </c:pt>
                <c:pt idx="1">
                  <c:v>260</c:v>
                </c:pt>
                <c:pt idx="2">
                  <c:v>504</c:v>
                </c:pt>
                <c:pt idx="3">
                  <c:v>1012</c:v>
                </c:pt>
                <c:pt idx="4">
                  <c:v>2036</c:v>
                </c:pt>
                <c:pt idx="5">
                  <c:v>4080</c:v>
                </c:pt>
                <c:pt idx="6">
                  <c:v>8168</c:v>
                </c:pt>
                <c:pt idx="7">
                  <c:v>16356</c:v>
                </c:pt>
                <c:pt idx="8">
                  <c:v>32740</c:v>
                </c:pt>
                <c:pt idx="9">
                  <c:v>65504</c:v>
                </c:pt>
                <c:pt idx="10">
                  <c:v>131032</c:v>
                </c:pt>
                <c:pt idx="11">
                  <c:v>262100</c:v>
                </c:pt>
                <c:pt idx="12">
                  <c:v>524244</c:v>
                </c:pt>
                <c:pt idx="13">
                  <c:v>1048528</c:v>
                </c:pt>
                <c:pt idx="14">
                  <c:v>2097096</c:v>
                </c:pt>
                <c:pt idx="15">
                  <c:v>4194244</c:v>
                </c:pt>
                <c:pt idx="16">
                  <c:v>8388548</c:v>
                </c:pt>
                <c:pt idx="17">
                  <c:v>16777152</c:v>
                </c:pt>
                <c:pt idx="18">
                  <c:v>33554360</c:v>
                </c:pt>
                <c:pt idx="19">
                  <c:v>67108788</c:v>
                </c:pt>
                <c:pt idx="20">
                  <c:v>134217652</c:v>
                </c:pt>
                <c:pt idx="21">
                  <c:v>268435376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V!$B$5:$B$26</c:f>
              <c:numCache>
                <c:formatCode>General</c:formatCode>
                <c:ptCount val="22"/>
                <c:pt idx="0">
                  <c:v>128</c:v>
                </c:pt>
                <c:pt idx="1">
                  <c:v>260</c:v>
                </c:pt>
                <c:pt idx="2">
                  <c:v>504</c:v>
                </c:pt>
                <c:pt idx="3">
                  <c:v>1012</c:v>
                </c:pt>
                <c:pt idx="4">
                  <c:v>2036</c:v>
                </c:pt>
                <c:pt idx="5">
                  <c:v>4080</c:v>
                </c:pt>
                <c:pt idx="6">
                  <c:v>4108</c:v>
                </c:pt>
                <c:pt idx="7">
                  <c:v>8472</c:v>
                </c:pt>
                <c:pt idx="8">
                  <c:v>11176</c:v>
                </c:pt>
                <c:pt idx="9">
                  <c:v>15860</c:v>
                </c:pt>
                <c:pt idx="10">
                  <c:v>19744</c:v>
                </c:pt>
                <c:pt idx="11">
                  <c:v>23800</c:v>
                </c:pt>
                <c:pt idx="12">
                  <c:v>27608</c:v>
                </c:pt>
                <c:pt idx="13">
                  <c:v>31276</c:v>
                </c:pt>
                <c:pt idx="14">
                  <c:v>35876</c:v>
                </c:pt>
                <c:pt idx="15">
                  <c:v>39688</c:v>
                </c:pt>
                <c:pt idx="16">
                  <c:v>43576</c:v>
                </c:pt>
                <c:pt idx="17">
                  <c:v>47784</c:v>
                </c:pt>
                <c:pt idx="18">
                  <c:v>51636</c:v>
                </c:pt>
                <c:pt idx="19">
                  <c:v>55980</c:v>
                </c:pt>
                <c:pt idx="20">
                  <c:v>60308</c:v>
                </c:pt>
                <c:pt idx="21">
                  <c:v>63156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344880"/>
        <c:axId val="316346448"/>
      </c:lineChart>
      <c:catAx>
        <c:axId val="31634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6346448"/>
        <c:crosses val="autoZero"/>
        <c:auto val="1"/>
        <c:lblAlgn val="ctr"/>
        <c:lblOffset val="100"/>
        <c:noMultiLvlLbl val="0"/>
      </c:catAx>
      <c:valAx>
        <c:axId val="31634644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63448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 EFI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V!$C$5:$C$26</c:f>
              <c:numCache>
                <c:formatCode>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0.49706170421155726</c:v>
                </c:pt>
                <c:pt idx="7">
                  <c:v>0.48202494497432136</c:v>
                </c:pt>
                <c:pt idx="8">
                  <c:v>0.65864386072083081</c:v>
                </c:pt>
                <c:pt idx="9">
                  <c:v>0.75787738153395212</c:v>
                </c:pt>
                <c:pt idx="10">
                  <c:v>0.84931925025947863</c:v>
                </c:pt>
                <c:pt idx="11">
                  <c:v>0.90919496375429221</c:v>
                </c:pt>
                <c:pt idx="12">
                  <c:v>0.94733749933237199</c:v>
                </c:pt>
                <c:pt idx="13">
                  <c:v>0.97017151664047119</c:v>
                </c:pt>
                <c:pt idx="14">
                  <c:v>0.98289253329365944</c:v>
                </c:pt>
                <c:pt idx="15" formatCode="0.0%">
                  <c:v>0.99053750807058438</c:v>
                </c:pt>
                <c:pt idx="16" formatCode="0.0%">
                  <c:v>0.99480529884313706</c:v>
                </c:pt>
                <c:pt idx="17" formatCode="0.0%">
                  <c:v>0.99715184078918762</c:v>
                </c:pt>
                <c:pt idx="18" formatCode="0.0%">
                  <c:v>0.99846112397911924</c:v>
                </c:pt>
                <c:pt idx="19" formatCode="0.00%">
                  <c:v>0.99916583205168297</c:v>
                </c:pt>
                <c:pt idx="20" formatCode="0.00%">
                  <c:v>0.99955067013093035</c:v>
                </c:pt>
                <c:pt idx="21" formatCode="0.00%">
                  <c:v>0.99976472549579309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090144"/>
        <c:axId val="316347232"/>
      </c:lineChart>
      <c:catAx>
        <c:axId val="31509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6347232"/>
        <c:crosses val="autoZero"/>
        <c:auto val="1"/>
        <c:lblAlgn val="ctr"/>
        <c:lblOffset val="100"/>
        <c:noMultiLvlLbl val="0"/>
      </c:catAx>
      <c:valAx>
        <c:axId val="316347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50901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 TEMPO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V!$BZ$5:$BZ$26</c:f>
                <c:numCache>
                  <c:formatCode>General</c:formatCode>
                  <c:ptCount val="22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1.3495089013579882E-3</c:v>
                  </c:pt>
                  <c:pt idx="8">
                    <c:v>1.6080161196576754E-3</c:v>
                  </c:pt>
                  <c:pt idx="9">
                    <c:v>1.4879730141457719E-3</c:v>
                  </c:pt>
                  <c:pt idx="10">
                    <c:v>1.54930055476286E-3</c:v>
                  </c:pt>
                  <c:pt idx="11">
                    <c:v>2.3563311307118287E-3</c:v>
                  </c:pt>
                  <c:pt idx="12">
                    <c:v>2.5906557378242746E-3</c:v>
                  </c:pt>
                  <c:pt idx="13">
                    <c:v>2.1860708978912102E-3</c:v>
                  </c:pt>
                  <c:pt idx="14">
                    <c:v>2.4060347923149038E-3</c:v>
                  </c:pt>
                  <c:pt idx="15">
                    <c:v>4.0123245807055317E-3</c:v>
                  </c:pt>
                  <c:pt idx="16">
                    <c:v>1.0438423330489609E-3</c:v>
                  </c:pt>
                  <c:pt idx="17">
                    <c:v>4.8927849906039867E-3</c:v>
                  </c:pt>
                  <c:pt idx="18">
                    <c:v>5.2891762414783369E-3</c:v>
                  </c:pt>
                  <c:pt idx="19">
                    <c:v>6.2943902824980441E-2</c:v>
                  </c:pt>
                  <c:pt idx="20">
                    <c:v>0.31355794437817253</c:v>
                  </c:pt>
                  <c:pt idx="21">
                    <c:v>1.6297856129386095</c:v>
                  </c:pt>
                </c:numCache>
              </c:numRef>
            </c:plus>
            <c:minus>
              <c:numRef>
                <c:f>V!$BZ$5:$BZ$26</c:f>
                <c:numCache>
                  <c:formatCode>General</c:formatCode>
                  <c:ptCount val="22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1.3495089013579882E-3</c:v>
                  </c:pt>
                  <c:pt idx="8">
                    <c:v>1.6080161196576754E-3</c:v>
                  </c:pt>
                  <c:pt idx="9">
                    <c:v>1.4879730141457719E-3</c:v>
                  </c:pt>
                  <c:pt idx="10">
                    <c:v>1.54930055476286E-3</c:v>
                  </c:pt>
                  <c:pt idx="11">
                    <c:v>2.3563311307118287E-3</c:v>
                  </c:pt>
                  <c:pt idx="12">
                    <c:v>2.5906557378242746E-3</c:v>
                  </c:pt>
                  <c:pt idx="13">
                    <c:v>2.1860708978912102E-3</c:v>
                  </c:pt>
                  <c:pt idx="14">
                    <c:v>2.4060347923149038E-3</c:v>
                  </c:pt>
                  <c:pt idx="15">
                    <c:v>4.0123245807055317E-3</c:v>
                  </c:pt>
                  <c:pt idx="16">
                    <c:v>1.0438423330489609E-3</c:v>
                  </c:pt>
                  <c:pt idx="17">
                    <c:v>4.8927849906039867E-3</c:v>
                  </c:pt>
                  <c:pt idx="18">
                    <c:v>5.2891762414783369E-3</c:v>
                  </c:pt>
                  <c:pt idx="19">
                    <c:v>6.2943902824980441E-2</c:v>
                  </c:pt>
                  <c:pt idx="20">
                    <c:v>0.31355794437817253</c:v>
                  </c:pt>
                  <c:pt idx="21">
                    <c:v>1.6297856129386095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V!$AN$5:$AN$26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5.3333333333333336E-4</c:v>
                </c:pt>
                <c:pt idx="8">
                  <c:v>1.0666666666666667E-3</c:v>
                </c:pt>
                <c:pt idx="9">
                  <c:v>9.3333333333333332E-4</c:v>
                </c:pt>
                <c:pt idx="10">
                  <c:v>1E-3</c:v>
                </c:pt>
                <c:pt idx="11">
                  <c:v>4.0666666666666663E-3</c:v>
                </c:pt>
                <c:pt idx="12">
                  <c:v>6.6000000000000026E-3</c:v>
                </c:pt>
                <c:pt idx="13">
                  <c:v>1.2200000000000008E-2</c:v>
                </c:pt>
                <c:pt idx="14">
                  <c:v>2.6400000000000017E-2</c:v>
                </c:pt>
                <c:pt idx="15">
                  <c:v>5.8599999999999985E-2</c:v>
                </c:pt>
                <c:pt idx="16">
                  <c:v>0.1406</c:v>
                </c:pt>
                <c:pt idx="17">
                  <c:v>0.41459999999999997</c:v>
                </c:pt>
                <c:pt idx="18">
                  <c:v>1.4915000000000003</c:v>
                </c:pt>
                <c:pt idx="19" formatCode="0.00">
                  <c:v>6.4246000000000008</c:v>
                </c:pt>
                <c:pt idx="20" formatCode="0.0">
                  <c:v>26.967400000000005</c:v>
                </c:pt>
                <c:pt idx="21" formatCode="0">
                  <c:v>109.59199999999998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627392"/>
        <c:axId val="316632488"/>
      </c:lineChart>
      <c:catAx>
        <c:axId val="3166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6632488"/>
        <c:crosses val="autoZero"/>
        <c:auto val="1"/>
        <c:lblAlgn val="ctr"/>
        <c:lblOffset val="100"/>
        <c:noMultiLvlLbl val="0"/>
      </c:catAx>
      <c:valAx>
        <c:axId val="31663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66273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 TEMPO LOG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V!$BZ$5:$BZ$26</c:f>
                <c:numCache>
                  <c:formatCode>General</c:formatCode>
                  <c:ptCount val="22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1.3495089013579882E-3</c:v>
                  </c:pt>
                  <c:pt idx="8">
                    <c:v>1.6080161196576754E-3</c:v>
                  </c:pt>
                  <c:pt idx="9">
                    <c:v>1.4879730141457719E-3</c:v>
                  </c:pt>
                  <c:pt idx="10">
                    <c:v>1.54930055476286E-3</c:v>
                  </c:pt>
                  <c:pt idx="11">
                    <c:v>2.3563311307118287E-3</c:v>
                  </c:pt>
                  <c:pt idx="12">
                    <c:v>2.5906557378242746E-3</c:v>
                  </c:pt>
                  <c:pt idx="13">
                    <c:v>2.1860708978912102E-3</c:v>
                  </c:pt>
                  <c:pt idx="14">
                    <c:v>2.4060347923149038E-3</c:v>
                  </c:pt>
                  <c:pt idx="15">
                    <c:v>4.0123245807055317E-3</c:v>
                  </c:pt>
                  <c:pt idx="16">
                    <c:v>1.0438423330489609E-3</c:v>
                  </c:pt>
                  <c:pt idx="17">
                    <c:v>4.8927849906039867E-3</c:v>
                  </c:pt>
                  <c:pt idx="18">
                    <c:v>5.2891762414783369E-3</c:v>
                  </c:pt>
                  <c:pt idx="19">
                    <c:v>6.2943902824980441E-2</c:v>
                  </c:pt>
                  <c:pt idx="20">
                    <c:v>0.31355794437817253</c:v>
                  </c:pt>
                  <c:pt idx="21">
                    <c:v>1.6297856129386095</c:v>
                  </c:pt>
                </c:numCache>
              </c:numRef>
            </c:plus>
            <c:minus>
              <c:numRef>
                <c:f>V!$BZ$5:$BZ$26</c:f>
                <c:numCache>
                  <c:formatCode>General</c:formatCode>
                  <c:ptCount val="22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1.3495089013579882E-3</c:v>
                  </c:pt>
                  <c:pt idx="8">
                    <c:v>1.6080161196576754E-3</c:v>
                  </c:pt>
                  <c:pt idx="9">
                    <c:v>1.4879730141457719E-3</c:v>
                  </c:pt>
                  <c:pt idx="10">
                    <c:v>1.54930055476286E-3</c:v>
                  </c:pt>
                  <c:pt idx="11">
                    <c:v>2.3563311307118287E-3</c:v>
                  </c:pt>
                  <c:pt idx="12">
                    <c:v>2.5906557378242746E-3</c:v>
                  </c:pt>
                  <c:pt idx="13">
                    <c:v>2.1860708978912102E-3</c:v>
                  </c:pt>
                  <c:pt idx="14">
                    <c:v>2.4060347923149038E-3</c:v>
                  </c:pt>
                  <c:pt idx="15">
                    <c:v>4.0123245807055317E-3</c:v>
                  </c:pt>
                  <c:pt idx="16">
                    <c:v>1.0438423330489609E-3</c:v>
                  </c:pt>
                  <c:pt idx="17">
                    <c:v>4.8927849906039867E-3</c:v>
                  </c:pt>
                  <c:pt idx="18">
                    <c:v>5.2891762414783369E-3</c:v>
                  </c:pt>
                  <c:pt idx="19">
                    <c:v>6.2943902824980441E-2</c:v>
                  </c:pt>
                  <c:pt idx="20">
                    <c:v>0.31355794437817253</c:v>
                  </c:pt>
                  <c:pt idx="21">
                    <c:v>1.6297856129386095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12"/>
              <c:pt idx="0">
                <c:v>12</c:v>
              </c:pt>
              <c:pt idx="1">
                <c:v>13</c:v>
              </c:pt>
              <c:pt idx="2">
                <c:v>14</c:v>
              </c:pt>
              <c:pt idx="3">
                <c:v>15</c:v>
              </c:pt>
              <c:pt idx="4">
                <c:v>16</c:v>
              </c:pt>
              <c:pt idx="5">
                <c:v>17</c:v>
              </c:pt>
              <c:pt idx="6">
                <c:v>18</c:v>
              </c:pt>
              <c:pt idx="7">
                <c:v>19</c:v>
              </c:pt>
              <c:pt idx="8">
                <c:v>20</c:v>
              </c:pt>
              <c:pt idx="9">
                <c:v>21</c:v>
              </c:pt>
              <c:pt idx="10">
                <c:v>22</c:v>
              </c:pt>
              <c:pt idx="11">
                <c:v>0</c:v>
              </c:pt>
            </c:numLit>
          </c:cat>
          <c:val>
            <c:numRef>
              <c:f>V!$AN$16:$AN$26</c:f>
              <c:numCache>
                <c:formatCode>0.000</c:formatCode>
                <c:ptCount val="11"/>
                <c:pt idx="0">
                  <c:v>4.0666666666666663E-3</c:v>
                </c:pt>
                <c:pt idx="1">
                  <c:v>6.6000000000000026E-3</c:v>
                </c:pt>
                <c:pt idx="2">
                  <c:v>1.2200000000000008E-2</c:v>
                </c:pt>
                <c:pt idx="3">
                  <c:v>2.6400000000000017E-2</c:v>
                </c:pt>
                <c:pt idx="4">
                  <c:v>5.8599999999999985E-2</c:v>
                </c:pt>
                <c:pt idx="5">
                  <c:v>0.1406</c:v>
                </c:pt>
                <c:pt idx="6">
                  <c:v>0.41459999999999997</c:v>
                </c:pt>
                <c:pt idx="7">
                  <c:v>1.4915000000000003</c:v>
                </c:pt>
                <c:pt idx="8" formatCode="0.00">
                  <c:v>6.4246000000000008</c:v>
                </c:pt>
                <c:pt idx="9" formatCode="0.0">
                  <c:v>26.967400000000005</c:v>
                </c:pt>
                <c:pt idx="10" formatCode="0">
                  <c:v>109.59199999999998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515600"/>
        <c:axId val="353516384"/>
      </c:lineChart>
      <c:catAx>
        <c:axId val="35351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3516384"/>
        <c:crosses val="autoZero"/>
        <c:auto val="1"/>
        <c:lblAlgn val="ctr"/>
        <c:lblOffset val="100"/>
        <c:noMultiLvlLbl val="0"/>
      </c:catAx>
      <c:valAx>
        <c:axId val="3535163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35156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 MEM LOG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H!$A$4</c:f>
              <c:strCache>
                <c:ptCount val="1"/>
                <c:pt idx="0">
                  <c:v>Antes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H!$A$5:$A$13</c:f>
              <c:numCache>
                <c:formatCode>General</c:formatCode>
                <c:ptCount val="9"/>
                <c:pt idx="0">
                  <c:v>260</c:v>
                </c:pt>
                <c:pt idx="1">
                  <c:v>1028</c:v>
                </c:pt>
                <c:pt idx="2">
                  <c:v>4100</c:v>
                </c:pt>
                <c:pt idx="3">
                  <c:v>16388</c:v>
                </c:pt>
                <c:pt idx="4">
                  <c:v>65540</c:v>
                </c:pt>
                <c:pt idx="5">
                  <c:v>262148</c:v>
                </c:pt>
                <c:pt idx="6">
                  <c:v>1048580</c:v>
                </c:pt>
                <c:pt idx="7">
                  <c:v>4194308</c:v>
                </c:pt>
                <c:pt idx="8">
                  <c:v>16777220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H!$B$4</c:f>
              <c:strCache>
                <c:ptCount val="1"/>
                <c:pt idx="0">
                  <c:v>Depois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H!$B$5:$B$13</c:f>
              <c:numCache>
                <c:formatCode>General</c:formatCode>
                <c:ptCount val="9"/>
                <c:pt idx="0">
                  <c:v>168</c:v>
                </c:pt>
                <c:pt idx="1">
                  <c:v>312</c:v>
                </c:pt>
                <c:pt idx="2">
                  <c:v>456</c:v>
                </c:pt>
                <c:pt idx="3">
                  <c:v>600</c:v>
                </c:pt>
                <c:pt idx="4">
                  <c:v>744</c:v>
                </c:pt>
                <c:pt idx="5">
                  <c:v>888</c:v>
                </c:pt>
                <c:pt idx="6">
                  <c:v>1032</c:v>
                </c:pt>
                <c:pt idx="7">
                  <c:v>1176</c:v>
                </c:pt>
                <c:pt idx="8">
                  <c:v>1320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600976"/>
        <c:axId val="318605680"/>
      </c:lineChart>
      <c:catAx>
        <c:axId val="31860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605680"/>
        <c:crosses val="autoZero"/>
        <c:auto val="1"/>
        <c:lblAlgn val="ctr"/>
        <c:lblOffset val="100"/>
        <c:noMultiLvlLbl val="0"/>
      </c:catAx>
      <c:valAx>
        <c:axId val="31860568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6009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 EFI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H!$C$4</c:f>
              <c:strCache>
                <c:ptCount val="1"/>
                <c:pt idx="0">
                  <c:v>Eficiencia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H!$C$5:$C$13</c:f>
              <c:numCache>
                <c:formatCode>0%</c:formatCode>
                <c:ptCount val="9"/>
                <c:pt idx="0">
                  <c:v>0.35384615384615381</c:v>
                </c:pt>
                <c:pt idx="1">
                  <c:v>0.69649805447470814</c:v>
                </c:pt>
                <c:pt idx="2">
                  <c:v>0.88878048780487806</c:v>
                </c:pt>
                <c:pt idx="3">
                  <c:v>0.96338784476446182</c:v>
                </c:pt>
                <c:pt idx="4" formatCode="0.0%">
                  <c:v>0.98864815379920656</c:v>
                </c:pt>
                <c:pt idx="5" formatCode="0.0%">
                  <c:v>0.99661260051573919</c:v>
                </c:pt>
                <c:pt idx="6" formatCode="0.00%">
                  <c:v>0.99901581185984856</c:v>
                </c:pt>
                <c:pt idx="7" formatCode="0.00%">
                  <c:v>0.99971962001836778</c:v>
                </c:pt>
                <c:pt idx="8" formatCode="0.000%">
                  <c:v>0.99992132188765481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602152"/>
        <c:axId val="318604896"/>
      </c:lineChart>
      <c:catAx>
        <c:axId val="31860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604896"/>
        <c:crosses val="autoZero"/>
        <c:auto val="1"/>
        <c:lblAlgn val="ctr"/>
        <c:lblOffset val="100"/>
        <c:noMultiLvlLbl val="0"/>
      </c:catAx>
      <c:valAx>
        <c:axId val="3186048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6021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 TEMPO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H!$BZ$5:$BZ$13</c:f>
                <c:numCache>
                  <c:formatCode>General</c:formatCode>
                  <c:ptCount val="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1.7650269559384279E-3</c:v>
                  </c:pt>
                  <c:pt idx="5">
                    <c:v>2.5923630171413386E-3</c:v>
                  </c:pt>
                  <c:pt idx="6">
                    <c:v>3.9866526795036099E-3</c:v>
                  </c:pt>
                  <c:pt idx="7">
                    <c:v>2.8702430643398294E-2</c:v>
                  </c:pt>
                  <c:pt idx="8">
                    <c:v>0.60567945794847322</c:v>
                  </c:pt>
                </c:numCache>
              </c:numRef>
            </c:plus>
            <c:minus>
              <c:numRef>
                <c:f>H!$BZ$5:$BZ$13</c:f>
                <c:numCache>
                  <c:formatCode>General</c:formatCode>
                  <c:ptCount val="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1.7650269559384279E-3</c:v>
                  </c:pt>
                  <c:pt idx="5">
                    <c:v>2.5923630171413386E-3</c:v>
                  </c:pt>
                  <c:pt idx="6">
                    <c:v>3.9866526795036099E-3</c:v>
                  </c:pt>
                  <c:pt idx="7">
                    <c:v>2.8702430643398294E-2</c:v>
                  </c:pt>
                  <c:pt idx="8">
                    <c:v>0.60567945794847322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H!$AN$5:$AN$13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1.5333333333333334E-3</c:v>
                </c:pt>
                <c:pt idx="5">
                  <c:v>8.0666666666666699E-3</c:v>
                </c:pt>
                <c:pt idx="6">
                  <c:v>0.15309999999999996</c:v>
                </c:pt>
                <c:pt idx="7" formatCode="0.00">
                  <c:v>2.6103999999999994</c:v>
                </c:pt>
                <c:pt idx="8" formatCode="0.0">
                  <c:v>53.476900000000001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599016"/>
        <c:axId val="318599408"/>
      </c:lineChart>
      <c:catAx>
        <c:axId val="318599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599408"/>
        <c:crosses val="autoZero"/>
        <c:auto val="1"/>
        <c:lblAlgn val="ctr"/>
        <c:lblOffset val="100"/>
        <c:noMultiLvlLbl val="0"/>
      </c:catAx>
      <c:valAx>
        <c:axId val="31859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5990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QFT MEM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QFT!$A$4</c:f>
              <c:strCache>
                <c:ptCount val="1"/>
                <c:pt idx="0">
                  <c:v>Antes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QFT!$A$5:$A$15</c:f>
              <c:numCache>
                <c:formatCode>General</c:formatCode>
                <c:ptCount val="11"/>
                <c:pt idx="0">
                  <c:v>260</c:v>
                </c:pt>
                <c:pt idx="1">
                  <c:v>1028</c:v>
                </c:pt>
                <c:pt idx="2">
                  <c:v>4100</c:v>
                </c:pt>
                <c:pt idx="3">
                  <c:v>16388</c:v>
                </c:pt>
                <c:pt idx="4">
                  <c:v>65540</c:v>
                </c:pt>
                <c:pt idx="5">
                  <c:v>262148</c:v>
                </c:pt>
                <c:pt idx="6">
                  <c:v>1048580</c:v>
                </c:pt>
                <c:pt idx="7">
                  <c:v>4194308</c:v>
                </c:pt>
                <c:pt idx="8">
                  <c:v>16777220</c:v>
                </c:pt>
                <c:pt idx="9">
                  <c:v>67108868</c:v>
                </c:pt>
                <c:pt idx="10">
                  <c:v>268435460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QFT!$B$4</c:f>
              <c:strCache>
                <c:ptCount val="1"/>
                <c:pt idx="0">
                  <c:v>Depois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QFT!$B$5:$B$15</c:f>
              <c:numCache>
                <c:formatCode>General</c:formatCode>
                <c:ptCount val="11"/>
                <c:pt idx="0">
                  <c:v>168</c:v>
                </c:pt>
                <c:pt idx="1">
                  <c:v>584</c:v>
                </c:pt>
                <c:pt idx="2">
                  <c:v>2136</c:v>
                </c:pt>
                <c:pt idx="3">
                  <c:v>8120</c:v>
                </c:pt>
                <c:pt idx="4">
                  <c:v>31608</c:v>
                </c:pt>
                <c:pt idx="5">
                  <c:v>124664</c:v>
                </c:pt>
                <c:pt idx="6">
                  <c:v>438476</c:v>
                </c:pt>
                <c:pt idx="7">
                  <c:v>1431584</c:v>
                </c:pt>
                <c:pt idx="8">
                  <c:v>5009448</c:v>
                </c:pt>
                <c:pt idx="9">
                  <c:v>18745796</c:v>
                </c:pt>
                <c:pt idx="10">
                  <c:v>69275472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850240"/>
        <c:axId val="318850632"/>
      </c:lineChart>
      <c:catAx>
        <c:axId val="31885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850632"/>
        <c:crosses val="autoZero"/>
        <c:auto val="1"/>
        <c:lblAlgn val="ctr"/>
        <c:lblOffset val="100"/>
        <c:noMultiLvlLbl val="0"/>
      </c:catAx>
      <c:valAx>
        <c:axId val="31885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8502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QFT MEM LOG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QFT!$A$4</c:f>
              <c:strCache>
                <c:ptCount val="1"/>
                <c:pt idx="0">
                  <c:v>Antes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QFT!$A$5:$A$15</c:f>
              <c:numCache>
                <c:formatCode>General</c:formatCode>
                <c:ptCount val="11"/>
                <c:pt idx="0">
                  <c:v>260</c:v>
                </c:pt>
                <c:pt idx="1">
                  <c:v>1028</c:v>
                </c:pt>
                <c:pt idx="2">
                  <c:v>4100</c:v>
                </c:pt>
                <c:pt idx="3">
                  <c:v>16388</c:v>
                </c:pt>
                <c:pt idx="4">
                  <c:v>65540</c:v>
                </c:pt>
                <c:pt idx="5">
                  <c:v>262148</c:v>
                </c:pt>
                <c:pt idx="6">
                  <c:v>1048580</c:v>
                </c:pt>
                <c:pt idx="7">
                  <c:v>4194308</c:v>
                </c:pt>
                <c:pt idx="8">
                  <c:v>16777220</c:v>
                </c:pt>
                <c:pt idx="9">
                  <c:v>67108868</c:v>
                </c:pt>
                <c:pt idx="10">
                  <c:v>268435460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QFT!$B$4</c:f>
              <c:strCache>
                <c:ptCount val="1"/>
                <c:pt idx="0">
                  <c:v>Depois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QFT!$B$5:$B$15</c:f>
              <c:numCache>
                <c:formatCode>General</c:formatCode>
                <c:ptCount val="11"/>
                <c:pt idx="0">
                  <c:v>168</c:v>
                </c:pt>
                <c:pt idx="1">
                  <c:v>584</c:v>
                </c:pt>
                <c:pt idx="2">
                  <c:v>2136</c:v>
                </c:pt>
                <c:pt idx="3">
                  <c:v>8120</c:v>
                </c:pt>
                <c:pt idx="4">
                  <c:v>31608</c:v>
                </c:pt>
                <c:pt idx="5">
                  <c:v>124664</c:v>
                </c:pt>
                <c:pt idx="6">
                  <c:v>438476</c:v>
                </c:pt>
                <c:pt idx="7">
                  <c:v>1431584</c:v>
                </c:pt>
                <c:pt idx="8">
                  <c:v>5009448</c:v>
                </c:pt>
                <c:pt idx="9">
                  <c:v>18745796</c:v>
                </c:pt>
                <c:pt idx="10">
                  <c:v>69275472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627000"/>
        <c:axId val="316628960"/>
      </c:lineChart>
      <c:catAx>
        <c:axId val="31662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6628960"/>
        <c:crosses val="autoZero"/>
        <c:auto val="1"/>
        <c:lblAlgn val="ctr"/>
        <c:lblOffset val="100"/>
        <c:noMultiLvlLbl val="0"/>
      </c:catAx>
      <c:valAx>
        <c:axId val="31662896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66270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QFT EFI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QFT!$C$5:$C$15</c:f>
              <c:numCache>
                <c:formatCode>0%</c:formatCode>
                <c:ptCount val="11"/>
                <c:pt idx="0">
                  <c:v>0.35384615384615381</c:v>
                </c:pt>
                <c:pt idx="1">
                  <c:v>0.43190661478599224</c:v>
                </c:pt>
                <c:pt idx="2">
                  <c:v>0.47902439024390242</c:v>
                </c:pt>
                <c:pt idx="3">
                  <c:v>0.50451549914571636</c:v>
                </c:pt>
                <c:pt idx="4">
                  <c:v>0.51772963075984135</c:v>
                </c:pt>
                <c:pt idx="5">
                  <c:v>0.52445183636724291</c:v>
                </c:pt>
                <c:pt idx="6">
                  <c:v>0.58183829559976341</c:v>
                </c:pt>
                <c:pt idx="7">
                  <c:v>0.65868410235967412</c:v>
                </c:pt>
                <c:pt idx="8">
                  <c:v>0.70141370262772973</c:v>
                </c:pt>
                <c:pt idx="9">
                  <c:v>0.72066588874662585</c:v>
                </c:pt>
                <c:pt idx="10">
                  <c:v>0.74192876008259123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851024"/>
        <c:axId val="318847888"/>
      </c:lineChart>
      <c:catAx>
        <c:axId val="31885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847888"/>
        <c:crosses val="autoZero"/>
        <c:auto val="1"/>
        <c:lblAlgn val="ctr"/>
        <c:lblOffset val="100"/>
        <c:noMultiLvlLbl val="0"/>
      </c:catAx>
      <c:valAx>
        <c:axId val="3188478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8510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QFT TEMPO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QFT!$BZ$5:$BZ$15</c:f>
                <c:numCache>
                  <c:formatCode>General</c:formatCode>
                  <c:ptCount val="11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2.091745185666963E-3</c:v>
                  </c:pt>
                  <c:pt idx="6">
                    <c:v>1.9365500024195728E-3</c:v>
                  </c:pt>
                  <c:pt idx="7">
                    <c:v>3.2429909976729723E-3</c:v>
                  </c:pt>
                  <c:pt idx="8">
                    <c:v>1.8149216157948057E-2</c:v>
                  </c:pt>
                  <c:pt idx="9">
                    <c:v>2.8779399948439296E-2</c:v>
                  </c:pt>
                  <c:pt idx="10">
                    <c:v>0.14176963379002325</c:v>
                  </c:pt>
                </c:numCache>
              </c:numRef>
            </c:plus>
            <c:minus>
              <c:numRef>
                <c:f>QFT!$BZ$5:$BZ$15</c:f>
                <c:numCache>
                  <c:formatCode>General</c:formatCode>
                  <c:ptCount val="11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2.091745185666963E-3</c:v>
                  </c:pt>
                  <c:pt idx="6">
                    <c:v>1.9365500024195728E-3</c:v>
                  </c:pt>
                  <c:pt idx="7">
                    <c:v>3.2429909976729723E-3</c:v>
                  </c:pt>
                  <c:pt idx="8">
                    <c:v>1.8149216157948057E-2</c:v>
                  </c:pt>
                  <c:pt idx="9">
                    <c:v>2.8779399948439296E-2</c:v>
                  </c:pt>
                  <c:pt idx="10">
                    <c:v>0.14176963379002325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QFT!$AN$5:$AN$15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2.5999999999999999E-3</c:v>
                </c:pt>
                <c:pt idx="6">
                  <c:v>1.3200000000000009E-2</c:v>
                </c:pt>
                <c:pt idx="7">
                  <c:v>0.1099</c:v>
                </c:pt>
                <c:pt idx="8" formatCode="0.00">
                  <c:v>1.3062</c:v>
                </c:pt>
                <c:pt idx="9" formatCode="0.00">
                  <c:v>9.2011000000000003</c:v>
                </c:pt>
                <c:pt idx="10" formatCode="0.0">
                  <c:v>124.2856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630528"/>
        <c:axId val="316632096"/>
      </c:lineChart>
      <c:catAx>
        <c:axId val="31663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6632096"/>
        <c:crosses val="autoZero"/>
        <c:auto val="1"/>
        <c:lblAlgn val="ctr"/>
        <c:lblOffset val="100"/>
        <c:noMultiLvlLbl val="0"/>
      </c:catAx>
      <c:valAx>
        <c:axId val="31663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66305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 MEM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I!$A$5:$A$13</c:f>
              <c:numCache>
                <c:formatCode>General</c:formatCode>
                <c:ptCount val="9"/>
                <c:pt idx="0">
                  <c:v>260</c:v>
                </c:pt>
                <c:pt idx="1">
                  <c:v>1028</c:v>
                </c:pt>
                <c:pt idx="2">
                  <c:v>4100</c:v>
                </c:pt>
                <c:pt idx="3">
                  <c:v>16388</c:v>
                </c:pt>
                <c:pt idx="4">
                  <c:v>65540</c:v>
                </c:pt>
                <c:pt idx="5">
                  <c:v>262148</c:v>
                </c:pt>
                <c:pt idx="6">
                  <c:v>1048580</c:v>
                </c:pt>
                <c:pt idx="7">
                  <c:v>4194308</c:v>
                </c:pt>
                <c:pt idx="8">
                  <c:v>16777220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I!$B$5:$B$13</c:f>
              <c:numCache>
                <c:formatCode>General</c:formatCode>
                <c:ptCount val="9"/>
                <c:pt idx="0">
                  <c:v>204</c:v>
                </c:pt>
                <c:pt idx="1">
                  <c:v>312</c:v>
                </c:pt>
                <c:pt idx="2">
                  <c:v>420</c:v>
                </c:pt>
                <c:pt idx="3">
                  <c:v>528</c:v>
                </c:pt>
                <c:pt idx="4">
                  <c:v>636</c:v>
                </c:pt>
                <c:pt idx="5">
                  <c:v>744</c:v>
                </c:pt>
                <c:pt idx="6">
                  <c:v>852</c:v>
                </c:pt>
                <c:pt idx="7">
                  <c:v>960</c:v>
                </c:pt>
                <c:pt idx="8">
                  <c:v>1068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845144"/>
        <c:axId val="318847104"/>
      </c:lineChart>
      <c:catAx>
        <c:axId val="31884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847104"/>
        <c:crosses val="autoZero"/>
        <c:auto val="1"/>
        <c:lblAlgn val="ctr"/>
        <c:lblOffset val="100"/>
        <c:noMultiLvlLbl val="0"/>
      </c:catAx>
      <c:valAx>
        <c:axId val="3188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8451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25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25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25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125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125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125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125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zoomScale="125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5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5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5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5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5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5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25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25" workbookViewId="0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6920" cy="601980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646920" cy="601980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646920" cy="601980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646920" cy="601980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646920" cy="601980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646920" cy="601980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646920" cy="601980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646920" cy="601980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646920" cy="601980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6920" cy="601980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6920" cy="601980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46920" cy="601980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46920" cy="601980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46920" cy="601980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46920" cy="601980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646920" cy="601980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646920" cy="601980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3"/>
  <sheetViews>
    <sheetView topLeftCell="AL1" zoomScaleNormal="100" workbookViewId="0">
      <selection activeCell="CB5" sqref="CB5:CB13"/>
    </sheetView>
  </sheetViews>
  <sheetFormatPr defaultRowHeight="15" x14ac:dyDescent="0.25"/>
  <cols>
    <col min="1" max="2" width="9.140625" style="2"/>
    <col min="3" max="3" width="10.42578125" style="2" customWidth="1"/>
    <col min="4" max="39" width="9.140625" style="2"/>
    <col min="40" max="40" width="9.85546875" style="2" customWidth="1"/>
    <col min="41" max="41" width="0" style="2" hidden="1" customWidth="1"/>
    <col min="42" max="43" width="9.140625" style="2" hidden="1" customWidth="1"/>
    <col min="44" max="70" width="0" style="2" hidden="1" customWidth="1"/>
    <col min="71" max="71" width="11.42578125" style="2" hidden="1" customWidth="1"/>
    <col min="72" max="72" width="9.7109375" style="2" hidden="1" customWidth="1"/>
    <col min="73" max="73" width="10.5703125" style="2" customWidth="1"/>
    <col min="74" max="74" width="10.140625" style="2" customWidth="1"/>
    <col min="75" max="75" width="9.140625" style="2"/>
    <col min="76" max="76" width="12.28515625" style="2" customWidth="1"/>
    <col min="77" max="16384" width="9.140625" style="2"/>
  </cols>
  <sheetData>
    <row r="1" spans="1:80" x14ac:dyDescent="0.25">
      <c r="A1" s="14" t="s">
        <v>5</v>
      </c>
      <c r="B1" s="14"/>
      <c r="C1" s="14"/>
      <c r="D1" s="14"/>
      <c r="E1" s="14"/>
      <c r="F1" s="14"/>
      <c r="G1" s="14"/>
      <c r="H1" s="14"/>
      <c r="I1" s="14"/>
      <c r="J1" s="14" t="s">
        <v>19</v>
      </c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</row>
    <row r="2" spans="1:80" ht="15" customHeight="1" x14ac:dyDescent="0.25">
      <c r="A2" s="14"/>
      <c r="B2" s="14"/>
      <c r="C2" s="14"/>
      <c r="D2" s="14"/>
      <c r="E2" s="14"/>
      <c r="F2" s="14"/>
      <c r="G2" s="14"/>
      <c r="H2" s="14"/>
      <c r="I2" s="14"/>
      <c r="J2" s="14" t="s">
        <v>6</v>
      </c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5" t="s">
        <v>12</v>
      </c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</row>
    <row r="3" spans="1:80" ht="15" customHeight="1" x14ac:dyDescent="0.25">
      <c r="A3" s="14" t="s">
        <v>3</v>
      </c>
      <c r="B3" s="14"/>
      <c r="C3" s="14"/>
      <c r="D3" s="14" t="s">
        <v>4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 t="s">
        <v>7</v>
      </c>
      <c r="AO3" s="14" t="s">
        <v>8</v>
      </c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 t="s">
        <v>9</v>
      </c>
      <c r="BT3" s="14" t="s">
        <v>10</v>
      </c>
      <c r="BU3" s="14" t="s">
        <v>11</v>
      </c>
      <c r="BV3" s="14" t="s">
        <v>13</v>
      </c>
      <c r="BW3" s="14" t="s">
        <v>14</v>
      </c>
      <c r="BX3" s="14" t="s">
        <v>18</v>
      </c>
      <c r="BY3" s="14"/>
      <c r="BZ3" s="14"/>
    </row>
    <row r="4" spans="1:80" x14ac:dyDescent="0.25">
      <c r="A4" s="2" t="s">
        <v>0</v>
      </c>
      <c r="B4" s="2" t="s">
        <v>1</v>
      </c>
      <c r="C4" s="2" t="s">
        <v>2</v>
      </c>
      <c r="D4" s="14" t="s">
        <v>0</v>
      </c>
      <c r="E4" s="14"/>
      <c r="F4" s="14"/>
      <c r="G4" s="14" t="s">
        <v>1</v>
      </c>
      <c r="H4" s="14"/>
      <c r="I4" s="14"/>
      <c r="J4" s="2">
        <v>1</v>
      </c>
      <c r="K4" s="2">
        <v>2</v>
      </c>
      <c r="L4" s="2">
        <v>3</v>
      </c>
      <c r="M4" s="2">
        <v>4</v>
      </c>
      <c r="N4" s="2">
        <v>5</v>
      </c>
      <c r="O4" s="2">
        <v>6</v>
      </c>
      <c r="P4" s="2">
        <v>7</v>
      </c>
      <c r="Q4" s="2">
        <v>8</v>
      </c>
      <c r="R4" s="2">
        <v>9</v>
      </c>
      <c r="S4" s="2">
        <v>10</v>
      </c>
      <c r="T4" s="2">
        <v>11</v>
      </c>
      <c r="U4" s="2">
        <v>12</v>
      </c>
      <c r="V4" s="2">
        <v>13</v>
      </c>
      <c r="W4" s="2">
        <v>14</v>
      </c>
      <c r="X4" s="2">
        <v>15</v>
      </c>
      <c r="Y4" s="2">
        <v>16</v>
      </c>
      <c r="Z4" s="2">
        <v>17</v>
      </c>
      <c r="AA4" s="2">
        <v>18</v>
      </c>
      <c r="AB4" s="2">
        <v>19</v>
      </c>
      <c r="AC4" s="2">
        <v>20</v>
      </c>
      <c r="AD4" s="2">
        <v>21</v>
      </c>
      <c r="AE4" s="2">
        <v>22</v>
      </c>
      <c r="AF4" s="2">
        <v>23</v>
      </c>
      <c r="AG4" s="2">
        <v>24</v>
      </c>
      <c r="AH4" s="2">
        <v>25</v>
      </c>
      <c r="AI4" s="2">
        <v>26</v>
      </c>
      <c r="AJ4" s="2">
        <v>27</v>
      </c>
      <c r="AK4" s="2">
        <v>28</v>
      </c>
      <c r="AL4" s="2">
        <v>29</v>
      </c>
      <c r="AM4" s="2">
        <v>30</v>
      </c>
      <c r="AN4" s="14"/>
      <c r="AO4" s="2">
        <v>1</v>
      </c>
      <c r="AP4" s="2">
        <v>2</v>
      </c>
      <c r="AQ4" s="2">
        <v>3</v>
      </c>
      <c r="AR4" s="2">
        <v>4</v>
      </c>
      <c r="AS4" s="2">
        <v>5</v>
      </c>
      <c r="AT4" s="2">
        <v>6</v>
      </c>
      <c r="AU4" s="2">
        <v>7</v>
      </c>
      <c r="AV4" s="2">
        <v>8</v>
      </c>
      <c r="AW4" s="2">
        <v>9</v>
      </c>
      <c r="AX4" s="2">
        <v>10</v>
      </c>
      <c r="AY4" s="2">
        <v>11</v>
      </c>
      <c r="AZ4" s="2">
        <v>12</v>
      </c>
      <c r="BA4" s="2">
        <v>13</v>
      </c>
      <c r="BB4" s="2">
        <v>14</v>
      </c>
      <c r="BC4" s="2">
        <v>15</v>
      </c>
      <c r="BD4" s="2">
        <v>16</v>
      </c>
      <c r="BE4" s="2">
        <v>17</v>
      </c>
      <c r="BF4" s="2">
        <v>18</v>
      </c>
      <c r="BG4" s="2">
        <v>19</v>
      </c>
      <c r="BH4" s="2">
        <v>20</v>
      </c>
      <c r="BI4" s="2">
        <v>21</v>
      </c>
      <c r="BJ4" s="2">
        <v>22</v>
      </c>
      <c r="BK4" s="2">
        <v>23</v>
      </c>
      <c r="BL4" s="2">
        <v>24</v>
      </c>
      <c r="BM4" s="2">
        <v>25</v>
      </c>
      <c r="BN4" s="2">
        <v>26</v>
      </c>
      <c r="BO4" s="2">
        <v>27</v>
      </c>
      <c r="BP4" s="2">
        <v>28</v>
      </c>
      <c r="BQ4" s="2">
        <v>29</v>
      </c>
      <c r="BR4" s="2">
        <v>30</v>
      </c>
      <c r="BS4" s="14"/>
      <c r="BT4" s="14"/>
      <c r="BU4" s="14"/>
      <c r="BV4" s="14"/>
      <c r="BW4" s="14"/>
      <c r="BX4" s="2" t="s">
        <v>15</v>
      </c>
      <c r="BY4" s="2" t="s">
        <v>16</v>
      </c>
      <c r="BZ4" s="2" t="s">
        <v>17</v>
      </c>
    </row>
    <row r="5" spans="1:80" x14ac:dyDescent="0.25">
      <c r="A5" s="2">
        <v>260</v>
      </c>
      <c r="B5" s="2">
        <v>168</v>
      </c>
      <c r="C5" s="3">
        <f>1-(B5/A5)</f>
        <v>0.35384615384615381</v>
      </c>
      <c r="D5" s="2">
        <v>3</v>
      </c>
      <c r="E5" s="2">
        <v>4</v>
      </c>
      <c r="F5" s="2">
        <v>11</v>
      </c>
      <c r="G5" s="2">
        <v>2</v>
      </c>
      <c r="H5" s="2">
        <v>2</v>
      </c>
      <c r="I5" s="2">
        <v>7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f>AVERAGE(J5:AM5)</f>
        <v>0</v>
      </c>
      <c r="AO5" s="2">
        <f t="shared" ref="AO5:AO13" si="0">J5*J5</f>
        <v>0</v>
      </c>
      <c r="AP5" s="2">
        <f t="shared" ref="AP5:AP13" si="1">K5*K5</f>
        <v>0</v>
      </c>
      <c r="AQ5" s="2">
        <f t="shared" ref="AQ5:AQ13" si="2">L5*L5</f>
        <v>0</v>
      </c>
      <c r="AR5" s="2">
        <f t="shared" ref="AR5:AR13" si="3">M5*M5</f>
        <v>0</v>
      </c>
      <c r="AS5" s="2">
        <f t="shared" ref="AS5:AS13" si="4">N5*N5</f>
        <v>0</v>
      </c>
      <c r="AT5" s="2">
        <f t="shared" ref="AT5:AT13" si="5">O5*O5</f>
        <v>0</v>
      </c>
      <c r="AU5" s="2">
        <f t="shared" ref="AU5:AU13" si="6">P5*P5</f>
        <v>0</v>
      </c>
      <c r="AV5" s="2">
        <f t="shared" ref="AV5:AV13" si="7">Q5*Q5</f>
        <v>0</v>
      </c>
      <c r="AW5" s="2">
        <f t="shared" ref="AW5:AW13" si="8">R5*R5</f>
        <v>0</v>
      </c>
      <c r="AX5" s="2">
        <f t="shared" ref="AX5:AX13" si="9">S5*S5</f>
        <v>0</v>
      </c>
      <c r="AY5" s="2">
        <f t="shared" ref="AY5:AY13" si="10">T5*T5</f>
        <v>0</v>
      </c>
      <c r="AZ5" s="2">
        <f t="shared" ref="AZ5:AZ13" si="11">U5*U5</f>
        <v>0</v>
      </c>
      <c r="BA5" s="2">
        <f t="shared" ref="BA5:BA13" si="12">V5*V5</f>
        <v>0</v>
      </c>
      <c r="BB5" s="2">
        <f t="shared" ref="BB5:BB13" si="13">W5*W5</f>
        <v>0</v>
      </c>
      <c r="BC5" s="2">
        <f t="shared" ref="BC5:BC13" si="14">X5*X5</f>
        <v>0</v>
      </c>
      <c r="BD5" s="2">
        <f t="shared" ref="BD5:BD13" si="15">Y5*Y5</f>
        <v>0</v>
      </c>
      <c r="BE5" s="2">
        <f t="shared" ref="BE5:BE13" si="16">Z5*Z5</f>
        <v>0</v>
      </c>
      <c r="BF5" s="2">
        <f t="shared" ref="BF5:BF13" si="17">AA5*AA5</f>
        <v>0</v>
      </c>
      <c r="BG5" s="2">
        <f t="shared" ref="BG5:BG13" si="18">AB5*AB5</f>
        <v>0</v>
      </c>
      <c r="BH5" s="2">
        <f t="shared" ref="BH5:BH13" si="19">AC5*AC5</f>
        <v>0</v>
      </c>
      <c r="BI5" s="2">
        <f t="shared" ref="BI5:BI13" si="20">AD5*AD5</f>
        <v>0</v>
      </c>
      <c r="BJ5" s="2">
        <f t="shared" ref="BJ5:BJ13" si="21">AE5*AE5</f>
        <v>0</v>
      </c>
      <c r="BK5" s="2">
        <f t="shared" ref="BK5:BK13" si="22">AF5*AF5</f>
        <v>0</v>
      </c>
      <c r="BL5" s="2">
        <f t="shared" ref="BL5:BL13" si="23">AG5*AG5</f>
        <v>0</v>
      </c>
      <c r="BM5" s="2">
        <f t="shared" ref="BM5:BM13" si="24">AH5*AH5</f>
        <v>0</v>
      </c>
      <c r="BN5" s="2">
        <f t="shared" ref="BN5:BN13" si="25">AI5*AI5</f>
        <v>0</v>
      </c>
      <c r="BO5" s="2">
        <f t="shared" ref="BO5:BO13" si="26">AJ5*AJ5</f>
        <v>0</v>
      </c>
      <c r="BP5" s="2">
        <f t="shared" ref="BP5:BP13" si="27">AK5*AK5</f>
        <v>0</v>
      </c>
      <c r="BQ5" s="2">
        <f t="shared" ref="BQ5:BQ13" si="28">AL5*AL5</f>
        <v>0</v>
      </c>
      <c r="BR5" s="2">
        <f t="shared" ref="BR5:BR13" si="29">AM5*AM5</f>
        <v>0</v>
      </c>
      <c r="BS5" s="2">
        <f>SUM(AO5:BR5)</f>
        <v>0</v>
      </c>
      <c r="BT5" s="2">
        <f t="shared" ref="BT5:BT10" si="30">(BS5-30*AN5*AN5)/29</f>
        <v>0</v>
      </c>
      <c r="BU5" s="8">
        <f>SQRT(BT5)</f>
        <v>0</v>
      </c>
      <c r="BV5" s="3">
        <v>0.9</v>
      </c>
      <c r="BW5" s="2">
        <v>1.6991000000000001</v>
      </c>
      <c r="BX5" s="8">
        <f t="shared" ref="BX5:BX10" si="31">BU5*BW5/SQRT(30)</f>
        <v>0</v>
      </c>
      <c r="BY5" s="2">
        <v>1E-3</v>
      </c>
      <c r="BZ5" s="2">
        <f t="shared" ref="BZ5:BZ13" si="32">SQRT(BX5*BX5+BY5*BY5)</f>
        <v>1E-3</v>
      </c>
      <c r="CB5" s="3" t="e">
        <f t="shared" ref="CB5:CB13" si="33">BZ5/AN5</f>
        <v>#DIV/0!</v>
      </c>
    </row>
    <row r="6" spans="1:80" x14ac:dyDescent="0.25">
      <c r="A6" s="2">
        <v>1028</v>
      </c>
      <c r="B6" s="2">
        <v>312</v>
      </c>
      <c r="C6" s="3">
        <f t="shared" ref="C6:C13" si="34">1-(B6/A6)</f>
        <v>0.69649805447470814</v>
      </c>
      <c r="D6" s="2">
        <v>15</v>
      </c>
      <c r="E6" s="2">
        <v>16</v>
      </c>
      <c r="F6" s="2">
        <v>47</v>
      </c>
      <c r="G6" s="2">
        <v>6</v>
      </c>
      <c r="H6" s="2">
        <v>2</v>
      </c>
      <c r="I6" s="2">
        <v>15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f t="shared" ref="AN6:AN13" si="35">AVERAGE(J6:AM6)</f>
        <v>0</v>
      </c>
      <c r="AO6" s="2">
        <f t="shared" si="0"/>
        <v>0</v>
      </c>
      <c r="AP6" s="2">
        <f t="shared" si="1"/>
        <v>0</v>
      </c>
      <c r="AQ6" s="2">
        <f t="shared" si="2"/>
        <v>0</v>
      </c>
      <c r="AR6" s="2">
        <f t="shared" si="3"/>
        <v>0</v>
      </c>
      <c r="AS6" s="2">
        <f t="shared" si="4"/>
        <v>0</v>
      </c>
      <c r="AT6" s="2">
        <f t="shared" si="5"/>
        <v>0</v>
      </c>
      <c r="AU6" s="2">
        <f t="shared" si="6"/>
        <v>0</v>
      </c>
      <c r="AV6" s="2">
        <f t="shared" si="7"/>
        <v>0</v>
      </c>
      <c r="AW6" s="2">
        <f t="shared" si="8"/>
        <v>0</v>
      </c>
      <c r="AX6" s="2">
        <f t="shared" si="9"/>
        <v>0</v>
      </c>
      <c r="AY6" s="2">
        <f t="shared" si="10"/>
        <v>0</v>
      </c>
      <c r="AZ6" s="2">
        <f t="shared" si="11"/>
        <v>0</v>
      </c>
      <c r="BA6" s="2">
        <f t="shared" si="12"/>
        <v>0</v>
      </c>
      <c r="BB6" s="2">
        <f t="shared" si="13"/>
        <v>0</v>
      </c>
      <c r="BC6" s="2">
        <f t="shared" si="14"/>
        <v>0</v>
      </c>
      <c r="BD6" s="2">
        <f t="shared" si="15"/>
        <v>0</v>
      </c>
      <c r="BE6" s="2">
        <f t="shared" si="16"/>
        <v>0</v>
      </c>
      <c r="BF6" s="2">
        <f t="shared" si="17"/>
        <v>0</v>
      </c>
      <c r="BG6" s="2">
        <f t="shared" si="18"/>
        <v>0</v>
      </c>
      <c r="BH6" s="2">
        <f t="shared" si="19"/>
        <v>0</v>
      </c>
      <c r="BI6" s="2">
        <f t="shared" si="20"/>
        <v>0</v>
      </c>
      <c r="BJ6" s="2">
        <f t="shared" si="21"/>
        <v>0</v>
      </c>
      <c r="BK6" s="2">
        <f t="shared" si="22"/>
        <v>0</v>
      </c>
      <c r="BL6" s="2">
        <f t="shared" si="23"/>
        <v>0</v>
      </c>
      <c r="BM6" s="2">
        <f t="shared" si="24"/>
        <v>0</v>
      </c>
      <c r="BN6" s="2">
        <f t="shared" si="25"/>
        <v>0</v>
      </c>
      <c r="BO6" s="2">
        <f t="shared" si="26"/>
        <v>0</v>
      </c>
      <c r="BP6" s="2">
        <f t="shared" si="27"/>
        <v>0</v>
      </c>
      <c r="BQ6" s="2">
        <f t="shared" si="28"/>
        <v>0</v>
      </c>
      <c r="BR6" s="2">
        <f t="shared" si="29"/>
        <v>0</v>
      </c>
      <c r="BS6" s="2">
        <f t="shared" ref="BS6:BS13" si="36">SUM(AO6:BR6)</f>
        <v>0</v>
      </c>
      <c r="BT6" s="2">
        <f t="shared" si="30"/>
        <v>0</v>
      </c>
      <c r="BU6" s="8">
        <f t="shared" ref="BU6:BU13" si="37">SQRT(BT6)</f>
        <v>0</v>
      </c>
      <c r="BV6" s="3">
        <v>0.9</v>
      </c>
      <c r="BW6" s="2">
        <v>1.6991000000000001</v>
      </c>
      <c r="BX6" s="8">
        <f t="shared" si="31"/>
        <v>0</v>
      </c>
      <c r="BY6" s="2">
        <v>1E-3</v>
      </c>
      <c r="BZ6" s="2">
        <f t="shared" si="32"/>
        <v>1E-3</v>
      </c>
      <c r="CB6" s="3" t="e">
        <f t="shared" si="33"/>
        <v>#DIV/0!</v>
      </c>
    </row>
    <row r="7" spans="1:80" x14ac:dyDescent="0.25">
      <c r="A7" s="2">
        <v>4100</v>
      </c>
      <c r="B7" s="2">
        <v>456</v>
      </c>
      <c r="C7" s="3">
        <f t="shared" si="34"/>
        <v>0.88878048780487806</v>
      </c>
      <c r="D7" s="2">
        <v>63</v>
      </c>
      <c r="E7" s="2">
        <v>64</v>
      </c>
      <c r="F7" s="2">
        <v>191</v>
      </c>
      <c r="G7" s="2">
        <v>10</v>
      </c>
      <c r="H7" s="2">
        <v>2</v>
      </c>
      <c r="I7" s="2">
        <v>23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f t="shared" si="35"/>
        <v>0</v>
      </c>
      <c r="AO7" s="2">
        <f t="shared" si="0"/>
        <v>0</v>
      </c>
      <c r="AP7" s="2">
        <f t="shared" si="1"/>
        <v>0</v>
      </c>
      <c r="AQ7" s="2">
        <f t="shared" si="2"/>
        <v>0</v>
      </c>
      <c r="AR7" s="2">
        <f t="shared" si="3"/>
        <v>0</v>
      </c>
      <c r="AS7" s="2">
        <f t="shared" si="4"/>
        <v>0</v>
      </c>
      <c r="AT7" s="2">
        <f t="shared" si="5"/>
        <v>0</v>
      </c>
      <c r="AU7" s="2">
        <f t="shared" si="6"/>
        <v>0</v>
      </c>
      <c r="AV7" s="2">
        <f t="shared" si="7"/>
        <v>0</v>
      </c>
      <c r="AW7" s="2">
        <f t="shared" si="8"/>
        <v>0</v>
      </c>
      <c r="AX7" s="2">
        <f t="shared" si="9"/>
        <v>0</v>
      </c>
      <c r="AY7" s="2">
        <f t="shared" si="10"/>
        <v>0</v>
      </c>
      <c r="AZ7" s="2">
        <f t="shared" si="11"/>
        <v>0</v>
      </c>
      <c r="BA7" s="2">
        <f t="shared" si="12"/>
        <v>0</v>
      </c>
      <c r="BB7" s="2">
        <f t="shared" si="13"/>
        <v>0</v>
      </c>
      <c r="BC7" s="2">
        <f t="shared" si="14"/>
        <v>0</v>
      </c>
      <c r="BD7" s="2">
        <f t="shared" si="15"/>
        <v>0</v>
      </c>
      <c r="BE7" s="2">
        <f t="shared" si="16"/>
        <v>0</v>
      </c>
      <c r="BF7" s="2">
        <f t="shared" si="17"/>
        <v>0</v>
      </c>
      <c r="BG7" s="2">
        <f t="shared" si="18"/>
        <v>0</v>
      </c>
      <c r="BH7" s="2">
        <f t="shared" si="19"/>
        <v>0</v>
      </c>
      <c r="BI7" s="2">
        <f t="shared" si="20"/>
        <v>0</v>
      </c>
      <c r="BJ7" s="2">
        <f t="shared" si="21"/>
        <v>0</v>
      </c>
      <c r="BK7" s="2">
        <f t="shared" si="22"/>
        <v>0</v>
      </c>
      <c r="BL7" s="2">
        <f t="shared" si="23"/>
        <v>0</v>
      </c>
      <c r="BM7" s="2">
        <f t="shared" si="24"/>
        <v>0</v>
      </c>
      <c r="BN7" s="2">
        <f t="shared" si="25"/>
        <v>0</v>
      </c>
      <c r="BO7" s="2">
        <f t="shared" si="26"/>
        <v>0</v>
      </c>
      <c r="BP7" s="2">
        <f t="shared" si="27"/>
        <v>0</v>
      </c>
      <c r="BQ7" s="2">
        <f t="shared" si="28"/>
        <v>0</v>
      </c>
      <c r="BR7" s="2">
        <f t="shared" si="29"/>
        <v>0</v>
      </c>
      <c r="BS7" s="2">
        <f t="shared" si="36"/>
        <v>0</v>
      </c>
      <c r="BT7" s="2">
        <f t="shared" si="30"/>
        <v>0</v>
      </c>
      <c r="BU7" s="8">
        <f t="shared" si="37"/>
        <v>0</v>
      </c>
      <c r="BV7" s="3">
        <v>0.9</v>
      </c>
      <c r="BW7" s="2">
        <v>1.6991000000000001</v>
      </c>
      <c r="BX7" s="8">
        <f t="shared" si="31"/>
        <v>0</v>
      </c>
      <c r="BY7" s="2">
        <v>1E-3</v>
      </c>
      <c r="BZ7" s="2">
        <f t="shared" si="32"/>
        <v>1E-3</v>
      </c>
      <c r="CB7" s="3" t="e">
        <f t="shared" si="33"/>
        <v>#DIV/0!</v>
      </c>
    </row>
    <row r="8" spans="1:80" x14ac:dyDescent="0.25">
      <c r="A8" s="2">
        <v>16388</v>
      </c>
      <c r="B8" s="2">
        <v>600</v>
      </c>
      <c r="C8" s="3">
        <f t="shared" si="34"/>
        <v>0.96338784476446182</v>
      </c>
      <c r="D8" s="2">
        <v>255</v>
      </c>
      <c r="E8" s="2">
        <v>256</v>
      </c>
      <c r="F8" s="2">
        <v>767</v>
      </c>
      <c r="G8" s="2">
        <v>14</v>
      </c>
      <c r="H8" s="2">
        <v>2</v>
      </c>
      <c r="I8" s="2">
        <v>31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f t="shared" si="35"/>
        <v>0</v>
      </c>
      <c r="AO8" s="2">
        <f t="shared" si="0"/>
        <v>0</v>
      </c>
      <c r="AP8" s="2">
        <f t="shared" si="1"/>
        <v>0</v>
      </c>
      <c r="AQ8" s="2">
        <f t="shared" si="2"/>
        <v>0</v>
      </c>
      <c r="AR8" s="2">
        <f t="shared" si="3"/>
        <v>0</v>
      </c>
      <c r="AS8" s="2">
        <f t="shared" si="4"/>
        <v>0</v>
      </c>
      <c r="AT8" s="2">
        <f t="shared" si="5"/>
        <v>0</v>
      </c>
      <c r="AU8" s="2">
        <f t="shared" si="6"/>
        <v>0</v>
      </c>
      <c r="AV8" s="2">
        <f t="shared" si="7"/>
        <v>0</v>
      </c>
      <c r="AW8" s="2">
        <f t="shared" si="8"/>
        <v>0</v>
      </c>
      <c r="AX8" s="2">
        <f t="shared" si="9"/>
        <v>0</v>
      </c>
      <c r="AY8" s="2">
        <f t="shared" si="10"/>
        <v>0</v>
      </c>
      <c r="AZ8" s="2">
        <f t="shared" si="11"/>
        <v>0</v>
      </c>
      <c r="BA8" s="2">
        <f t="shared" si="12"/>
        <v>0</v>
      </c>
      <c r="BB8" s="2">
        <f t="shared" si="13"/>
        <v>0</v>
      </c>
      <c r="BC8" s="2">
        <f t="shared" si="14"/>
        <v>0</v>
      </c>
      <c r="BD8" s="2">
        <f t="shared" si="15"/>
        <v>0</v>
      </c>
      <c r="BE8" s="2">
        <f t="shared" si="16"/>
        <v>0</v>
      </c>
      <c r="BF8" s="2">
        <f t="shared" si="17"/>
        <v>0</v>
      </c>
      <c r="BG8" s="2">
        <f t="shared" si="18"/>
        <v>0</v>
      </c>
      <c r="BH8" s="2">
        <f t="shared" si="19"/>
        <v>0</v>
      </c>
      <c r="BI8" s="2">
        <f t="shared" si="20"/>
        <v>0</v>
      </c>
      <c r="BJ8" s="2">
        <f t="shared" si="21"/>
        <v>0</v>
      </c>
      <c r="BK8" s="2">
        <f t="shared" si="22"/>
        <v>0</v>
      </c>
      <c r="BL8" s="2">
        <f t="shared" si="23"/>
        <v>0</v>
      </c>
      <c r="BM8" s="2">
        <f t="shared" si="24"/>
        <v>0</v>
      </c>
      <c r="BN8" s="2">
        <f t="shared" si="25"/>
        <v>0</v>
      </c>
      <c r="BO8" s="2">
        <f t="shared" si="26"/>
        <v>0</v>
      </c>
      <c r="BP8" s="2">
        <f t="shared" si="27"/>
        <v>0</v>
      </c>
      <c r="BQ8" s="2">
        <f t="shared" si="28"/>
        <v>0</v>
      </c>
      <c r="BR8" s="2">
        <f t="shared" si="29"/>
        <v>0</v>
      </c>
      <c r="BS8" s="2">
        <f t="shared" si="36"/>
        <v>0</v>
      </c>
      <c r="BT8" s="2">
        <f t="shared" si="30"/>
        <v>0</v>
      </c>
      <c r="BU8" s="8">
        <f t="shared" si="37"/>
        <v>0</v>
      </c>
      <c r="BV8" s="3">
        <v>0.9</v>
      </c>
      <c r="BW8" s="2">
        <v>1.6991000000000001</v>
      </c>
      <c r="BX8" s="8">
        <f t="shared" si="31"/>
        <v>0</v>
      </c>
      <c r="BY8" s="2">
        <v>1E-3</v>
      </c>
      <c r="BZ8" s="2">
        <f t="shared" si="32"/>
        <v>1E-3</v>
      </c>
      <c r="CB8" s="3" t="e">
        <f t="shared" si="33"/>
        <v>#DIV/0!</v>
      </c>
    </row>
    <row r="9" spans="1:80" x14ac:dyDescent="0.25">
      <c r="A9" s="2">
        <v>65540</v>
      </c>
      <c r="B9" s="2">
        <v>744</v>
      </c>
      <c r="C9" s="4">
        <f t="shared" si="34"/>
        <v>0.98864815379920656</v>
      </c>
      <c r="D9" s="2">
        <v>1023</v>
      </c>
      <c r="E9" s="2">
        <v>1024</v>
      </c>
      <c r="F9" s="2">
        <v>3071</v>
      </c>
      <c r="G9" s="2">
        <v>18</v>
      </c>
      <c r="H9" s="2">
        <v>2</v>
      </c>
      <c r="I9" s="2">
        <v>39</v>
      </c>
      <c r="J9" s="8">
        <v>0</v>
      </c>
      <c r="K9" s="8">
        <v>0</v>
      </c>
      <c r="L9" s="8">
        <v>0</v>
      </c>
      <c r="M9" s="8">
        <v>1.4E-2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1.6E-2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1.6E-2</v>
      </c>
      <c r="AK9" s="8">
        <v>0</v>
      </c>
      <c r="AL9" s="8">
        <v>0</v>
      </c>
      <c r="AM9" s="8">
        <v>0</v>
      </c>
      <c r="AN9" s="8">
        <f t="shared" si="35"/>
        <v>1.5333333333333334E-3</v>
      </c>
      <c r="AO9" s="2">
        <f t="shared" si="0"/>
        <v>0</v>
      </c>
      <c r="AP9" s="2">
        <f t="shared" si="1"/>
        <v>0</v>
      </c>
      <c r="AQ9" s="2">
        <f t="shared" si="2"/>
        <v>0</v>
      </c>
      <c r="AR9" s="2">
        <f t="shared" si="3"/>
        <v>1.9600000000000002E-4</v>
      </c>
      <c r="AS9" s="2">
        <f t="shared" si="4"/>
        <v>0</v>
      </c>
      <c r="AT9" s="2">
        <f t="shared" si="5"/>
        <v>0</v>
      </c>
      <c r="AU9" s="2">
        <f t="shared" si="6"/>
        <v>0</v>
      </c>
      <c r="AV9" s="2">
        <f t="shared" si="7"/>
        <v>0</v>
      </c>
      <c r="AW9" s="2">
        <f t="shared" si="8"/>
        <v>0</v>
      </c>
      <c r="AX9" s="2">
        <f t="shared" si="9"/>
        <v>0</v>
      </c>
      <c r="AY9" s="2">
        <f t="shared" si="10"/>
        <v>0</v>
      </c>
      <c r="AZ9" s="2">
        <f t="shared" si="11"/>
        <v>0</v>
      </c>
      <c r="BA9" s="2">
        <f t="shared" si="12"/>
        <v>0</v>
      </c>
      <c r="BB9" s="2">
        <f t="shared" si="13"/>
        <v>0</v>
      </c>
      <c r="BC9" s="2">
        <f t="shared" si="14"/>
        <v>2.5599999999999999E-4</v>
      </c>
      <c r="BD9" s="2">
        <f t="shared" si="15"/>
        <v>0</v>
      </c>
      <c r="BE9" s="2">
        <f t="shared" si="16"/>
        <v>0</v>
      </c>
      <c r="BF9" s="2">
        <f t="shared" si="17"/>
        <v>0</v>
      </c>
      <c r="BG9" s="2">
        <f t="shared" si="18"/>
        <v>0</v>
      </c>
      <c r="BH9" s="2">
        <f t="shared" si="19"/>
        <v>0</v>
      </c>
      <c r="BI9" s="2">
        <f t="shared" si="20"/>
        <v>0</v>
      </c>
      <c r="BJ9" s="2">
        <f t="shared" si="21"/>
        <v>0</v>
      </c>
      <c r="BK9" s="2">
        <f t="shared" si="22"/>
        <v>0</v>
      </c>
      <c r="BL9" s="2">
        <f t="shared" si="23"/>
        <v>0</v>
      </c>
      <c r="BM9" s="2">
        <f t="shared" si="24"/>
        <v>0</v>
      </c>
      <c r="BN9" s="2">
        <f t="shared" si="25"/>
        <v>0</v>
      </c>
      <c r="BO9" s="2">
        <f t="shared" si="26"/>
        <v>2.5599999999999999E-4</v>
      </c>
      <c r="BP9" s="2">
        <f t="shared" si="27"/>
        <v>0</v>
      </c>
      <c r="BQ9" s="2">
        <f t="shared" si="28"/>
        <v>0</v>
      </c>
      <c r="BR9" s="2">
        <f t="shared" si="29"/>
        <v>0</v>
      </c>
      <c r="BS9" s="2">
        <f t="shared" si="36"/>
        <v>7.0800000000000008E-4</v>
      </c>
      <c r="BT9" s="2">
        <f t="shared" si="30"/>
        <v>2.1981609195402299E-5</v>
      </c>
      <c r="BU9" s="8">
        <f t="shared" si="37"/>
        <v>4.688454883583962E-3</v>
      </c>
      <c r="BV9" s="3">
        <v>0.9</v>
      </c>
      <c r="BW9" s="2">
        <v>1.6991000000000001</v>
      </c>
      <c r="BX9" s="8">
        <f t="shared" si="31"/>
        <v>1.4544140246811679E-3</v>
      </c>
      <c r="BY9" s="2">
        <v>1E-3</v>
      </c>
      <c r="BZ9" s="8">
        <f t="shared" si="32"/>
        <v>1.7650269559384279E-3</v>
      </c>
      <c r="CB9" s="3">
        <f t="shared" si="33"/>
        <v>1.1511045364815833</v>
      </c>
    </row>
    <row r="10" spans="1:80" x14ac:dyDescent="0.25">
      <c r="A10" s="2">
        <v>262148</v>
      </c>
      <c r="B10" s="2">
        <v>888</v>
      </c>
      <c r="C10" s="4">
        <f t="shared" si="34"/>
        <v>0.99661260051573919</v>
      </c>
      <c r="D10" s="2">
        <v>4095</v>
      </c>
      <c r="E10" s="2">
        <v>4096</v>
      </c>
      <c r="F10" s="2">
        <v>12287</v>
      </c>
      <c r="G10" s="2">
        <v>22</v>
      </c>
      <c r="H10" s="2">
        <v>2</v>
      </c>
      <c r="I10" s="2">
        <v>47</v>
      </c>
      <c r="J10" s="8">
        <v>0</v>
      </c>
      <c r="K10" s="8">
        <v>0</v>
      </c>
      <c r="L10" s="8">
        <v>1.4E-2</v>
      </c>
      <c r="M10" s="8">
        <v>1.6E-2</v>
      </c>
      <c r="N10" s="8">
        <v>1.6E-2</v>
      </c>
      <c r="O10" s="8">
        <v>1.4E-2</v>
      </c>
      <c r="P10" s="8">
        <v>1.6E-2</v>
      </c>
      <c r="Q10" s="8">
        <v>1.4E-2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1.4E-2</v>
      </c>
      <c r="Y10" s="8">
        <v>1.6E-2</v>
      </c>
      <c r="Z10" s="8">
        <v>1.4E-2</v>
      </c>
      <c r="AA10" s="8">
        <v>1.6E-2</v>
      </c>
      <c r="AB10" s="8">
        <v>0</v>
      </c>
      <c r="AC10" s="8">
        <v>0</v>
      </c>
      <c r="AD10" s="8">
        <v>0</v>
      </c>
      <c r="AE10" s="8">
        <v>1.6E-2</v>
      </c>
      <c r="AF10" s="8">
        <v>1.6E-2</v>
      </c>
      <c r="AG10" s="8">
        <v>1.4E-2</v>
      </c>
      <c r="AH10" s="8">
        <v>1.6E-2</v>
      </c>
      <c r="AI10" s="8">
        <v>0</v>
      </c>
      <c r="AJ10" s="8">
        <v>0</v>
      </c>
      <c r="AK10" s="8">
        <v>0</v>
      </c>
      <c r="AL10" s="8">
        <v>1.6E-2</v>
      </c>
      <c r="AM10" s="8">
        <v>1.4E-2</v>
      </c>
      <c r="AN10" s="8">
        <f t="shared" si="35"/>
        <v>8.0666666666666699E-3</v>
      </c>
      <c r="AO10" s="2">
        <f t="shared" si="0"/>
        <v>0</v>
      </c>
      <c r="AP10" s="2">
        <f t="shared" si="1"/>
        <v>0</v>
      </c>
      <c r="AQ10" s="2">
        <f t="shared" si="2"/>
        <v>1.9600000000000002E-4</v>
      </c>
      <c r="AR10" s="2">
        <f t="shared" si="3"/>
        <v>2.5599999999999999E-4</v>
      </c>
      <c r="AS10" s="2">
        <f t="shared" si="4"/>
        <v>2.5599999999999999E-4</v>
      </c>
      <c r="AT10" s="2">
        <f t="shared" si="5"/>
        <v>1.9600000000000002E-4</v>
      </c>
      <c r="AU10" s="2">
        <f t="shared" si="6"/>
        <v>2.5599999999999999E-4</v>
      </c>
      <c r="AV10" s="2">
        <f t="shared" si="7"/>
        <v>1.9600000000000002E-4</v>
      </c>
      <c r="AW10" s="2">
        <f t="shared" si="8"/>
        <v>0</v>
      </c>
      <c r="AX10" s="2">
        <f t="shared" si="9"/>
        <v>0</v>
      </c>
      <c r="AY10" s="2">
        <f t="shared" si="10"/>
        <v>0</v>
      </c>
      <c r="AZ10" s="2">
        <f t="shared" si="11"/>
        <v>0</v>
      </c>
      <c r="BA10" s="2">
        <f t="shared" si="12"/>
        <v>0</v>
      </c>
      <c r="BB10" s="2">
        <f t="shared" si="13"/>
        <v>0</v>
      </c>
      <c r="BC10" s="2">
        <f t="shared" si="14"/>
        <v>1.9600000000000002E-4</v>
      </c>
      <c r="BD10" s="2">
        <f t="shared" si="15"/>
        <v>2.5599999999999999E-4</v>
      </c>
      <c r="BE10" s="2">
        <f t="shared" si="16"/>
        <v>1.9600000000000002E-4</v>
      </c>
      <c r="BF10" s="2">
        <f t="shared" si="17"/>
        <v>2.5599999999999999E-4</v>
      </c>
      <c r="BG10" s="2">
        <f t="shared" si="18"/>
        <v>0</v>
      </c>
      <c r="BH10" s="2">
        <f t="shared" si="19"/>
        <v>0</v>
      </c>
      <c r="BI10" s="2">
        <f t="shared" si="20"/>
        <v>0</v>
      </c>
      <c r="BJ10" s="2">
        <f t="shared" si="21"/>
        <v>2.5599999999999999E-4</v>
      </c>
      <c r="BK10" s="2">
        <f t="shared" si="22"/>
        <v>2.5599999999999999E-4</v>
      </c>
      <c r="BL10" s="2">
        <f t="shared" si="23"/>
        <v>1.9600000000000002E-4</v>
      </c>
      <c r="BM10" s="2">
        <f t="shared" si="24"/>
        <v>2.5599999999999999E-4</v>
      </c>
      <c r="BN10" s="2">
        <f t="shared" si="25"/>
        <v>0</v>
      </c>
      <c r="BO10" s="2">
        <f t="shared" si="26"/>
        <v>0</v>
      </c>
      <c r="BP10" s="2">
        <f t="shared" si="27"/>
        <v>0</v>
      </c>
      <c r="BQ10" s="2">
        <f t="shared" si="28"/>
        <v>2.5599999999999999E-4</v>
      </c>
      <c r="BR10" s="2">
        <f t="shared" si="29"/>
        <v>1.9600000000000002E-4</v>
      </c>
      <c r="BS10" s="2">
        <f t="shared" si="36"/>
        <v>3.6760000000000009E-3</v>
      </c>
      <c r="BT10" s="2">
        <f t="shared" si="30"/>
        <v>5.9443678160919517E-5</v>
      </c>
      <c r="BU10" s="8">
        <f t="shared" si="37"/>
        <v>7.7099726433314609E-3</v>
      </c>
      <c r="BV10" s="3">
        <v>0.9</v>
      </c>
      <c r="BW10" s="2">
        <v>1.6991000000000001</v>
      </c>
      <c r="BX10" s="8">
        <f t="shared" si="31"/>
        <v>2.391724485103195E-3</v>
      </c>
      <c r="BY10" s="2">
        <v>1E-3</v>
      </c>
      <c r="BZ10" s="8">
        <f t="shared" si="32"/>
        <v>2.5923630171413386E-3</v>
      </c>
      <c r="CB10" s="3">
        <f t="shared" si="33"/>
        <v>0.32136731617454595</v>
      </c>
    </row>
    <row r="11" spans="1:80" x14ac:dyDescent="0.25">
      <c r="A11" s="1">
        <v>1048580</v>
      </c>
      <c r="B11" s="1">
        <v>1032</v>
      </c>
      <c r="C11" s="5">
        <f t="shared" si="34"/>
        <v>0.99901581185984856</v>
      </c>
      <c r="D11" s="1">
        <v>16383</v>
      </c>
      <c r="E11" s="1">
        <v>16384</v>
      </c>
      <c r="F11" s="1">
        <v>49151</v>
      </c>
      <c r="G11" s="1">
        <v>26</v>
      </c>
      <c r="H11" s="1">
        <v>2</v>
      </c>
      <c r="I11" s="1">
        <v>55</v>
      </c>
      <c r="J11" s="9">
        <v>0.156</v>
      </c>
      <c r="K11" s="9">
        <v>0.156</v>
      </c>
      <c r="L11" s="9">
        <v>0.156</v>
      </c>
      <c r="M11" s="9">
        <v>0.157</v>
      </c>
      <c r="N11" s="9">
        <v>0.14099999999999999</v>
      </c>
      <c r="O11" s="9">
        <v>0.156</v>
      </c>
      <c r="P11" s="9">
        <v>0.157</v>
      </c>
      <c r="Q11" s="9">
        <v>0.156</v>
      </c>
      <c r="R11" s="9">
        <v>0.156</v>
      </c>
      <c r="S11" s="9">
        <v>0.14000000000000001</v>
      </c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>
        <f t="shared" si="35"/>
        <v>0.15309999999999996</v>
      </c>
      <c r="AO11" s="2">
        <f t="shared" si="0"/>
        <v>2.4336E-2</v>
      </c>
      <c r="AP11" s="2">
        <f t="shared" si="1"/>
        <v>2.4336E-2</v>
      </c>
      <c r="AQ11" s="2">
        <f t="shared" si="2"/>
        <v>2.4336E-2</v>
      </c>
      <c r="AR11" s="2">
        <f t="shared" si="3"/>
        <v>2.4649000000000001E-2</v>
      </c>
      <c r="AS11" s="2">
        <f t="shared" si="4"/>
        <v>1.9880999999999996E-2</v>
      </c>
      <c r="AT11" s="2">
        <f t="shared" si="5"/>
        <v>2.4336E-2</v>
      </c>
      <c r="AU11" s="2">
        <f t="shared" si="6"/>
        <v>2.4649000000000001E-2</v>
      </c>
      <c r="AV11" s="2">
        <f t="shared" si="7"/>
        <v>2.4336E-2</v>
      </c>
      <c r="AW11" s="2">
        <f t="shared" si="8"/>
        <v>2.4336E-2</v>
      </c>
      <c r="AX11" s="2">
        <f t="shared" si="9"/>
        <v>1.9600000000000003E-2</v>
      </c>
      <c r="AY11" s="2">
        <f t="shared" si="10"/>
        <v>0</v>
      </c>
      <c r="AZ11" s="2">
        <f t="shared" si="11"/>
        <v>0</v>
      </c>
      <c r="BA11" s="2">
        <f t="shared" si="12"/>
        <v>0</v>
      </c>
      <c r="BB11" s="2">
        <f t="shared" si="13"/>
        <v>0</v>
      </c>
      <c r="BC11" s="2">
        <f t="shared" si="14"/>
        <v>0</v>
      </c>
      <c r="BD11" s="2">
        <f t="shared" si="15"/>
        <v>0</v>
      </c>
      <c r="BE11" s="2">
        <f t="shared" si="16"/>
        <v>0</v>
      </c>
      <c r="BF11" s="2">
        <f t="shared" si="17"/>
        <v>0</v>
      </c>
      <c r="BG11" s="2">
        <f t="shared" si="18"/>
        <v>0</v>
      </c>
      <c r="BH11" s="2">
        <f t="shared" si="19"/>
        <v>0</v>
      </c>
      <c r="BI11" s="2">
        <f t="shared" si="20"/>
        <v>0</v>
      </c>
      <c r="BJ11" s="2">
        <f t="shared" si="21"/>
        <v>0</v>
      </c>
      <c r="BK11" s="2">
        <f t="shared" si="22"/>
        <v>0</v>
      </c>
      <c r="BL11" s="2">
        <f t="shared" si="23"/>
        <v>0</v>
      </c>
      <c r="BM11" s="2">
        <f t="shared" si="24"/>
        <v>0</v>
      </c>
      <c r="BN11" s="2">
        <f t="shared" si="25"/>
        <v>0</v>
      </c>
      <c r="BO11" s="2">
        <f t="shared" si="26"/>
        <v>0</v>
      </c>
      <c r="BP11" s="2">
        <f t="shared" si="27"/>
        <v>0</v>
      </c>
      <c r="BQ11" s="2">
        <f t="shared" si="28"/>
        <v>0</v>
      </c>
      <c r="BR11" s="2">
        <f t="shared" si="29"/>
        <v>0</v>
      </c>
      <c r="BS11" s="2">
        <f t="shared" si="36"/>
        <v>0.234795</v>
      </c>
      <c r="BT11" s="2">
        <f>(BS11-10*AN11*AN11)/9</f>
        <v>4.4322222222235398E-5</v>
      </c>
      <c r="BU11" s="8">
        <f t="shared" si="37"/>
        <v>6.657493689237369E-3</v>
      </c>
      <c r="BV11" s="3">
        <v>0.9</v>
      </c>
      <c r="BW11" s="2">
        <v>1.8331</v>
      </c>
      <c r="BX11" s="8">
        <f>BU11*BW11/SQRT(10)</f>
        <v>3.8591967541177935E-3</v>
      </c>
      <c r="BY11" s="2">
        <v>1E-3</v>
      </c>
      <c r="BZ11" s="8">
        <f t="shared" si="32"/>
        <v>3.9866526795036099E-3</v>
      </c>
      <c r="CB11" s="3">
        <f t="shared" si="33"/>
        <v>2.6039534157437042E-2</v>
      </c>
    </row>
    <row r="12" spans="1:80" x14ac:dyDescent="0.25">
      <c r="A12" s="1">
        <v>4194308</v>
      </c>
      <c r="B12" s="1">
        <v>1176</v>
      </c>
      <c r="C12" s="5">
        <f t="shared" si="34"/>
        <v>0.99971962001836778</v>
      </c>
      <c r="D12" s="1">
        <v>65535</v>
      </c>
      <c r="E12" s="1">
        <v>65536</v>
      </c>
      <c r="F12" s="1">
        <v>196607</v>
      </c>
      <c r="G12" s="1">
        <v>30</v>
      </c>
      <c r="H12" s="1">
        <v>2</v>
      </c>
      <c r="I12" s="1">
        <v>63</v>
      </c>
      <c r="J12" s="9">
        <v>2.5299999999999998</v>
      </c>
      <c r="K12" s="9">
        <v>2.5939999999999999</v>
      </c>
      <c r="L12" s="9">
        <v>2.625</v>
      </c>
      <c r="M12" s="9">
        <v>2.64</v>
      </c>
      <c r="N12" s="9">
        <v>2.6080000000000001</v>
      </c>
      <c r="O12" s="9">
        <v>2.625</v>
      </c>
      <c r="P12" s="9">
        <v>2.5459999999999998</v>
      </c>
      <c r="Q12" s="9">
        <v>2.641</v>
      </c>
      <c r="R12" s="9">
        <v>2.7029999999999998</v>
      </c>
      <c r="S12" s="9">
        <v>2.5920000000000001</v>
      </c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7">
        <f t="shared" si="35"/>
        <v>2.6103999999999994</v>
      </c>
      <c r="AO12" s="2">
        <f t="shared" si="0"/>
        <v>6.4008999999999991</v>
      </c>
      <c r="AP12" s="2">
        <f t="shared" si="1"/>
        <v>6.7288359999999994</v>
      </c>
      <c r="AQ12" s="2">
        <f t="shared" si="2"/>
        <v>6.890625</v>
      </c>
      <c r="AR12" s="2">
        <f t="shared" si="3"/>
        <v>6.9696000000000007</v>
      </c>
      <c r="AS12" s="2">
        <f t="shared" si="4"/>
        <v>6.8016640000000006</v>
      </c>
      <c r="AT12" s="2">
        <f t="shared" si="5"/>
        <v>6.890625</v>
      </c>
      <c r="AU12" s="2">
        <f t="shared" si="6"/>
        <v>6.4821159999999987</v>
      </c>
      <c r="AV12" s="2">
        <f t="shared" si="7"/>
        <v>6.9748809999999999</v>
      </c>
      <c r="AW12" s="2">
        <f t="shared" si="8"/>
        <v>7.3062089999999991</v>
      </c>
      <c r="AX12" s="2">
        <f t="shared" si="9"/>
        <v>6.718464</v>
      </c>
      <c r="AY12" s="2">
        <f t="shared" si="10"/>
        <v>0</v>
      </c>
      <c r="AZ12" s="2">
        <f t="shared" si="11"/>
        <v>0</v>
      </c>
      <c r="BA12" s="2">
        <f t="shared" si="12"/>
        <v>0</v>
      </c>
      <c r="BB12" s="2">
        <f t="shared" si="13"/>
        <v>0</v>
      </c>
      <c r="BC12" s="2">
        <f t="shared" si="14"/>
        <v>0</v>
      </c>
      <c r="BD12" s="2">
        <f t="shared" si="15"/>
        <v>0</v>
      </c>
      <c r="BE12" s="2">
        <f t="shared" si="16"/>
        <v>0</v>
      </c>
      <c r="BF12" s="2">
        <f t="shared" si="17"/>
        <v>0</v>
      </c>
      <c r="BG12" s="2">
        <f t="shared" si="18"/>
        <v>0</v>
      </c>
      <c r="BH12" s="2">
        <f t="shared" si="19"/>
        <v>0</v>
      </c>
      <c r="BI12" s="2">
        <f t="shared" si="20"/>
        <v>0</v>
      </c>
      <c r="BJ12" s="2">
        <f t="shared" si="21"/>
        <v>0</v>
      </c>
      <c r="BK12" s="2">
        <f t="shared" si="22"/>
        <v>0</v>
      </c>
      <c r="BL12" s="2">
        <f t="shared" si="23"/>
        <v>0</v>
      </c>
      <c r="BM12" s="2">
        <f t="shared" si="24"/>
        <v>0</v>
      </c>
      <c r="BN12" s="2">
        <f t="shared" si="25"/>
        <v>0</v>
      </c>
      <c r="BO12" s="2">
        <f t="shared" si="26"/>
        <v>0</v>
      </c>
      <c r="BP12" s="2">
        <f t="shared" si="27"/>
        <v>0</v>
      </c>
      <c r="BQ12" s="2">
        <f t="shared" si="28"/>
        <v>0</v>
      </c>
      <c r="BR12" s="2">
        <f t="shared" si="29"/>
        <v>0</v>
      </c>
      <c r="BS12" s="2">
        <f t="shared" si="36"/>
        <v>68.16391999999999</v>
      </c>
      <c r="BT12" s="2">
        <f>(BS12-10*AN12*AN12)/9</f>
        <v>2.4487111111142212E-3</v>
      </c>
      <c r="BU12" s="8">
        <f t="shared" si="37"/>
        <v>4.948445322638436E-2</v>
      </c>
      <c r="BV12" s="3">
        <v>0.9</v>
      </c>
      <c r="BW12" s="2">
        <v>1.8331</v>
      </c>
      <c r="BX12" s="8">
        <f>BU12*BW12/SQRT(10)</f>
        <v>2.8685005226408614E-2</v>
      </c>
      <c r="BY12" s="2">
        <v>1E-3</v>
      </c>
      <c r="BZ12" s="7">
        <f t="shared" si="32"/>
        <v>2.8702430643398294E-2</v>
      </c>
      <c r="CB12" s="3">
        <f t="shared" si="33"/>
        <v>1.0995414742337688E-2</v>
      </c>
    </row>
    <row r="13" spans="1:80" x14ac:dyDescent="0.25">
      <c r="A13" s="1">
        <v>16777220</v>
      </c>
      <c r="B13" s="1">
        <v>1320</v>
      </c>
      <c r="C13" s="6">
        <f t="shared" si="34"/>
        <v>0.99992132188765481</v>
      </c>
      <c r="D13" s="1">
        <v>262143</v>
      </c>
      <c r="E13" s="1">
        <v>262144</v>
      </c>
      <c r="F13" s="1">
        <v>786431</v>
      </c>
      <c r="G13" s="1">
        <v>34</v>
      </c>
      <c r="H13" s="1">
        <v>2</v>
      </c>
      <c r="I13" s="1">
        <v>71</v>
      </c>
      <c r="J13" s="9">
        <v>53.61</v>
      </c>
      <c r="K13" s="9">
        <v>53.390999999999998</v>
      </c>
      <c r="L13" s="9">
        <v>53.173000000000002</v>
      </c>
      <c r="M13" s="9">
        <v>53.453000000000003</v>
      </c>
      <c r="N13" s="9">
        <v>53.171999999999997</v>
      </c>
      <c r="O13" s="9">
        <v>56.265999999999998</v>
      </c>
      <c r="P13" s="9">
        <v>52.734999999999999</v>
      </c>
      <c r="Q13" s="9">
        <v>53.484999999999999</v>
      </c>
      <c r="R13" s="9">
        <v>53.061999999999998</v>
      </c>
      <c r="S13" s="9">
        <v>52.421999999999997</v>
      </c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10">
        <f t="shared" si="35"/>
        <v>53.476900000000001</v>
      </c>
      <c r="AO13" s="2">
        <f t="shared" si="0"/>
        <v>2874.0320999999999</v>
      </c>
      <c r="AP13" s="2">
        <f t="shared" si="1"/>
        <v>2850.5988809999999</v>
      </c>
      <c r="AQ13" s="2">
        <f t="shared" si="2"/>
        <v>2827.367929</v>
      </c>
      <c r="AR13" s="2">
        <f t="shared" si="3"/>
        <v>2857.2232090000002</v>
      </c>
      <c r="AS13" s="2">
        <f t="shared" si="4"/>
        <v>2827.2615839999999</v>
      </c>
      <c r="AT13" s="2">
        <f t="shared" si="5"/>
        <v>3165.862756</v>
      </c>
      <c r="AU13" s="2">
        <f t="shared" si="6"/>
        <v>2780.9802249999998</v>
      </c>
      <c r="AV13" s="2">
        <f t="shared" si="7"/>
        <v>2860.6452249999998</v>
      </c>
      <c r="AW13" s="2">
        <f t="shared" si="8"/>
        <v>2815.575844</v>
      </c>
      <c r="AX13" s="2">
        <f t="shared" si="9"/>
        <v>2748.0660839999996</v>
      </c>
      <c r="AY13" s="2">
        <f t="shared" si="10"/>
        <v>0</v>
      </c>
      <c r="AZ13" s="2">
        <f t="shared" si="11"/>
        <v>0</v>
      </c>
      <c r="BA13" s="2">
        <f t="shared" si="12"/>
        <v>0</v>
      </c>
      <c r="BB13" s="2">
        <f t="shared" si="13"/>
        <v>0</v>
      </c>
      <c r="BC13" s="2">
        <f t="shared" si="14"/>
        <v>0</v>
      </c>
      <c r="BD13" s="2">
        <f t="shared" si="15"/>
        <v>0</v>
      </c>
      <c r="BE13" s="2">
        <f t="shared" si="16"/>
        <v>0</v>
      </c>
      <c r="BF13" s="2">
        <f t="shared" si="17"/>
        <v>0</v>
      </c>
      <c r="BG13" s="2">
        <f t="shared" si="18"/>
        <v>0</v>
      </c>
      <c r="BH13" s="2">
        <f t="shared" si="19"/>
        <v>0</v>
      </c>
      <c r="BI13" s="2">
        <f t="shared" si="20"/>
        <v>0</v>
      </c>
      <c r="BJ13" s="2">
        <f t="shared" si="21"/>
        <v>0</v>
      </c>
      <c r="BK13" s="2">
        <f t="shared" si="22"/>
        <v>0</v>
      </c>
      <c r="BL13" s="2">
        <f t="shared" si="23"/>
        <v>0</v>
      </c>
      <c r="BM13" s="2">
        <f t="shared" si="24"/>
        <v>0</v>
      </c>
      <c r="BN13" s="2">
        <f t="shared" si="25"/>
        <v>0</v>
      </c>
      <c r="BO13" s="2">
        <f t="shared" si="26"/>
        <v>0</v>
      </c>
      <c r="BP13" s="2">
        <f t="shared" si="27"/>
        <v>0</v>
      </c>
      <c r="BQ13" s="2">
        <f t="shared" si="28"/>
        <v>0</v>
      </c>
      <c r="BR13" s="2">
        <f t="shared" si="29"/>
        <v>0</v>
      </c>
      <c r="BS13" s="2">
        <f t="shared" si="36"/>
        <v>28607.613836999997</v>
      </c>
      <c r="BT13" s="2">
        <f>(BS13-10*AN13*AN13)/9</f>
        <v>1.091722322221661</v>
      </c>
      <c r="BU13" s="8">
        <f t="shared" si="37"/>
        <v>1.0448551680599858</v>
      </c>
      <c r="BV13" s="3">
        <v>0.9</v>
      </c>
      <c r="BW13" s="2">
        <v>1.8331</v>
      </c>
      <c r="BX13" s="8">
        <f>BU13*BW13/SQRT(10)</f>
        <v>0.60567863242874631</v>
      </c>
      <c r="BY13" s="2">
        <v>1E-3</v>
      </c>
      <c r="BZ13" s="10">
        <f t="shared" si="32"/>
        <v>0.60567945794847322</v>
      </c>
      <c r="CB13" s="3">
        <f t="shared" si="33"/>
        <v>1.1326001655826595E-2</v>
      </c>
    </row>
  </sheetData>
  <mergeCells count="16">
    <mergeCell ref="A3:C3"/>
    <mergeCell ref="A1:I2"/>
    <mergeCell ref="BS3:BS4"/>
    <mergeCell ref="AN3:AN4"/>
    <mergeCell ref="BX3:BZ3"/>
    <mergeCell ref="J2:AM3"/>
    <mergeCell ref="AN2:BZ2"/>
    <mergeCell ref="AO3:BR3"/>
    <mergeCell ref="BW3:BW4"/>
    <mergeCell ref="J1:BZ1"/>
    <mergeCell ref="BV3:BV4"/>
    <mergeCell ref="BU3:BU4"/>
    <mergeCell ref="BT3:BT4"/>
    <mergeCell ref="D4:F4"/>
    <mergeCell ref="G4:I4"/>
    <mergeCell ref="D3:I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5"/>
  <sheetViews>
    <sheetView topLeftCell="X1" workbookViewId="0">
      <selection activeCell="CB5" sqref="CB5:CB15"/>
    </sheetView>
  </sheetViews>
  <sheetFormatPr defaultRowHeight="15" x14ac:dyDescent="0.25"/>
  <cols>
    <col min="1" max="1" width="10" style="1" bestFit="1" customWidth="1"/>
    <col min="2" max="40" width="9.140625" style="1"/>
    <col min="41" max="42" width="9.140625" style="1" hidden="1" customWidth="1"/>
    <col min="43" max="72" width="0" style="1" hidden="1" customWidth="1"/>
    <col min="73" max="77" width="9.140625" style="1"/>
    <col min="78" max="78" width="7.85546875" style="1" customWidth="1"/>
    <col min="79" max="16384" width="9.140625" style="1"/>
  </cols>
  <sheetData>
    <row r="1" spans="1:80" x14ac:dyDescent="0.25">
      <c r="A1" s="14" t="s">
        <v>5</v>
      </c>
      <c r="B1" s="14"/>
      <c r="C1" s="14"/>
      <c r="D1" s="14"/>
      <c r="E1" s="14"/>
      <c r="F1" s="14"/>
      <c r="G1" s="14"/>
      <c r="H1" s="14"/>
      <c r="I1" s="14"/>
      <c r="J1" s="14" t="s">
        <v>19</v>
      </c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</row>
    <row r="2" spans="1:80" x14ac:dyDescent="0.25">
      <c r="A2" s="14"/>
      <c r="B2" s="14"/>
      <c r="C2" s="14"/>
      <c r="D2" s="14"/>
      <c r="E2" s="14"/>
      <c r="F2" s="14"/>
      <c r="G2" s="14"/>
      <c r="H2" s="14"/>
      <c r="I2" s="14"/>
      <c r="J2" s="14" t="s">
        <v>6</v>
      </c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5" t="s">
        <v>12</v>
      </c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</row>
    <row r="3" spans="1:80" x14ac:dyDescent="0.25">
      <c r="A3" s="14" t="s">
        <v>3</v>
      </c>
      <c r="B3" s="14"/>
      <c r="C3" s="14"/>
      <c r="D3" s="14" t="s">
        <v>4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 t="s">
        <v>7</v>
      </c>
      <c r="AO3" s="14" t="s">
        <v>8</v>
      </c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 t="s">
        <v>9</v>
      </c>
      <c r="BT3" s="14" t="s">
        <v>10</v>
      </c>
      <c r="BU3" s="14" t="s">
        <v>11</v>
      </c>
      <c r="BV3" s="14" t="s">
        <v>13</v>
      </c>
      <c r="BW3" s="14" t="s">
        <v>14</v>
      </c>
      <c r="BX3" s="14" t="s">
        <v>18</v>
      </c>
      <c r="BY3" s="14"/>
      <c r="BZ3" s="14"/>
    </row>
    <row r="4" spans="1:80" ht="30" x14ac:dyDescent="0.25">
      <c r="A4" s="2" t="s">
        <v>0</v>
      </c>
      <c r="B4" s="2" t="s">
        <v>1</v>
      </c>
      <c r="C4" s="2" t="s">
        <v>2</v>
      </c>
      <c r="D4" s="14" t="s">
        <v>0</v>
      </c>
      <c r="E4" s="14"/>
      <c r="F4" s="14"/>
      <c r="G4" s="14" t="s">
        <v>1</v>
      </c>
      <c r="H4" s="14"/>
      <c r="I4" s="14"/>
      <c r="J4" s="2">
        <v>1</v>
      </c>
      <c r="K4" s="2">
        <v>2</v>
      </c>
      <c r="L4" s="2">
        <v>3</v>
      </c>
      <c r="M4" s="2">
        <v>4</v>
      </c>
      <c r="N4" s="2">
        <v>5</v>
      </c>
      <c r="O4" s="2">
        <v>6</v>
      </c>
      <c r="P4" s="2">
        <v>7</v>
      </c>
      <c r="Q4" s="2">
        <v>8</v>
      </c>
      <c r="R4" s="2">
        <v>9</v>
      </c>
      <c r="S4" s="2">
        <v>10</v>
      </c>
      <c r="T4" s="2">
        <v>11</v>
      </c>
      <c r="U4" s="2">
        <v>12</v>
      </c>
      <c r="V4" s="2">
        <v>13</v>
      </c>
      <c r="W4" s="2">
        <v>14</v>
      </c>
      <c r="X4" s="2">
        <v>15</v>
      </c>
      <c r="Y4" s="2">
        <v>16</v>
      </c>
      <c r="Z4" s="2">
        <v>17</v>
      </c>
      <c r="AA4" s="2">
        <v>18</v>
      </c>
      <c r="AB4" s="2">
        <v>19</v>
      </c>
      <c r="AC4" s="2">
        <v>20</v>
      </c>
      <c r="AD4" s="2">
        <v>21</v>
      </c>
      <c r="AE4" s="2">
        <v>22</v>
      </c>
      <c r="AF4" s="2">
        <v>23</v>
      </c>
      <c r="AG4" s="2">
        <v>24</v>
      </c>
      <c r="AH4" s="2">
        <v>25</v>
      </c>
      <c r="AI4" s="2">
        <v>26</v>
      </c>
      <c r="AJ4" s="2">
        <v>27</v>
      </c>
      <c r="AK4" s="2">
        <v>28</v>
      </c>
      <c r="AL4" s="2">
        <v>29</v>
      </c>
      <c r="AM4" s="2">
        <v>30</v>
      </c>
      <c r="AN4" s="14"/>
      <c r="AO4" s="2">
        <v>1</v>
      </c>
      <c r="AP4" s="2">
        <v>2</v>
      </c>
      <c r="AQ4" s="2">
        <v>3</v>
      </c>
      <c r="AR4" s="2">
        <v>4</v>
      </c>
      <c r="AS4" s="2">
        <v>5</v>
      </c>
      <c r="AT4" s="2">
        <v>6</v>
      </c>
      <c r="AU4" s="2">
        <v>7</v>
      </c>
      <c r="AV4" s="2">
        <v>8</v>
      </c>
      <c r="AW4" s="2">
        <v>9</v>
      </c>
      <c r="AX4" s="2">
        <v>10</v>
      </c>
      <c r="AY4" s="2">
        <v>11</v>
      </c>
      <c r="AZ4" s="2">
        <v>12</v>
      </c>
      <c r="BA4" s="2">
        <v>13</v>
      </c>
      <c r="BB4" s="2">
        <v>14</v>
      </c>
      <c r="BC4" s="2">
        <v>15</v>
      </c>
      <c r="BD4" s="2">
        <v>16</v>
      </c>
      <c r="BE4" s="2">
        <v>17</v>
      </c>
      <c r="BF4" s="2">
        <v>18</v>
      </c>
      <c r="BG4" s="2">
        <v>19</v>
      </c>
      <c r="BH4" s="2">
        <v>20</v>
      </c>
      <c r="BI4" s="2">
        <v>21</v>
      </c>
      <c r="BJ4" s="2">
        <v>22</v>
      </c>
      <c r="BK4" s="2">
        <v>23</v>
      </c>
      <c r="BL4" s="2">
        <v>24</v>
      </c>
      <c r="BM4" s="2">
        <v>25</v>
      </c>
      <c r="BN4" s="2">
        <v>26</v>
      </c>
      <c r="BO4" s="2">
        <v>27</v>
      </c>
      <c r="BP4" s="2">
        <v>28</v>
      </c>
      <c r="BQ4" s="2">
        <v>29</v>
      </c>
      <c r="BR4" s="2">
        <v>30</v>
      </c>
      <c r="BS4" s="14"/>
      <c r="BT4" s="14"/>
      <c r="BU4" s="14"/>
      <c r="BV4" s="14"/>
      <c r="BW4" s="14"/>
      <c r="BX4" s="2" t="s">
        <v>15</v>
      </c>
      <c r="BY4" s="2" t="s">
        <v>16</v>
      </c>
      <c r="BZ4" s="2" t="s">
        <v>17</v>
      </c>
    </row>
    <row r="5" spans="1:80" x14ac:dyDescent="0.25">
      <c r="A5" s="1">
        <v>260</v>
      </c>
      <c r="B5" s="1">
        <v>168</v>
      </c>
      <c r="C5" s="3">
        <f>1-(B5/A5)</f>
        <v>0.35384615384615381</v>
      </c>
      <c r="D5" s="1">
        <v>3</v>
      </c>
      <c r="E5" s="1">
        <v>4</v>
      </c>
      <c r="F5" s="1">
        <v>11</v>
      </c>
      <c r="G5" s="1">
        <v>2</v>
      </c>
      <c r="H5" s="1">
        <v>2</v>
      </c>
      <c r="I5" s="1">
        <v>7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8">
        <f t="shared" ref="AN5:AN11" si="0">AVERAGE(J5:AM5)</f>
        <v>0</v>
      </c>
      <c r="AO5" s="2">
        <f t="shared" ref="AO5:AO15" si="1">J5*J5</f>
        <v>0</v>
      </c>
      <c r="AP5" s="2">
        <f t="shared" ref="AP5:BE15" si="2">K5*K5</f>
        <v>0</v>
      </c>
      <c r="AQ5" s="2">
        <f t="shared" si="2"/>
        <v>0</v>
      </c>
      <c r="AR5" s="2">
        <f t="shared" si="2"/>
        <v>0</v>
      </c>
      <c r="AS5" s="2">
        <f t="shared" si="2"/>
        <v>0</v>
      </c>
      <c r="AT5" s="2">
        <f t="shared" si="2"/>
        <v>0</v>
      </c>
      <c r="AU5" s="2">
        <f t="shared" si="2"/>
        <v>0</v>
      </c>
      <c r="AV5" s="2">
        <f t="shared" si="2"/>
        <v>0</v>
      </c>
      <c r="AW5" s="2">
        <f t="shared" si="2"/>
        <v>0</v>
      </c>
      <c r="AX5" s="2">
        <f t="shared" si="2"/>
        <v>0</v>
      </c>
      <c r="AY5" s="2">
        <f t="shared" si="2"/>
        <v>0</v>
      </c>
      <c r="AZ5" s="2">
        <f t="shared" si="2"/>
        <v>0</v>
      </c>
      <c r="BA5" s="2">
        <f t="shared" si="2"/>
        <v>0</v>
      </c>
      <c r="BB5" s="2">
        <f t="shared" si="2"/>
        <v>0</v>
      </c>
      <c r="BC5" s="2">
        <f t="shared" si="2"/>
        <v>0</v>
      </c>
      <c r="BD5" s="2">
        <f t="shared" si="2"/>
        <v>0</v>
      </c>
      <c r="BE5" s="2">
        <f t="shared" si="2"/>
        <v>0</v>
      </c>
      <c r="BF5" s="2">
        <f t="shared" ref="BF5:BR15" si="3">AA5*AA5</f>
        <v>0</v>
      </c>
      <c r="BG5" s="2">
        <f t="shared" si="3"/>
        <v>0</v>
      </c>
      <c r="BH5" s="2">
        <f t="shared" si="3"/>
        <v>0</v>
      </c>
      <c r="BI5" s="2">
        <f t="shared" si="3"/>
        <v>0</v>
      </c>
      <c r="BJ5" s="2">
        <f t="shared" si="3"/>
        <v>0</v>
      </c>
      <c r="BK5" s="2">
        <f t="shared" si="3"/>
        <v>0</v>
      </c>
      <c r="BL5" s="2">
        <f t="shared" si="3"/>
        <v>0</v>
      </c>
      <c r="BM5" s="2">
        <f t="shared" si="3"/>
        <v>0</v>
      </c>
      <c r="BN5" s="2">
        <f t="shared" si="3"/>
        <v>0</v>
      </c>
      <c r="BO5" s="2">
        <f t="shared" si="3"/>
        <v>0</v>
      </c>
      <c r="BP5" s="2">
        <f t="shared" si="3"/>
        <v>0</v>
      </c>
      <c r="BQ5" s="2">
        <f t="shared" si="3"/>
        <v>0</v>
      </c>
      <c r="BR5" s="2">
        <f t="shared" si="3"/>
        <v>0</v>
      </c>
      <c r="BS5" s="2">
        <f t="shared" ref="BS5:BS11" si="4">SUM(AO5:BR5)</f>
        <v>0</v>
      </c>
      <c r="BT5" s="2">
        <f t="shared" ref="BT5:BT11" si="5">(BS5-30*AN5*AN5)/29</f>
        <v>0</v>
      </c>
      <c r="BU5" s="8">
        <f t="shared" ref="BU5:BU11" si="6">SQRT(BT5)</f>
        <v>0</v>
      </c>
      <c r="BV5" s="3">
        <v>0.9</v>
      </c>
      <c r="BW5" s="2">
        <v>1.6991000000000001</v>
      </c>
      <c r="BX5" s="8">
        <f t="shared" ref="BX5:BX11" si="7">BU5*BW5/SQRT(30)</f>
        <v>0</v>
      </c>
      <c r="BY5" s="2">
        <v>1E-3</v>
      </c>
      <c r="BZ5" s="2">
        <f t="shared" ref="BZ5:BZ11" si="8">SQRT(BX5*BX5+BY5*BY5)</f>
        <v>1E-3</v>
      </c>
      <c r="CB5" s="12" t="e">
        <f t="shared" ref="CB5:CB15" si="9">BZ5/AN5</f>
        <v>#DIV/0!</v>
      </c>
    </row>
    <row r="6" spans="1:80" x14ac:dyDescent="0.25">
      <c r="A6" s="1">
        <v>1028</v>
      </c>
      <c r="B6" s="1">
        <v>584</v>
      </c>
      <c r="C6" s="3">
        <f t="shared" ref="C6:C15" si="10">1-(B6/A6)</f>
        <v>0.43190661478599224</v>
      </c>
      <c r="D6" s="1">
        <v>15</v>
      </c>
      <c r="E6" s="1">
        <v>16</v>
      </c>
      <c r="F6" s="1">
        <v>47</v>
      </c>
      <c r="G6" s="1">
        <v>12</v>
      </c>
      <c r="H6" s="1">
        <v>4</v>
      </c>
      <c r="I6" s="1">
        <v>29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8">
        <f t="shared" si="0"/>
        <v>0</v>
      </c>
      <c r="AO6" s="2">
        <f t="shared" si="1"/>
        <v>0</v>
      </c>
      <c r="AP6" s="2">
        <f t="shared" si="2"/>
        <v>0</v>
      </c>
      <c r="AQ6" s="2">
        <f t="shared" si="2"/>
        <v>0</v>
      </c>
      <c r="AR6" s="2">
        <f t="shared" si="2"/>
        <v>0</v>
      </c>
      <c r="AS6" s="2">
        <f t="shared" si="2"/>
        <v>0</v>
      </c>
      <c r="AT6" s="2">
        <f t="shared" si="2"/>
        <v>0</v>
      </c>
      <c r="AU6" s="2">
        <f t="shared" si="2"/>
        <v>0</v>
      </c>
      <c r="AV6" s="2">
        <f t="shared" si="2"/>
        <v>0</v>
      </c>
      <c r="AW6" s="2">
        <f t="shared" si="2"/>
        <v>0</v>
      </c>
      <c r="AX6" s="2">
        <f t="shared" si="2"/>
        <v>0</v>
      </c>
      <c r="AY6" s="2">
        <f t="shared" si="2"/>
        <v>0</v>
      </c>
      <c r="AZ6" s="2">
        <f t="shared" si="2"/>
        <v>0</v>
      </c>
      <c r="BA6" s="2">
        <f t="shared" si="2"/>
        <v>0</v>
      </c>
      <c r="BB6" s="2">
        <f t="shared" si="2"/>
        <v>0</v>
      </c>
      <c r="BC6" s="2">
        <f t="shared" si="2"/>
        <v>0</v>
      </c>
      <c r="BD6" s="2">
        <f t="shared" si="2"/>
        <v>0</v>
      </c>
      <c r="BE6" s="2">
        <f t="shared" si="2"/>
        <v>0</v>
      </c>
      <c r="BF6" s="2">
        <f t="shared" si="3"/>
        <v>0</v>
      </c>
      <c r="BG6" s="2">
        <f t="shared" si="3"/>
        <v>0</v>
      </c>
      <c r="BH6" s="2">
        <f t="shared" si="3"/>
        <v>0</v>
      </c>
      <c r="BI6" s="2">
        <f t="shared" si="3"/>
        <v>0</v>
      </c>
      <c r="BJ6" s="2">
        <f t="shared" si="3"/>
        <v>0</v>
      </c>
      <c r="BK6" s="2">
        <f t="shared" si="3"/>
        <v>0</v>
      </c>
      <c r="BL6" s="2">
        <f t="shared" si="3"/>
        <v>0</v>
      </c>
      <c r="BM6" s="2">
        <f t="shared" si="3"/>
        <v>0</v>
      </c>
      <c r="BN6" s="2">
        <f t="shared" si="3"/>
        <v>0</v>
      </c>
      <c r="BO6" s="2">
        <f t="shared" si="3"/>
        <v>0</v>
      </c>
      <c r="BP6" s="2">
        <f t="shared" si="3"/>
        <v>0</v>
      </c>
      <c r="BQ6" s="2">
        <f t="shared" si="3"/>
        <v>0</v>
      </c>
      <c r="BR6" s="2">
        <f t="shared" si="3"/>
        <v>0</v>
      </c>
      <c r="BS6" s="2">
        <f t="shared" si="4"/>
        <v>0</v>
      </c>
      <c r="BT6" s="2">
        <f t="shared" si="5"/>
        <v>0</v>
      </c>
      <c r="BU6" s="8">
        <f t="shared" si="6"/>
        <v>0</v>
      </c>
      <c r="BV6" s="3">
        <v>0.9</v>
      </c>
      <c r="BW6" s="2">
        <v>1.6991000000000001</v>
      </c>
      <c r="BX6" s="8">
        <f t="shared" si="7"/>
        <v>0</v>
      </c>
      <c r="BY6" s="2">
        <v>1E-3</v>
      </c>
      <c r="BZ6" s="2">
        <f t="shared" si="8"/>
        <v>1E-3</v>
      </c>
      <c r="CB6" s="12" t="e">
        <f t="shared" si="9"/>
        <v>#DIV/0!</v>
      </c>
    </row>
    <row r="7" spans="1:80" x14ac:dyDescent="0.25">
      <c r="A7" s="1">
        <v>4100</v>
      </c>
      <c r="B7" s="1">
        <v>2136</v>
      </c>
      <c r="C7" s="3">
        <f t="shared" si="10"/>
        <v>0.47902439024390242</v>
      </c>
      <c r="D7" s="1">
        <v>63</v>
      </c>
      <c r="E7" s="1">
        <v>64</v>
      </c>
      <c r="F7" s="1">
        <v>191</v>
      </c>
      <c r="G7" s="1">
        <v>52</v>
      </c>
      <c r="H7" s="1">
        <v>8</v>
      </c>
      <c r="I7" s="1">
        <v>113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8">
        <f t="shared" si="0"/>
        <v>0</v>
      </c>
      <c r="AO7" s="2">
        <f t="shared" si="1"/>
        <v>0</v>
      </c>
      <c r="AP7" s="2">
        <f t="shared" si="2"/>
        <v>0</v>
      </c>
      <c r="AQ7" s="2">
        <f t="shared" si="2"/>
        <v>0</v>
      </c>
      <c r="AR7" s="2">
        <f t="shared" si="2"/>
        <v>0</v>
      </c>
      <c r="AS7" s="2">
        <f t="shared" si="2"/>
        <v>0</v>
      </c>
      <c r="AT7" s="2">
        <f t="shared" si="2"/>
        <v>0</v>
      </c>
      <c r="AU7" s="2">
        <f t="shared" si="2"/>
        <v>0</v>
      </c>
      <c r="AV7" s="2">
        <f t="shared" si="2"/>
        <v>0</v>
      </c>
      <c r="AW7" s="2">
        <f t="shared" si="2"/>
        <v>0</v>
      </c>
      <c r="AX7" s="2">
        <f t="shared" si="2"/>
        <v>0</v>
      </c>
      <c r="AY7" s="2">
        <f t="shared" si="2"/>
        <v>0</v>
      </c>
      <c r="AZ7" s="2">
        <f t="shared" si="2"/>
        <v>0</v>
      </c>
      <c r="BA7" s="2">
        <f t="shared" si="2"/>
        <v>0</v>
      </c>
      <c r="BB7" s="2">
        <f t="shared" si="2"/>
        <v>0</v>
      </c>
      <c r="BC7" s="2">
        <f t="shared" si="2"/>
        <v>0</v>
      </c>
      <c r="BD7" s="2">
        <f t="shared" si="2"/>
        <v>0</v>
      </c>
      <c r="BE7" s="2">
        <f t="shared" si="2"/>
        <v>0</v>
      </c>
      <c r="BF7" s="2">
        <f t="shared" si="3"/>
        <v>0</v>
      </c>
      <c r="BG7" s="2">
        <f t="shared" si="3"/>
        <v>0</v>
      </c>
      <c r="BH7" s="2">
        <f t="shared" si="3"/>
        <v>0</v>
      </c>
      <c r="BI7" s="2">
        <f t="shared" si="3"/>
        <v>0</v>
      </c>
      <c r="BJ7" s="2">
        <f t="shared" si="3"/>
        <v>0</v>
      </c>
      <c r="BK7" s="2">
        <f t="shared" si="3"/>
        <v>0</v>
      </c>
      <c r="BL7" s="2">
        <f t="shared" si="3"/>
        <v>0</v>
      </c>
      <c r="BM7" s="2">
        <f t="shared" si="3"/>
        <v>0</v>
      </c>
      <c r="BN7" s="2">
        <f t="shared" si="3"/>
        <v>0</v>
      </c>
      <c r="BO7" s="2">
        <f t="shared" si="3"/>
        <v>0</v>
      </c>
      <c r="BP7" s="2">
        <f t="shared" si="3"/>
        <v>0</v>
      </c>
      <c r="BQ7" s="2">
        <f t="shared" si="3"/>
        <v>0</v>
      </c>
      <c r="BR7" s="2">
        <f t="shared" si="3"/>
        <v>0</v>
      </c>
      <c r="BS7" s="2">
        <f t="shared" si="4"/>
        <v>0</v>
      </c>
      <c r="BT7" s="2">
        <f t="shared" si="5"/>
        <v>0</v>
      </c>
      <c r="BU7" s="8">
        <f t="shared" si="6"/>
        <v>0</v>
      </c>
      <c r="BV7" s="3">
        <v>0.9</v>
      </c>
      <c r="BW7" s="2">
        <v>1.6991000000000001</v>
      </c>
      <c r="BX7" s="8">
        <f t="shared" si="7"/>
        <v>0</v>
      </c>
      <c r="BY7" s="2">
        <v>1E-3</v>
      </c>
      <c r="BZ7" s="2">
        <f t="shared" si="8"/>
        <v>1E-3</v>
      </c>
      <c r="CB7" s="12" t="e">
        <f t="shared" si="9"/>
        <v>#DIV/0!</v>
      </c>
    </row>
    <row r="8" spans="1:80" x14ac:dyDescent="0.25">
      <c r="A8" s="1">
        <v>16388</v>
      </c>
      <c r="B8" s="1">
        <v>8120</v>
      </c>
      <c r="C8" s="3">
        <f t="shared" si="10"/>
        <v>0.50451549914571636</v>
      </c>
      <c r="D8" s="1">
        <v>255</v>
      </c>
      <c r="E8" s="1">
        <v>256</v>
      </c>
      <c r="F8" s="1">
        <v>767</v>
      </c>
      <c r="G8" s="1">
        <v>212</v>
      </c>
      <c r="H8" s="1">
        <v>16</v>
      </c>
      <c r="I8" s="1">
        <v>441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8">
        <f t="shared" si="0"/>
        <v>0</v>
      </c>
      <c r="AO8" s="2">
        <f t="shared" si="1"/>
        <v>0</v>
      </c>
      <c r="AP8" s="2">
        <f t="shared" si="2"/>
        <v>0</v>
      </c>
      <c r="AQ8" s="2">
        <f t="shared" si="2"/>
        <v>0</v>
      </c>
      <c r="AR8" s="2">
        <f t="shared" si="2"/>
        <v>0</v>
      </c>
      <c r="AS8" s="2">
        <f t="shared" si="2"/>
        <v>0</v>
      </c>
      <c r="AT8" s="2">
        <f t="shared" si="2"/>
        <v>0</v>
      </c>
      <c r="AU8" s="2">
        <f t="shared" si="2"/>
        <v>0</v>
      </c>
      <c r="AV8" s="2">
        <f t="shared" si="2"/>
        <v>0</v>
      </c>
      <c r="AW8" s="2">
        <f t="shared" si="2"/>
        <v>0</v>
      </c>
      <c r="AX8" s="2">
        <f t="shared" si="2"/>
        <v>0</v>
      </c>
      <c r="AY8" s="2">
        <f t="shared" si="2"/>
        <v>0</v>
      </c>
      <c r="AZ8" s="2">
        <f t="shared" si="2"/>
        <v>0</v>
      </c>
      <c r="BA8" s="2">
        <f t="shared" si="2"/>
        <v>0</v>
      </c>
      <c r="BB8" s="2">
        <f t="shared" si="2"/>
        <v>0</v>
      </c>
      <c r="BC8" s="2">
        <f t="shared" si="2"/>
        <v>0</v>
      </c>
      <c r="BD8" s="2">
        <f t="shared" si="2"/>
        <v>0</v>
      </c>
      <c r="BE8" s="2">
        <f t="shared" si="2"/>
        <v>0</v>
      </c>
      <c r="BF8" s="2">
        <f t="shared" si="3"/>
        <v>0</v>
      </c>
      <c r="BG8" s="2">
        <f t="shared" si="3"/>
        <v>0</v>
      </c>
      <c r="BH8" s="2">
        <f t="shared" si="3"/>
        <v>0</v>
      </c>
      <c r="BI8" s="2">
        <f t="shared" si="3"/>
        <v>0</v>
      </c>
      <c r="BJ8" s="2">
        <f t="shared" si="3"/>
        <v>0</v>
      </c>
      <c r="BK8" s="2">
        <f t="shared" si="3"/>
        <v>0</v>
      </c>
      <c r="BL8" s="2">
        <f t="shared" si="3"/>
        <v>0</v>
      </c>
      <c r="BM8" s="2">
        <f t="shared" si="3"/>
        <v>0</v>
      </c>
      <c r="BN8" s="2">
        <f t="shared" si="3"/>
        <v>0</v>
      </c>
      <c r="BO8" s="2">
        <f t="shared" si="3"/>
        <v>0</v>
      </c>
      <c r="BP8" s="2">
        <f t="shared" si="3"/>
        <v>0</v>
      </c>
      <c r="BQ8" s="2">
        <f t="shared" si="3"/>
        <v>0</v>
      </c>
      <c r="BR8" s="2">
        <f t="shared" si="3"/>
        <v>0</v>
      </c>
      <c r="BS8" s="2">
        <f t="shared" si="4"/>
        <v>0</v>
      </c>
      <c r="BT8" s="2">
        <f t="shared" si="5"/>
        <v>0</v>
      </c>
      <c r="BU8" s="8">
        <f t="shared" si="6"/>
        <v>0</v>
      </c>
      <c r="BV8" s="3">
        <v>0.9</v>
      </c>
      <c r="BW8" s="2">
        <v>1.6991000000000001</v>
      </c>
      <c r="BX8" s="8">
        <f t="shared" si="7"/>
        <v>0</v>
      </c>
      <c r="BY8" s="2">
        <v>1E-3</v>
      </c>
      <c r="BZ8" s="2">
        <f t="shared" si="8"/>
        <v>1E-3</v>
      </c>
      <c r="CB8" s="12" t="e">
        <f t="shared" si="9"/>
        <v>#DIV/0!</v>
      </c>
    </row>
    <row r="9" spans="1:80" x14ac:dyDescent="0.25">
      <c r="A9" s="1">
        <v>65540</v>
      </c>
      <c r="B9" s="1">
        <v>31608</v>
      </c>
      <c r="C9" s="13">
        <f t="shared" si="10"/>
        <v>0.51772963075984135</v>
      </c>
      <c r="D9" s="1">
        <v>1023</v>
      </c>
      <c r="E9" s="1">
        <v>1024</v>
      </c>
      <c r="F9" s="1">
        <v>3071</v>
      </c>
      <c r="G9" s="1">
        <v>852</v>
      </c>
      <c r="H9" s="1">
        <v>32</v>
      </c>
      <c r="I9" s="1">
        <v>1737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8">
        <f t="shared" si="0"/>
        <v>0</v>
      </c>
      <c r="AO9" s="2">
        <f t="shared" si="1"/>
        <v>0</v>
      </c>
      <c r="AP9" s="2">
        <f t="shared" si="2"/>
        <v>0</v>
      </c>
      <c r="AQ9" s="2">
        <f t="shared" si="2"/>
        <v>0</v>
      </c>
      <c r="AR9" s="2">
        <f t="shared" si="2"/>
        <v>0</v>
      </c>
      <c r="AS9" s="2">
        <f t="shared" si="2"/>
        <v>0</v>
      </c>
      <c r="AT9" s="2">
        <f t="shared" si="2"/>
        <v>0</v>
      </c>
      <c r="AU9" s="2">
        <f t="shared" si="2"/>
        <v>0</v>
      </c>
      <c r="AV9" s="2">
        <f t="shared" si="2"/>
        <v>0</v>
      </c>
      <c r="AW9" s="2">
        <f t="shared" si="2"/>
        <v>0</v>
      </c>
      <c r="AX9" s="2">
        <f t="shared" si="2"/>
        <v>0</v>
      </c>
      <c r="AY9" s="2">
        <f t="shared" si="2"/>
        <v>0</v>
      </c>
      <c r="AZ9" s="2">
        <f t="shared" si="2"/>
        <v>0</v>
      </c>
      <c r="BA9" s="2">
        <f t="shared" si="2"/>
        <v>0</v>
      </c>
      <c r="BB9" s="2">
        <f t="shared" si="2"/>
        <v>0</v>
      </c>
      <c r="BC9" s="2">
        <f t="shared" si="2"/>
        <v>0</v>
      </c>
      <c r="BD9" s="2">
        <f t="shared" si="2"/>
        <v>0</v>
      </c>
      <c r="BE9" s="2">
        <f t="shared" si="2"/>
        <v>0</v>
      </c>
      <c r="BF9" s="2">
        <f t="shared" si="3"/>
        <v>0</v>
      </c>
      <c r="BG9" s="2">
        <f t="shared" si="3"/>
        <v>0</v>
      </c>
      <c r="BH9" s="2">
        <f t="shared" si="3"/>
        <v>0</v>
      </c>
      <c r="BI9" s="2">
        <f t="shared" si="3"/>
        <v>0</v>
      </c>
      <c r="BJ9" s="2">
        <f t="shared" si="3"/>
        <v>0</v>
      </c>
      <c r="BK9" s="2">
        <f t="shared" si="3"/>
        <v>0</v>
      </c>
      <c r="BL9" s="2">
        <f t="shared" si="3"/>
        <v>0</v>
      </c>
      <c r="BM9" s="2">
        <f t="shared" si="3"/>
        <v>0</v>
      </c>
      <c r="BN9" s="2">
        <f t="shared" si="3"/>
        <v>0</v>
      </c>
      <c r="BO9" s="2">
        <f t="shared" si="3"/>
        <v>0</v>
      </c>
      <c r="BP9" s="2">
        <f t="shared" si="3"/>
        <v>0</v>
      </c>
      <c r="BQ9" s="2">
        <f t="shared" si="3"/>
        <v>0</v>
      </c>
      <c r="BR9" s="2">
        <f t="shared" si="3"/>
        <v>0</v>
      </c>
      <c r="BS9" s="2">
        <f t="shared" si="4"/>
        <v>0</v>
      </c>
      <c r="BT9" s="2">
        <f t="shared" si="5"/>
        <v>0</v>
      </c>
      <c r="BU9" s="8">
        <f t="shared" si="6"/>
        <v>0</v>
      </c>
      <c r="BV9" s="3">
        <v>0.9</v>
      </c>
      <c r="BW9" s="2">
        <v>1.6991000000000001</v>
      </c>
      <c r="BX9" s="8">
        <f t="shared" si="7"/>
        <v>0</v>
      </c>
      <c r="BY9" s="2">
        <v>1E-3</v>
      </c>
      <c r="BZ9" s="2">
        <f t="shared" si="8"/>
        <v>1E-3</v>
      </c>
      <c r="CB9" s="12" t="e">
        <f t="shared" si="9"/>
        <v>#DIV/0!</v>
      </c>
    </row>
    <row r="10" spans="1:80" x14ac:dyDescent="0.25">
      <c r="A10" s="1">
        <v>262148</v>
      </c>
      <c r="B10" s="1">
        <v>124664</v>
      </c>
      <c r="C10" s="13">
        <f t="shared" si="10"/>
        <v>0.52445183636724291</v>
      </c>
      <c r="D10" s="1">
        <v>4095</v>
      </c>
      <c r="E10" s="1">
        <v>4096</v>
      </c>
      <c r="F10" s="1">
        <v>12287</v>
      </c>
      <c r="G10" s="1">
        <v>3412</v>
      </c>
      <c r="H10" s="1">
        <v>64</v>
      </c>
      <c r="I10" s="1">
        <v>6889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1.6E-2</v>
      </c>
      <c r="W10" s="9">
        <v>0</v>
      </c>
      <c r="X10" s="9">
        <v>1.6E-2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1.4E-2</v>
      </c>
      <c r="AJ10" s="9">
        <v>0</v>
      </c>
      <c r="AK10" s="9">
        <v>1.6E-2</v>
      </c>
      <c r="AL10" s="9">
        <v>0</v>
      </c>
      <c r="AM10" s="9">
        <v>1.6E-2</v>
      </c>
      <c r="AN10" s="8">
        <f t="shared" si="0"/>
        <v>2.5999999999999999E-3</v>
      </c>
      <c r="AO10" s="2">
        <f t="shared" si="1"/>
        <v>0</v>
      </c>
      <c r="AP10" s="2">
        <f t="shared" si="2"/>
        <v>0</v>
      </c>
      <c r="AQ10" s="2">
        <f t="shared" si="2"/>
        <v>0</v>
      </c>
      <c r="AR10" s="2">
        <f t="shared" si="2"/>
        <v>0</v>
      </c>
      <c r="AS10" s="2">
        <f t="shared" si="2"/>
        <v>0</v>
      </c>
      <c r="AT10" s="2">
        <f t="shared" si="2"/>
        <v>0</v>
      </c>
      <c r="AU10" s="2">
        <f t="shared" si="2"/>
        <v>0</v>
      </c>
      <c r="AV10" s="2">
        <f t="shared" si="2"/>
        <v>0</v>
      </c>
      <c r="AW10" s="2">
        <f t="shared" si="2"/>
        <v>0</v>
      </c>
      <c r="AX10" s="2">
        <f t="shared" si="2"/>
        <v>0</v>
      </c>
      <c r="AY10" s="2">
        <f t="shared" si="2"/>
        <v>0</v>
      </c>
      <c r="AZ10" s="2">
        <f t="shared" si="2"/>
        <v>0</v>
      </c>
      <c r="BA10" s="2">
        <f t="shared" si="2"/>
        <v>2.5599999999999999E-4</v>
      </c>
      <c r="BB10" s="2">
        <f t="shared" si="2"/>
        <v>0</v>
      </c>
      <c r="BC10" s="2">
        <f t="shared" si="2"/>
        <v>2.5599999999999999E-4</v>
      </c>
      <c r="BD10" s="2">
        <f t="shared" si="2"/>
        <v>0</v>
      </c>
      <c r="BE10" s="2">
        <f t="shared" si="2"/>
        <v>0</v>
      </c>
      <c r="BF10" s="2">
        <f t="shared" si="3"/>
        <v>0</v>
      </c>
      <c r="BG10" s="2">
        <f t="shared" si="3"/>
        <v>0</v>
      </c>
      <c r="BH10" s="2">
        <f t="shared" si="3"/>
        <v>0</v>
      </c>
      <c r="BI10" s="2">
        <f t="shared" si="3"/>
        <v>0</v>
      </c>
      <c r="BJ10" s="2">
        <f t="shared" si="3"/>
        <v>0</v>
      </c>
      <c r="BK10" s="2">
        <f t="shared" si="3"/>
        <v>0</v>
      </c>
      <c r="BL10" s="2">
        <f t="shared" si="3"/>
        <v>0</v>
      </c>
      <c r="BM10" s="2">
        <f t="shared" si="3"/>
        <v>0</v>
      </c>
      <c r="BN10" s="2">
        <f t="shared" si="3"/>
        <v>1.9600000000000002E-4</v>
      </c>
      <c r="BO10" s="2">
        <f t="shared" si="3"/>
        <v>0</v>
      </c>
      <c r="BP10" s="2">
        <f t="shared" si="3"/>
        <v>2.5599999999999999E-4</v>
      </c>
      <c r="BQ10" s="2">
        <f t="shared" si="3"/>
        <v>0</v>
      </c>
      <c r="BR10" s="2">
        <f t="shared" si="3"/>
        <v>2.5599999999999999E-4</v>
      </c>
      <c r="BS10" s="2">
        <f t="shared" si="4"/>
        <v>1.2199999999999999E-3</v>
      </c>
      <c r="BT10" s="2">
        <f t="shared" si="5"/>
        <v>3.5075862068965514E-5</v>
      </c>
      <c r="BU10" s="8">
        <f t="shared" si="6"/>
        <v>5.9224878276755884E-3</v>
      </c>
      <c r="BV10" s="3">
        <v>0.9</v>
      </c>
      <c r="BW10" s="2">
        <v>1.6991000000000001</v>
      </c>
      <c r="BX10" s="8">
        <f t="shared" si="7"/>
        <v>1.8372256044810933E-3</v>
      </c>
      <c r="BY10" s="2">
        <v>1E-3</v>
      </c>
      <c r="BZ10" s="8">
        <f t="shared" si="8"/>
        <v>2.091745185666963E-3</v>
      </c>
      <c r="CB10" s="12">
        <f t="shared" si="9"/>
        <v>0.80451737910267818</v>
      </c>
    </row>
    <row r="11" spans="1:80" x14ac:dyDescent="0.25">
      <c r="A11" s="1">
        <v>1048580</v>
      </c>
      <c r="B11" s="1">
        <v>438476</v>
      </c>
      <c r="C11" s="13">
        <f t="shared" si="10"/>
        <v>0.58183829559976341</v>
      </c>
      <c r="D11" s="1">
        <v>16383</v>
      </c>
      <c r="E11" s="1">
        <v>16384</v>
      </c>
      <c r="F11" s="1">
        <v>49151</v>
      </c>
      <c r="G11" s="1">
        <v>12129</v>
      </c>
      <c r="H11" s="1">
        <v>64</v>
      </c>
      <c r="I11" s="1">
        <v>24323</v>
      </c>
      <c r="J11" s="9">
        <v>1.6E-2</v>
      </c>
      <c r="K11" s="9">
        <v>1.4E-2</v>
      </c>
      <c r="L11" s="9">
        <v>0</v>
      </c>
      <c r="M11" s="9">
        <v>1.4E-2</v>
      </c>
      <c r="N11" s="9">
        <v>1.6E-2</v>
      </c>
      <c r="O11" s="9">
        <v>1.6E-2</v>
      </c>
      <c r="P11" s="9">
        <v>1.6E-2</v>
      </c>
      <c r="Q11" s="9">
        <v>1.4E-2</v>
      </c>
      <c r="R11" s="9">
        <v>1.6E-2</v>
      </c>
      <c r="S11" s="9">
        <v>0</v>
      </c>
      <c r="T11" s="9">
        <v>1.6E-2</v>
      </c>
      <c r="U11" s="9">
        <v>1.6E-2</v>
      </c>
      <c r="V11" s="9">
        <v>1.4E-2</v>
      </c>
      <c r="W11" s="9">
        <v>1.4E-2</v>
      </c>
      <c r="X11" s="9">
        <v>1.6E-2</v>
      </c>
      <c r="Y11" s="9">
        <v>1.6E-2</v>
      </c>
      <c r="Z11" s="9">
        <v>1.6E-2</v>
      </c>
      <c r="AA11" s="9">
        <v>1.4E-2</v>
      </c>
      <c r="AB11" s="9">
        <v>1.4E-2</v>
      </c>
      <c r="AC11" s="9">
        <v>0</v>
      </c>
      <c r="AD11" s="9">
        <v>1.6E-2</v>
      </c>
      <c r="AE11" s="9">
        <v>1.6E-2</v>
      </c>
      <c r="AF11" s="9">
        <v>1.6E-2</v>
      </c>
      <c r="AG11" s="9">
        <v>1.4E-2</v>
      </c>
      <c r="AH11" s="9">
        <v>1.6E-2</v>
      </c>
      <c r="AI11" s="9">
        <v>0</v>
      </c>
      <c r="AJ11" s="9">
        <v>1.6E-2</v>
      </c>
      <c r="AK11" s="9">
        <v>1.6E-2</v>
      </c>
      <c r="AL11" s="9">
        <v>1.4E-2</v>
      </c>
      <c r="AM11" s="9">
        <v>1.4E-2</v>
      </c>
      <c r="AN11" s="8">
        <f t="shared" si="0"/>
        <v>1.3200000000000009E-2</v>
      </c>
      <c r="AO11" s="2">
        <f t="shared" si="1"/>
        <v>2.5599999999999999E-4</v>
      </c>
      <c r="AP11" s="2">
        <f t="shared" si="2"/>
        <v>1.9600000000000002E-4</v>
      </c>
      <c r="AQ11" s="2">
        <f t="shared" si="2"/>
        <v>0</v>
      </c>
      <c r="AR11" s="2">
        <f t="shared" si="2"/>
        <v>1.9600000000000002E-4</v>
      </c>
      <c r="AS11" s="2">
        <f t="shared" si="2"/>
        <v>2.5599999999999999E-4</v>
      </c>
      <c r="AT11" s="2">
        <f t="shared" si="2"/>
        <v>2.5599999999999999E-4</v>
      </c>
      <c r="AU11" s="2">
        <f t="shared" si="2"/>
        <v>2.5599999999999999E-4</v>
      </c>
      <c r="AV11" s="2">
        <f t="shared" si="2"/>
        <v>1.9600000000000002E-4</v>
      </c>
      <c r="AW11" s="2">
        <f t="shared" si="2"/>
        <v>2.5599999999999999E-4</v>
      </c>
      <c r="AX11" s="2">
        <f t="shared" si="2"/>
        <v>0</v>
      </c>
      <c r="AY11" s="2">
        <f t="shared" si="2"/>
        <v>2.5599999999999999E-4</v>
      </c>
      <c r="AZ11" s="2">
        <f t="shared" si="2"/>
        <v>2.5599999999999999E-4</v>
      </c>
      <c r="BA11" s="2">
        <f t="shared" si="2"/>
        <v>1.9600000000000002E-4</v>
      </c>
      <c r="BB11" s="2">
        <f t="shared" si="2"/>
        <v>1.9600000000000002E-4</v>
      </c>
      <c r="BC11" s="2">
        <f t="shared" si="2"/>
        <v>2.5599999999999999E-4</v>
      </c>
      <c r="BD11" s="2">
        <f t="shared" si="2"/>
        <v>2.5599999999999999E-4</v>
      </c>
      <c r="BE11" s="2">
        <f t="shared" si="2"/>
        <v>2.5599999999999999E-4</v>
      </c>
      <c r="BF11" s="2">
        <f t="shared" si="3"/>
        <v>1.9600000000000002E-4</v>
      </c>
      <c r="BG11" s="2">
        <f t="shared" si="3"/>
        <v>1.9600000000000002E-4</v>
      </c>
      <c r="BH11" s="2">
        <f t="shared" si="3"/>
        <v>0</v>
      </c>
      <c r="BI11" s="2">
        <f t="shared" si="3"/>
        <v>2.5599999999999999E-4</v>
      </c>
      <c r="BJ11" s="2">
        <f t="shared" si="3"/>
        <v>2.5599999999999999E-4</v>
      </c>
      <c r="BK11" s="2">
        <f t="shared" si="3"/>
        <v>2.5599999999999999E-4</v>
      </c>
      <c r="BL11" s="2">
        <f t="shared" si="3"/>
        <v>1.9600000000000002E-4</v>
      </c>
      <c r="BM11" s="2">
        <f t="shared" si="3"/>
        <v>2.5599999999999999E-4</v>
      </c>
      <c r="BN11" s="2">
        <f t="shared" si="3"/>
        <v>0</v>
      </c>
      <c r="BO11" s="2">
        <f t="shared" si="3"/>
        <v>2.5599999999999999E-4</v>
      </c>
      <c r="BP11" s="2">
        <f t="shared" si="3"/>
        <v>2.5599999999999999E-4</v>
      </c>
      <c r="BQ11" s="2">
        <f t="shared" si="3"/>
        <v>1.9600000000000002E-4</v>
      </c>
      <c r="BR11" s="2">
        <f t="shared" si="3"/>
        <v>1.9600000000000002E-4</v>
      </c>
      <c r="BS11" s="2">
        <f t="shared" si="4"/>
        <v>6.0560000000000015E-3</v>
      </c>
      <c r="BT11" s="2">
        <f t="shared" si="5"/>
        <v>2.8579310344827414E-5</v>
      </c>
      <c r="BU11" s="8">
        <f t="shared" si="6"/>
        <v>5.3459620598005943E-3</v>
      </c>
      <c r="BV11" s="3">
        <v>0.9</v>
      </c>
      <c r="BW11" s="2">
        <v>1.6991000000000001</v>
      </c>
      <c r="BX11" s="8">
        <f t="shared" si="7"/>
        <v>1.6583805087709057E-3</v>
      </c>
      <c r="BY11" s="2">
        <v>1E-3</v>
      </c>
      <c r="BZ11" s="8">
        <f t="shared" si="8"/>
        <v>1.9365500024195728E-3</v>
      </c>
      <c r="CB11" s="12">
        <f t="shared" si="9"/>
        <v>0.1467083335166342</v>
      </c>
    </row>
    <row r="12" spans="1:80" x14ac:dyDescent="0.25">
      <c r="A12" s="1">
        <v>4194308</v>
      </c>
      <c r="B12" s="1">
        <v>1431584</v>
      </c>
      <c r="C12" s="13">
        <f t="shared" si="10"/>
        <v>0.65868410235967412</v>
      </c>
      <c r="D12" s="1">
        <v>65535</v>
      </c>
      <c r="E12" s="1">
        <v>65536</v>
      </c>
      <c r="F12" s="1">
        <v>196607</v>
      </c>
      <c r="G12" s="1">
        <v>39699</v>
      </c>
      <c r="H12" s="1">
        <v>85</v>
      </c>
      <c r="I12" s="1">
        <v>79484</v>
      </c>
      <c r="J12" s="9">
        <v>0.108</v>
      </c>
      <c r="K12" s="9">
        <v>0.108</v>
      </c>
      <c r="L12" s="9">
        <v>0.108</v>
      </c>
      <c r="M12" s="9">
        <v>0.109</v>
      </c>
      <c r="N12" s="9">
        <v>0.125</v>
      </c>
      <c r="O12" s="9">
        <v>0.108</v>
      </c>
      <c r="P12" s="9">
        <v>0.108</v>
      </c>
      <c r="Q12" s="9">
        <v>0.109</v>
      </c>
      <c r="R12" s="9">
        <v>0.108</v>
      </c>
      <c r="S12" s="9">
        <v>0.108</v>
      </c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>
        <f>AVERAGE(J12:AM12)</f>
        <v>0.1099</v>
      </c>
      <c r="AO12" s="2">
        <f t="shared" si="1"/>
        <v>1.1663999999999999E-2</v>
      </c>
      <c r="AP12" s="2">
        <f t="shared" si="2"/>
        <v>1.1663999999999999E-2</v>
      </c>
      <c r="AQ12" s="2">
        <f t="shared" si="2"/>
        <v>1.1663999999999999E-2</v>
      </c>
      <c r="AR12" s="2">
        <f t="shared" si="2"/>
        <v>1.1880999999999999E-2</v>
      </c>
      <c r="AS12" s="2">
        <f t="shared" si="2"/>
        <v>1.5625E-2</v>
      </c>
      <c r="AT12" s="2">
        <f t="shared" si="2"/>
        <v>1.1663999999999999E-2</v>
      </c>
      <c r="AU12" s="2">
        <f t="shared" si="2"/>
        <v>1.1663999999999999E-2</v>
      </c>
      <c r="AV12" s="2">
        <f t="shared" si="2"/>
        <v>1.1880999999999999E-2</v>
      </c>
      <c r="AW12" s="2">
        <f t="shared" si="2"/>
        <v>1.1663999999999999E-2</v>
      </c>
      <c r="AX12" s="2">
        <f t="shared" si="2"/>
        <v>1.1663999999999999E-2</v>
      </c>
      <c r="AY12" s="2">
        <f t="shared" si="2"/>
        <v>0</v>
      </c>
      <c r="AZ12" s="2">
        <f t="shared" si="2"/>
        <v>0</v>
      </c>
      <c r="BA12" s="2">
        <f t="shared" si="2"/>
        <v>0</v>
      </c>
      <c r="BB12" s="2">
        <f t="shared" si="2"/>
        <v>0</v>
      </c>
      <c r="BC12" s="2">
        <f t="shared" si="2"/>
        <v>0</v>
      </c>
      <c r="BD12" s="2">
        <f t="shared" si="2"/>
        <v>0</v>
      </c>
      <c r="BE12" s="2">
        <f t="shared" si="2"/>
        <v>0</v>
      </c>
      <c r="BF12" s="2">
        <f t="shared" si="3"/>
        <v>0</v>
      </c>
      <c r="BG12" s="2">
        <f t="shared" si="3"/>
        <v>0</v>
      </c>
      <c r="BH12" s="2">
        <f t="shared" si="3"/>
        <v>0</v>
      </c>
      <c r="BI12" s="2">
        <f t="shared" si="3"/>
        <v>0</v>
      </c>
      <c r="BJ12" s="2">
        <f t="shared" si="3"/>
        <v>0</v>
      </c>
      <c r="BK12" s="2">
        <f t="shared" si="3"/>
        <v>0</v>
      </c>
      <c r="BL12" s="2">
        <f t="shared" si="3"/>
        <v>0</v>
      </c>
      <c r="BM12" s="2">
        <f t="shared" si="3"/>
        <v>0</v>
      </c>
      <c r="BN12" s="2">
        <f t="shared" si="3"/>
        <v>0</v>
      </c>
      <c r="BO12" s="2">
        <f t="shared" si="3"/>
        <v>0</v>
      </c>
      <c r="BP12" s="2">
        <f t="shared" si="3"/>
        <v>0</v>
      </c>
      <c r="BQ12" s="2">
        <f t="shared" si="3"/>
        <v>0</v>
      </c>
      <c r="BR12" s="2">
        <f t="shared" si="3"/>
        <v>0</v>
      </c>
      <c r="BS12" s="2">
        <f>SUM(AO12:BR12)</f>
        <v>0.12103499999999998</v>
      </c>
      <c r="BT12" s="2">
        <f>(BS12-10*AN12*AN12)/9</f>
        <v>2.83222222222194E-5</v>
      </c>
      <c r="BU12" s="8">
        <f>SQRT(BT12)</f>
        <v>5.3218626647273982E-3</v>
      </c>
      <c r="BV12" s="3">
        <v>0.9</v>
      </c>
      <c r="BW12" s="2">
        <v>1.8331</v>
      </c>
      <c r="BX12" s="8">
        <f>BU12*BW12/SQRT(10)</f>
        <v>3.0849620112714418E-3</v>
      </c>
      <c r="BY12" s="2">
        <v>1E-3</v>
      </c>
      <c r="BZ12" s="8">
        <f>SQRT(BX12*BX12+BY12*BY12)</f>
        <v>3.2429909976729723E-3</v>
      </c>
      <c r="CB12" s="12">
        <f t="shared" si="9"/>
        <v>2.9508562308216309E-2</v>
      </c>
    </row>
    <row r="13" spans="1:80" x14ac:dyDescent="0.25">
      <c r="A13" s="1">
        <v>16777220</v>
      </c>
      <c r="B13" s="1">
        <v>5009448</v>
      </c>
      <c r="C13" s="13">
        <f t="shared" si="10"/>
        <v>0.70141370262772973</v>
      </c>
      <c r="D13" s="1">
        <v>262143</v>
      </c>
      <c r="E13" s="1">
        <v>262144</v>
      </c>
      <c r="F13" s="1">
        <v>786431</v>
      </c>
      <c r="G13" s="1">
        <v>139074</v>
      </c>
      <c r="H13" s="1">
        <v>98</v>
      </c>
      <c r="I13" s="1">
        <v>278247</v>
      </c>
      <c r="J13" s="9">
        <v>1.375</v>
      </c>
      <c r="K13" s="9">
        <v>1.343</v>
      </c>
      <c r="L13" s="9">
        <v>1.2969999999999999</v>
      </c>
      <c r="M13" s="9">
        <v>1.2969999999999999</v>
      </c>
      <c r="N13" s="9">
        <v>1.2969999999999999</v>
      </c>
      <c r="O13" s="9">
        <v>1.2969999999999999</v>
      </c>
      <c r="P13" s="9">
        <v>1.2809999999999999</v>
      </c>
      <c r="Q13" s="9">
        <v>1.266</v>
      </c>
      <c r="R13" s="9">
        <v>1.2969999999999999</v>
      </c>
      <c r="S13" s="9">
        <v>1.3120000000000001</v>
      </c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7">
        <f>AVERAGE(J13:AM13)</f>
        <v>1.3062</v>
      </c>
      <c r="AO13" s="2">
        <f t="shared" si="1"/>
        <v>1.890625</v>
      </c>
      <c r="AP13" s="2">
        <f t="shared" si="2"/>
        <v>1.8036489999999998</v>
      </c>
      <c r="AQ13" s="2">
        <f t="shared" si="2"/>
        <v>1.6822089999999998</v>
      </c>
      <c r="AR13" s="2">
        <f t="shared" si="2"/>
        <v>1.6822089999999998</v>
      </c>
      <c r="AS13" s="2">
        <f t="shared" si="2"/>
        <v>1.6822089999999998</v>
      </c>
      <c r="AT13" s="2">
        <f t="shared" si="2"/>
        <v>1.6822089999999998</v>
      </c>
      <c r="AU13" s="2">
        <f t="shared" si="2"/>
        <v>1.6409609999999999</v>
      </c>
      <c r="AV13" s="2">
        <f t="shared" si="2"/>
        <v>1.6027560000000001</v>
      </c>
      <c r="AW13" s="2">
        <f t="shared" si="2"/>
        <v>1.6822089999999998</v>
      </c>
      <c r="AX13" s="2">
        <f t="shared" si="2"/>
        <v>1.7213440000000002</v>
      </c>
      <c r="AY13" s="2">
        <f t="shared" si="2"/>
        <v>0</v>
      </c>
      <c r="AZ13" s="2">
        <f t="shared" si="2"/>
        <v>0</v>
      </c>
      <c r="BA13" s="2">
        <f t="shared" si="2"/>
        <v>0</v>
      </c>
      <c r="BB13" s="2">
        <f t="shared" si="2"/>
        <v>0</v>
      </c>
      <c r="BC13" s="2">
        <f t="shared" si="2"/>
        <v>0</v>
      </c>
      <c r="BD13" s="2">
        <f t="shared" si="2"/>
        <v>0</v>
      </c>
      <c r="BE13" s="2">
        <f t="shared" si="2"/>
        <v>0</v>
      </c>
      <c r="BF13" s="2">
        <f t="shared" si="3"/>
        <v>0</v>
      </c>
      <c r="BG13" s="2">
        <f t="shared" si="3"/>
        <v>0</v>
      </c>
      <c r="BH13" s="2">
        <f t="shared" si="3"/>
        <v>0</v>
      </c>
      <c r="BI13" s="2">
        <f t="shared" si="3"/>
        <v>0</v>
      </c>
      <c r="BJ13" s="2">
        <f t="shared" si="3"/>
        <v>0</v>
      </c>
      <c r="BK13" s="2">
        <f t="shared" si="3"/>
        <v>0</v>
      </c>
      <c r="BL13" s="2">
        <f t="shared" si="3"/>
        <v>0</v>
      </c>
      <c r="BM13" s="2">
        <f t="shared" si="3"/>
        <v>0</v>
      </c>
      <c r="BN13" s="2">
        <f t="shared" si="3"/>
        <v>0</v>
      </c>
      <c r="BO13" s="2">
        <f t="shared" si="3"/>
        <v>0</v>
      </c>
      <c r="BP13" s="2">
        <f t="shared" si="3"/>
        <v>0</v>
      </c>
      <c r="BQ13" s="2">
        <f t="shared" si="3"/>
        <v>0</v>
      </c>
      <c r="BR13" s="2">
        <f t="shared" si="3"/>
        <v>0</v>
      </c>
      <c r="BS13" s="2">
        <f>SUM(AO13:BR13)</f>
        <v>17.07038</v>
      </c>
      <c r="BT13" s="2">
        <f>(BS13-10*AN13*AN13)/9</f>
        <v>9.7728888888879177E-4</v>
      </c>
      <c r="BU13" s="8">
        <f>SQRT(BT13)</f>
        <v>3.1261620061807285E-2</v>
      </c>
      <c r="BV13" s="3">
        <v>0.9</v>
      </c>
      <c r="BW13" s="2">
        <v>1.8331</v>
      </c>
      <c r="BX13" s="8">
        <f>BU13*BW13/SQRT(10)</f>
        <v>1.8121645817858897E-2</v>
      </c>
      <c r="BY13" s="2">
        <v>1E-3</v>
      </c>
      <c r="BZ13" s="7">
        <f>SQRT(BX13*BX13+BY13*BY13)</f>
        <v>1.8149216157948057E-2</v>
      </c>
      <c r="CB13" s="12">
        <f t="shared" si="9"/>
        <v>1.3894668624979373E-2</v>
      </c>
    </row>
    <row r="14" spans="1:80" x14ac:dyDescent="0.25">
      <c r="A14" s="1">
        <v>67108868</v>
      </c>
      <c r="B14" s="1">
        <v>18745796</v>
      </c>
      <c r="C14" s="13">
        <f t="shared" si="10"/>
        <v>0.72066588874662585</v>
      </c>
      <c r="D14" s="1">
        <v>1048575</v>
      </c>
      <c r="E14" s="1">
        <v>1048576</v>
      </c>
      <c r="F14" s="1">
        <v>3145727</v>
      </c>
      <c r="G14" s="1">
        <v>520633</v>
      </c>
      <c r="H14" s="1">
        <v>106</v>
      </c>
      <c r="I14" s="1">
        <v>1041373</v>
      </c>
      <c r="J14" s="9">
        <v>9.1869999999999994</v>
      </c>
      <c r="K14" s="9">
        <v>9.218</v>
      </c>
      <c r="L14" s="9">
        <v>9.14</v>
      </c>
      <c r="M14" s="9">
        <v>9.2040000000000006</v>
      </c>
      <c r="N14" s="9">
        <v>9.2959999999999994</v>
      </c>
      <c r="O14" s="9">
        <v>9.14</v>
      </c>
      <c r="P14" s="9">
        <v>9.2650000000000006</v>
      </c>
      <c r="Q14" s="9">
        <v>9.1869999999999994</v>
      </c>
      <c r="R14" s="9">
        <v>9.2029999999999994</v>
      </c>
      <c r="S14" s="9">
        <v>9.1709999999999994</v>
      </c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7">
        <f>AVERAGE(J14:AM14)</f>
        <v>9.2011000000000003</v>
      </c>
      <c r="AO14" s="2">
        <f t="shared" si="1"/>
        <v>84.400968999999989</v>
      </c>
      <c r="AP14" s="2">
        <f t="shared" si="2"/>
        <v>84.971524000000002</v>
      </c>
      <c r="AQ14" s="2">
        <f t="shared" si="2"/>
        <v>83.539600000000007</v>
      </c>
      <c r="AR14" s="2">
        <f t="shared" si="2"/>
        <v>84.713616000000016</v>
      </c>
      <c r="AS14" s="2">
        <f t="shared" si="2"/>
        <v>86.415615999999986</v>
      </c>
      <c r="AT14" s="2">
        <f t="shared" si="2"/>
        <v>83.539600000000007</v>
      </c>
      <c r="AU14" s="2">
        <f t="shared" si="2"/>
        <v>85.840225000000004</v>
      </c>
      <c r="AV14" s="2">
        <f t="shared" si="2"/>
        <v>84.400968999999989</v>
      </c>
      <c r="AW14" s="2">
        <f t="shared" si="2"/>
        <v>84.695208999999991</v>
      </c>
      <c r="AX14" s="2">
        <f t="shared" si="2"/>
        <v>84.107240999999988</v>
      </c>
      <c r="AY14" s="2">
        <f t="shared" si="2"/>
        <v>0</v>
      </c>
      <c r="AZ14" s="2">
        <f t="shared" si="2"/>
        <v>0</v>
      </c>
      <c r="BA14" s="2">
        <f t="shared" si="2"/>
        <v>0</v>
      </c>
      <c r="BB14" s="2">
        <f t="shared" si="2"/>
        <v>0</v>
      </c>
      <c r="BC14" s="2">
        <f t="shared" si="2"/>
        <v>0</v>
      </c>
      <c r="BD14" s="2">
        <f t="shared" si="2"/>
        <v>0</v>
      </c>
      <c r="BE14" s="2">
        <f t="shared" si="2"/>
        <v>0</v>
      </c>
      <c r="BF14" s="2">
        <f t="shared" si="3"/>
        <v>0</v>
      </c>
      <c r="BG14" s="2">
        <f t="shared" si="3"/>
        <v>0</v>
      </c>
      <c r="BH14" s="2">
        <f t="shared" si="3"/>
        <v>0</v>
      </c>
      <c r="BI14" s="2">
        <f t="shared" si="3"/>
        <v>0</v>
      </c>
      <c r="BJ14" s="2">
        <f t="shared" si="3"/>
        <v>0</v>
      </c>
      <c r="BK14" s="2">
        <f t="shared" si="3"/>
        <v>0</v>
      </c>
      <c r="BL14" s="2">
        <f t="shared" si="3"/>
        <v>0</v>
      </c>
      <c r="BM14" s="2">
        <f t="shared" si="3"/>
        <v>0</v>
      </c>
      <c r="BN14" s="2">
        <f t="shared" si="3"/>
        <v>0</v>
      </c>
      <c r="BO14" s="2">
        <f t="shared" si="3"/>
        <v>0</v>
      </c>
      <c r="BP14" s="2">
        <f t="shared" si="3"/>
        <v>0</v>
      </c>
      <c r="BQ14" s="2">
        <f t="shared" si="3"/>
        <v>0</v>
      </c>
      <c r="BR14" s="2">
        <f t="shared" si="3"/>
        <v>0</v>
      </c>
      <c r="BS14" s="2">
        <f>SUM(AO14:BR14)</f>
        <v>846.62456900000006</v>
      </c>
      <c r="BT14" s="2">
        <f>(BS14-10*AN14*AN14)/9</f>
        <v>2.4618777777808041E-3</v>
      </c>
      <c r="BU14" s="8">
        <f>SQRT(BT14)</f>
        <v>4.9617313286601926E-2</v>
      </c>
      <c r="BV14" s="3">
        <v>0.9</v>
      </c>
      <c r="BW14" s="2">
        <v>1.8331</v>
      </c>
      <c r="BX14" s="8">
        <f>BU14*BW14/SQRT(10)</f>
        <v>2.8762021163197621E-2</v>
      </c>
      <c r="BY14" s="2">
        <v>1E-3</v>
      </c>
      <c r="BZ14" s="7">
        <f>SQRT(BX14*BX14+BY14*BY14)</f>
        <v>2.8779399948439296E-2</v>
      </c>
      <c r="CB14" s="12">
        <f t="shared" si="9"/>
        <v>3.1278216678918059E-3</v>
      </c>
    </row>
    <row r="15" spans="1:80" x14ac:dyDescent="0.25">
      <c r="A15" s="1">
        <v>268435460</v>
      </c>
      <c r="B15" s="1">
        <v>69275472</v>
      </c>
      <c r="C15" s="13">
        <f t="shared" si="10"/>
        <v>0.74192876008259123</v>
      </c>
      <c r="D15" s="1">
        <v>4194303</v>
      </c>
      <c r="E15" s="1">
        <v>4194304</v>
      </c>
      <c r="F15" s="1">
        <v>12582911</v>
      </c>
      <c r="G15" s="1">
        <v>1924232</v>
      </c>
      <c r="H15" s="1">
        <v>110</v>
      </c>
      <c r="I15" s="1">
        <v>3848575</v>
      </c>
      <c r="J15" s="9">
        <v>123.986</v>
      </c>
      <c r="K15" s="9">
        <v>124.157</v>
      </c>
      <c r="L15" s="9">
        <v>124.455</v>
      </c>
      <c r="M15" s="9">
        <v>124.705</v>
      </c>
      <c r="N15" s="9">
        <v>123.907</v>
      </c>
      <c r="O15" s="9">
        <v>124.26600000000001</v>
      </c>
      <c r="P15" s="9">
        <v>124.45399999999999</v>
      </c>
      <c r="Q15" s="9">
        <v>124.44</v>
      </c>
      <c r="R15" s="9">
        <v>124.125</v>
      </c>
      <c r="S15" s="9">
        <v>124.361</v>
      </c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10">
        <f>AVERAGE(J15:AM15)</f>
        <v>124.2856</v>
      </c>
      <c r="AO15" s="2">
        <f t="shared" si="1"/>
        <v>15372.528196000001</v>
      </c>
      <c r="AP15" s="2">
        <f t="shared" si="2"/>
        <v>15414.960648999999</v>
      </c>
      <c r="AQ15" s="2">
        <f t="shared" si="2"/>
        <v>15489.047025</v>
      </c>
      <c r="AR15" s="2">
        <f t="shared" si="2"/>
        <v>15551.337024999999</v>
      </c>
      <c r="AS15" s="2">
        <f t="shared" si="2"/>
        <v>15352.944648999999</v>
      </c>
      <c r="AT15" s="2">
        <f t="shared" si="2"/>
        <v>15442.038756000002</v>
      </c>
      <c r="AU15" s="2">
        <f t="shared" si="2"/>
        <v>15488.798115999998</v>
      </c>
      <c r="AV15" s="2">
        <f t="shared" si="2"/>
        <v>15485.313599999999</v>
      </c>
      <c r="AW15" s="2">
        <f t="shared" si="2"/>
        <v>15407.015625</v>
      </c>
      <c r="AX15" s="2">
        <f t="shared" si="2"/>
        <v>15465.658321000001</v>
      </c>
      <c r="AY15" s="2">
        <f t="shared" si="2"/>
        <v>0</v>
      </c>
      <c r="AZ15" s="2">
        <f t="shared" si="2"/>
        <v>0</v>
      </c>
      <c r="BA15" s="2">
        <f t="shared" si="2"/>
        <v>0</v>
      </c>
      <c r="BB15" s="2">
        <f t="shared" si="2"/>
        <v>0</v>
      </c>
      <c r="BC15" s="2">
        <f t="shared" si="2"/>
        <v>0</v>
      </c>
      <c r="BD15" s="2">
        <f t="shared" si="2"/>
        <v>0</v>
      </c>
      <c r="BE15" s="2">
        <f t="shared" si="2"/>
        <v>0</v>
      </c>
      <c r="BF15" s="2">
        <f t="shared" si="3"/>
        <v>0</v>
      </c>
      <c r="BG15" s="2">
        <f t="shared" si="3"/>
        <v>0</v>
      </c>
      <c r="BH15" s="2">
        <f t="shared" si="3"/>
        <v>0</v>
      </c>
      <c r="BI15" s="2">
        <f t="shared" si="3"/>
        <v>0</v>
      </c>
      <c r="BJ15" s="2">
        <f t="shared" si="3"/>
        <v>0</v>
      </c>
      <c r="BK15" s="2">
        <f t="shared" si="3"/>
        <v>0</v>
      </c>
      <c r="BL15" s="2">
        <f t="shared" si="3"/>
        <v>0</v>
      </c>
      <c r="BM15" s="2">
        <f t="shared" si="3"/>
        <v>0</v>
      </c>
      <c r="BN15" s="2">
        <f t="shared" si="3"/>
        <v>0</v>
      </c>
      <c r="BO15" s="2">
        <f t="shared" si="3"/>
        <v>0</v>
      </c>
      <c r="BP15" s="2">
        <f t="shared" si="3"/>
        <v>0</v>
      </c>
      <c r="BQ15" s="2">
        <f t="shared" si="3"/>
        <v>0</v>
      </c>
      <c r="BR15" s="2">
        <f t="shared" si="3"/>
        <v>0</v>
      </c>
      <c r="BS15" s="2">
        <f>SUM(AO15:BR15)</f>
        <v>154469.64196199999</v>
      </c>
      <c r="BT15" s="2">
        <f>(BS15-10*AN15*AN15)/9</f>
        <v>5.980982222051049E-2</v>
      </c>
      <c r="BU15" s="8">
        <f>SQRT(BT15)</f>
        <v>0.24456046741145734</v>
      </c>
      <c r="BV15" s="3">
        <v>0.9</v>
      </c>
      <c r="BW15" s="2">
        <v>1.8331</v>
      </c>
      <c r="BX15" s="8">
        <f>BU15*BW15/SQRT(10)</f>
        <v>0.14176610689779592</v>
      </c>
      <c r="BY15" s="2">
        <v>1E-3</v>
      </c>
      <c r="BZ15" s="10">
        <f>SQRT(BX15*BX15+BY15*BY15)</f>
        <v>0.14176963379002325</v>
      </c>
      <c r="CB15" s="12">
        <f t="shared" si="9"/>
        <v>1.1406762633001993E-3</v>
      </c>
    </row>
  </sheetData>
  <mergeCells count="16">
    <mergeCell ref="BU3:BU4"/>
    <mergeCell ref="BV3:BV4"/>
    <mergeCell ref="BW3:BW4"/>
    <mergeCell ref="BX3:BZ3"/>
    <mergeCell ref="D4:F4"/>
    <mergeCell ref="G4:I4"/>
    <mergeCell ref="A1:I2"/>
    <mergeCell ref="J1:BZ1"/>
    <mergeCell ref="J2:AM3"/>
    <mergeCell ref="AN2:BZ2"/>
    <mergeCell ref="A3:C3"/>
    <mergeCell ref="D3:I3"/>
    <mergeCell ref="AN3:AN4"/>
    <mergeCell ref="AO3:BR3"/>
    <mergeCell ref="BS3:BS4"/>
    <mergeCell ref="BT3:BT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3"/>
  <sheetViews>
    <sheetView topLeftCell="Y1" workbookViewId="0">
      <selection activeCell="AN5" sqref="AN5:AN13"/>
    </sheetView>
  </sheetViews>
  <sheetFormatPr defaultRowHeight="15" x14ac:dyDescent="0.25"/>
  <cols>
    <col min="1" max="40" width="9.140625" style="1"/>
    <col min="41" max="41" width="0" style="1" hidden="1" customWidth="1"/>
    <col min="42" max="43" width="9.140625" style="1" hidden="1" customWidth="1"/>
    <col min="44" max="72" width="0" style="1" hidden="1" customWidth="1"/>
    <col min="73" max="16384" width="9.140625" style="1"/>
  </cols>
  <sheetData>
    <row r="1" spans="1:80" x14ac:dyDescent="0.25">
      <c r="A1" s="14" t="s">
        <v>5</v>
      </c>
      <c r="B1" s="14"/>
      <c r="C1" s="14"/>
      <c r="D1" s="14"/>
      <c r="E1" s="14"/>
      <c r="F1" s="14"/>
      <c r="G1" s="14"/>
      <c r="H1" s="14"/>
      <c r="I1" s="14"/>
      <c r="J1" s="14" t="s">
        <v>19</v>
      </c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</row>
    <row r="2" spans="1:80" x14ac:dyDescent="0.25">
      <c r="A2" s="14"/>
      <c r="B2" s="14"/>
      <c r="C2" s="14"/>
      <c r="D2" s="14"/>
      <c r="E2" s="14"/>
      <c r="F2" s="14"/>
      <c r="G2" s="14"/>
      <c r="H2" s="14"/>
      <c r="I2" s="14"/>
      <c r="J2" s="14" t="s">
        <v>6</v>
      </c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5" t="s">
        <v>12</v>
      </c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</row>
    <row r="3" spans="1:80" x14ac:dyDescent="0.25">
      <c r="A3" s="14" t="s">
        <v>3</v>
      </c>
      <c r="B3" s="14"/>
      <c r="C3" s="14"/>
      <c r="D3" s="14" t="s">
        <v>4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 t="s">
        <v>7</v>
      </c>
      <c r="AO3" s="14" t="s">
        <v>8</v>
      </c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 t="s">
        <v>9</v>
      </c>
      <c r="BT3" s="14" t="s">
        <v>10</v>
      </c>
      <c r="BU3" s="14" t="s">
        <v>11</v>
      </c>
      <c r="BV3" s="14" t="s">
        <v>13</v>
      </c>
      <c r="BW3" s="14" t="s">
        <v>14</v>
      </c>
      <c r="BX3" s="14" t="s">
        <v>18</v>
      </c>
      <c r="BY3" s="14"/>
      <c r="BZ3" s="14"/>
    </row>
    <row r="4" spans="1:80" ht="30" x14ac:dyDescent="0.25">
      <c r="A4" s="2" t="s">
        <v>0</v>
      </c>
      <c r="B4" s="2" t="s">
        <v>1</v>
      </c>
      <c r="C4" s="2" t="s">
        <v>2</v>
      </c>
      <c r="D4" s="14" t="s">
        <v>0</v>
      </c>
      <c r="E4" s="14"/>
      <c r="F4" s="14"/>
      <c r="G4" s="14" t="s">
        <v>1</v>
      </c>
      <c r="H4" s="14"/>
      <c r="I4" s="14"/>
      <c r="J4" s="2">
        <v>1</v>
      </c>
      <c r="K4" s="2">
        <v>2</v>
      </c>
      <c r="L4" s="2">
        <v>3</v>
      </c>
      <c r="M4" s="2">
        <v>4</v>
      </c>
      <c r="N4" s="2">
        <v>5</v>
      </c>
      <c r="O4" s="2">
        <v>6</v>
      </c>
      <c r="P4" s="2">
        <v>7</v>
      </c>
      <c r="Q4" s="2">
        <v>8</v>
      </c>
      <c r="R4" s="2">
        <v>9</v>
      </c>
      <c r="S4" s="2">
        <v>10</v>
      </c>
      <c r="T4" s="2">
        <v>11</v>
      </c>
      <c r="U4" s="2">
        <v>12</v>
      </c>
      <c r="V4" s="2">
        <v>13</v>
      </c>
      <c r="W4" s="2">
        <v>14</v>
      </c>
      <c r="X4" s="2">
        <v>15</v>
      </c>
      <c r="Y4" s="2">
        <v>16</v>
      </c>
      <c r="Z4" s="2">
        <v>17</v>
      </c>
      <c r="AA4" s="2">
        <v>18</v>
      </c>
      <c r="AB4" s="2">
        <v>19</v>
      </c>
      <c r="AC4" s="2">
        <v>20</v>
      </c>
      <c r="AD4" s="2">
        <v>21</v>
      </c>
      <c r="AE4" s="2">
        <v>22</v>
      </c>
      <c r="AF4" s="2">
        <v>23</v>
      </c>
      <c r="AG4" s="2">
        <v>24</v>
      </c>
      <c r="AH4" s="2">
        <v>25</v>
      </c>
      <c r="AI4" s="2">
        <v>26</v>
      </c>
      <c r="AJ4" s="2">
        <v>27</v>
      </c>
      <c r="AK4" s="2">
        <v>28</v>
      </c>
      <c r="AL4" s="2">
        <v>29</v>
      </c>
      <c r="AM4" s="2">
        <v>30</v>
      </c>
      <c r="AN4" s="14"/>
      <c r="AO4" s="2">
        <v>1</v>
      </c>
      <c r="AP4" s="2">
        <v>2</v>
      </c>
      <c r="AQ4" s="2">
        <v>3</v>
      </c>
      <c r="AR4" s="2">
        <v>4</v>
      </c>
      <c r="AS4" s="2">
        <v>5</v>
      </c>
      <c r="AT4" s="2">
        <v>6</v>
      </c>
      <c r="AU4" s="2">
        <v>7</v>
      </c>
      <c r="AV4" s="2">
        <v>8</v>
      </c>
      <c r="AW4" s="2">
        <v>9</v>
      </c>
      <c r="AX4" s="2">
        <v>10</v>
      </c>
      <c r="AY4" s="2">
        <v>11</v>
      </c>
      <c r="AZ4" s="2">
        <v>12</v>
      </c>
      <c r="BA4" s="2">
        <v>13</v>
      </c>
      <c r="BB4" s="2">
        <v>14</v>
      </c>
      <c r="BC4" s="2">
        <v>15</v>
      </c>
      <c r="BD4" s="2">
        <v>16</v>
      </c>
      <c r="BE4" s="2">
        <v>17</v>
      </c>
      <c r="BF4" s="2">
        <v>18</v>
      </c>
      <c r="BG4" s="2">
        <v>19</v>
      </c>
      <c r="BH4" s="2">
        <v>20</v>
      </c>
      <c r="BI4" s="2">
        <v>21</v>
      </c>
      <c r="BJ4" s="2">
        <v>22</v>
      </c>
      <c r="BK4" s="2">
        <v>23</v>
      </c>
      <c r="BL4" s="2">
        <v>24</v>
      </c>
      <c r="BM4" s="2">
        <v>25</v>
      </c>
      <c r="BN4" s="2">
        <v>26</v>
      </c>
      <c r="BO4" s="2">
        <v>27</v>
      </c>
      <c r="BP4" s="2">
        <v>28</v>
      </c>
      <c r="BQ4" s="2">
        <v>29</v>
      </c>
      <c r="BR4" s="2">
        <v>30</v>
      </c>
      <c r="BS4" s="14"/>
      <c r="BT4" s="14"/>
      <c r="BU4" s="14"/>
      <c r="BV4" s="14"/>
      <c r="BW4" s="14"/>
      <c r="BX4" s="2" t="s">
        <v>15</v>
      </c>
      <c r="BY4" s="2" t="s">
        <v>16</v>
      </c>
      <c r="BZ4" s="2" t="s">
        <v>17</v>
      </c>
    </row>
    <row r="5" spans="1:80" x14ac:dyDescent="0.25">
      <c r="A5" s="1">
        <v>260</v>
      </c>
      <c r="B5" s="1">
        <v>204</v>
      </c>
      <c r="C5" s="3">
        <f t="shared" ref="C5:C10" si="0">1-(B5/A5)</f>
        <v>0.2153846153846154</v>
      </c>
      <c r="D5" s="1">
        <v>3</v>
      </c>
      <c r="E5" s="1">
        <v>4</v>
      </c>
      <c r="F5" s="1">
        <v>11</v>
      </c>
      <c r="G5" s="1">
        <v>3</v>
      </c>
      <c r="H5" s="1">
        <v>2</v>
      </c>
      <c r="I5" s="1">
        <v>9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8">
        <f t="shared" ref="AN5:AN10" si="1">AVERAGE(J5:AM5)</f>
        <v>0</v>
      </c>
      <c r="AO5" s="2">
        <f t="shared" ref="AO5:AO13" si="2">J5*J5</f>
        <v>0</v>
      </c>
      <c r="AP5" s="2">
        <f t="shared" ref="AP5:BE13" si="3">K5*K5</f>
        <v>0</v>
      </c>
      <c r="AQ5" s="2">
        <f t="shared" si="3"/>
        <v>0</v>
      </c>
      <c r="AR5" s="2">
        <f t="shared" si="3"/>
        <v>0</v>
      </c>
      <c r="AS5" s="2">
        <f t="shared" si="3"/>
        <v>0</v>
      </c>
      <c r="AT5" s="2">
        <f t="shared" si="3"/>
        <v>0</v>
      </c>
      <c r="AU5" s="2">
        <f t="shared" si="3"/>
        <v>0</v>
      </c>
      <c r="AV5" s="2">
        <f t="shared" si="3"/>
        <v>0</v>
      </c>
      <c r="AW5" s="2">
        <f t="shared" si="3"/>
        <v>0</v>
      </c>
      <c r="AX5" s="2">
        <f t="shared" si="3"/>
        <v>0</v>
      </c>
      <c r="AY5" s="2">
        <f t="shared" si="3"/>
        <v>0</v>
      </c>
      <c r="AZ5" s="2">
        <f t="shared" si="3"/>
        <v>0</v>
      </c>
      <c r="BA5" s="2">
        <f t="shared" si="3"/>
        <v>0</v>
      </c>
      <c r="BB5" s="2">
        <f t="shared" si="3"/>
        <v>0</v>
      </c>
      <c r="BC5" s="2">
        <f t="shared" si="3"/>
        <v>0</v>
      </c>
      <c r="BD5" s="2">
        <f t="shared" si="3"/>
        <v>0</v>
      </c>
      <c r="BE5" s="2">
        <f t="shared" si="3"/>
        <v>0</v>
      </c>
      <c r="BF5" s="2">
        <f t="shared" ref="BF5:BR13" si="4">AA5*AA5</f>
        <v>0</v>
      </c>
      <c r="BG5" s="2">
        <f t="shared" si="4"/>
        <v>0</v>
      </c>
      <c r="BH5" s="2">
        <f t="shared" si="4"/>
        <v>0</v>
      </c>
      <c r="BI5" s="2">
        <f t="shared" si="4"/>
        <v>0</v>
      </c>
      <c r="BJ5" s="2">
        <f t="shared" si="4"/>
        <v>0</v>
      </c>
      <c r="BK5" s="2">
        <f t="shared" si="4"/>
        <v>0</v>
      </c>
      <c r="BL5" s="2">
        <f t="shared" si="4"/>
        <v>0</v>
      </c>
      <c r="BM5" s="2">
        <f t="shared" si="4"/>
        <v>0</v>
      </c>
      <c r="BN5" s="2">
        <f t="shared" si="4"/>
        <v>0</v>
      </c>
      <c r="BO5" s="2">
        <f t="shared" si="4"/>
        <v>0</v>
      </c>
      <c r="BP5" s="2">
        <f t="shared" si="4"/>
        <v>0</v>
      </c>
      <c r="BQ5" s="2">
        <f t="shared" si="4"/>
        <v>0</v>
      </c>
      <c r="BR5" s="2">
        <f t="shared" si="4"/>
        <v>0</v>
      </c>
      <c r="BS5" s="2">
        <f t="shared" ref="BS5:BS10" si="5">SUM(AO5:BR5)</f>
        <v>0</v>
      </c>
      <c r="BT5" s="2">
        <f t="shared" ref="BT5:BT10" si="6">(BS5-30*AN5*AN5)/29</f>
        <v>0</v>
      </c>
      <c r="BU5" s="8">
        <f t="shared" ref="BU5:BU10" si="7">SQRT(BT5)</f>
        <v>0</v>
      </c>
      <c r="BV5" s="3">
        <v>0.9</v>
      </c>
      <c r="BW5" s="2">
        <v>1.6991000000000001</v>
      </c>
      <c r="BX5" s="8">
        <f t="shared" ref="BX5:BX10" si="8">BU5*BW5/SQRT(30)</f>
        <v>0</v>
      </c>
      <c r="BY5" s="2">
        <v>1E-3</v>
      </c>
      <c r="BZ5" s="2">
        <f t="shared" ref="BZ5:BZ10" si="9">SQRT(BX5*BX5+BY5*BY5)</f>
        <v>1E-3</v>
      </c>
      <c r="CB5" s="12" t="e">
        <f>BZ5/AN5</f>
        <v>#DIV/0!</v>
      </c>
    </row>
    <row r="6" spans="1:80" x14ac:dyDescent="0.25">
      <c r="A6" s="1">
        <v>1028</v>
      </c>
      <c r="B6" s="1">
        <v>312</v>
      </c>
      <c r="C6" s="3">
        <f t="shared" si="0"/>
        <v>0.69649805447470814</v>
      </c>
      <c r="D6" s="1">
        <v>15</v>
      </c>
      <c r="E6" s="1">
        <v>16</v>
      </c>
      <c r="F6" s="1">
        <v>47</v>
      </c>
      <c r="G6" s="1">
        <v>6</v>
      </c>
      <c r="H6" s="1">
        <v>2</v>
      </c>
      <c r="I6" s="1">
        <v>15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8">
        <f t="shared" si="1"/>
        <v>0</v>
      </c>
      <c r="AO6" s="2">
        <f t="shared" si="2"/>
        <v>0</v>
      </c>
      <c r="AP6" s="2">
        <f t="shared" si="3"/>
        <v>0</v>
      </c>
      <c r="AQ6" s="2">
        <f t="shared" si="3"/>
        <v>0</v>
      </c>
      <c r="AR6" s="2">
        <f t="shared" si="3"/>
        <v>0</v>
      </c>
      <c r="AS6" s="2">
        <f t="shared" si="3"/>
        <v>0</v>
      </c>
      <c r="AT6" s="2">
        <f t="shared" si="3"/>
        <v>0</v>
      </c>
      <c r="AU6" s="2">
        <f t="shared" si="3"/>
        <v>0</v>
      </c>
      <c r="AV6" s="2">
        <f t="shared" si="3"/>
        <v>0</v>
      </c>
      <c r="AW6" s="2">
        <f t="shared" si="3"/>
        <v>0</v>
      </c>
      <c r="AX6" s="2">
        <f t="shared" si="3"/>
        <v>0</v>
      </c>
      <c r="AY6" s="2">
        <f t="shared" si="3"/>
        <v>0</v>
      </c>
      <c r="AZ6" s="2">
        <f t="shared" si="3"/>
        <v>0</v>
      </c>
      <c r="BA6" s="2">
        <f t="shared" si="3"/>
        <v>0</v>
      </c>
      <c r="BB6" s="2">
        <f t="shared" si="3"/>
        <v>0</v>
      </c>
      <c r="BC6" s="2">
        <f t="shared" si="3"/>
        <v>0</v>
      </c>
      <c r="BD6" s="2">
        <f t="shared" si="3"/>
        <v>0</v>
      </c>
      <c r="BE6" s="2">
        <f t="shared" si="3"/>
        <v>0</v>
      </c>
      <c r="BF6" s="2">
        <f t="shared" si="4"/>
        <v>0</v>
      </c>
      <c r="BG6" s="2">
        <f t="shared" si="4"/>
        <v>0</v>
      </c>
      <c r="BH6" s="2">
        <f t="shared" si="4"/>
        <v>0</v>
      </c>
      <c r="BI6" s="2">
        <f t="shared" si="4"/>
        <v>0</v>
      </c>
      <c r="BJ6" s="2">
        <f t="shared" si="4"/>
        <v>0</v>
      </c>
      <c r="BK6" s="2">
        <f t="shared" si="4"/>
        <v>0</v>
      </c>
      <c r="BL6" s="2">
        <f t="shared" si="4"/>
        <v>0</v>
      </c>
      <c r="BM6" s="2">
        <f t="shared" si="4"/>
        <v>0</v>
      </c>
      <c r="BN6" s="2">
        <f t="shared" si="4"/>
        <v>0</v>
      </c>
      <c r="BO6" s="2">
        <f t="shared" si="4"/>
        <v>0</v>
      </c>
      <c r="BP6" s="2">
        <f t="shared" si="4"/>
        <v>0</v>
      </c>
      <c r="BQ6" s="2">
        <f t="shared" si="4"/>
        <v>0</v>
      </c>
      <c r="BR6" s="2">
        <f t="shared" si="4"/>
        <v>0</v>
      </c>
      <c r="BS6" s="2">
        <f t="shared" si="5"/>
        <v>0</v>
      </c>
      <c r="BT6" s="2">
        <f t="shared" si="6"/>
        <v>0</v>
      </c>
      <c r="BU6" s="8">
        <f t="shared" si="7"/>
        <v>0</v>
      </c>
      <c r="BV6" s="3">
        <v>0.9</v>
      </c>
      <c r="BW6" s="2">
        <v>1.6991000000000001</v>
      </c>
      <c r="BX6" s="8">
        <f t="shared" si="8"/>
        <v>0</v>
      </c>
      <c r="BY6" s="2">
        <v>1E-3</v>
      </c>
      <c r="BZ6" s="2">
        <f t="shared" si="9"/>
        <v>1E-3</v>
      </c>
      <c r="CB6" s="12" t="e">
        <f t="shared" ref="CB6:CB13" si="10">BZ6/AN6</f>
        <v>#DIV/0!</v>
      </c>
    </row>
    <row r="7" spans="1:80" x14ac:dyDescent="0.25">
      <c r="A7" s="1">
        <v>4100</v>
      </c>
      <c r="B7" s="1">
        <v>420</v>
      </c>
      <c r="C7" s="3">
        <f t="shared" si="0"/>
        <v>0.89756097560975612</v>
      </c>
      <c r="D7" s="1">
        <v>63</v>
      </c>
      <c r="E7" s="1">
        <v>64</v>
      </c>
      <c r="F7" s="1">
        <v>191</v>
      </c>
      <c r="G7" s="1">
        <v>9</v>
      </c>
      <c r="H7" s="1">
        <v>2</v>
      </c>
      <c r="I7" s="1">
        <v>21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8">
        <f t="shared" si="1"/>
        <v>0</v>
      </c>
      <c r="AO7" s="2">
        <f t="shared" si="2"/>
        <v>0</v>
      </c>
      <c r="AP7" s="2">
        <f t="shared" si="3"/>
        <v>0</v>
      </c>
      <c r="AQ7" s="2">
        <f t="shared" si="3"/>
        <v>0</v>
      </c>
      <c r="AR7" s="2">
        <f t="shared" si="3"/>
        <v>0</v>
      </c>
      <c r="AS7" s="2">
        <f t="shared" si="3"/>
        <v>0</v>
      </c>
      <c r="AT7" s="2">
        <f t="shared" si="3"/>
        <v>0</v>
      </c>
      <c r="AU7" s="2">
        <f t="shared" si="3"/>
        <v>0</v>
      </c>
      <c r="AV7" s="2">
        <f t="shared" si="3"/>
        <v>0</v>
      </c>
      <c r="AW7" s="2">
        <f t="shared" si="3"/>
        <v>0</v>
      </c>
      <c r="AX7" s="2">
        <f t="shared" si="3"/>
        <v>0</v>
      </c>
      <c r="AY7" s="2">
        <f t="shared" si="3"/>
        <v>0</v>
      </c>
      <c r="AZ7" s="2">
        <f t="shared" si="3"/>
        <v>0</v>
      </c>
      <c r="BA7" s="2">
        <f t="shared" si="3"/>
        <v>0</v>
      </c>
      <c r="BB7" s="2">
        <f t="shared" si="3"/>
        <v>0</v>
      </c>
      <c r="BC7" s="2">
        <f t="shared" si="3"/>
        <v>0</v>
      </c>
      <c r="BD7" s="2">
        <f t="shared" si="3"/>
        <v>0</v>
      </c>
      <c r="BE7" s="2">
        <f t="shared" si="3"/>
        <v>0</v>
      </c>
      <c r="BF7" s="2">
        <f t="shared" si="4"/>
        <v>0</v>
      </c>
      <c r="BG7" s="2">
        <f t="shared" si="4"/>
        <v>0</v>
      </c>
      <c r="BH7" s="2">
        <f t="shared" si="4"/>
        <v>0</v>
      </c>
      <c r="BI7" s="2">
        <f t="shared" si="4"/>
        <v>0</v>
      </c>
      <c r="BJ7" s="2">
        <f t="shared" si="4"/>
        <v>0</v>
      </c>
      <c r="BK7" s="2">
        <f t="shared" si="4"/>
        <v>0</v>
      </c>
      <c r="BL7" s="2">
        <f t="shared" si="4"/>
        <v>0</v>
      </c>
      <c r="BM7" s="2">
        <f t="shared" si="4"/>
        <v>0</v>
      </c>
      <c r="BN7" s="2">
        <f t="shared" si="4"/>
        <v>0</v>
      </c>
      <c r="BO7" s="2">
        <f t="shared" si="4"/>
        <v>0</v>
      </c>
      <c r="BP7" s="2">
        <f t="shared" si="4"/>
        <v>0</v>
      </c>
      <c r="BQ7" s="2">
        <f t="shared" si="4"/>
        <v>0</v>
      </c>
      <c r="BR7" s="2">
        <f t="shared" si="4"/>
        <v>0</v>
      </c>
      <c r="BS7" s="2">
        <f t="shared" si="5"/>
        <v>0</v>
      </c>
      <c r="BT7" s="2">
        <f t="shared" si="6"/>
        <v>0</v>
      </c>
      <c r="BU7" s="8">
        <f t="shared" si="7"/>
        <v>0</v>
      </c>
      <c r="BV7" s="3">
        <v>0.9</v>
      </c>
      <c r="BW7" s="2">
        <v>1.6991000000000001</v>
      </c>
      <c r="BX7" s="8">
        <f t="shared" si="8"/>
        <v>0</v>
      </c>
      <c r="BY7" s="2">
        <v>1E-3</v>
      </c>
      <c r="BZ7" s="2">
        <f t="shared" si="9"/>
        <v>1E-3</v>
      </c>
      <c r="CB7" s="12" t="e">
        <f t="shared" si="10"/>
        <v>#DIV/0!</v>
      </c>
    </row>
    <row r="8" spans="1:80" x14ac:dyDescent="0.25">
      <c r="A8" s="1">
        <v>16388</v>
      </c>
      <c r="B8" s="1">
        <v>528</v>
      </c>
      <c r="C8" s="3">
        <f t="shared" si="0"/>
        <v>0.96778130339272639</v>
      </c>
      <c r="D8" s="1">
        <v>255</v>
      </c>
      <c r="E8" s="1">
        <v>256</v>
      </c>
      <c r="F8" s="1">
        <v>767</v>
      </c>
      <c r="G8" s="1">
        <v>12</v>
      </c>
      <c r="H8" s="1">
        <v>2</v>
      </c>
      <c r="I8" s="1">
        <v>27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8">
        <f t="shared" si="1"/>
        <v>0</v>
      </c>
      <c r="AO8" s="2">
        <f t="shared" si="2"/>
        <v>0</v>
      </c>
      <c r="AP8" s="2">
        <f t="shared" si="3"/>
        <v>0</v>
      </c>
      <c r="AQ8" s="2">
        <f t="shared" si="3"/>
        <v>0</v>
      </c>
      <c r="AR8" s="2">
        <f t="shared" si="3"/>
        <v>0</v>
      </c>
      <c r="AS8" s="2">
        <f t="shared" si="3"/>
        <v>0</v>
      </c>
      <c r="AT8" s="2">
        <f t="shared" si="3"/>
        <v>0</v>
      </c>
      <c r="AU8" s="2">
        <f t="shared" si="3"/>
        <v>0</v>
      </c>
      <c r="AV8" s="2">
        <f t="shared" si="3"/>
        <v>0</v>
      </c>
      <c r="AW8" s="2">
        <f t="shared" si="3"/>
        <v>0</v>
      </c>
      <c r="AX8" s="2">
        <f t="shared" si="3"/>
        <v>0</v>
      </c>
      <c r="AY8" s="2">
        <f t="shared" si="3"/>
        <v>0</v>
      </c>
      <c r="AZ8" s="2">
        <f t="shared" si="3"/>
        <v>0</v>
      </c>
      <c r="BA8" s="2">
        <f t="shared" si="3"/>
        <v>0</v>
      </c>
      <c r="BB8" s="2">
        <f t="shared" si="3"/>
        <v>0</v>
      </c>
      <c r="BC8" s="2">
        <f t="shared" si="3"/>
        <v>0</v>
      </c>
      <c r="BD8" s="2">
        <f t="shared" si="3"/>
        <v>0</v>
      </c>
      <c r="BE8" s="2">
        <f t="shared" si="3"/>
        <v>0</v>
      </c>
      <c r="BF8" s="2">
        <f t="shared" si="4"/>
        <v>0</v>
      </c>
      <c r="BG8" s="2">
        <f t="shared" si="4"/>
        <v>0</v>
      </c>
      <c r="BH8" s="2">
        <f t="shared" si="4"/>
        <v>0</v>
      </c>
      <c r="BI8" s="2">
        <f t="shared" si="4"/>
        <v>0</v>
      </c>
      <c r="BJ8" s="2">
        <f t="shared" si="4"/>
        <v>0</v>
      </c>
      <c r="BK8" s="2">
        <f t="shared" si="4"/>
        <v>0</v>
      </c>
      <c r="BL8" s="2">
        <f t="shared" si="4"/>
        <v>0</v>
      </c>
      <c r="BM8" s="2">
        <f t="shared" si="4"/>
        <v>0</v>
      </c>
      <c r="BN8" s="2">
        <f t="shared" si="4"/>
        <v>0</v>
      </c>
      <c r="BO8" s="2">
        <f t="shared" si="4"/>
        <v>0</v>
      </c>
      <c r="BP8" s="2">
        <f t="shared" si="4"/>
        <v>0</v>
      </c>
      <c r="BQ8" s="2">
        <f t="shared" si="4"/>
        <v>0</v>
      </c>
      <c r="BR8" s="2">
        <f t="shared" si="4"/>
        <v>0</v>
      </c>
      <c r="BS8" s="2">
        <f t="shared" si="5"/>
        <v>0</v>
      </c>
      <c r="BT8" s="2">
        <f t="shared" si="6"/>
        <v>0</v>
      </c>
      <c r="BU8" s="8">
        <f t="shared" si="7"/>
        <v>0</v>
      </c>
      <c r="BV8" s="3">
        <v>0.9</v>
      </c>
      <c r="BW8" s="2">
        <v>1.6991000000000001</v>
      </c>
      <c r="BX8" s="8">
        <f t="shared" si="8"/>
        <v>0</v>
      </c>
      <c r="BY8" s="2">
        <v>1E-3</v>
      </c>
      <c r="BZ8" s="2">
        <f t="shared" si="9"/>
        <v>1E-3</v>
      </c>
      <c r="CB8" s="12" t="e">
        <f t="shared" si="10"/>
        <v>#DIV/0!</v>
      </c>
    </row>
    <row r="9" spans="1:80" x14ac:dyDescent="0.25">
      <c r="A9" s="1">
        <v>65540</v>
      </c>
      <c r="B9" s="1">
        <v>636</v>
      </c>
      <c r="C9" s="4">
        <f t="shared" si="0"/>
        <v>0.99029600244125726</v>
      </c>
      <c r="D9" s="1">
        <v>1023</v>
      </c>
      <c r="E9" s="1">
        <v>1024</v>
      </c>
      <c r="F9" s="1">
        <v>3071</v>
      </c>
      <c r="G9" s="1">
        <v>15</v>
      </c>
      <c r="H9" s="1">
        <v>2</v>
      </c>
      <c r="I9" s="1">
        <v>33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8">
        <f t="shared" si="1"/>
        <v>0</v>
      </c>
      <c r="AO9" s="2">
        <f t="shared" si="2"/>
        <v>0</v>
      </c>
      <c r="AP9" s="2">
        <f t="shared" si="3"/>
        <v>0</v>
      </c>
      <c r="AQ9" s="2">
        <f t="shared" si="3"/>
        <v>0</v>
      </c>
      <c r="AR9" s="2">
        <f t="shared" si="3"/>
        <v>0</v>
      </c>
      <c r="AS9" s="2">
        <f t="shared" si="3"/>
        <v>0</v>
      </c>
      <c r="AT9" s="2">
        <f t="shared" si="3"/>
        <v>0</v>
      </c>
      <c r="AU9" s="2">
        <f t="shared" si="3"/>
        <v>0</v>
      </c>
      <c r="AV9" s="2">
        <f t="shared" si="3"/>
        <v>0</v>
      </c>
      <c r="AW9" s="2">
        <f t="shared" si="3"/>
        <v>0</v>
      </c>
      <c r="AX9" s="2">
        <f t="shared" si="3"/>
        <v>0</v>
      </c>
      <c r="AY9" s="2">
        <f t="shared" si="3"/>
        <v>0</v>
      </c>
      <c r="AZ9" s="2">
        <f t="shared" si="3"/>
        <v>0</v>
      </c>
      <c r="BA9" s="2">
        <f t="shared" si="3"/>
        <v>0</v>
      </c>
      <c r="BB9" s="2">
        <f t="shared" si="3"/>
        <v>0</v>
      </c>
      <c r="BC9" s="2">
        <f t="shared" si="3"/>
        <v>0</v>
      </c>
      <c r="BD9" s="2">
        <f t="shared" si="3"/>
        <v>0</v>
      </c>
      <c r="BE9" s="2">
        <f t="shared" si="3"/>
        <v>0</v>
      </c>
      <c r="BF9" s="2">
        <f t="shared" si="4"/>
        <v>0</v>
      </c>
      <c r="BG9" s="2">
        <f t="shared" si="4"/>
        <v>0</v>
      </c>
      <c r="BH9" s="2">
        <f t="shared" si="4"/>
        <v>0</v>
      </c>
      <c r="BI9" s="2">
        <f t="shared" si="4"/>
        <v>0</v>
      </c>
      <c r="BJ9" s="2">
        <f t="shared" si="4"/>
        <v>0</v>
      </c>
      <c r="BK9" s="2">
        <f t="shared" si="4"/>
        <v>0</v>
      </c>
      <c r="BL9" s="2">
        <f t="shared" si="4"/>
        <v>0</v>
      </c>
      <c r="BM9" s="2">
        <f t="shared" si="4"/>
        <v>0</v>
      </c>
      <c r="BN9" s="2">
        <f t="shared" si="4"/>
        <v>0</v>
      </c>
      <c r="BO9" s="2">
        <f t="shared" si="4"/>
        <v>0</v>
      </c>
      <c r="BP9" s="2">
        <f t="shared" si="4"/>
        <v>0</v>
      </c>
      <c r="BQ9" s="2">
        <f t="shared" si="4"/>
        <v>0</v>
      </c>
      <c r="BR9" s="2">
        <f t="shared" si="4"/>
        <v>0</v>
      </c>
      <c r="BS9" s="2">
        <f t="shared" si="5"/>
        <v>0</v>
      </c>
      <c r="BT9" s="2">
        <f t="shared" si="6"/>
        <v>0</v>
      </c>
      <c r="BU9" s="8">
        <f t="shared" si="7"/>
        <v>0</v>
      </c>
      <c r="BV9" s="3">
        <v>0.9</v>
      </c>
      <c r="BW9" s="2">
        <v>1.6991000000000001</v>
      </c>
      <c r="BX9" s="8">
        <f t="shared" si="8"/>
        <v>0</v>
      </c>
      <c r="BY9" s="2">
        <v>1E-3</v>
      </c>
      <c r="BZ9" s="2">
        <f t="shared" si="9"/>
        <v>1E-3</v>
      </c>
      <c r="CB9" s="12" t="e">
        <f t="shared" si="10"/>
        <v>#DIV/0!</v>
      </c>
    </row>
    <row r="10" spans="1:80" x14ac:dyDescent="0.25">
      <c r="A10" s="1">
        <v>262148</v>
      </c>
      <c r="B10" s="1">
        <v>744</v>
      </c>
      <c r="C10" s="4">
        <f t="shared" si="0"/>
        <v>0.99716190854021391</v>
      </c>
      <c r="D10" s="1">
        <v>4095</v>
      </c>
      <c r="E10" s="1">
        <v>4096</v>
      </c>
      <c r="F10" s="1">
        <v>12287</v>
      </c>
      <c r="G10" s="1">
        <v>18</v>
      </c>
      <c r="H10" s="1">
        <v>2</v>
      </c>
      <c r="I10" s="1">
        <v>39</v>
      </c>
      <c r="J10" s="9">
        <v>0</v>
      </c>
      <c r="K10" s="9">
        <v>0</v>
      </c>
      <c r="L10" s="9">
        <v>1.6E-2</v>
      </c>
      <c r="M10" s="9">
        <v>1.6E-2</v>
      </c>
      <c r="N10" s="9">
        <v>0</v>
      </c>
      <c r="O10" s="9">
        <v>0</v>
      </c>
      <c r="P10" s="9">
        <v>1.6E-2</v>
      </c>
      <c r="Q10" s="9">
        <v>0</v>
      </c>
      <c r="R10" s="9">
        <v>0</v>
      </c>
      <c r="S10" s="9">
        <v>1.6E-2</v>
      </c>
      <c r="T10" s="9">
        <v>1.6E-2</v>
      </c>
      <c r="U10" s="9">
        <v>0</v>
      </c>
      <c r="V10" s="9">
        <v>0</v>
      </c>
      <c r="W10" s="9">
        <v>1.6E-2</v>
      </c>
      <c r="X10" s="9">
        <v>0</v>
      </c>
      <c r="Y10" s="9">
        <v>0</v>
      </c>
      <c r="Z10" s="9">
        <v>1.4E-2</v>
      </c>
      <c r="AA10" s="9">
        <v>1.6E-2</v>
      </c>
      <c r="AB10" s="9">
        <v>0</v>
      </c>
      <c r="AC10" s="9">
        <v>0</v>
      </c>
      <c r="AD10" s="9">
        <v>1.6E-2</v>
      </c>
      <c r="AE10" s="9">
        <v>0</v>
      </c>
      <c r="AF10" s="9">
        <v>0</v>
      </c>
      <c r="AG10" s="9">
        <v>1.4E-2</v>
      </c>
      <c r="AH10" s="9">
        <v>1.6E-2</v>
      </c>
      <c r="AI10" s="9">
        <v>0</v>
      </c>
      <c r="AJ10" s="9">
        <v>1.6E-2</v>
      </c>
      <c r="AK10" s="9">
        <v>1.4E-2</v>
      </c>
      <c r="AL10" s="9">
        <v>0</v>
      </c>
      <c r="AM10" s="9">
        <v>1.6E-2</v>
      </c>
      <c r="AN10" s="8">
        <f t="shared" si="1"/>
        <v>7.2666666666666695E-3</v>
      </c>
      <c r="AO10" s="2">
        <f t="shared" si="2"/>
        <v>0</v>
      </c>
      <c r="AP10" s="2">
        <f t="shared" si="3"/>
        <v>0</v>
      </c>
      <c r="AQ10" s="2">
        <f t="shared" si="3"/>
        <v>2.5599999999999999E-4</v>
      </c>
      <c r="AR10" s="2">
        <f t="shared" si="3"/>
        <v>2.5599999999999999E-4</v>
      </c>
      <c r="AS10" s="2">
        <f t="shared" si="3"/>
        <v>0</v>
      </c>
      <c r="AT10" s="2">
        <f t="shared" si="3"/>
        <v>0</v>
      </c>
      <c r="AU10" s="2">
        <f t="shared" si="3"/>
        <v>2.5599999999999999E-4</v>
      </c>
      <c r="AV10" s="2">
        <f t="shared" si="3"/>
        <v>0</v>
      </c>
      <c r="AW10" s="2">
        <f t="shared" si="3"/>
        <v>0</v>
      </c>
      <c r="AX10" s="2">
        <f t="shared" si="3"/>
        <v>2.5599999999999999E-4</v>
      </c>
      <c r="AY10" s="2">
        <f t="shared" si="3"/>
        <v>2.5599999999999999E-4</v>
      </c>
      <c r="AZ10" s="2">
        <f t="shared" si="3"/>
        <v>0</v>
      </c>
      <c r="BA10" s="2">
        <f t="shared" si="3"/>
        <v>0</v>
      </c>
      <c r="BB10" s="2">
        <f t="shared" si="3"/>
        <v>2.5599999999999999E-4</v>
      </c>
      <c r="BC10" s="2">
        <f t="shared" si="3"/>
        <v>0</v>
      </c>
      <c r="BD10" s="2">
        <f t="shared" si="3"/>
        <v>0</v>
      </c>
      <c r="BE10" s="2">
        <f t="shared" si="3"/>
        <v>1.9600000000000002E-4</v>
      </c>
      <c r="BF10" s="2">
        <f t="shared" si="4"/>
        <v>2.5599999999999999E-4</v>
      </c>
      <c r="BG10" s="2">
        <f t="shared" si="4"/>
        <v>0</v>
      </c>
      <c r="BH10" s="2">
        <f t="shared" si="4"/>
        <v>0</v>
      </c>
      <c r="BI10" s="2">
        <f t="shared" si="4"/>
        <v>2.5599999999999999E-4</v>
      </c>
      <c r="BJ10" s="2">
        <f t="shared" si="4"/>
        <v>0</v>
      </c>
      <c r="BK10" s="2">
        <f t="shared" si="4"/>
        <v>0</v>
      </c>
      <c r="BL10" s="2">
        <f t="shared" si="4"/>
        <v>1.9600000000000002E-4</v>
      </c>
      <c r="BM10" s="2">
        <f t="shared" si="4"/>
        <v>2.5599999999999999E-4</v>
      </c>
      <c r="BN10" s="2">
        <f t="shared" si="4"/>
        <v>0</v>
      </c>
      <c r="BO10" s="2">
        <f t="shared" si="4"/>
        <v>2.5599999999999999E-4</v>
      </c>
      <c r="BP10" s="2">
        <f t="shared" si="4"/>
        <v>1.9600000000000002E-4</v>
      </c>
      <c r="BQ10" s="2">
        <f t="shared" si="4"/>
        <v>0</v>
      </c>
      <c r="BR10" s="2">
        <f t="shared" si="4"/>
        <v>2.5599999999999999E-4</v>
      </c>
      <c r="BS10" s="2">
        <f t="shared" si="5"/>
        <v>3.4040000000000003E-3</v>
      </c>
      <c r="BT10" s="2">
        <f t="shared" si="6"/>
        <v>6.2754022988505714E-5</v>
      </c>
      <c r="BU10" s="8">
        <f t="shared" si="7"/>
        <v>7.921743683590483E-3</v>
      </c>
      <c r="BV10" s="3">
        <v>0.9</v>
      </c>
      <c r="BW10" s="2">
        <v>1.6991000000000001</v>
      </c>
      <c r="BX10" s="8">
        <f t="shared" si="8"/>
        <v>2.4574183605103094E-3</v>
      </c>
      <c r="BY10" s="2">
        <v>1E-3</v>
      </c>
      <c r="BZ10" s="8">
        <f t="shared" si="9"/>
        <v>2.6530934771645679E-3</v>
      </c>
      <c r="CB10" s="12">
        <f t="shared" si="10"/>
        <v>0.36510460694925234</v>
      </c>
    </row>
    <row r="11" spans="1:80" x14ac:dyDescent="0.25">
      <c r="A11" s="1">
        <v>1048580</v>
      </c>
      <c r="B11" s="1">
        <v>852</v>
      </c>
      <c r="C11" s="5">
        <f>1-(B11/A11)</f>
        <v>0.99918747258196805</v>
      </c>
      <c r="D11" s="1">
        <v>16383</v>
      </c>
      <c r="E11" s="1">
        <v>16384</v>
      </c>
      <c r="F11" s="1">
        <v>49151</v>
      </c>
      <c r="G11" s="1">
        <v>21</v>
      </c>
      <c r="H11" s="1">
        <v>2</v>
      </c>
      <c r="I11" s="1">
        <v>45</v>
      </c>
      <c r="J11" s="9">
        <v>0.17199999999999999</v>
      </c>
      <c r="K11" s="9">
        <v>0.187</v>
      </c>
      <c r="L11" s="9">
        <v>0.17199999999999999</v>
      </c>
      <c r="M11" s="9">
        <v>0.17199999999999999</v>
      </c>
      <c r="N11" s="9">
        <v>0.187</v>
      </c>
      <c r="O11" s="9">
        <v>0.17100000000000001</v>
      </c>
      <c r="P11" s="9">
        <v>0.17199999999999999</v>
      </c>
      <c r="Q11" s="9">
        <v>0.17199999999999999</v>
      </c>
      <c r="R11" s="9">
        <v>0.17100000000000001</v>
      </c>
      <c r="S11" s="9">
        <v>0.17199999999999999</v>
      </c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8">
        <f>AVERAGE(J11:AM11)</f>
        <v>0.17479999999999998</v>
      </c>
      <c r="AO11" s="2">
        <f t="shared" si="2"/>
        <v>2.9583999999999996E-2</v>
      </c>
      <c r="AP11" s="2">
        <f t="shared" si="3"/>
        <v>3.4969E-2</v>
      </c>
      <c r="AQ11" s="2">
        <f t="shared" si="3"/>
        <v>2.9583999999999996E-2</v>
      </c>
      <c r="AR11" s="2">
        <f t="shared" si="3"/>
        <v>2.9583999999999996E-2</v>
      </c>
      <c r="AS11" s="2">
        <f t="shared" si="3"/>
        <v>3.4969E-2</v>
      </c>
      <c r="AT11" s="2">
        <f t="shared" si="3"/>
        <v>2.9241000000000003E-2</v>
      </c>
      <c r="AU11" s="2">
        <f t="shared" si="3"/>
        <v>2.9583999999999996E-2</v>
      </c>
      <c r="AV11" s="2">
        <f t="shared" si="3"/>
        <v>2.9583999999999996E-2</v>
      </c>
      <c r="AW11" s="2">
        <f t="shared" si="3"/>
        <v>2.9241000000000003E-2</v>
      </c>
      <c r="AX11" s="2">
        <f t="shared" si="3"/>
        <v>2.9583999999999996E-2</v>
      </c>
      <c r="AY11" s="2">
        <f t="shared" si="3"/>
        <v>0</v>
      </c>
      <c r="AZ11" s="2">
        <f t="shared" si="3"/>
        <v>0</v>
      </c>
      <c r="BA11" s="2">
        <f t="shared" si="3"/>
        <v>0</v>
      </c>
      <c r="BB11" s="2">
        <f t="shared" si="3"/>
        <v>0</v>
      </c>
      <c r="BC11" s="2">
        <f t="shared" si="3"/>
        <v>0</v>
      </c>
      <c r="BD11" s="2">
        <f t="shared" si="3"/>
        <v>0</v>
      </c>
      <c r="BE11" s="2">
        <f t="shared" si="3"/>
        <v>0</v>
      </c>
      <c r="BF11" s="2">
        <f t="shared" si="4"/>
        <v>0</v>
      </c>
      <c r="BG11" s="2">
        <f t="shared" si="4"/>
        <v>0</v>
      </c>
      <c r="BH11" s="2">
        <f t="shared" si="4"/>
        <v>0</v>
      </c>
      <c r="BI11" s="2">
        <f t="shared" si="4"/>
        <v>0</v>
      </c>
      <c r="BJ11" s="2">
        <f t="shared" si="4"/>
        <v>0</v>
      </c>
      <c r="BK11" s="2">
        <f t="shared" si="4"/>
        <v>0</v>
      </c>
      <c r="BL11" s="2">
        <f t="shared" si="4"/>
        <v>0</v>
      </c>
      <c r="BM11" s="2">
        <f t="shared" si="4"/>
        <v>0</v>
      </c>
      <c r="BN11" s="2">
        <f t="shared" si="4"/>
        <v>0</v>
      </c>
      <c r="BO11" s="2">
        <f t="shared" si="4"/>
        <v>0</v>
      </c>
      <c r="BP11" s="2">
        <f t="shared" si="4"/>
        <v>0</v>
      </c>
      <c r="BQ11" s="2">
        <f t="shared" si="4"/>
        <v>0</v>
      </c>
      <c r="BR11" s="2">
        <f t="shared" si="4"/>
        <v>0</v>
      </c>
      <c r="BS11" s="2">
        <f>SUM(AO11:BR11)</f>
        <v>0.30592400000000003</v>
      </c>
      <c r="BT11" s="2">
        <f>(BS11-10*AN11*AN11)/9</f>
        <v>4.1511111111120551E-5</v>
      </c>
      <c r="BU11" s="8">
        <f>SQRT(BT11)</f>
        <v>6.4429116951205028E-3</v>
      </c>
      <c r="BV11" s="3">
        <v>0.9</v>
      </c>
      <c r="BW11" s="2">
        <v>1.8331</v>
      </c>
      <c r="BX11" s="8">
        <f>BU11*BW11/SQRT(10)</f>
        <v>3.7348084822180125E-3</v>
      </c>
      <c r="BY11" s="2">
        <v>1E-3</v>
      </c>
      <c r="BZ11" s="8">
        <f>SQRT(BX11*BX11+BY11*BY11)</f>
        <v>3.8663670801991389E-3</v>
      </c>
      <c r="CB11" s="12">
        <f t="shared" si="10"/>
        <v>2.2118804806631233E-2</v>
      </c>
    </row>
    <row r="12" spans="1:80" x14ac:dyDescent="0.25">
      <c r="A12" s="1">
        <v>4194308</v>
      </c>
      <c r="B12" s="1">
        <v>960</v>
      </c>
      <c r="C12" s="5">
        <f>1-(B12/A12)</f>
        <v>0.99977111838234101</v>
      </c>
      <c r="D12" s="1">
        <v>65535</v>
      </c>
      <c r="E12" s="1">
        <v>65536</v>
      </c>
      <c r="F12" s="1">
        <v>196607</v>
      </c>
      <c r="G12" s="1">
        <v>24</v>
      </c>
      <c r="H12" s="1">
        <v>2</v>
      </c>
      <c r="I12" s="1">
        <v>51</v>
      </c>
      <c r="J12" s="9">
        <v>2.9830000000000001</v>
      </c>
      <c r="K12" s="9">
        <v>2.9529999999999998</v>
      </c>
      <c r="L12" s="9">
        <v>2.891</v>
      </c>
      <c r="M12" s="9">
        <v>2.9529999999999998</v>
      </c>
      <c r="N12" s="9">
        <v>2.8279999999999998</v>
      </c>
      <c r="O12" s="9">
        <v>3</v>
      </c>
      <c r="P12" s="9">
        <v>3.0459999999999998</v>
      </c>
      <c r="Q12" s="9">
        <v>2.9689999999999999</v>
      </c>
      <c r="R12" s="9">
        <v>2.9529999999999998</v>
      </c>
      <c r="S12" s="9">
        <v>2.875</v>
      </c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7">
        <f>AVERAGE(J12:AM12)</f>
        <v>2.9450999999999996</v>
      </c>
      <c r="AO12" s="2">
        <f t="shared" si="2"/>
        <v>8.8982890000000001</v>
      </c>
      <c r="AP12" s="2">
        <f t="shared" si="3"/>
        <v>8.7202089999999988</v>
      </c>
      <c r="AQ12" s="2">
        <f t="shared" si="3"/>
        <v>8.3578810000000008</v>
      </c>
      <c r="AR12" s="2">
        <f t="shared" si="3"/>
        <v>8.7202089999999988</v>
      </c>
      <c r="AS12" s="2">
        <f t="shared" si="3"/>
        <v>7.9975839999999989</v>
      </c>
      <c r="AT12" s="2">
        <f t="shared" si="3"/>
        <v>9</v>
      </c>
      <c r="AU12" s="2">
        <f t="shared" si="3"/>
        <v>9.2781159999999989</v>
      </c>
      <c r="AV12" s="2">
        <f t="shared" si="3"/>
        <v>8.8149609999999985</v>
      </c>
      <c r="AW12" s="2">
        <f t="shared" si="3"/>
        <v>8.7202089999999988</v>
      </c>
      <c r="AX12" s="2">
        <f t="shared" si="3"/>
        <v>8.265625</v>
      </c>
      <c r="AY12" s="2">
        <f t="shared" si="3"/>
        <v>0</v>
      </c>
      <c r="AZ12" s="2">
        <f t="shared" si="3"/>
        <v>0</v>
      </c>
      <c r="BA12" s="2">
        <f t="shared" si="3"/>
        <v>0</v>
      </c>
      <c r="BB12" s="2">
        <f t="shared" si="3"/>
        <v>0</v>
      </c>
      <c r="BC12" s="2">
        <f t="shared" si="3"/>
        <v>0</v>
      </c>
      <c r="BD12" s="2">
        <f t="shared" si="3"/>
        <v>0</v>
      </c>
      <c r="BE12" s="2">
        <f t="shared" si="3"/>
        <v>0</v>
      </c>
      <c r="BF12" s="2">
        <f t="shared" si="4"/>
        <v>0</v>
      </c>
      <c r="BG12" s="2">
        <f t="shared" si="4"/>
        <v>0</v>
      </c>
      <c r="BH12" s="2">
        <f t="shared" si="4"/>
        <v>0</v>
      </c>
      <c r="BI12" s="2">
        <f t="shared" si="4"/>
        <v>0</v>
      </c>
      <c r="BJ12" s="2">
        <f t="shared" si="4"/>
        <v>0</v>
      </c>
      <c r="BK12" s="2">
        <f t="shared" si="4"/>
        <v>0</v>
      </c>
      <c r="BL12" s="2">
        <f t="shared" si="4"/>
        <v>0</v>
      </c>
      <c r="BM12" s="2">
        <f t="shared" si="4"/>
        <v>0</v>
      </c>
      <c r="BN12" s="2">
        <f t="shared" si="4"/>
        <v>0</v>
      </c>
      <c r="BO12" s="2">
        <f t="shared" si="4"/>
        <v>0</v>
      </c>
      <c r="BP12" s="2">
        <f t="shared" si="4"/>
        <v>0</v>
      </c>
      <c r="BQ12" s="2">
        <f t="shared" si="4"/>
        <v>0</v>
      </c>
      <c r="BR12" s="2">
        <f t="shared" si="4"/>
        <v>0</v>
      </c>
      <c r="BS12" s="2">
        <f>SUM(AO12:BR12)</f>
        <v>86.773082999999986</v>
      </c>
      <c r="BT12" s="2">
        <f>(BS12-10*AN12*AN12)/9</f>
        <v>4.10476666666663E-3</v>
      </c>
      <c r="BU12" s="8">
        <f>SQRT(BT12)</f>
        <v>6.4068452975443613E-2</v>
      </c>
      <c r="BV12" s="3">
        <v>0.9</v>
      </c>
      <c r="BW12" s="2">
        <v>1.8331</v>
      </c>
      <c r="BX12" s="8">
        <f>BU12*BW12/SQRT(10)</f>
        <v>3.7139016168185636E-2</v>
      </c>
      <c r="BY12" s="2">
        <v>1E-3</v>
      </c>
      <c r="BZ12" s="7">
        <f>SQRT(BX12*BX12+BY12*BY12)</f>
        <v>3.7152476659581581E-2</v>
      </c>
      <c r="CB12" s="12">
        <f t="shared" si="10"/>
        <v>1.2615013636067226E-2</v>
      </c>
    </row>
    <row r="13" spans="1:80" x14ac:dyDescent="0.25">
      <c r="A13" s="1">
        <v>16777220</v>
      </c>
      <c r="B13" s="1">
        <v>1068</v>
      </c>
      <c r="C13" s="6">
        <f>1-(B13/A13)</f>
        <v>0.99993634225455708</v>
      </c>
      <c r="D13" s="1">
        <v>262143</v>
      </c>
      <c r="E13" s="1">
        <v>262144</v>
      </c>
      <c r="F13" s="1">
        <v>786431</v>
      </c>
      <c r="G13" s="1">
        <v>27</v>
      </c>
      <c r="H13" s="1">
        <v>2</v>
      </c>
      <c r="I13" s="1">
        <v>57</v>
      </c>
      <c r="J13" s="9">
        <v>52.25</v>
      </c>
      <c r="K13" s="9">
        <v>52.265999999999998</v>
      </c>
      <c r="L13" s="9">
        <v>52.561999999999998</v>
      </c>
      <c r="M13" s="9">
        <v>49.548000000000002</v>
      </c>
      <c r="N13" s="9">
        <v>50.344999999999999</v>
      </c>
      <c r="O13" s="9">
        <v>50.826999999999998</v>
      </c>
      <c r="P13" s="9">
        <v>50.438000000000002</v>
      </c>
      <c r="Q13" s="9">
        <v>50.344000000000001</v>
      </c>
      <c r="R13" s="9">
        <v>49.798000000000002</v>
      </c>
      <c r="S13" s="9">
        <v>51.375</v>
      </c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10">
        <f>AVERAGE(J13:AM13)</f>
        <v>50.975299999999997</v>
      </c>
      <c r="AO13" s="2">
        <f t="shared" si="2"/>
        <v>2730.0625</v>
      </c>
      <c r="AP13" s="2">
        <f t="shared" si="3"/>
        <v>2731.7347559999998</v>
      </c>
      <c r="AQ13" s="2">
        <f t="shared" si="3"/>
        <v>2762.7638439999996</v>
      </c>
      <c r="AR13" s="2">
        <f t="shared" si="3"/>
        <v>2455.004304</v>
      </c>
      <c r="AS13" s="2">
        <f t="shared" si="3"/>
        <v>2534.619025</v>
      </c>
      <c r="AT13" s="2">
        <f t="shared" si="3"/>
        <v>2583.3839289999996</v>
      </c>
      <c r="AU13" s="2">
        <f t="shared" si="3"/>
        <v>2543.9918440000001</v>
      </c>
      <c r="AV13" s="2">
        <f t="shared" si="3"/>
        <v>2534.5183360000001</v>
      </c>
      <c r="AW13" s="2">
        <f t="shared" si="3"/>
        <v>2479.8408040000004</v>
      </c>
      <c r="AX13" s="2">
        <f t="shared" si="3"/>
        <v>2639.390625</v>
      </c>
      <c r="AY13" s="2">
        <f t="shared" si="3"/>
        <v>0</v>
      </c>
      <c r="AZ13" s="2">
        <f t="shared" si="3"/>
        <v>0</v>
      </c>
      <c r="BA13" s="2">
        <f t="shared" si="3"/>
        <v>0</v>
      </c>
      <c r="BB13" s="2">
        <f t="shared" si="3"/>
        <v>0</v>
      </c>
      <c r="BC13" s="2">
        <f t="shared" si="3"/>
        <v>0</v>
      </c>
      <c r="BD13" s="2">
        <f t="shared" si="3"/>
        <v>0</v>
      </c>
      <c r="BE13" s="2">
        <f t="shared" si="3"/>
        <v>0</v>
      </c>
      <c r="BF13" s="2">
        <f t="shared" si="4"/>
        <v>0</v>
      </c>
      <c r="BG13" s="2">
        <f t="shared" si="4"/>
        <v>0</v>
      </c>
      <c r="BH13" s="2">
        <f t="shared" si="4"/>
        <v>0</v>
      </c>
      <c r="BI13" s="2">
        <f t="shared" si="4"/>
        <v>0</v>
      </c>
      <c r="BJ13" s="2">
        <f t="shared" si="4"/>
        <v>0</v>
      </c>
      <c r="BK13" s="2">
        <f t="shared" si="4"/>
        <v>0</v>
      </c>
      <c r="BL13" s="2">
        <f t="shared" si="4"/>
        <v>0</v>
      </c>
      <c r="BM13" s="2">
        <f t="shared" si="4"/>
        <v>0</v>
      </c>
      <c r="BN13" s="2">
        <f t="shared" si="4"/>
        <v>0</v>
      </c>
      <c r="BO13" s="2">
        <f t="shared" si="4"/>
        <v>0</v>
      </c>
      <c r="BP13" s="2">
        <f t="shared" si="4"/>
        <v>0</v>
      </c>
      <c r="BQ13" s="2">
        <f t="shared" si="4"/>
        <v>0</v>
      </c>
      <c r="BR13" s="2">
        <f t="shared" si="4"/>
        <v>0</v>
      </c>
      <c r="BS13" s="2">
        <f>SUM(AO13:BR13)</f>
        <v>25995.309967000001</v>
      </c>
      <c r="BT13" s="2">
        <f>(BS13-10*AN13*AN13)/9</f>
        <v>1.1664295666669204</v>
      </c>
      <c r="BU13" s="8">
        <f>SQRT(BT13)</f>
        <v>1.0800136881849787</v>
      </c>
      <c r="BV13" s="3">
        <v>0.9</v>
      </c>
      <c r="BW13" s="2">
        <v>1.8331</v>
      </c>
      <c r="BX13" s="8">
        <f>BU13*BW13/SQRT(10)</f>
        <v>0.62605922204392028</v>
      </c>
      <c r="BY13" s="2">
        <v>1E-3</v>
      </c>
      <c r="BZ13" s="10">
        <f>SQRT(BX13*BX13+BY13*BY13)</f>
        <v>0.62606002068990052</v>
      </c>
      <c r="CB13" s="12">
        <f t="shared" si="10"/>
        <v>1.2281634844520788E-2</v>
      </c>
    </row>
  </sheetData>
  <mergeCells count="16">
    <mergeCell ref="BU3:BU4"/>
    <mergeCell ref="BV3:BV4"/>
    <mergeCell ref="BW3:BW4"/>
    <mergeCell ref="BX3:BZ3"/>
    <mergeCell ref="D4:F4"/>
    <mergeCell ref="G4:I4"/>
    <mergeCell ref="A1:I2"/>
    <mergeCell ref="J1:BZ1"/>
    <mergeCell ref="J2:AM3"/>
    <mergeCell ref="AN2:BZ2"/>
    <mergeCell ref="A3:C3"/>
    <mergeCell ref="D3:I3"/>
    <mergeCell ref="AN3:AN4"/>
    <mergeCell ref="AO3:BR3"/>
    <mergeCell ref="BS3:BS4"/>
    <mergeCell ref="BT3:BT4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6"/>
  <sheetViews>
    <sheetView tabSelected="1" topLeftCell="Z1" workbookViewId="0">
      <selection activeCell="BU12" sqref="BU12"/>
    </sheetView>
  </sheetViews>
  <sheetFormatPr defaultRowHeight="15" x14ac:dyDescent="0.25"/>
  <cols>
    <col min="1" max="1" width="10" style="1" bestFit="1" customWidth="1"/>
    <col min="2" max="40" width="9.140625" style="1"/>
    <col min="41" max="46" width="0" style="1" hidden="1" customWidth="1"/>
    <col min="47" max="48" width="9.140625" style="1" hidden="1" customWidth="1"/>
    <col min="49" max="72" width="0" style="1" hidden="1" customWidth="1"/>
    <col min="73" max="16384" width="9.140625" style="1"/>
  </cols>
  <sheetData>
    <row r="1" spans="1:80" x14ac:dyDescent="0.25">
      <c r="A1" s="14" t="s">
        <v>5</v>
      </c>
      <c r="B1" s="14"/>
      <c r="C1" s="14"/>
      <c r="D1" s="14"/>
      <c r="E1" s="14"/>
      <c r="F1" s="14"/>
      <c r="G1" s="14"/>
      <c r="H1" s="14"/>
      <c r="I1" s="14"/>
      <c r="J1" s="14" t="s">
        <v>19</v>
      </c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</row>
    <row r="2" spans="1:80" x14ac:dyDescent="0.25">
      <c r="A2" s="14"/>
      <c r="B2" s="14"/>
      <c r="C2" s="14"/>
      <c r="D2" s="14"/>
      <c r="E2" s="14"/>
      <c r="F2" s="14"/>
      <c r="G2" s="14"/>
      <c r="H2" s="14"/>
      <c r="I2" s="14"/>
      <c r="J2" s="14" t="s">
        <v>6</v>
      </c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5" t="s">
        <v>12</v>
      </c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</row>
    <row r="3" spans="1:80" x14ac:dyDescent="0.25">
      <c r="A3" s="14" t="s">
        <v>3</v>
      </c>
      <c r="B3" s="14"/>
      <c r="C3" s="14"/>
      <c r="D3" s="14" t="s">
        <v>4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 t="s">
        <v>7</v>
      </c>
      <c r="AO3" s="14" t="s">
        <v>8</v>
      </c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 t="s">
        <v>9</v>
      </c>
      <c r="BT3" s="14" t="s">
        <v>10</v>
      </c>
      <c r="BU3" s="14" t="s">
        <v>11</v>
      </c>
      <c r="BV3" s="14" t="s">
        <v>13</v>
      </c>
      <c r="BW3" s="14" t="s">
        <v>14</v>
      </c>
      <c r="BX3" s="14" t="s">
        <v>18</v>
      </c>
      <c r="BY3" s="14"/>
      <c r="BZ3" s="14"/>
    </row>
    <row r="4" spans="1:80" ht="30" x14ac:dyDescent="0.25">
      <c r="A4" s="2" t="s">
        <v>0</v>
      </c>
      <c r="B4" s="2" t="s">
        <v>1</v>
      </c>
      <c r="C4" s="2" t="s">
        <v>2</v>
      </c>
      <c r="D4" s="14" t="s">
        <v>0</v>
      </c>
      <c r="E4" s="14"/>
      <c r="F4" s="14"/>
      <c r="G4" s="14" t="s">
        <v>1</v>
      </c>
      <c r="H4" s="14"/>
      <c r="I4" s="14"/>
      <c r="J4" s="2">
        <v>1</v>
      </c>
      <c r="K4" s="2">
        <v>2</v>
      </c>
      <c r="L4" s="2">
        <v>3</v>
      </c>
      <c r="M4" s="2">
        <v>4</v>
      </c>
      <c r="N4" s="2">
        <v>5</v>
      </c>
      <c r="O4" s="2">
        <v>6</v>
      </c>
      <c r="P4" s="2">
        <v>7</v>
      </c>
      <c r="Q4" s="2">
        <v>8</v>
      </c>
      <c r="R4" s="2">
        <v>9</v>
      </c>
      <c r="S4" s="2">
        <v>10</v>
      </c>
      <c r="T4" s="2">
        <v>11</v>
      </c>
      <c r="U4" s="2">
        <v>12</v>
      </c>
      <c r="V4" s="2">
        <v>13</v>
      </c>
      <c r="W4" s="2">
        <v>14</v>
      </c>
      <c r="X4" s="2">
        <v>15</v>
      </c>
      <c r="Y4" s="2">
        <v>16</v>
      </c>
      <c r="Z4" s="2">
        <v>17</v>
      </c>
      <c r="AA4" s="2">
        <v>18</v>
      </c>
      <c r="AB4" s="2">
        <v>19</v>
      </c>
      <c r="AC4" s="2">
        <v>20</v>
      </c>
      <c r="AD4" s="2">
        <v>21</v>
      </c>
      <c r="AE4" s="2">
        <v>22</v>
      </c>
      <c r="AF4" s="2">
        <v>23</v>
      </c>
      <c r="AG4" s="2">
        <v>24</v>
      </c>
      <c r="AH4" s="2">
        <v>25</v>
      </c>
      <c r="AI4" s="2">
        <v>26</v>
      </c>
      <c r="AJ4" s="2">
        <v>27</v>
      </c>
      <c r="AK4" s="2">
        <v>28</v>
      </c>
      <c r="AL4" s="2">
        <v>29</v>
      </c>
      <c r="AM4" s="2">
        <v>30</v>
      </c>
      <c r="AN4" s="14"/>
      <c r="AO4" s="2">
        <v>1</v>
      </c>
      <c r="AP4" s="2">
        <v>2</v>
      </c>
      <c r="AQ4" s="2">
        <v>3</v>
      </c>
      <c r="AR4" s="2">
        <v>4</v>
      </c>
      <c r="AS4" s="2">
        <v>5</v>
      </c>
      <c r="AT4" s="2">
        <v>6</v>
      </c>
      <c r="AU4" s="2">
        <v>7</v>
      </c>
      <c r="AV4" s="2">
        <v>8</v>
      </c>
      <c r="AW4" s="2">
        <v>9</v>
      </c>
      <c r="AX4" s="2">
        <v>10</v>
      </c>
      <c r="AY4" s="2">
        <v>11</v>
      </c>
      <c r="AZ4" s="2">
        <v>12</v>
      </c>
      <c r="BA4" s="2">
        <v>13</v>
      </c>
      <c r="BB4" s="2">
        <v>14</v>
      </c>
      <c r="BC4" s="2">
        <v>15</v>
      </c>
      <c r="BD4" s="2">
        <v>16</v>
      </c>
      <c r="BE4" s="2">
        <v>17</v>
      </c>
      <c r="BF4" s="2">
        <v>18</v>
      </c>
      <c r="BG4" s="2">
        <v>19</v>
      </c>
      <c r="BH4" s="2">
        <v>20</v>
      </c>
      <c r="BI4" s="2">
        <v>21</v>
      </c>
      <c r="BJ4" s="2">
        <v>22</v>
      </c>
      <c r="BK4" s="2">
        <v>23</v>
      </c>
      <c r="BL4" s="2">
        <v>24</v>
      </c>
      <c r="BM4" s="2">
        <v>25</v>
      </c>
      <c r="BN4" s="2">
        <v>26</v>
      </c>
      <c r="BO4" s="2">
        <v>27</v>
      </c>
      <c r="BP4" s="2">
        <v>28</v>
      </c>
      <c r="BQ4" s="2">
        <v>29</v>
      </c>
      <c r="BR4" s="2">
        <v>30</v>
      </c>
      <c r="BS4" s="14"/>
      <c r="BT4" s="14"/>
      <c r="BU4" s="14"/>
      <c r="BV4" s="14"/>
      <c r="BW4" s="14"/>
      <c r="BX4" s="2" t="s">
        <v>15</v>
      </c>
      <c r="BY4" s="2" t="s">
        <v>16</v>
      </c>
      <c r="BZ4" s="2" t="s">
        <v>17</v>
      </c>
    </row>
    <row r="5" spans="1:80" x14ac:dyDescent="0.25">
      <c r="A5" s="1">
        <v>128</v>
      </c>
      <c r="B5" s="1">
        <v>128</v>
      </c>
      <c r="C5" s="3">
        <f t="shared" ref="C5:C19" si="0">1-(B5/A5)</f>
        <v>0</v>
      </c>
      <c r="D5" s="1">
        <v>1</v>
      </c>
      <c r="E5" s="1">
        <v>2</v>
      </c>
      <c r="F5" s="1">
        <v>5</v>
      </c>
      <c r="G5" s="1">
        <v>1</v>
      </c>
      <c r="H5" s="1">
        <v>2</v>
      </c>
      <c r="I5" s="1">
        <v>5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8">
        <f t="shared" ref="AN5:AN19" si="1">AVERAGE(J5:AM5)</f>
        <v>0</v>
      </c>
      <c r="AO5" s="2">
        <f t="shared" ref="AO5:AO26" si="2">J5*J5</f>
        <v>0</v>
      </c>
      <c r="AP5" s="2">
        <f t="shared" ref="AP5:BE20" si="3">K5*K5</f>
        <v>0</v>
      </c>
      <c r="AQ5" s="2">
        <f t="shared" si="3"/>
        <v>0</v>
      </c>
      <c r="AR5" s="2">
        <f t="shared" si="3"/>
        <v>0</v>
      </c>
      <c r="AS5" s="2">
        <f t="shared" si="3"/>
        <v>0</v>
      </c>
      <c r="AT5" s="2">
        <f t="shared" si="3"/>
        <v>0</v>
      </c>
      <c r="AU5" s="2">
        <f t="shared" si="3"/>
        <v>0</v>
      </c>
      <c r="AV5" s="2">
        <f t="shared" si="3"/>
        <v>0</v>
      </c>
      <c r="AW5" s="2">
        <f t="shared" si="3"/>
        <v>0</v>
      </c>
      <c r="AX5" s="2">
        <f t="shared" si="3"/>
        <v>0</v>
      </c>
      <c r="AY5" s="2">
        <f t="shared" si="3"/>
        <v>0</v>
      </c>
      <c r="AZ5" s="2">
        <f t="shared" si="3"/>
        <v>0</v>
      </c>
      <c r="BA5" s="2">
        <f t="shared" si="3"/>
        <v>0</v>
      </c>
      <c r="BB5" s="2">
        <f t="shared" si="3"/>
        <v>0</v>
      </c>
      <c r="BC5" s="2">
        <f t="shared" si="3"/>
        <v>0</v>
      </c>
      <c r="BD5" s="2">
        <f t="shared" si="3"/>
        <v>0</v>
      </c>
      <c r="BE5" s="2">
        <f t="shared" si="3"/>
        <v>0</v>
      </c>
      <c r="BF5" s="2">
        <f t="shared" ref="BF5:BR20" si="4">AA5*AA5</f>
        <v>0</v>
      </c>
      <c r="BG5" s="2">
        <f t="shared" si="4"/>
        <v>0</v>
      </c>
      <c r="BH5" s="2">
        <f t="shared" si="4"/>
        <v>0</v>
      </c>
      <c r="BI5" s="2">
        <f t="shared" si="4"/>
        <v>0</v>
      </c>
      <c r="BJ5" s="2">
        <f t="shared" si="4"/>
        <v>0</v>
      </c>
      <c r="BK5" s="2">
        <f t="shared" si="4"/>
        <v>0</v>
      </c>
      <c r="BL5" s="2">
        <f t="shared" si="4"/>
        <v>0</v>
      </c>
      <c r="BM5" s="2">
        <f t="shared" si="4"/>
        <v>0</v>
      </c>
      <c r="BN5" s="2">
        <f t="shared" si="4"/>
        <v>0</v>
      </c>
      <c r="BO5" s="2">
        <f t="shared" si="4"/>
        <v>0</v>
      </c>
      <c r="BP5" s="2">
        <f t="shared" si="4"/>
        <v>0</v>
      </c>
      <c r="BQ5" s="2">
        <f t="shared" si="4"/>
        <v>0</v>
      </c>
      <c r="BR5" s="2">
        <f t="shared" si="4"/>
        <v>0</v>
      </c>
      <c r="BS5" s="2">
        <f t="shared" ref="BS5:BS19" si="5">SUM(AO5:BR5)</f>
        <v>0</v>
      </c>
      <c r="BT5" s="2">
        <f t="shared" ref="BT5:BT19" si="6">(BS5-30*AN5*AN5)/29</f>
        <v>0</v>
      </c>
      <c r="BU5" s="8">
        <f t="shared" ref="BU5:BU19" si="7">SQRT(BT5)</f>
        <v>0</v>
      </c>
      <c r="BV5" s="3">
        <v>0.9</v>
      </c>
      <c r="BW5" s="2">
        <v>1.6991000000000001</v>
      </c>
      <c r="BX5" s="8">
        <f t="shared" ref="BX5:BX19" si="8">BU5*BW5/SQRT(30)</f>
        <v>0</v>
      </c>
      <c r="BY5" s="2">
        <v>1E-3</v>
      </c>
      <c r="BZ5" s="2">
        <f t="shared" ref="BZ5:BZ19" si="9">SQRT(BX5*BX5+BY5*BY5)</f>
        <v>1E-3</v>
      </c>
      <c r="CB5" s="1" t="e">
        <f>BZ5/AN5</f>
        <v>#DIV/0!</v>
      </c>
    </row>
    <row r="6" spans="1:80" x14ac:dyDescent="0.25">
      <c r="A6" s="1">
        <v>260</v>
      </c>
      <c r="B6" s="1">
        <v>260</v>
      </c>
      <c r="C6" s="3">
        <f t="shared" si="0"/>
        <v>0</v>
      </c>
      <c r="D6" s="1">
        <v>3</v>
      </c>
      <c r="E6" s="1">
        <v>4</v>
      </c>
      <c r="F6" s="1">
        <v>11</v>
      </c>
      <c r="G6" s="1">
        <v>3</v>
      </c>
      <c r="H6" s="1">
        <v>4</v>
      </c>
      <c r="I6" s="1">
        <v>11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8">
        <f t="shared" si="1"/>
        <v>0</v>
      </c>
      <c r="AO6" s="2">
        <f t="shared" si="2"/>
        <v>0</v>
      </c>
      <c r="AP6" s="2">
        <f t="shared" si="3"/>
        <v>0</v>
      </c>
      <c r="AQ6" s="2">
        <f t="shared" si="3"/>
        <v>0</v>
      </c>
      <c r="AR6" s="2">
        <f t="shared" si="3"/>
        <v>0</v>
      </c>
      <c r="AS6" s="2">
        <f t="shared" si="3"/>
        <v>0</v>
      </c>
      <c r="AT6" s="2">
        <f t="shared" si="3"/>
        <v>0</v>
      </c>
      <c r="AU6" s="2">
        <f t="shared" si="3"/>
        <v>0</v>
      </c>
      <c r="AV6" s="2">
        <f t="shared" si="3"/>
        <v>0</v>
      </c>
      <c r="AW6" s="2">
        <f t="shared" si="3"/>
        <v>0</v>
      </c>
      <c r="AX6" s="2">
        <f t="shared" si="3"/>
        <v>0</v>
      </c>
      <c r="AY6" s="2">
        <f t="shared" si="3"/>
        <v>0</v>
      </c>
      <c r="AZ6" s="2">
        <f t="shared" si="3"/>
        <v>0</v>
      </c>
      <c r="BA6" s="2">
        <f t="shared" si="3"/>
        <v>0</v>
      </c>
      <c r="BB6" s="2">
        <f t="shared" si="3"/>
        <v>0</v>
      </c>
      <c r="BC6" s="2">
        <f t="shared" si="3"/>
        <v>0</v>
      </c>
      <c r="BD6" s="2">
        <f t="shared" si="3"/>
        <v>0</v>
      </c>
      <c r="BE6" s="2">
        <f t="shared" si="3"/>
        <v>0</v>
      </c>
      <c r="BF6" s="2">
        <f t="shared" si="4"/>
        <v>0</v>
      </c>
      <c r="BG6" s="2">
        <f t="shared" si="4"/>
        <v>0</v>
      </c>
      <c r="BH6" s="2">
        <f t="shared" si="4"/>
        <v>0</v>
      </c>
      <c r="BI6" s="2">
        <f t="shared" si="4"/>
        <v>0</v>
      </c>
      <c r="BJ6" s="2">
        <f t="shared" si="4"/>
        <v>0</v>
      </c>
      <c r="BK6" s="2">
        <f t="shared" si="4"/>
        <v>0</v>
      </c>
      <c r="BL6" s="2">
        <f t="shared" si="4"/>
        <v>0</v>
      </c>
      <c r="BM6" s="2">
        <f t="shared" si="4"/>
        <v>0</v>
      </c>
      <c r="BN6" s="2">
        <f t="shared" si="4"/>
        <v>0</v>
      </c>
      <c r="BO6" s="2">
        <f t="shared" si="4"/>
        <v>0</v>
      </c>
      <c r="BP6" s="2">
        <f t="shared" si="4"/>
        <v>0</v>
      </c>
      <c r="BQ6" s="2">
        <f t="shared" si="4"/>
        <v>0</v>
      </c>
      <c r="BR6" s="2">
        <f t="shared" si="4"/>
        <v>0</v>
      </c>
      <c r="BS6" s="2">
        <f t="shared" si="5"/>
        <v>0</v>
      </c>
      <c r="BT6" s="2">
        <f t="shared" si="6"/>
        <v>0</v>
      </c>
      <c r="BU6" s="8">
        <f t="shared" si="7"/>
        <v>0</v>
      </c>
      <c r="BV6" s="3">
        <v>0.9</v>
      </c>
      <c r="BW6" s="2">
        <v>1.6991000000000001</v>
      </c>
      <c r="BX6" s="8">
        <f t="shared" si="8"/>
        <v>0</v>
      </c>
      <c r="BY6" s="2">
        <v>1E-3</v>
      </c>
      <c r="BZ6" s="2">
        <f t="shared" si="9"/>
        <v>1E-3</v>
      </c>
      <c r="CB6" s="1" t="e">
        <f t="shared" ref="CB6:CB26" si="10">BZ6/AN6</f>
        <v>#DIV/0!</v>
      </c>
    </row>
    <row r="7" spans="1:80" x14ac:dyDescent="0.25">
      <c r="A7" s="1">
        <v>504</v>
      </c>
      <c r="B7" s="1">
        <v>504</v>
      </c>
      <c r="C7" s="3">
        <f t="shared" si="0"/>
        <v>0</v>
      </c>
      <c r="D7" s="1">
        <v>7</v>
      </c>
      <c r="E7" s="1">
        <v>8</v>
      </c>
      <c r="F7" s="1">
        <v>23</v>
      </c>
      <c r="G7" s="1">
        <v>7</v>
      </c>
      <c r="H7" s="1">
        <v>8</v>
      </c>
      <c r="I7" s="1">
        <v>23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8">
        <f t="shared" si="1"/>
        <v>0</v>
      </c>
      <c r="AO7" s="2">
        <f t="shared" si="2"/>
        <v>0</v>
      </c>
      <c r="AP7" s="2">
        <f t="shared" si="3"/>
        <v>0</v>
      </c>
      <c r="AQ7" s="2">
        <f t="shared" si="3"/>
        <v>0</v>
      </c>
      <c r="AR7" s="2">
        <f t="shared" si="3"/>
        <v>0</v>
      </c>
      <c r="AS7" s="2">
        <f t="shared" si="3"/>
        <v>0</v>
      </c>
      <c r="AT7" s="2">
        <f t="shared" si="3"/>
        <v>0</v>
      </c>
      <c r="AU7" s="2">
        <f t="shared" si="3"/>
        <v>0</v>
      </c>
      <c r="AV7" s="2">
        <f t="shared" si="3"/>
        <v>0</v>
      </c>
      <c r="AW7" s="2">
        <f t="shared" si="3"/>
        <v>0</v>
      </c>
      <c r="AX7" s="2">
        <f t="shared" si="3"/>
        <v>0</v>
      </c>
      <c r="AY7" s="2">
        <f t="shared" si="3"/>
        <v>0</v>
      </c>
      <c r="AZ7" s="2">
        <f t="shared" si="3"/>
        <v>0</v>
      </c>
      <c r="BA7" s="2">
        <f t="shared" si="3"/>
        <v>0</v>
      </c>
      <c r="BB7" s="2">
        <f t="shared" si="3"/>
        <v>0</v>
      </c>
      <c r="BC7" s="2">
        <f t="shared" si="3"/>
        <v>0</v>
      </c>
      <c r="BD7" s="2">
        <f t="shared" si="3"/>
        <v>0</v>
      </c>
      <c r="BE7" s="2">
        <f t="shared" si="3"/>
        <v>0</v>
      </c>
      <c r="BF7" s="2">
        <f t="shared" si="4"/>
        <v>0</v>
      </c>
      <c r="BG7" s="2">
        <f t="shared" si="4"/>
        <v>0</v>
      </c>
      <c r="BH7" s="2">
        <f t="shared" si="4"/>
        <v>0</v>
      </c>
      <c r="BI7" s="2">
        <f t="shared" si="4"/>
        <v>0</v>
      </c>
      <c r="BJ7" s="2">
        <f t="shared" si="4"/>
        <v>0</v>
      </c>
      <c r="BK7" s="2">
        <f t="shared" si="4"/>
        <v>0</v>
      </c>
      <c r="BL7" s="2">
        <f t="shared" si="4"/>
        <v>0</v>
      </c>
      <c r="BM7" s="2">
        <f t="shared" si="4"/>
        <v>0</v>
      </c>
      <c r="BN7" s="2">
        <f t="shared" si="4"/>
        <v>0</v>
      </c>
      <c r="BO7" s="2">
        <f t="shared" si="4"/>
        <v>0</v>
      </c>
      <c r="BP7" s="2">
        <f t="shared" si="4"/>
        <v>0</v>
      </c>
      <c r="BQ7" s="2">
        <f t="shared" si="4"/>
        <v>0</v>
      </c>
      <c r="BR7" s="2">
        <f t="shared" si="4"/>
        <v>0</v>
      </c>
      <c r="BS7" s="2">
        <f t="shared" si="5"/>
        <v>0</v>
      </c>
      <c r="BT7" s="2">
        <f t="shared" si="6"/>
        <v>0</v>
      </c>
      <c r="BU7" s="8">
        <f t="shared" si="7"/>
        <v>0</v>
      </c>
      <c r="BV7" s="3">
        <v>0.9</v>
      </c>
      <c r="BW7" s="2">
        <v>1.6991000000000001</v>
      </c>
      <c r="BX7" s="8">
        <f t="shared" si="8"/>
        <v>0</v>
      </c>
      <c r="BY7" s="2">
        <v>1E-3</v>
      </c>
      <c r="BZ7" s="2">
        <f t="shared" si="9"/>
        <v>1E-3</v>
      </c>
      <c r="CB7" s="1" t="e">
        <f t="shared" si="10"/>
        <v>#DIV/0!</v>
      </c>
    </row>
    <row r="8" spans="1:80" x14ac:dyDescent="0.25">
      <c r="A8" s="1">
        <v>1012</v>
      </c>
      <c r="B8" s="1">
        <v>1012</v>
      </c>
      <c r="C8" s="3">
        <f t="shared" si="0"/>
        <v>0</v>
      </c>
      <c r="D8" s="1">
        <v>15</v>
      </c>
      <c r="E8" s="1">
        <v>16</v>
      </c>
      <c r="F8" s="1">
        <v>47</v>
      </c>
      <c r="G8" s="1">
        <v>15</v>
      </c>
      <c r="H8" s="1">
        <v>16</v>
      </c>
      <c r="I8" s="1">
        <v>47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8">
        <f t="shared" si="1"/>
        <v>0</v>
      </c>
      <c r="AO8" s="2">
        <f t="shared" si="2"/>
        <v>0</v>
      </c>
      <c r="AP8" s="2">
        <f t="shared" si="3"/>
        <v>0</v>
      </c>
      <c r="AQ8" s="2">
        <f t="shared" si="3"/>
        <v>0</v>
      </c>
      <c r="AR8" s="2">
        <f t="shared" si="3"/>
        <v>0</v>
      </c>
      <c r="AS8" s="2">
        <f t="shared" si="3"/>
        <v>0</v>
      </c>
      <c r="AT8" s="2">
        <f t="shared" si="3"/>
        <v>0</v>
      </c>
      <c r="AU8" s="2">
        <f t="shared" si="3"/>
        <v>0</v>
      </c>
      <c r="AV8" s="2">
        <f t="shared" si="3"/>
        <v>0</v>
      </c>
      <c r="AW8" s="2">
        <f t="shared" si="3"/>
        <v>0</v>
      </c>
      <c r="AX8" s="2">
        <f t="shared" si="3"/>
        <v>0</v>
      </c>
      <c r="AY8" s="2">
        <f t="shared" si="3"/>
        <v>0</v>
      </c>
      <c r="AZ8" s="2">
        <f t="shared" si="3"/>
        <v>0</v>
      </c>
      <c r="BA8" s="2">
        <f t="shared" si="3"/>
        <v>0</v>
      </c>
      <c r="BB8" s="2">
        <f t="shared" si="3"/>
        <v>0</v>
      </c>
      <c r="BC8" s="2">
        <f t="shared" si="3"/>
        <v>0</v>
      </c>
      <c r="BD8" s="2">
        <f t="shared" si="3"/>
        <v>0</v>
      </c>
      <c r="BE8" s="2">
        <f t="shared" si="3"/>
        <v>0</v>
      </c>
      <c r="BF8" s="2">
        <f t="shared" si="4"/>
        <v>0</v>
      </c>
      <c r="BG8" s="2">
        <f t="shared" si="4"/>
        <v>0</v>
      </c>
      <c r="BH8" s="2">
        <f t="shared" si="4"/>
        <v>0</v>
      </c>
      <c r="BI8" s="2">
        <f t="shared" si="4"/>
        <v>0</v>
      </c>
      <c r="BJ8" s="2">
        <f t="shared" si="4"/>
        <v>0</v>
      </c>
      <c r="BK8" s="2">
        <f t="shared" si="4"/>
        <v>0</v>
      </c>
      <c r="BL8" s="2">
        <f t="shared" si="4"/>
        <v>0</v>
      </c>
      <c r="BM8" s="2">
        <f t="shared" si="4"/>
        <v>0</v>
      </c>
      <c r="BN8" s="2">
        <f t="shared" si="4"/>
        <v>0</v>
      </c>
      <c r="BO8" s="2">
        <f t="shared" si="4"/>
        <v>0</v>
      </c>
      <c r="BP8" s="2">
        <f t="shared" si="4"/>
        <v>0</v>
      </c>
      <c r="BQ8" s="2">
        <f t="shared" si="4"/>
        <v>0</v>
      </c>
      <c r="BR8" s="2">
        <f t="shared" si="4"/>
        <v>0</v>
      </c>
      <c r="BS8" s="2">
        <f t="shared" si="5"/>
        <v>0</v>
      </c>
      <c r="BT8" s="2">
        <f t="shared" si="6"/>
        <v>0</v>
      </c>
      <c r="BU8" s="8">
        <f t="shared" si="7"/>
        <v>0</v>
      </c>
      <c r="BV8" s="3">
        <v>0.9</v>
      </c>
      <c r="BW8" s="2">
        <v>1.6991000000000001</v>
      </c>
      <c r="BX8" s="8">
        <f t="shared" si="8"/>
        <v>0</v>
      </c>
      <c r="BY8" s="2">
        <v>1E-3</v>
      </c>
      <c r="BZ8" s="2">
        <f t="shared" si="9"/>
        <v>1E-3</v>
      </c>
      <c r="CB8" s="1" t="e">
        <f t="shared" si="10"/>
        <v>#DIV/0!</v>
      </c>
    </row>
    <row r="9" spans="1:80" x14ac:dyDescent="0.25">
      <c r="A9" s="1">
        <v>2036</v>
      </c>
      <c r="B9" s="1">
        <v>2036</v>
      </c>
      <c r="C9" s="3">
        <f t="shared" si="0"/>
        <v>0</v>
      </c>
      <c r="D9" s="1">
        <v>31</v>
      </c>
      <c r="E9" s="1">
        <v>32</v>
      </c>
      <c r="F9" s="1">
        <v>95</v>
      </c>
      <c r="G9" s="1">
        <v>31</v>
      </c>
      <c r="H9" s="1">
        <v>32</v>
      </c>
      <c r="I9" s="1">
        <v>95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8">
        <f t="shared" si="1"/>
        <v>0</v>
      </c>
      <c r="AO9" s="2">
        <f t="shared" si="2"/>
        <v>0</v>
      </c>
      <c r="AP9" s="2">
        <f t="shared" si="3"/>
        <v>0</v>
      </c>
      <c r="AQ9" s="2">
        <f t="shared" si="3"/>
        <v>0</v>
      </c>
      <c r="AR9" s="2">
        <f t="shared" si="3"/>
        <v>0</v>
      </c>
      <c r="AS9" s="2">
        <f t="shared" si="3"/>
        <v>0</v>
      </c>
      <c r="AT9" s="2">
        <f t="shared" si="3"/>
        <v>0</v>
      </c>
      <c r="AU9" s="2">
        <f t="shared" si="3"/>
        <v>0</v>
      </c>
      <c r="AV9" s="2">
        <f t="shared" si="3"/>
        <v>0</v>
      </c>
      <c r="AW9" s="2">
        <f t="shared" si="3"/>
        <v>0</v>
      </c>
      <c r="AX9" s="2">
        <f t="shared" si="3"/>
        <v>0</v>
      </c>
      <c r="AY9" s="2">
        <f t="shared" si="3"/>
        <v>0</v>
      </c>
      <c r="AZ9" s="2">
        <f t="shared" si="3"/>
        <v>0</v>
      </c>
      <c r="BA9" s="2">
        <f t="shared" si="3"/>
        <v>0</v>
      </c>
      <c r="BB9" s="2">
        <f t="shared" si="3"/>
        <v>0</v>
      </c>
      <c r="BC9" s="2">
        <f t="shared" si="3"/>
        <v>0</v>
      </c>
      <c r="BD9" s="2">
        <f t="shared" si="3"/>
        <v>0</v>
      </c>
      <c r="BE9" s="2">
        <f t="shared" si="3"/>
        <v>0</v>
      </c>
      <c r="BF9" s="2">
        <f t="shared" si="4"/>
        <v>0</v>
      </c>
      <c r="BG9" s="2">
        <f t="shared" si="4"/>
        <v>0</v>
      </c>
      <c r="BH9" s="2">
        <f t="shared" si="4"/>
        <v>0</v>
      </c>
      <c r="BI9" s="2">
        <f t="shared" si="4"/>
        <v>0</v>
      </c>
      <c r="BJ9" s="2">
        <f t="shared" si="4"/>
        <v>0</v>
      </c>
      <c r="BK9" s="2">
        <f t="shared" si="4"/>
        <v>0</v>
      </c>
      <c r="BL9" s="2">
        <f t="shared" si="4"/>
        <v>0</v>
      </c>
      <c r="BM9" s="2">
        <f t="shared" si="4"/>
        <v>0</v>
      </c>
      <c r="BN9" s="2">
        <f t="shared" si="4"/>
        <v>0</v>
      </c>
      <c r="BO9" s="2">
        <f t="shared" si="4"/>
        <v>0</v>
      </c>
      <c r="BP9" s="2">
        <f t="shared" si="4"/>
        <v>0</v>
      </c>
      <c r="BQ9" s="2">
        <f t="shared" si="4"/>
        <v>0</v>
      </c>
      <c r="BR9" s="2">
        <f t="shared" si="4"/>
        <v>0</v>
      </c>
      <c r="BS9" s="2">
        <f t="shared" si="5"/>
        <v>0</v>
      </c>
      <c r="BT9" s="2">
        <f t="shared" si="6"/>
        <v>0</v>
      </c>
      <c r="BU9" s="8">
        <f t="shared" si="7"/>
        <v>0</v>
      </c>
      <c r="BV9" s="3">
        <v>0.9</v>
      </c>
      <c r="BW9" s="2">
        <v>1.6991000000000001</v>
      </c>
      <c r="BX9" s="8">
        <f t="shared" si="8"/>
        <v>0</v>
      </c>
      <c r="BY9" s="2">
        <v>1E-3</v>
      </c>
      <c r="BZ9" s="2">
        <f t="shared" si="9"/>
        <v>1E-3</v>
      </c>
      <c r="CB9" s="1" t="e">
        <f t="shared" si="10"/>
        <v>#DIV/0!</v>
      </c>
    </row>
    <row r="10" spans="1:80" x14ac:dyDescent="0.25">
      <c r="A10" s="1">
        <v>4080</v>
      </c>
      <c r="B10" s="1">
        <v>4080</v>
      </c>
      <c r="C10" s="3">
        <f t="shared" si="0"/>
        <v>0</v>
      </c>
      <c r="D10" s="1">
        <v>63</v>
      </c>
      <c r="E10" s="1">
        <v>64</v>
      </c>
      <c r="F10" s="1">
        <v>191</v>
      </c>
      <c r="G10" s="1">
        <v>63</v>
      </c>
      <c r="H10" s="1">
        <v>64</v>
      </c>
      <c r="I10" s="1">
        <v>191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8">
        <f t="shared" si="1"/>
        <v>0</v>
      </c>
      <c r="AO10" s="2">
        <f t="shared" si="2"/>
        <v>0</v>
      </c>
      <c r="AP10" s="2">
        <f t="shared" si="3"/>
        <v>0</v>
      </c>
      <c r="AQ10" s="2">
        <f t="shared" si="3"/>
        <v>0</v>
      </c>
      <c r="AR10" s="2">
        <f t="shared" si="3"/>
        <v>0</v>
      </c>
      <c r="AS10" s="2">
        <f t="shared" si="3"/>
        <v>0</v>
      </c>
      <c r="AT10" s="2">
        <f t="shared" si="3"/>
        <v>0</v>
      </c>
      <c r="AU10" s="2">
        <f t="shared" si="3"/>
        <v>0</v>
      </c>
      <c r="AV10" s="2">
        <f t="shared" si="3"/>
        <v>0</v>
      </c>
      <c r="AW10" s="2">
        <f t="shared" si="3"/>
        <v>0</v>
      </c>
      <c r="AX10" s="2">
        <f t="shared" si="3"/>
        <v>0</v>
      </c>
      <c r="AY10" s="2">
        <f t="shared" si="3"/>
        <v>0</v>
      </c>
      <c r="AZ10" s="2">
        <f t="shared" si="3"/>
        <v>0</v>
      </c>
      <c r="BA10" s="2">
        <f t="shared" si="3"/>
        <v>0</v>
      </c>
      <c r="BB10" s="2">
        <f t="shared" si="3"/>
        <v>0</v>
      </c>
      <c r="BC10" s="2">
        <f t="shared" si="3"/>
        <v>0</v>
      </c>
      <c r="BD10" s="2">
        <f t="shared" si="3"/>
        <v>0</v>
      </c>
      <c r="BE10" s="2">
        <f t="shared" si="3"/>
        <v>0</v>
      </c>
      <c r="BF10" s="2">
        <f t="shared" si="4"/>
        <v>0</v>
      </c>
      <c r="BG10" s="2">
        <f t="shared" si="4"/>
        <v>0</v>
      </c>
      <c r="BH10" s="2">
        <f t="shared" si="4"/>
        <v>0</v>
      </c>
      <c r="BI10" s="2">
        <f t="shared" si="4"/>
        <v>0</v>
      </c>
      <c r="BJ10" s="2">
        <f t="shared" si="4"/>
        <v>0</v>
      </c>
      <c r="BK10" s="2">
        <f t="shared" si="4"/>
        <v>0</v>
      </c>
      <c r="BL10" s="2">
        <f t="shared" si="4"/>
        <v>0</v>
      </c>
      <c r="BM10" s="2">
        <f t="shared" si="4"/>
        <v>0</v>
      </c>
      <c r="BN10" s="2">
        <f t="shared" si="4"/>
        <v>0</v>
      </c>
      <c r="BO10" s="2">
        <f t="shared" si="4"/>
        <v>0</v>
      </c>
      <c r="BP10" s="2">
        <f t="shared" si="4"/>
        <v>0</v>
      </c>
      <c r="BQ10" s="2">
        <f t="shared" si="4"/>
        <v>0</v>
      </c>
      <c r="BR10" s="2">
        <f t="shared" si="4"/>
        <v>0</v>
      </c>
      <c r="BS10" s="2">
        <f t="shared" si="5"/>
        <v>0</v>
      </c>
      <c r="BT10" s="2">
        <f t="shared" si="6"/>
        <v>0</v>
      </c>
      <c r="BU10" s="8">
        <f t="shared" si="7"/>
        <v>0</v>
      </c>
      <c r="BV10" s="3">
        <v>0.9</v>
      </c>
      <c r="BW10" s="2">
        <v>1.6991000000000001</v>
      </c>
      <c r="BX10" s="8">
        <f t="shared" si="8"/>
        <v>0</v>
      </c>
      <c r="BY10" s="2">
        <v>1E-3</v>
      </c>
      <c r="BZ10" s="2">
        <f t="shared" si="9"/>
        <v>1E-3</v>
      </c>
      <c r="CB10" s="1" t="e">
        <f t="shared" si="10"/>
        <v>#DIV/0!</v>
      </c>
    </row>
    <row r="11" spans="1:80" x14ac:dyDescent="0.25">
      <c r="A11" s="1">
        <v>8168</v>
      </c>
      <c r="B11" s="1">
        <v>4108</v>
      </c>
      <c r="C11" s="3">
        <f t="shared" si="0"/>
        <v>0.49706170421155726</v>
      </c>
      <c r="D11" s="1">
        <v>127</v>
      </c>
      <c r="E11" s="1">
        <v>128</v>
      </c>
      <c r="F11" s="1">
        <v>383</v>
      </c>
      <c r="G11" s="1">
        <v>64</v>
      </c>
      <c r="H11" s="1">
        <v>64</v>
      </c>
      <c r="I11" s="1">
        <v>193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8">
        <f t="shared" si="1"/>
        <v>0</v>
      </c>
      <c r="AO11" s="2">
        <f t="shared" si="2"/>
        <v>0</v>
      </c>
      <c r="AP11" s="2">
        <f t="shared" si="3"/>
        <v>0</v>
      </c>
      <c r="AQ11" s="2">
        <f t="shared" si="3"/>
        <v>0</v>
      </c>
      <c r="AR11" s="2">
        <f t="shared" si="3"/>
        <v>0</v>
      </c>
      <c r="AS11" s="2">
        <f t="shared" si="3"/>
        <v>0</v>
      </c>
      <c r="AT11" s="2">
        <f t="shared" si="3"/>
        <v>0</v>
      </c>
      <c r="AU11" s="2">
        <f t="shared" si="3"/>
        <v>0</v>
      </c>
      <c r="AV11" s="2">
        <f t="shared" si="3"/>
        <v>0</v>
      </c>
      <c r="AW11" s="2">
        <f t="shared" si="3"/>
        <v>0</v>
      </c>
      <c r="AX11" s="2">
        <f t="shared" si="3"/>
        <v>0</v>
      </c>
      <c r="AY11" s="2">
        <f t="shared" si="3"/>
        <v>0</v>
      </c>
      <c r="AZ11" s="2">
        <f t="shared" si="3"/>
        <v>0</v>
      </c>
      <c r="BA11" s="2">
        <f t="shared" si="3"/>
        <v>0</v>
      </c>
      <c r="BB11" s="2">
        <f t="shared" si="3"/>
        <v>0</v>
      </c>
      <c r="BC11" s="2">
        <f t="shared" si="3"/>
        <v>0</v>
      </c>
      <c r="BD11" s="2">
        <f t="shared" si="3"/>
        <v>0</v>
      </c>
      <c r="BE11" s="2">
        <f t="shared" si="3"/>
        <v>0</v>
      </c>
      <c r="BF11" s="2">
        <f t="shared" si="4"/>
        <v>0</v>
      </c>
      <c r="BG11" s="2">
        <f t="shared" si="4"/>
        <v>0</v>
      </c>
      <c r="BH11" s="2">
        <f t="shared" si="4"/>
        <v>0</v>
      </c>
      <c r="BI11" s="2">
        <f t="shared" si="4"/>
        <v>0</v>
      </c>
      <c r="BJ11" s="2">
        <f t="shared" si="4"/>
        <v>0</v>
      </c>
      <c r="BK11" s="2">
        <f t="shared" si="4"/>
        <v>0</v>
      </c>
      <c r="BL11" s="2">
        <f t="shared" si="4"/>
        <v>0</v>
      </c>
      <c r="BM11" s="2">
        <f t="shared" si="4"/>
        <v>0</v>
      </c>
      <c r="BN11" s="2">
        <f t="shared" si="4"/>
        <v>0</v>
      </c>
      <c r="BO11" s="2">
        <f t="shared" si="4"/>
        <v>0</v>
      </c>
      <c r="BP11" s="2">
        <f t="shared" si="4"/>
        <v>0</v>
      </c>
      <c r="BQ11" s="2">
        <f t="shared" si="4"/>
        <v>0</v>
      </c>
      <c r="BR11" s="2">
        <f t="shared" si="4"/>
        <v>0</v>
      </c>
      <c r="BS11" s="2">
        <f t="shared" si="5"/>
        <v>0</v>
      </c>
      <c r="BT11" s="2">
        <f t="shared" si="6"/>
        <v>0</v>
      </c>
      <c r="BU11" s="8">
        <f t="shared" si="7"/>
        <v>0</v>
      </c>
      <c r="BV11" s="3">
        <v>0.9</v>
      </c>
      <c r="BW11" s="2">
        <v>1.6991000000000001</v>
      </c>
      <c r="BX11" s="8">
        <f t="shared" si="8"/>
        <v>0</v>
      </c>
      <c r="BY11" s="2">
        <v>1E-3</v>
      </c>
      <c r="BZ11" s="2">
        <f t="shared" si="9"/>
        <v>1E-3</v>
      </c>
      <c r="CB11" s="1" t="e">
        <f t="shared" si="10"/>
        <v>#DIV/0!</v>
      </c>
    </row>
    <row r="12" spans="1:80" x14ac:dyDescent="0.25">
      <c r="A12" s="1">
        <v>16356</v>
      </c>
      <c r="B12" s="1">
        <v>8472</v>
      </c>
      <c r="C12" s="3">
        <f t="shared" si="0"/>
        <v>0.48202494497432136</v>
      </c>
      <c r="D12" s="1">
        <v>255</v>
      </c>
      <c r="E12" s="1">
        <v>256</v>
      </c>
      <c r="F12" s="1">
        <v>767</v>
      </c>
      <c r="G12" s="1">
        <v>169</v>
      </c>
      <c r="H12" s="1">
        <v>85</v>
      </c>
      <c r="I12" s="1">
        <v>424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1.6E-2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8">
        <f t="shared" si="1"/>
        <v>5.3333333333333336E-4</v>
      </c>
      <c r="AO12" s="2">
        <f t="shared" si="2"/>
        <v>0</v>
      </c>
      <c r="AP12" s="2">
        <f t="shared" si="3"/>
        <v>0</v>
      </c>
      <c r="AQ12" s="2">
        <f t="shared" si="3"/>
        <v>0</v>
      </c>
      <c r="AR12" s="2">
        <f t="shared" si="3"/>
        <v>0</v>
      </c>
      <c r="AS12" s="2">
        <f t="shared" si="3"/>
        <v>0</v>
      </c>
      <c r="AT12" s="2">
        <f t="shared" si="3"/>
        <v>0</v>
      </c>
      <c r="AU12" s="2">
        <f t="shared" si="3"/>
        <v>0</v>
      </c>
      <c r="AV12" s="2">
        <f t="shared" si="3"/>
        <v>0</v>
      </c>
      <c r="AW12" s="2">
        <f t="shared" si="3"/>
        <v>0</v>
      </c>
      <c r="AX12" s="2">
        <f t="shared" si="3"/>
        <v>0</v>
      </c>
      <c r="AY12" s="2">
        <f t="shared" si="3"/>
        <v>0</v>
      </c>
      <c r="AZ12" s="2">
        <f t="shared" si="3"/>
        <v>0</v>
      </c>
      <c r="BA12" s="2">
        <f t="shared" si="3"/>
        <v>0</v>
      </c>
      <c r="BB12" s="2">
        <f t="shared" si="3"/>
        <v>0</v>
      </c>
      <c r="BC12" s="2">
        <f t="shared" si="3"/>
        <v>0</v>
      </c>
      <c r="BD12" s="2">
        <f t="shared" si="3"/>
        <v>0</v>
      </c>
      <c r="BE12" s="2">
        <f t="shared" si="3"/>
        <v>0</v>
      </c>
      <c r="BF12" s="2">
        <f t="shared" si="4"/>
        <v>0</v>
      </c>
      <c r="BG12" s="2">
        <f t="shared" si="4"/>
        <v>0</v>
      </c>
      <c r="BH12" s="2">
        <f t="shared" si="4"/>
        <v>0</v>
      </c>
      <c r="BI12" s="2">
        <f t="shared" si="4"/>
        <v>0</v>
      </c>
      <c r="BJ12" s="2">
        <f t="shared" si="4"/>
        <v>2.5599999999999999E-4</v>
      </c>
      <c r="BK12" s="2">
        <f t="shared" si="4"/>
        <v>0</v>
      </c>
      <c r="BL12" s="2">
        <f t="shared" si="4"/>
        <v>0</v>
      </c>
      <c r="BM12" s="2">
        <f t="shared" si="4"/>
        <v>0</v>
      </c>
      <c r="BN12" s="2">
        <f t="shared" si="4"/>
        <v>0</v>
      </c>
      <c r="BO12" s="2">
        <f t="shared" si="4"/>
        <v>0</v>
      </c>
      <c r="BP12" s="2">
        <f t="shared" si="4"/>
        <v>0</v>
      </c>
      <c r="BQ12" s="2">
        <f t="shared" si="4"/>
        <v>0</v>
      </c>
      <c r="BR12" s="2">
        <f t="shared" si="4"/>
        <v>0</v>
      </c>
      <c r="BS12" s="2">
        <f t="shared" si="5"/>
        <v>2.5599999999999999E-4</v>
      </c>
      <c r="BT12" s="2">
        <f t="shared" si="6"/>
        <v>8.5333333333333318E-6</v>
      </c>
      <c r="BU12" s="8">
        <f t="shared" si="7"/>
        <v>2.9211869733608855E-3</v>
      </c>
      <c r="BV12" s="3">
        <v>0.9</v>
      </c>
      <c r="BW12" s="2">
        <v>1.6991000000000001</v>
      </c>
      <c r="BX12" s="8">
        <f t="shared" si="8"/>
        <v>9.0618666666666644E-4</v>
      </c>
      <c r="BY12" s="2">
        <v>1E-3</v>
      </c>
      <c r="BZ12" s="8">
        <f t="shared" si="9"/>
        <v>1.3495089013579882E-3</v>
      </c>
      <c r="CB12" s="1">
        <f t="shared" si="10"/>
        <v>2.5303291900462277</v>
      </c>
    </row>
    <row r="13" spans="1:80" x14ac:dyDescent="0.25">
      <c r="A13" s="1">
        <v>32740</v>
      </c>
      <c r="B13" s="1">
        <v>11176</v>
      </c>
      <c r="C13" s="3">
        <f t="shared" si="0"/>
        <v>0.65864386072083081</v>
      </c>
      <c r="D13" s="1">
        <v>511</v>
      </c>
      <c r="E13" s="1">
        <v>512</v>
      </c>
      <c r="F13" s="1">
        <v>1535</v>
      </c>
      <c r="G13" s="1">
        <v>234</v>
      </c>
      <c r="H13" s="1">
        <v>98</v>
      </c>
      <c r="I13" s="1">
        <v>567</v>
      </c>
      <c r="J13" s="9">
        <v>0</v>
      </c>
      <c r="K13" s="9">
        <v>0</v>
      </c>
      <c r="L13" s="9">
        <v>1.6E-2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1.6E-2</v>
      </c>
      <c r="AK13" s="9">
        <v>0</v>
      </c>
      <c r="AL13" s="9">
        <v>0</v>
      </c>
      <c r="AM13" s="9">
        <v>0</v>
      </c>
      <c r="AN13" s="8">
        <f t="shared" si="1"/>
        <v>1.0666666666666667E-3</v>
      </c>
      <c r="AO13" s="2">
        <f t="shared" si="2"/>
        <v>0</v>
      </c>
      <c r="AP13" s="2">
        <f t="shared" si="3"/>
        <v>0</v>
      </c>
      <c r="AQ13" s="2">
        <f t="shared" si="3"/>
        <v>2.5599999999999999E-4</v>
      </c>
      <c r="AR13" s="2">
        <f t="shared" si="3"/>
        <v>0</v>
      </c>
      <c r="AS13" s="2">
        <f t="shared" si="3"/>
        <v>0</v>
      </c>
      <c r="AT13" s="2">
        <f t="shared" si="3"/>
        <v>0</v>
      </c>
      <c r="AU13" s="2">
        <f t="shared" si="3"/>
        <v>0</v>
      </c>
      <c r="AV13" s="2">
        <f t="shared" si="3"/>
        <v>0</v>
      </c>
      <c r="AW13" s="2">
        <f t="shared" si="3"/>
        <v>0</v>
      </c>
      <c r="AX13" s="2">
        <f t="shared" si="3"/>
        <v>0</v>
      </c>
      <c r="AY13" s="2">
        <f t="shared" si="3"/>
        <v>0</v>
      </c>
      <c r="AZ13" s="2">
        <f t="shared" si="3"/>
        <v>0</v>
      </c>
      <c r="BA13" s="2">
        <f t="shared" si="3"/>
        <v>0</v>
      </c>
      <c r="BB13" s="2">
        <f t="shared" si="3"/>
        <v>0</v>
      </c>
      <c r="BC13" s="2">
        <f t="shared" si="3"/>
        <v>0</v>
      </c>
      <c r="BD13" s="2">
        <f t="shared" si="3"/>
        <v>0</v>
      </c>
      <c r="BE13" s="2">
        <f t="shared" si="3"/>
        <v>0</v>
      </c>
      <c r="BF13" s="2">
        <f t="shared" si="4"/>
        <v>0</v>
      </c>
      <c r="BG13" s="2">
        <f t="shared" si="4"/>
        <v>0</v>
      </c>
      <c r="BH13" s="2">
        <f t="shared" si="4"/>
        <v>0</v>
      </c>
      <c r="BI13" s="2">
        <f t="shared" si="4"/>
        <v>0</v>
      </c>
      <c r="BJ13" s="2">
        <f t="shared" si="4"/>
        <v>0</v>
      </c>
      <c r="BK13" s="2">
        <f t="shared" si="4"/>
        <v>0</v>
      </c>
      <c r="BL13" s="2">
        <f t="shared" si="4"/>
        <v>0</v>
      </c>
      <c r="BM13" s="2">
        <f t="shared" si="4"/>
        <v>0</v>
      </c>
      <c r="BN13" s="2">
        <f t="shared" si="4"/>
        <v>0</v>
      </c>
      <c r="BO13" s="2">
        <f t="shared" si="4"/>
        <v>2.5599999999999999E-4</v>
      </c>
      <c r="BP13" s="2">
        <f t="shared" si="4"/>
        <v>0</v>
      </c>
      <c r="BQ13" s="2">
        <f t="shared" si="4"/>
        <v>0</v>
      </c>
      <c r="BR13" s="2">
        <f t="shared" si="4"/>
        <v>0</v>
      </c>
      <c r="BS13" s="2">
        <f t="shared" si="5"/>
        <v>5.1199999999999998E-4</v>
      </c>
      <c r="BT13" s="2">
        <f t="shared" si="6"/>
        <v>1.6478160919540229E-5</v>
      </c>
      <c r="BU13" s="8">
        <f t="shared" si="7"/>
        <v>4.0593301072393987E-3</v>
      </c>
      <c r="BV13" s="3">
        <v>0.9</v>
      </c>
      <c r="BW13" s="2">
        <v>1.6991000000000001</v>
      </c>
      <c r="BX13" s="8">
        <f t="shared" si="8"/>
        <v>1.2592520959200056E-3</v>
      </c>
      <c r="BY13" s="2">
        <v>1E-3</v>
      </c>
      <c r="BZ13" s="8">
        <f t="shared" si="9"/>
        <v>1.6080161196576754E-3</v>
      </c>
      <c r="CB13" s="1">
        <f t="shared" si="10"/>
        <v>1.5075151121790706</v>
      </c>
    </row>
    <row r="14" spans="1:80" x14ac:dyDescent="0.25">
      <c r="A14" s="1">
        <v>65504</v>
      </c>
      <c r="B14" s="1">
        <v>15860</v>
      </c>
      <c r="C14" s="3">
        <f t="shared" si="0"/>
        <v>0.75787738153395212</v>
      </c>
      <c r="D14" s="1">
        <v>1023</v>
      </c>
      <c r="E14" s="1">
        <v>1024</v>
      </c>
      <c r="F14" s="1">
        <v>3071</v>
      </c>
      <c r="G14" s="1">
        <v>358</v>
      </c>
      <c r="H14" s="1">
        <v>106</v>
      </c>
      <c r="I14" s="1">
        <v>823</v>
      </c>
      <c r="J14" s="9">
        <v>0</v>
      </c>
      <c r="K14" s="9">
        <v>1.4E-2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1.4E-2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8">
        <f t="shared" si="1"/>
        <v>9.3333333333333332E-4</v>
      </c>
      <c r="AO14" s="2">
        <f t="shared" si="2"/>
        <v>0</v>
      </c>
      <c r="AP14" s="2">
        <f t="shared" si="3"/>
        <v>1.9600000000000002E-4</v>
      </c>
      <c r="AQ14" s="2">
        <f t="shared" si="3"/>
        <v>0</v>
      </c>
      <c r="AR14" s="2">
        <f t="shared" si="3"/>
        <v>0</v>
      </c>
      <c r="AS14" s="2">
        <f t="shared" si="3"/>
        <v>0</v>
      </c>
      <c r="AT14" s="2">
        <f t="shared" si="3"/>
        <v>0</v>
      </c>
      <c r="AU14" s="2">
        <f t="shared" si="3"/>
        <v>0</v>
      </c>
      <c r="AV14" s="2">
        <f t="shared" si="3"/>
        <v>0</v>
      </c>
      <c r="AW14" s="2">
        <f t="shared" si="3"/>
        <v>0</v>
      </c>
      <c r="AX14" s="2">
        <f t="shared" si="3"/>
        <v>0</v>
      </c>
      <c r="AY14" s="2">
        <f t="shared" si="3"/>
        <v>0</v>
      </c>
      <c r="AZ14" s="2">
        <f t="shared" si="3"/>
        <v>0</v>
      </c>
      <c r="BA14" s="2">
        <f t="shared" si="3"/>
        <v>0</v>
      </c>
      <c r="BB14" s="2">
        <f t="shared" si="3"/>
        <v>0</v>
      </c>
      <c r="BC14" s="2">
        <f t="shared" si="3"/>
        <v>0</v>
      </c>
      <c r="BD14" s="2">
        <f t="shared" si="3"/>
        <v>0</v>
      </c>
      <c r="BE14" s="2">
        <f t="shared" si="3"/>
        <v>0</v>
      </c>
      <c r="BF14" s="2">
        <f t="shared" si="4"/>
        <v>0</v>
      </c>
      <c r="BG14" s="2">
        <f t="shared" si="4"/>
        <v>0</v>
      </c>
      <c r="BH14" s="2">
        <f t="shared" si="4"/>
        <v>0</v>
      </c>
      <c r="BI14" s="2">
        <f t="shared" si="4"/>
        <v>0</v>
      </c>
      <c r="BJ14" s="2">
        <f t="shared" si="4"/>
        <v>0</v>
      </c>
      <c r="BK14" s="2">
        <f t="shared" si="4"/>
        <v>0</v>
      </c>
      <c r="BL14" s="2">
        <f t="shared" si="4"/>
        <v>1.9600000000000002E-4</v>
      </c>
      <c r="BM14" s="2">
        <f t="shared" si="4"/>
        <v>0</v>
      </c>
      <c r="BN14" s="2">
        <f t="shared" si="4"/>
        <v>0</v>
      </c>
      <c r="BO14" s="2">
        <f t="shared" si="4"/>
        <v>0</v>
      </c>
      <c r="BP14" s="2">
        <f t="shared" si="4"/>
        <v>0</v>
      </c>
      <c r="BQ14" s="2">
        <f t="shared" si="4"/>
        <v>0</v>
      </c>
      <c r="BR14" s="2">
        <f t="shared" si="4"/>
        <v>0</v>
      </c>
      <c r="BS14" s="2">
        <f t="shared" si="5"/>
        <v>3.9200000000000004E-4</v>
      </c>
      <c r="BT14" s="2">
        <f t="shared" si="6"/>
        <v>1.261609195402299E-5</v>
      </c>
      <c r="BU14" s="8">
        <f t="shared" si="7"/>
        <v>3.5519138438344744E-3</v>
      </c>
      <c r="BV14" s="3">
        <v>0.9</v>
      </c>
      <c r="BW14" s="2">
        <v>1.6991000000000001</v>
      </c>
      <c r="BX14" s="8">
        <f t="shared" si="8"/>
        <v>1.101845583930005E-3</v>
      </c>
      <c r="BY14" s="2">
        <v>1E-3</v>
      </c>
      <c r="BZ14" s="8">
        <f t="shared" si="9"/>
        <v>1.4879730141457719E-3</v>
      </c>
      <c r="CB14" s="1">
        <f t="shared" si="10"/>
        <v>1.5942568008704698</v>
      </c>
    </row>
    <row r="15" spans="1:80" x14ac:dyDescent="0.25">
      <c r="A15" s="1">
        <v>131032</v>
      </c>
      <c r="B15" s="1">
        <v>19744</v>
      </c>
      <c r="C15" s="3">
        <f t="shared" si="0"/>
        <v>0.84931925025947863</v>
      </c>
      <c r="D15" s="1">
        <v>2047</v>
      </c>
      <c r="E15" s="1">
        <v>2048</v>
      </c>
      <c r="F15" s="1">
        <v>6143</v>
      </c>
      <c r="G15" s="1">
        <v>463</v>
      </c>
      <c r="H15" s="1">
        <v>110</v>
      </c>
      <c r="I15" s="1">
        <v>1037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1.4E-2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1.6E-2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8">
        <f t="shared" si="1"/>
        <v>1E-3</v>
      </c>
      <c r="AO15" s="2">
        <f t="shared" si="2"/>
        <v>0</v>
      </c>
      <c r="AP15" s="2">
        <f t="shared" si="3"/>
        <v>0</v>
      </c>
      <c r="AQ15" s="2">
        <f t="shared" si="3"/>
        <v>0</v>
      </c>
      <c r="AR15" s="2">
        <f t="shared" si="3"/>
        <v>0</v>
      </c>
      <c r="AS15" s="2">
        <f t="shared" si="3"/>
        <v>0</v>
      </c>
      <c r="AT15" s="2">
        <f t="shared" si="3"/>
        <v>1.9600000000000002E-4</v>
      </c>
      <c r="AU15" s="2">
        <f t="shared" si="3"/>
        <v>0</v>
      </c>
      <c r="AV15" s="2">
        <f t="shared" si="3"/>
        <v>0</v>
      </c>
      <c r="AW15" s="2">
        <f t="shared" si="3"/>
        <v>0</v>
      </c>
      <c r="AX15" s="2">
        <f t="shared" si="3"/>
        <v>0</v>
      </c>
      <c r="AY15" s="2">
        <f t="shared" si="3"/>
        <v>0</v>
      </c>
      <c r="AZ15" s="2">
        <f t="shared" si="3"/>
        <v>0</v>
      </c>
      <c r="BA15" s="2">
        <f t="shared" si="3"/>
        <v>0</v>
      </c>
      <c r="BB15" s="2">
        <f t="shared" si="3"/>
        <v>0</v>
      </c>
      <c r="BC15" s="2">
        <f t="shared" si="3"/>
        <v>0</v>
      </c>
      <c r="BD15" s="2">
        <f t="shared" si="3"/>
        <v>2.5599999999999999E-4</v>
      </c>
      <c r="BE15" s="2">
        <f t="shared" si="3"/>
        <v>0</v>
      </c>
      <c r="BF15" s="2">
        <f t="shared" si="4"/>
        <v>0</v>
      </c>
      <c r="BG15" s="2">
        <f t="shared" si="4"/>
        <v>0</v>
      </c>
      <c r="BH15" s="2">
        <f t="shared" si="4"/>
        <v>0</v>
      </c>
      <c r="BI15" s="2">
        <f t="shared" si="4"/>
        <v>0</v>
      </c>
      <c r="BJ15" s="2">
        <f t="shared" si="4"/>
        <v>0</v>
      </c>
      <c r="BK15" s="2">
        <f t="shared" si="4"/>
        <v>0</v>
      </c>
      <c r="BL15" s="2">
        <f t="shared" si="4"/>
        <v>0</v>
      </c>
      <c r="BM15" s="2">
        <f t="shared" si="4"/>
        <v>0</v>
      </c>
      <c r="BN15" s="2">
        <f t="shared" si="4"/>
        <v>0</v>
      </c>
      <c r="BO15" s="2">
        <f t="shared" si="4"/>
        <v>0</v>
      </c>
      <c r="BP15" s="2">
        <f t="shared" si="4"/>
        <v>0</v>
      </c>
      <c r="BQ15" s="2">
        <f t="shared" si="4"/>
        <v>0</v>
      </c>
      <c r="BR15" s="2">
        <f t="shared" si="4"/>
        <v>0</v>
      </c>
      <c r="BS15" s="2">
        <f t="shared" si="5"/>
        <v>4.5200000000000004E-4</v>
      </c>
      <c r="BT15" s="2">
        <f t="shared" si="6"/>
        <v>1.4551724137931035E-5</v>
      </c>
      <c r="BU15" s="8">
        <f t="shared" si="7"/>
        <v>3.8146722189371703E-3</v>
      </c>
      <c r="BV15" s="3">
        <v>0.9</v>
      </c>
      <c r="BW15" s="2">
        <v>1.6991000000000001</v>
      </c>
      <c r="BX15" s="8">
        <f t="shared" si="8"/>
        <v>1.1833563322129585E-3</v>
      </c>
      <c r="BY15" s="2">
        <v>1E-3</v>
      </c>
      <c r="BZ15" s="8">
        <f t="shared" si="9"/>
        <v>1.54930055476286E-3</v>
      </c>
      <c r="CB15" s="1">
        <f t="shared" si="10"/>
        <v>1.54930055476286</v>
      </c>
    </row>
    <row r="16" spans="1:80" x14ac:dyDescent="0.25">
      <c r="A16" s="1">
        <v>262100</v>
      </c>
      <c r="B16" s="1">
        <v>23800</v>
      </c>
      <c r="C16" s="3">
        <f t="shared" si="0"/>
        <v>0.90919496375429221</v>
      </c>
      <c r="D16" s="1">
        <v>4095</v>
      </c>
      <c r="E16" s="1">
        <v>4096</v>
      </c>
      <c r="F16" s="1">
        <v>12287</v>
      </c>
      <c r="G16" s="1">
        <v>575</v>
      </c>
      <c r="H16" s="1">
        <v>111</v>
      </c>
      <c r="I16" s="1">
        <v>1262</v>
      </c>
      <c r="J16" s="9">
        <v>1.4E-2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1.6E-2</v>
      </c>
      <c r="W16" s="9">
        <v>1.6E-2</v>
      </c>
      <c r="X16" s="9">
        <v>0</v>
      </c>
      <c r="Y16" s="9">
        <v>1.6E-2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1.4E-2</v>
      </c>
      <c r="AH16" s="9">
        <v>0</v>
      </c>
      <c r="AI16" s="9">
        <v>1.6E-2</v>
      </c>
      <c r="AJ16" s="9">
        <v>0</v>
      </c>
      <c r="AK16" s="9">
        <v>1.6E-2</v>
      </c>
      <c r="AL16" s="9">
        <v>0</v>
      </c>
      <c r="AM16" s="9">
        <v>1.4E-2</v>
      </c>
      <c r="AN16" s="8">
        <f t="shared" si="1"/>
        <v>4.0666666666666663E-3</v>
      </c>
      <c r="AO16" s="2">
        <f t="shared" si="2"/>
        <v>1.9600000000000002E-4</v>
      </c>
      <c r="AP16" s="2">
        <f t="shared" si="3"/>
        <v>0</v>
      </c>
      <c r="AQ16" s="2">
        <f t="shared" si="3"/>
        <v>0</v>
      </c>
      <c r="AR16" s="2">
        <f t="shared" si="3"/>
        <v>0</v>
      </c>
      <c r="AS16" s="2">
        <f t="shared" si="3"/>
        <v>0</v>
      </c>
      <c r="AT16" s="2">
        <f t="shared" si="3"/>
        <v>0</v>
      </c>
      <c r="AU16" s="2">
        <f t="shared" si="3"/>
        <v>0</v>
      </c>
      <c r="AV16" s="2">
        <f t="shared" si="3"/>
        <v>0</v>
      </c>
      <c r="AW16" s="2">
        <f t="shared" si="3"/>
        <v>0</v>
      </c>
      <c r="AX16" s="2">
        <f t="shared" si="3"/>
        <v>0</v>
      </c>
      <c r="AY16" s="2">
        <f t="shared" si="3"/>
        <v>0</v>
      </c>
      <c r="AZ16" s="2">
        <f t="shared" si="3"/>
        <v>0</v>
      </c>
      <c r="BA16" s="2">
        <f t="shared" si="3"/>
        <v>2.5599999999999999E-4</v>
      </c>
      <c r="BB16" s="2">
        <f t="shared" si="3"/>
        <v>2.5599999999999999E-4</v>
      </c>
      <c r="BC16" s="2">
        <f t="shared" si="3"/>
        <v>0</v>
      </c>
      <c r="BD16" s="2">
        <f t="shared" si="3"/>
        <v>2.5599999999999999E-4</v>
      </c>
      <c r="BE16" s="2">
        <f t="shared" si="3"/>
        <v>0</v>
      </c>
      <c r="BF16" s="2">
        <f t="shared" si="4"/>
        <v>0</v>
      </c>
      <c r="BG16" s="2">
        <f t="shared" si="4"/>
        <v>0</v>
      </c>
      <c r="BH16" s="2">
        <f t="shared" si="4"/>
        <v>0</v>
      </c>
      <c r="BI16" s="2">
        <f t="shared" si="4"/>
        <v>0</v>
      </c>
      <c r="BJ16" s="2">
        <f t="shared" si="4"/>
        <v>0</v>
      </c>
      <c r="BK16" s="2">
        <f t="shared" si="4"/>
        <v>0</v>
      </c>
      <c r="BL16" s="2">
        <f t="shared" si="4"/>
        <v>1.9600000000000002E-4</v>
      </c>
      <c r="BM16" s="2">
        <f t="shared" si="4"/>
        <v>0</v>
      </c>
      <c r="BN16" s="2">
        <f t="shared" si="4"/>
        <v>2.5599999999999999E-4</v>
      </c>
      <c r="BO16" s="2">
        <f t="shared" si="4"/>
        <v>0</v>
      </c>
      <c r="BP16" s="2">
        <f t="shared" si="4"/>
        <v>2.5599999999999999E-4</v>
      </c>
      <c r="BQ16" s="2">
        <f t="shared" si="4"/>
        <v>0</v>
      </c>
      <c r="BR16" s="2">
        <f t="shared" si="4"/>
        <v>1.9600000000000002E-4</v>
      </c>
      <c r="BS16" s="2">
        <f t="shared" si="5"/>
        <v>1.8679999999999999E-3</v>
      </c>
      <c r="BT16" s="2">
        <f t="shared" si="6"/>
        <v>4.7305747126436776E-5</v>
      </c>
      <c r="BU16" s="8">
        <f t="shared" si="7"/>
        <v>6.8779173538533285E-3</v>
      </c>
      <c r="BV16" s="3">
        <v>0.9</v>
      </c>
      <c r="BW16" s="2">
        <v>1.6991000000000001</v>
      </c>
      <c r="BX16" s="8">
        <f t="shared" si="8"/>
        <v>2.1336111167599603E-3</v>
      </c>
      <c r="BY16" s="2">
        <v>1E-3</v>
      </c>
      <c r="BZ16" s="8">
        <f t="shared" si="9"/>
        <v>2.3563311307118287E-3</v>
      </c>
      <c r="CB16" s="1">
        <f t="shared" si="10"/>
        <v>0.57942568787995796</v>
      </c>
    </row>
    <row r="17" spans="1:80" x14ac:dyDescent="0.25">
      <c r="A17" s="1">
        <v>524244</v>
      </c>
      <c r="B17" s="1">
        <v>27608</v>
      </c>
      <c r="C17" s="3">
        <f t="shared" si="0"/>
        <v>0.94733749933237199</v>
      </c>
      <c r="D17" s="1">
        <v>8191</v>
      </c>
      <c r="E17" s="1">
        <v>8192</v>
      </c>
      <c r="F17" s="1">
        <v>24575</v>
      </c>
      <c r="G17" s="1">
        <v>680</v>
      </c>
      <c r="H17" s="1">
        <v>112</v>
      </c>
      <c r="I17" s="1">
        <v>1473</v>
      </c>
      <c r="J17" s="9">
        <v>1.4E-2</v>
      </c>
      <c r="K17" s="9">
        <v>1.6E-2</v>
      </c>
      <c r="L17" s="9">
        <v>1.6E-2</v>
      </c>
      <c r="M17" s="9">
        <v>1.4E-2</v>
      </c>
      <c r="N17" s="9">
        <v>1.6E-2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1.6E-2</v>
      </c>
      <c r="X17" s="9">
        <v>1.6E-2</v>
      </c>
      <c r="Y17" s="9">
        <v>1.4E-2</v>
      </c>
      <c r="Z17" s="9">
        <v>1.6E-2</v>
      </c>
      <c r="AA17" s="9">
        <v>0</v>
      </c>
      <c r="AB17" s="9">
        <v>0</v>
      </c>
      <c r="AC17" s="9">
        <v>1.6E-2</v>
      </c>
      <c r="AD17" s="9">
        <v>1.4E-2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1.6E-2</v>
      </c>
      <c r="AM17" s="9">
        <v>1.4E-2</v>
      </c>
      <c r="AN17" s="8">
        <f t="shared" si="1"/>
        <v>6.6000000000000026E-3</v>
      </c>
      <c r="AO17" s="2">
        <f t="shared" si="2"/>
        <v>1.9600000000000002E-4</v>
      </c>
      <c r="AP17" s="2">
        <f t="shared" si="3"/>
        <v>2.5599999999999999E-4</v>
      </c>
      <c r="AQ17" s="2">
        <f t="shared" si="3"/>
        <v>2.5599999999999999E-4</v>
      </c>
      <c r="AR17" s="2">
        <f t="shared" si="3"/>
        <v>1.9600000000000002E-4</v>
      </c>
      <c r="AS17" s="2">
        <f t="shared" si="3"/>
        <v>2.5599999999999999E-4</v>
      </c>
      <c r="AT17" s="2">
        <f t="shared" si="3"/>
        <v>0</v>
      </c>
      <c r="AU17" s="2">
        <f t="shared" si="3"/>
        <v>0</v>
      </c>
      <c r="AV17" s="2">
        <f t="shared" si="3"/>
        <v>0</v>
      </c>
      <c r="AW17" s="2">
        <f t="shared" si="3"/>
        <v>0</v>
      </c>
      <c r="AX17" s="2">
        <f t="shared" si="3"/>
        <v>0</v>
      </c>
      <c r="AY17" s="2">
        <f t="shared" si="3"/>
        <v>0</v>
      </c>
      <c r="AZ17" s="2">
        <f t="shared" si="3"/>
        <v>0</v>
      </c>
      <c r="BA17" s="2">
        <f t="shared" si="3"/>
        <v>0</v>
      </c>
      <c r="BB17" s="2">
        <f t="shared" si="3"/>
        <v>2.5599999999999999E-4</v>
      </c>
      <c r="BC17" s="2">
        <f t="shared" si="3"/>
        <v>2.5599999999999999E-4</v>
      </c>
      <c r="BD17" s="2">
        <f t="shared" si="3"/>
        <v>1.9600000000000002E-4</v>
      </c>
      <c r="BE17" s="2">
        <f t="shared" si="3"/>
        <v>2.5599999999999999E-4</v>
      </c>
      <c r="BF17" s="2">
        <f t="shared" si="4"/>
        <v>0</v>
      </c>
      <c r="BG17" s="2">
        <f t="shared" si="4"/>
        <v>0</v>
      </c>
      <c r="BH17" s="2">
        <f t="shared" si="4"/>
        <v>2.5599999999999999E-4</v>
      </c>
      <c r="BI17" s="2">
        <f t="shared" si="4"/>
        <v>1.9600000000000002E-4</v>
      </c>
      <c r="BJ17" s="2">
        <f t="shared" si="4"/>
        <v>0</v>
      </c>
      <c r="BK17" s="2">
        <f t="shared" si="4"/>
        <v>0</v>
      </c>
      <c r="BL17" s="2">
        <f t="shared" si="4"/>
        <v>0</v>
      </c>
      <c r="BM17" s="2">
        <f t="shared" si="4"/>
        <v>0</v>
      </c>
      <c r="BN17" s="2">
        <f t="shared" si="4"/>
        <v>0</v>
      </c>
      <c r="BO17" s="2">
        <f t="shared" si="4"/>
        <v>0</v>
      </c>
      <c r="BP17" s="2">
        <f t="shared" si="4"/>
        <v>0</v>
      </c>
      <c r="BQ17" s="2">
        <f t="shared" si="4"/>
        <v>2.5599999999999999E-4</v>
      </c>
      <c r="BR17" s="2">
        <f t="shared" si="4"/>
        <v>1.9600000000000002E-4</v>
      </c>
      <c r="BS17" s="2">
        <f t="shared" si="5"/>
        <v>3.0280000000000003E-3</v>
      </c>
      <c r="BT17" s="2">
        <f t="shared" si="6"/>
        <v>5.935172413793101E-5</v>
      </c>
      <c r="BU17" s="8">
        <f t="shared" si="7"/>
        <v>7.7040070182945062E-3</v>
      </c>
      <c r="BV17" s="3">
        <v>0.9</v>
      </c>
      <c r="BW17" s="2">
        <v>1.6991000000000001</v>
      </c>
      <c r="BX17" s="8">
        <f t="shared" si="8"/>
        <v>2.389873877827413E-3</v>
      </c>
      <c r="BY17" s="2">
        <v>1E-3</v>
      </c>
      <c r="BZ17" s="8">
        <f t="shared" si="9"/>
        <v>2.5906557378242746E-3</v>
      </c>
      <c r="CB17" s="1">
        <f t="shared" si="10"/>
        <v>0.39252359664004144</v>
      </c>
    </row>
    <row r="18" spans="1:80" x14ac:dyDescent="0.25">
      <c r="A18" s="1">
        <v>1048528</v>
      </c>
      <c r="B18" s="1">
        <v>31276</v>
      </c>
      <c r="C18" s="3">
        <f t="shared" si="0"/>
        <v>0.97017151664047119</v>
      </c>
      <c r="D18" s="1">
        <v>16383</v>
      </c>
      <c r="E18" s="1">
        <v>16384</v>
      </c>
      <c r="F18" s="1">
        <v>49151</v>
      </c>
      <c r="G18" s="1">
        <v>782</v>
      </c>
      <c r="H18" s="1">
        <v>112</v>
      </c>
      <c r="I18" s="1">
        <v>1677</v>
      </c>
      <c r="J18" s="9">
        <v>1.6E-2</v>
      </c>
      <c r="K18" s="9">
        <v>0</v>
      </c>
      <c r="L18" s="9">
        <v>1.6E-2</v>
      </c>
      <c r="M18" s="9">
        <v>1.6E-2</v>
      </c>
      <c r="N18" s="9">
        <v>1.4E-2</v>
      </c>
      <c r="O18" s="9">
        <v>0</v>
      </c>
      <c r="P18" s="9">
        <v>1.6E-2</v>
      </c>
      <c r="Q18" s="9">
        <v>1.4E-2</v>
      </c>
      <c r="R18" s="9">
        <v>1.6E-2</v>
      </c>
      <c r="S18" s="9">
        <v>1.6E-2</v>
      </c>
      <c r="T18" s="9">
        <v>0</v>
      </c>
      <c r="U18" s="9">
        <v>1.6E-2</v>
      </c>
      <c r="V18" s="9">
        <v>1.6E-2</v>
      </c>
      <c r="W18" s="9">
        <v>1.4E-2</v>
      </c>
      <c r="X18" s="9">
        <v>1.4E-2</v>
      </c>
      <c r="Y18" s="9">
        <v>0</v>
      </c>
      <c r="Z18" s="9">
        <v>1.4E-2</v>
      </c>
      <c r="AA18" s="9">
        <v>1.6E-2</v>
      </c>
      <c r="AB18" s="9">
        <v>1.6E-2</v>
      </c>
      <c r="AC18" s="9">
        <v>1.6E-2</v>
      </c>
      <c r="AD18" s="9">
        <v>0</v>
      </c>
      <c r="AE18" s="9">
        <v>1.6E-2</v>
      </c>
      <c r="AF18" s="9">
        <v>1.4E-2</v>
      </c>
      <c r="AG18" s="9">
        <v>1.4E-2</v>
      </c>
      <c r="AH18" s="9">
        <v>0</v>
      </c>
      <c r="AI18" s="9">
        <v>1.4E-2</v>
      </c>
      <c r="AJ18" s="9">
        <v>1.6E-2</v>
      </c>
      <c r="AK18" s="9">
        <v>1.6E-2</v>
      </c>
      <c r="AL18" s="9">
        <v>1.6E-2</v>
      </c>
      <c r="AM18" s="9">
        <v>1.4E-2</v>
      </c>
      <c r="AN18" s="8">
        <f t="shared" si="1"/>
        <v>1.2200000000000008E-2</v>
      </c>
      <c r="AO18" s="2">
        <f t="shared" si="2"/>
        <v>2.5599999999999999E-4</v>
      </c>
      <c r="AP18" s="2">
        <f t="shared" si="3"/>
        <v>0</v>
      </c>
      <c r="AQ18" s="2">
        <f t="shared" si="3"/>
        <v>2.5599999999999999E-4</v>
      </c>
      <c r="AR18" s="2">
        <f t="shared" si="3"/>
        <v>2.5599999999999999E-4</v>
      </c>
      <c r="AS18" s="2">
        <f t="shared" si="3"/>
        <v>1.9600000000000002E-4</v>
      </c>
      <c r="AT18" s="2">
        <f t="shared" si="3"/>
        <v>0</v>
      </c>
      <c r="AU18" s="2">
        <f t="shared" si="3"/>
        <v>2.5599999999999999E-4</v>
      </c>
      <c r="AV18" s="2">
        <f t="shared" si="3"/>
        <v>1.9600000000000002E-4</v>
      </c>
      <c r="AW18" s="2">
        <f t="shared" si="3"/>
        <v>2.5599999999999999E-4</v>
      </c>
      <c r="AX18" s="2">
        <f t="shared" si="3"/>
        <v>2.5599999999999999E-4</v>
      </c>
      <c r="AY18" s="2">
        <f t="shared" si="3"/>
        <v>0</v>
      </c>
      <c r="AZ18" s="2">
        <f t="shared" si="3"/>
        <v>2.5599999999999999E-4</v>
      </c>
      <c r="BA18" s="2">
        <f t="shared" si="3"/>
        <v>2.5599999999999999E-4</v>
      </c>
      <c r="BB18" s="2">
        <f t="shared" si="3"/>
        <v>1.9600000000000002E-4</v>
      </c>
      <c r="BC18" s="2">
        <f t="shared" si="3"/>
        <v>1.9600000000000002E-4</v>
      </c>
      <c r="BD18" s="2">
        <f t="shared" si="3"/>
        <v>0</v>
      </c>
      <c r="BE18" s="2">
        <f t="shared" si="3"/>
        <v>1.9600000000000002E-4</v>
      </c>
      <c r="BF18" s="2">
        <f t="shared" si="4"/>
        <v>2.5599999999999999E-4</v>
      </c>
      <c r="BG18" s="2">
        <f t="shared" si="4"/>
        <v>2.5599999999999999E-4</v>
      </c>
      <c r="BH18" s="2">
        <f t="shared" si="4"/>
        <v>2.5599999999999999E-4</v>
      </c>
      <c r="BI18" s="2">
        <f t="shared" si="4"/>
        <v>0</v>
      </c>
      <c r="BJ18" s="2">
        <f t="shared" si="4"/>
        <v>2.5599999999999999E-4</v>
      </c>
      <c r="BK18" s="2">
        <f t="shared" si="4"/>
        <v>1.9600000000000002E-4</v>
      </c>
      <c r="BL18" s="2">
        <f t="shared" si="4"/>
        <v>1.9600000000000002E-4</v>
      </c>
      <c r="BM18" s="2">
        <f t="shared" si="4"/>
        <v>0</v>
      </c>
      <c r="BN18" s="2">
        <f t="shared" si="4"/>
        <v>1.9600000000000002E-4</v>
      </c>
      <c r="BO18" s="2">
        <f t="shared" si="4"/>
        <v>2.5599999999999999E-4</v>
      </c>
      <c r="BP18" s="2">
        <f t="shared" si="4"/>
        <v>2.5599999999999999E-4</v>
      </c>
      <c r="BQ18" s="2">
        <f t="shared" si="4"/>
        <v>2.5599999999999999E-4</v>
      </c>
      <c r="BR18" s="2">
        <f t="shared" si="4"/>
        <v>1.9600000000000002E-4</v>
      </c>
      <c r="BS18" s="2">
        <f t="shared" si="5"/>
        <v>5.6040000000000005E-3</v>
      </c>
      <c r="BT18" s="2">
        <f t="shared" si="6"/>
        <v>3.9268965517241222E-5</v>
      </c>
      <c r="BU18" s="8">
        <f t="shared" si="7"/>
        <v>6.2664954733280724E-3</v>
      </c>
      <c r="BV18" s="3">
        <v>0.9</v>
      </c>
      <c r="BW18" s="2">
        <v>1.6991000000000001</v>
      </c>
      <c r="BX18" s="8">
        <f t="shared" si="8"/>
        <v>1.943940835161112E-3</v>
      </c>
      <c r="BY18" s="2">
        <v>1E-3</v>
      </c>
      <c r="BZ18" s="8">
        <f t="shared" si="9"/>
        <v>2.1860708978912102E-3</v>
      </c>
      <c r="CB18" s="1">
        <f t="shared" si="10"/>
        <v>0.17918613917141055</v>
      </c>
    </row>
    <row r="19" spans="1:80" x14ac:dyDescent="0.25">
      <c r="A19" s="1">
        <v>2097096</v>
      </c>
      <c r="B19" s="1">
        <v>35876</v>
      </c>
      <c r="C19" s="3">
        <f t="shared" si="0"/>
        <v>0.98289253329365944</v>
      </c>
      <c r="D19" s="1">
        <v>32767</v>
      </c>
      <c r="E19" s="1">
        <v>32768</v>
      </c>
      <c r="F19" s="1">
        <v>98303</v>
      </c>
      <c r="G19" s="1">
        <v>910</v>
      </c>
      <c r="H19" s="1">
        <v>112</v>
      </c>
      <c r="I19" s="1">
        <v>1933</v>
      </c>
      <c r="J19" s="9">
        <v>3.2000000000000001E-2</v>
      </c>
      <c r="K19" s="9">
        <v>0.03</v>
      </c>
      <c r="L19" s="9">
        <v>1.6E-2</v>
      </c>
      <c r="M19" s="9">
        <v>3.2000000000000001E-2</v>
      </c>
      <c r="N19" s="9">
        <v>0.03</v>
      </c>
      <c r="O19" s="9">
        <v>0.03</v>
      </c>
      <c r="P19" s="9">
        <v>0.03</v>
      </c>
      <c r="Q19" s="9">
        <v>1.4E-2</v>
      </c>
      <c r="R19" s="9">
        <v>0.03</v>
      </c>
      <c r="S19" s="9">
        <v>0.03</v>
      </c>
      <c r="T19" s="9">
        <v>1.4E-2</v>
      </c>
      <c r="U19" s="9">
        <v>3.2000000000000001E-2</v>
      </c>
      <c r="V19" s="9">
        <v>0.03</v>
      </c>
      <c r="W19" s="9">
        <v>0.03</v>
      </c>
      <c r="X19" s="9">
        <v>3.2000000000000001E-2</v>
      </c>
      <c r="Y19" s="9">
        <v>1.4E-2</v>
      </c>
      <c r="Z19" s="9">
        <v>0.03</v>
      </c>
      <c r="AA19" s="9">
        <v>0.03</v>
      </c>
      <c r="AB19" s="9">
        <v>0.03</v>
      </c>
      <c r="AC19" s="9">
        <v>0.03</v>
      </c>
      <c r="AD19" s="9">
        <v>1.6E-2</v>
      </c>
      <c r="AE19" s="9">
        <v>0.03</v>
      </c>
      <c r="AF19" s="9">
        <v>3.2000000000000001E-2</v>
      </c>
      <c r="AG19" s="9">
        <v>1.6E-2</v>
      </c>
      <c r="AH19" s="9">
        <v>0.03</v>
      </c>
      <c r="AI19" s="9">
        <v>3.2000000000000001E-2</v>
      </c>
      <c r="AJ19" s="9">
        <v>1.4E-2</v>
      </c>
      <c r="AK19" s="9">
        <v>0.03</v>
      </c>
      <c r="AL19" s="9">
        <v>1.6E-2</v>
      </c>
      <c r="AM19" s="9">
        <v>0.03</v>
      </c>
      <c r="AN19" s="8">
        <f t="shared" si="1"/>
        <v>2.6400000000000017E-2</v>
      </c>
      <c r="AO19" s="2">
        <f t="shared" si="2"/>
        <v>1.024E-3</v>
      </c>
      <c r="AP19" s="2">
        <f t="shared" si="3"/>
        <v>8.9999999999999998E-4</v>
      </c>
      <c r="AQ19" s="2">
        <f t="shared" si="3"/>
        <v>2.5599999999999999E-4</v>
      </c>
      <c r="AR19" s="2">
        <f t="shared" si="3"/>
        <v>1.024E-3</v>
      </c>
      <c r="AS19" s="2">
        <f t="shared" si="3"/>
        <v>8.9999999999999998E-4</v>
      </c>
      <c r="AT19" s="2">
        <f t="shared" si="3"/>
        <v>8.9999999999999998E-4</v>
      </c>
      <c r="AU19" s="2">
        <f t="shared" si="3"/>
        <v>8.9999999999999998E-4</v>
      </c>
      <c r="AV19" s="2">
        <f t="shared" si="3"/>
        <v>1.9600000000000002E-4</v>
      </c>
      <c r="AW19" s="2">
        <f t="shared" si="3"/>
        <v>8.9999999999999998E-4</v>
      </c>
      <c r="AX19" s="2">
        <f t="shared" si="3"/>
        <v>8.9999999999999998E-4</v>
      </c>
      <c r="AY19" s="2">
        <f t="shared" si="3"/>
        <v>1.9600000000000002E-4</v>
      </c>
      <c r="AZ19" s="2">
        <f t="shared" si="3"/>
        <v>1.024E-3</v>
      </c>
      <c r="BA19" s="2">
        <f t="shared" si="3"/>
        <v>8.9999999999999998E-4</v>
      </c>
      <c r="BB19" s="2">
        <f t="shared" si="3"/>
        <v>8.9999999999999998E-4</v>
      </c>
      <c r="BC19" s="2">
        <f t="shared" si="3"/>
        <v>1.024E-3</v>
      </c>
      <c r="BD19" s="2">
        <f t="shared" si="3"/>
        <v>1.9600000000000002E-4</v>
      </c>
      <c r="BE19" s="2">
        <f t="shared" si="3"/>
        <v>8.9999999999999998E-4</v>
      </c>
      <c r="BF19" s="2">
        <f t="shared" si="4"/>
        <v>8.9999999999999998E-4</v>
      </c>
      <c r="BG19" s="2">
        <f t="shared" si="4"/>
        <v>8.9999999999999998E-4</v>
      </c>
      <c r="BH19" s="2">
        <f t="shared" si="4"/>
        <v>8.9999999999999998E-4</v>
      </c>
      <c r="BI19" s="2">
        <f t="shared" si="4"/>
        <v>2.5599999999999999E-4</v>
      </c>
      <c r="BJ19" s="2">
        <f t="shared" si="4"/>
        <v>8.9999999999999998E-4</v>
      </c>
      <c r="BK19" s="2">
        <f t="shared" si="4"/>
        <v>1.024E-3</v>
      </c>
      <c r="BL19" s="2">
        <f t="shared" si="4"/>
        <v>2.5599999999999999E-4</v>
      </c>
      <c r="BM19" s="2">
        <f t="shared" si="4"/>
        <v>8.9999999999999998E-4</v>
      </c>
      <c r="BN19" s="2">
        <f t="shared" si="4"/>
        <v>1.024E-3</v>
      </c>
      <c r="BO19" s="2">
        <f t="shared" si="4"/>
        <v>1.9600000000000002E-4</v>
      </c>
      <c r="BP19" s="2">
        <f t="shared" si="4"/>
        <v>8.9999999999999998E-4</v>
      </c>
      <c r="BQ19" s="2">
        <f t="shared" si="4"/>
        <v>2.5599999999999999E-4</v>
      </c>
      <c r="BR19" s="2">
        <f t="shared" si="4"/>
        <v>8.9999999999999998E-4</v>
      </c>
      <c r="BS19" s="2">
        <f t="shared" si="5"/>
        <v>2.2352000000000007E-2</v>
      </c>
      <c r="BT19" s="2">
        <f t="shared" si="6"/>
        <v>4.9765517241378664E-5</v>
      </c>
      <c r="BU19" s="8">
        <f t="shared" si="7"/>
        <v>7.0544678921502409E-3</v>
      </c>
      <c r="BV19" s="3">
        <v>0.9</v>
      </c>
      <c r="BW19" s="2">
        <v>1.6991000000000001</v>
      </c>
      <c r="BX19" s="8">
        <f t="shared" si="8"/>
        <v>2.18837917688636E-3</v>
      </c>
      <c r="BY19" s="2">
        <v>1E-3</v>
      </c>
      <c r="BZ19" s="8">
        <f t="shared" si="9"/>
        <v>2.4060347923149038E-3</v>
      </c>
      <c r="CB19" s="1">
        <f t="shared" si="10"/>
        <v>9.1137681527079628E-2</v>
      </c>
    </row>
    <row r="20" spans="1:80" x14ac:dyDescent="0.25">
      <c r="A20" s="1">
        <v>4194244</v>
      </c>
      <c r="B20" s="1">
        <v>39688</v>
      </c>
      <c r="C20" s="4">
        <f t="shared" ref="C20:C26" si="11">1-(B20/A20)</f>
        <v>0.99053750807058438</v>
      </c>
      <c r="D20" s="1">
        <v>65535</v>
      </c>
      <c r="E20" s="1">
        <v>65536</v>
      </c>
      <c r="F20" s="1">
        <v>196607</v>
      </c>
      <c r="G20" s="1">
        <v>1016</v>
      </c>
      <c r="H20" s="1">
        <v>112</v>
      </c>
      <c r="I20" s="1">
        <v>2145</v>
      </c>
      <c r="J20" s="9">
        <v>6.3E-2</v>
      </c>
      <c r="K20" s="9">
        <v>6.0999999999999999E-2</v>
      </c>
      <c r="L20" s="9">
        <v>6.0999999999999999E-2</v>
      </c>
      <c r="M20" s="9">
        <v>4.5999999999999999E-2</v>
      </c>
      <c r="N20" s="9">
        <v>6.3E-2</v>
      </c>
      <c r="O20" s="9">
        <v>6.3E-2</v>
      </c>
      <c r="P20" s="9">
        <v>6.0999999999999999E-2</v>
      </c>
      <c r="Q20" s="9">
        <v>4.5999999999999999E-2</v>
      </c>
      <c r="R20" s="9">
        <v>6.0999999999999999E-2</v>
      </c>
      <c r="S20" s="9">
        <v>6.0999999999999999E-2</v>
      </c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8">
        <f t="shared" ref="AN20:AN26" si="12">AVERAGE(J20:AM20)</f>
        <v>5.8599999999999985E-2</v>
      </c>
      <c r="AO20" s="2">
        <f t="shared" si="2"/>
        <v>3.9690000000000003E-3</v>
      </c>
      <c r="AP20" s="2">
        <f t="shared" si="3"/>
        <v>3.7209999999999999E-3</v>
      </c>
      <c r="AQ20" s="2">
        <f t="shared" si="3"/>
        <v>3.7209999999999999E-3</v>
      </c>
      <c r="AR20" s="2">
        <f t="shared" si="3"/>
        <v>2.1159999999999998E-3</v>
      </c>
      <c r="AS20" s="2">
        <f t="shared" si="3"/>
        <v>3.9690000000000003E-3</v>
      </c>
      <c r="AT20" s="2">
        <f t="shared" si="3"/>
        <v>3.9690000000000003E-3</v>
      </c>
      <c r="AU20" s="2">
        <f t="shared" si="3"/>
        <v>3.7209999999999999E-3</v>
      </c>
      <c r="AV20" s="2">
        <f t="shared" si="3"/>
        <v>2.1159999999999998E-3</v>
      </c>
      <c r="AW20" s="2">
        <f t="shared" si="3"/>
        <v>3.7209999999999999E-3</v>
      </c>
      <c r="AX20" s="2">
        <f t="shared" si="3"/>
        <v>3.7209999999999999E-3</v>
      </c>
      <c r="AY20" s="2">
        <f t="shared" si="3"/>
        <v>0</v>
      </c>
      <c r="AZ20" s="2">
        <f t="shared" si="3"/>
        <v>0</v>
      </c>
      <c r="BA20" s="2">
        <f t="shared" si="3"/>
        <v>0</v>
      </c>
      <c r="BB20" s="2">
        <f t="shared" si="3"/>
        <v>0</v>
      </c>
      <c r="BC20" s="2">
        <f t="shared" si="3"/>
        <v>0</v>
      </c>
      <c r="BD20" s="2">
        <f t="shared" si="3"/>
        <v>0</v>
      </c>
      <c r="BE20" s="2">
        <f t="shared" ref="AP20:BE26" si="13">Z20*Z20</f>
        <v>0</v>
      </c>
      <c r="BF20" s="2">
        <f t="shared" si="4"/>
        <v>0</v>
      </c>
      <c r="BG20" s="2">
        <f t="shared" si="4"/>
        <v>0</v>
      </c>
      <c r="BH20" s="2">
        <f t="shared" si="4"/>
        <v>0</v>
      </c>
      <c r="BI20" s="2">
        <f t="shared" si="4"/>
        <v>0</v>
      </c>
      <c r="BJ20" s="2">
        <f t="shared" si="4"/>
        <v>0</v>
      </c>
      <c r="BK20" s="2">
        <f t="shared" si="4"/>
        <v>0</v>
      </c>
      <c r="BL20" s="2">
        <f t="shared" si="4"/>
        <v>0</v>
      </c>
      <c r="BM20" s="2">
        <f t="shared" si="4"/>
        <v>0</v>
      </c>
      <c r="BN20" s="2">
        <f t="shared" si="4"/>
        <v>0</v>
      </c>
      <c r="BO20" s="2">
        <f t="shared" si="4"/>
        <v>0</v>
      </c>
      <c r="BP20" s="2">
        <f t="shared" si="4"/>
        <v>0</v>
      </c>
      <c r="BQ20" s="2">
        <f t="shared" si="4"/>
        <v>0</v>
      </c>
      <c r="BR20" s="2">
        <f t="shared" si="4"/>
        <v>0</v>
      </c>
      <c r="BS20" s="2">
        <f t="shared" ref="BS20:BS26" si="14">SUM(AO20:BR20)</f>
        <v>3.4743999999999997E-2</v>
      </c>
      <c r="BT20" s="2">
        <f t="shared" ref="BT20:BT26" si="15">(BS20-10*AN20*AN20)/9</f>
        <v>4.4933333333334789E-5</v>
      </c>
      <c r="BU20" s="8">
        <f t="shared" ref="BU20:BU26" si="16">SQRT(BT20)</f>
        <v>6.7032330507997995E-3</v>
      </c>
      <c r="BV20" s="3">
        <v>0.9</v>
      </c>
      <c r="BW20" s="2">
        <v>1.8331</v>
      </c>
      <c r="BX20" s="8">
        <f t="shared" ref="BX20:BX26" si="17">BU20*BW20/SQRT(10)</f>
        <v>3.8857108154022242E-3</v>
      </c>
      <c r="BY20" s="2">
        <v>1E-3</v>
      </c>
      <c r="BZ20" s="8">
        <f t="shared" ref="BZ20:BZ26" si="18">SQRT(BX20*BX20+BY20*BY20)</f>
        <v>4.0123245807055317E-3</v>
      </c>
      <c r="CB20" s="1">
        <f t="shared" si="10"/>
        <v>6.8469702742415234E-2</v>
      </c>
    </row>
    <row r="21" spans="1:80" x14ac:dyDescent="0.25">
      <c r="A21" s="1">
        <v>8388548</v>
      </c>
      <c r="B21" s="1">
        <v>43576</v>
      </c>
      <c r="C21" s="4">
        <f t="shared" si="11"/>
        <v>0.99480529884313706</v>
      </c>
      <c r="D21" s="1">
        <v>131071</v>
      </c>
      <c r="E21" s="1">
        <v>131072</v>
      </c>
      <c r="F21" s="1">
        <v>393215</v>
      </c>
      <c r="G21" s="1">
        <v>1124</v>
      </c>
      <c r="H21" s="1">
        <v>112</v>
      </c>
      <c r="I21" s="1">
        <v>2361</v>
      </c>
      <c r="J21" s="9">
        <v>0.14000000000000001</v>
      </c>
      <c r="K21" s="9">
        <v>0.14099999999999999</v>
      </c>
      <c r="L21" s="9">
        <v>0.14099999999999999</v>
      </c>
      <c r="M21" s="9">
        <v>0.14000000000000001</v>
      </c>
      <c r="N21" s="9">
        <v>0.14099999999999999</v>
      </c>
      <c r="O21" s="9">
        <v>0.14099999999999999</v>
      </c>
      <c r="P21" s="9">
        <v>0.14000000000000001</v>
      </c>
      <c r="Q21" s="9">
        <v>0.14099999999999999</v>
      </c>
      <c r="R21" s="9">
        <v>0.14000000000000001</v>
      </c>
      <c r="S21" s="9">
        <v>0.14099999999999999</v>
      </c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8">
        <f t="shared" si="12"/>
        <v>0.1406</v>
      </c>
      <c r="AO21" s="2">
        <f t="shared" si="2"/>
        <v>1.9600000000000003E-2</v>
      </c>
      <c r="AP21" s="2">
        <f t="shared" si="13"/>
        <v>1.9880999999999996E-2</v>
      </c>
      <c r="AQ21" s="2">
        <f t="shared" si="13"/>
        <v>1.9880999999999996E-2</v>
      </c>
      <c r="AR21" s="2">
        <f t="shared" si="13"/>
        <v>1.9600000000000003E-2</v>
      </c>
      <c r="AS21" s="2">
        <f t="shared" si="13"/>
        <v>1.9880999999999996E-2</v>
      </c>
      <c r="AT21" s="2">
        <f t="shared" si="13"/>
        <v>1.9880999999999996E-2</v>
      </c>
      <c r="AU21" s="2">
        <f t="shared" si="13"/>
        <v>1.9600000000000003E-2</v>
      </c>
      <c r="AV21" s="2">
        <f t="shared" si="13"/>
        <v>1.9880999999999996E-2</v>
      </c>
      <c r="AW21" s="2">
        <f t="shared" si="13"/>
        <v>1.9600000000000003E-2</v>
      </c>
      <c r="AX21" s="2">
        <f t="shared" si="13"/>
        <v>1.9880999999999996E-2</v>
      </c>
      <c r="AY21" s="2">
        <f t="shared" si="13"/>
        <v>0</v>
      </c>
      <c r="AZ21" s="2">
        <f t="shared" si="13"/>
        <v>0</v>
      </c>
      <c r="BA21" s="2">
        <f t="shared" si="13"/>
        <v>0</v>
      </c>
      <c r="BB21" s="2">
        <f t="shared" si="13"/>
        <v>0</v>
      </c>
      <c r="BC21" s="2">
        <f t="shared" si="13"/>
        <v>0</v>
      </c>
      <c r="BD21" s="2">
        <f t="shared" si="13"/>
        <v>0</v>
      </c>
      <c r="BE21" s="2">
        <f t="shared" si="13"/>
        <v>0</v>
      </c>
      <c r="BF21" s="2">
        <f t="shared" ref="BF21:BR26" si="19">AA21*AA21</f>
        <v>0</v>
      </c>
      <c r="BG21" s="2">
        <f t="shared" si="19"/>
        <v>0</v>
      </c>
      <c r="BH21" s="2">
        <f t="shared" si="19"/>
        <v>0</v>
      </c>
      <c r="BI21" s="2">
        <f t="shared" si="19"/>
        <v>0</v>
      </c>
      <c r="BJ21" s="2">
        <f t="shared" si="19"/>
        <v>0</v>
      </c>
      <c r="BK21" s="2">
        <f t="shared" si="19"/>
        <v>0</v>
      </c>
      <c r="BL21" s="2">
        <f t="shared" si="19"/>
        <v>0</v>
      </c>
      <c r="BM21" s="2">
        <f t="shared" si="19"/>
        <v>0</v>
      </c>
      <c r="BN21" s="2">
        <f t="shared" si="19"/>
        <v>0</v>
      </c>
      <c r="BO21" s="2">
        <f t="shared" si="19"/>
        <v>0</v>
      </c>
      <c r="BP21" s="2">
        <f t="shared" si="19"/>
        <v>0</v>
      </c>
      <c r="BQ21" s="2">
        <f t="shared" si="19"/>
        <v>0</v>
      </c>
      <c r="BR21" s="2">
        <f t="shared" si="19"/>
        <v>0</v>
      </c>
      <c r="BS21" s="2">
        <f t="shared" si="14"/>
        <v>0.19768599999999997</v>
      </c>
      <c r="BT21" s="2">
        <f t="shared" si="15"/>
        <v>2.6666666666199904E-7</v>
      </c>
      <c r="BU21" s="8">
        <f t="shared" si="16"/>
        <v>5.1639777948980282E-4</v>
      </c>
      <c r="BV21" s="3">
        <v>0.9</v>
      </c>
      <c r="BW21" s="2">
        <v>1.8331</v>
      </c>
      <c r="BX21" s="8">
        <f t="shared" si="17"/>
        <v>2.9934397649710305E-4</v>
      </c>
      <c r="BY21" s="2">
        <v>1E-3</v>
      </c>
      <c r="BZ21" s="8">
        <f t="shared" si="18"/>
        <v>1.0438423330489609E-3</v>
      </c>
      <c r="CB21" s="1">
        <f t="shared" si="10"/>
        <v>7.4241986703340035E-3</v>
      </c>
    </row>
    <row r="22" spans="1:80" x14ac:dyDescent="0.25">
      <c r="A22" s="1">
        <v>16777152</v>
      </c>
      <c r="B22" s="1">
        <v>47784</v>
      </c>
      <c r="C22" s="4">
        <f t="shared" si="11"/>
        <v>0.99715184078918762</v>
      </c>
      <c r="D22" s="1">
        <v>262143</v>
      </c>
      <c r="E22" s="1">
        <v>262144</v>
      </c>
      <c r="F22" s="1">
        <v>786431</v>
      </c>
      <c r="G22" s="1">
        <v>1241</v>
      </c>
      <c r="H22" s="1">
        <v>112</v>
      </c>
      <c r="I22" s="1">
        <v>2595</v>
      </c>
      <c r="J22" s="9">
        <v>0.42099999999999999</v>
      </c>
      <c r="K22" s="9">
        <v>0.40500000000000003</v>
      </c>
      <c r="L22" s="9">
        <v>0.42099999999999999</v>
      </c>
      <c r="M22" s="9">
        <v>0.40500000000000003</v>
      </c>
      <c r="N22" s="9">
        <v>0.42099999999999999</v>
      </c>
      <c r="O22" s="9">
        <v>0.42099999999999999</v>
      </c>
      <c r="P22" s="9">
        <v>0.40500000000000003</v>
      </c>
      <c r="Q22" s="9">
        <v>0.42099999999999999</v>
      </c>
      <c r="R22" s="9">
        <v>0.42099999999999999</v>
      </c>
      <c r="S22" s="9">
        <v>0.40500000000000003</v>
      </c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8">
        <f t="shared" si="12"/>
        <v>0.41459999999999997</v>
      </c>
      <c r="AO22" s="2">
        <f t="shared" si="2"/>
        <v>0.17724099999999998</v>
      </c>
      <c r="AP22" s="2">
        <f t="shared" si="13"/>
        <v>0.16402500000000003</v>
      </c>
      <c r="AQ22" s="2">
        <f t="shared" si="13"/>
        <v>0.17724099999999998</v>
      </c>
      <c r="AR22" s="2">
        <f t="shared" si="13"/>
        <v>0.16402500000000003</v>
      </c>
      <c r="AS22" s="2">
        <f t="shared" si="13"/>
        <v>0.17724099999999998</v>
      </c>
      <c r="AT22" s="2">
        <f t="shared" si="13"/>
        <v>0.17724099999999998</v>
      </c>
      <c r="AU22" s="2">
        <f t="shared" si="13"/>
        <v>0.16402500000000003</v>
      </c>
      <c r="AV22" s="2">
        <f t="shared" si="13"/>
        <v>0.17724099999999998</v>
      </c>
      <c r="AW22" s="2">
        <f t="shared" si="13"/>
        <v>0.17724099999999998</v>
      </c>
      <c r="AX22" s="2">
        <f t="shared" si="13"/>
        <v>0.16402500000000003</v>
      </c>
      <c r="AY22" s="2">
        <f t="shared" si="13"/>
        <v>0</v>
      </c>
      <c r="AZ22" s="2">
        <f t="shared" si="13"/>
        <v>0</v>
      </c>
      <c r="BA22" s="2">
        <f t="shared" si="13"/>
        <v>0</v>
      </c>
      <c r="BB22" s="2">
        <f t="shared" si="13"/>
        <v>0</v>
      </c>
      <c r="BC22" s="2">
        <f t="shared" si="13"/>
        <v>0</v>
      </c>
      <c r="BD22" s="2">
        <f t="shared" si="13"/>
        <v>0</v>
      </c>
      <c r="BE22" s="2">
        <f t="shared" si="13"/>
        <v>0</v>
      </c>
      <c r="BF22" s="2">
        <f t="shared" si="19"/>
        <v>0</v>
      </c>
      <c r="BG22" s="2">
        <f t="shared" si="19"/>
        <v>0</v>
      </c>
      <c r="BH22" s="2">
        <f t="shared" si="19"/>
        <v>0</v>
      </c>
      <c r="BI22" s="2">
        <f t="shared" si="19"/>
        <v>0</v>
      </c>
      <c r="BJ22" s="2">
        <f t="shared" si="19"/>
        <v>0</v>
      </c>
      <c r="BK22" s="2">
        <f t="shared" si="19"/>
        <v>0</v>
      </c>
      <c r="BL22" s="2">
        <f t="shared" si="19"/>
        <v>0</v>
      </c>
      <c r="BM22" s="2">
        <f t="shared" si="19"/>
        <v>0</v>
      </c>
      <c r="BN22" s="2">
        <f t="shared" si="19"/>
        <v>0</v>
      </c>
      <c r="BO22" s="2">
        <f t="shared" si="19"/>
        <v>0</v>
      </c>
      <c r="BP22" s="2">
        <f t="shared" si="19"/>
        <v>0</v>
      </c>
      <c r="BQ22" s="2">
        <f t="shared" si="19"/>
        <v>0</v>
      </c>
      <c r="BR22" s="2">
        <f t="shared" si="19"/>
        <v>0</v>
      </c>
      <c r="BS22" s="2">
        <f t="shared" si="14"/>
        <v>1.7195460000000002</v>
      </c>
      <c r="BT22" s="2">
        <f t="shared" si="15"/>
        <v>6.8266666666705333E-5</v>
      </c>
      <c r="BU22" s="8">
        <f t="shared" si="16"/>
        <v>8.2623644719114955E-3</v>
      </c>
      <c r="BV22" s="3">
        <v>0.9</v>
      </c>
      <c r="BW22" s="2">
        <v>1.8331</v>
      </c>
      <c r="BX22" s="8">
        <f t="shared" si="17"/>
        <v>4.7895036239969224E-3</v>
      </c>
      <c r="BY22" s="2">
        <v>1E-3</v>
      </c>
      <c r="BZ22" s="8">
        <f t="shared" si="18"/>
        <v>4.8927849906039867E-3</v>
      </c>
      <c r="CB22" s="1">
        <f t="shared" si="10"/>
        <v>1.1801218018822932E-2</v>
      </c>
    </row>
    <row r="23" spans="1:80" x14ac:dyDescent="0.25">
      <c r="A23" s="1">
        <v>33554360</v>
      </c>
      <c r="B23" s="1">
        <v>51636</v>
      </c>
      <c r="C23" s="4">
        <f t="shared" si="11"/>
        <v>0.99846112397911924</v>
      </c>
      <c r="D23" s="1">
        <v>524287</v>
      </c>
      <c r="E23" s="1">
        <v>524288</v>
      </c>
      <c r="F23" s="1">
        <v>1572863</v>
      </c>
      <c r="G23" s="1">
        <v>1349</v>
      </c>
      <c r="H23" s="1">
        <v>111</v>
      </c>
      <c r="I23" s="1">
        <v>2810</v>
      </c>
      <c r="J23" s="9">
        <v>1.4830000000000001</v>
      </c>
      <c r="K23" s="9">
        <v>1.4830000000000001</v>
      </c>
      <c r="L23" s="9">
        <v>1.5</v>
      </c>
      <c r="M23" s="9">
        <v>1.5</v>
      </c>
      <c r="N23" s="9">
        <v>1.5</v>
      </c>
      <c r="O23" s="9">
        <v>1.5</v>
      </c>
      <c r="P23" s="9">
        <v>1.4830000000000001</v>
      </c>
      <c r="Q23" s="9">
        <v>1.4830000000000001</v>
      </c>
      <c r="R23" s="9">
        <v>1.4830000000000001</v>
      </c>
      <c r="S23" s="9">
        <v>1.5</v>
      </c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8">
        <f t="shared" si="12"/>
        <v>1.4915000000000003</v>
      </c>
      <c r="AO23" s="2">
        <f t="shared" si="2"/>
        <v>2.1992890000000003</v>
      </c>
      <c r="AP23" s="2">
        <f t="shared" si="13"/>
        <v>2.1992890000000003</v>
      </c>
      <c r="AQ23" s="2">
        <f t="shared" si="13"/>
        <v>2.25</v>
      </c>
      <c r="AR23" s="2">
        <f t="shared" si="13"/>
        <v>2.25</v>
      </c>
      <c r="AS23" s="2">
        <f t="shared" si="13"/>
        <v>2.25</v>
      </c>
      <c r="AT23" s="2">
        <f t="shared" si="13"/>
        <v>2.25</v>
      </c>
      <c r="AU23" s="2">
        <f t="shared" si="13"/>
        <v>2.1992890000000003</v>
      </c>
      <c r="AV23" s="2">
        <f t="shared" si="13"/>
        <v>2.1992890000000003</v>
      </c>
      <c r="AW23" s="2">
        <f t="shared" si="13"/>
        <v>2.1992890000000003</v>
      </c>
      <c r="AX23" s="2">
        <f t="shared" si="13"/>
        <v>2.25</v>
      </c>
      <c r="AY23" s="2">
        <f t="shared" si="13"/>
        <v>0</v>
      </c>
      <c r="AZ23" s="2">
        <f t="shared" si="13"/>
        <v>0</v>
      </c>
      <c r="BA23" s="2">
        <f t="shared" si="13"/>
        <v>0</v>
      </c>
      <c r="BB23" s="2">
        <f t="shared" si="13"/>
        <v>0</v>
      </c>
      <c r="BC23" s="2">
        <f t="shared" si="13"/>
        <v>0</v>
      </c>
      <c r="BD23" s="2">
        <f t="shared" si="13"/>
        <v>0</v>
      </c>
      <c r="BE23" s="2">
        <f t="shared" si="13"/>
        <v>0</v>
      </c>
      <c r="BF23" s="2">
        <f t="shared" si="19"/>
        <v>0</v>
      </c>
      <c r="BG23" s="2">
        <f t="shared" si="19"/>
        <v>0</v>
      </c>
      <c r="BH23" s="2">
        <f t="shared" si="19"/>
        <v>0</v>
      </c>
      <c r="BI23" s="2">
        <f t="shared" si="19"/>
        <v>0</v>
      </c>
      <c r="BJ23" s="2">
        <f t="shared" si="19"/>
        <v>0</v>
      </c>
      <c r="BK23" s="2">
        <f t="shared" si="19"/>
        <v>0</v>
      </c>
      <c r="BL23" s="2">
        <f t="shared" si="19"/>
        <v>0</v>
      </c>
      <c r="BM23" s="2">
        <f t="shared" si="19"/>
        <v>0</v>
      </c>
      <c r="BN23" s="2">
        <f t="shared" si="19"/>
        <v>0</v>
      </c>
      <c r="BO23" s="2">
        <f t="shared" si="19"/>
        <v>0</v>
      </c>
      <c r="BP23" s="2">
        <f t="shared" si="19"/>
        <v>0</v>
      </c>
      <c r="BQ23" s="2">
        <f t="shared" si="19"/>
        <v>0</v>
      </c>
      <c r="BR23" s="2">
        <f t="shared" si="19"/>
        <v>0</v>
      </c>
      <c r="BS23" s="2">
        <f t="shared" si="14"/>
        <v>22.246445000000001</v>
      </c>
      <c r="BT23" s="2">
        <f t="shared" si="15"/>
        <v>8.0277777777205804E-5</v>
      </c>
      <c r="BU23" s="8">
        <f t="shared" si="16"/>
        <v>8.9597867037784894E-3</v>
      </c>
      <c r="BV23" s="3">
        <v>0.9</v>
      </c>
      <c r="BW23" s="2">
        <v>1.8331</v>
      </c>
      <c r="BX23" s="8">
        <f t="shared" si="17"/>
        <v>5.1937833333148302E-3</v>
      </c>
      <c r="BY23" s="2">
        <v>1E-3</v>
      </c>
      <c r="BZ23" s="8">
        <f t="shared" si="18"/>
        <v>5.2891762414783369E-3</v>
      </c>
      <c r="CB23" s="1">
        <f t="shared" si="10"/>
        <v>3.5462126996167187E-3</v>
      </c>
    </row>
    <row r="24" spans="1:80" x14ac:dyDescent="0.25">
      <c r="A24" s="1">
        <v>67108788</v>
      </c>
      <c r="B24" s="1">
        <v>55980</v>
      </c>
      <c r="C24" s="5">
        <f t="shared" si="11"/>
        <v>0.99916583205168297</v>
      </c>
      <c r="D24" s="1">
        <v>1048575</v>
      </c>
      <c r="E24" s="1">
        <v>1048576</v>
      </c>
      <c r="F24" s="1">
        <v>3145727</v>
      </c>
      <c r="G24" s="1">
        <v>1469</v>
      </c>
      <c r="H24" s="1">
        <v>112</v>
      </c>
      <c r="I24" s="1">
        <v>3051</v>
      </c>
      <c r="J24" s="9">
        <v>6.609</v>
      </c>
      <c r="K24" s="9">
        <v>6.3280000000000003</v>
      </c>
      <c r="L24" s="9">
        <v>6.468</v>
      </c>
      <c r="M24" s="9">
        <v>6.468</v>
      </c>
      <c r="N24" s="9">
        <v>6.2960000000000003</v>
      </c>
      <c r="O24" s="9">
        <v>6.4850000000000003</v>
      </c>
      <c r="P24" s="9">
        <v>6.375</v>
      </c>
      <c r="Q24" s="9">
        <v>6.282</v>
      </c>
      <c r="R24" s="9">
        <v>6.5460000000000003</v>
      </c>
      <c r="S24" s="9">
        <v>6.3890000000000002</v>
      </c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7">
        <f t="shared" si="12"/>
        <v>6.4246000000000008</v>
      </c>
      <c r="AO24" s="2">
        <f t="shared" si="2"/>
        <v>43.678880999999997</v>
      </c>
      <c r="AP24" s="2">
        <f t="shared" si="13"/>
        <v>40.043584000000003</v>
      </c>
      <c r="AQ24" s="2">
        <f t="shared" si="13"/>
        <v>41.835023999999997</v>
      </c>
      <c r="AR24" s="2">
        <f t="shared" si="13"/>
        <v>41.835023999999997</v>
      </c>
      <c r="AS24" s="2">
        <f t="shared" si="13"/>
        <v>39.639616000000004</v>
      </c>
      <c r="AT24" s="2">
        <f t="shared" si="13"/>
        <v>42.055225000000007</v>
      </c>
      <c r="AU24" s="2">
        <f t="shared" si="13"/>
        <v>40.640625</v>
      </c>
      <c r="AV24" s="2">
        <f t="shared" si="13"/>
        <v>39.463524</v>
      </c>
      <c r="AW24" s="2">
        <f t="shared" si="13"/>
        <v>42.850116000000007</v>
      </c>
      <c r="AX24" s="2">
        <f t="shared" si="13"/>
        <v>40.819321000000002</v>
      </c>
      <c r="AY24" s="2">
        <f t="shared" si="13"/>
        <v>0</v>
      </c>
      <c r="AZ24" s="2">
        <f t="shared" si="13"/>
        <v>0</v>
      </c>
      <c r="BA24" s="2">
        <f t="shared" si="13"/>
        <v>0</v>
      </c>
      <c r="BB24" s="2">
        <f t="shared" si="13"/>
        <v>0</v>
      </c>
      <c r="BC24" s="2">
        <f t="shared" si="13"/>
        <v>0</v>
      </c>
      <c r="BD24" s="2">
        <f t="shared" si="13"/>
        <v>0</v>
      </c>
      <c r="BE24" s="2">
        <f t="shared" si="13"/>
        <v>0</v>
      </c>
      <c r="BF24" s="2">
        <f t="shared" si="19"/>
        <v>0</v>
      </c>
      <c r="BG24" s="2">
        <f t="shared" si="19"/>
        <v>0</v>
      </c>
      <c r="BH24" s="2">
        <f t="shared" si="19"/>
        <v>0</v>
      </c>
      <c r="BI24" s="2">
        <f t="shared" si="19"/>
        <v>0</v>
      </c>
      <c r="BJ24" s="2">
        <f t="shared" si="19"/>
        <v>0</v>
      </c>
      <c r="BK24" s="2">
        <f t="shared" si="19"/>
        <v>0</v>
      </c>
      <c r="BL24" s="2">
        <f t="shared" si="19"/>
        <v>0</v>
      </c>
      <c r="BM24" s="2">
        <f t="shared" si="19"/>
        <v>0</v>
      </c>
      <c r="BN24" s="2">
        <f t="shared" si="19"/>
        <v>0</v>
      </c>
      <c r="BO24" s="2">
        <f t="shared" si="19"/>
        <v>0</v>
      </c>
      <c r="BP24" s="2">
        <f t="shared" si="19"/>
        <v>0</v>
      </c>
      <c r="BQ24" s="2">
        <f t="shared" si="19"/>
        <v>0</v>
      </c>
      <c r="BR24" s="2">
        <f t="shared" si="19"/>
        <v>0</v>
      </c>
      <c r="BS24" s="2">
        <f t="shared" si="14"/>
        <v>412.86094000000003</v>
      </c>
      <c r="BT24" s="2">
        <f t="shared" si="15"/>
        <v>1.1787599999991016E-2</v>
      </c>
      <c r="BU24" s="8">
        <f t="shared" si="16"/>
        <v>0.10857071428332328</v>
      </c>
      <c r="BV24" s="3">
        <v>0.9</v>
      </c>
      <c r="BW24" s="2">
        <v>1.8331</v>
      </c>
      <c r="BX24" s="8">
        <f t="shared" si="17"/>
        <v>6.2935958742523182E-2</v>
      </c>
      <c r="BY24" s="2">
        <v>1E-3</v>
      </c>
      <c r="BZ24" s="7">
        <f t="shared" si="18"/>
        <v>6.2943902824980441E-2</v>
      </c>
      <c r="CB24" s="1">
        <f t="shared" si="10"/>
        <v>9.7973263432712433E-3</v>
      </c>
    </row>
    <row r="25" spans="1:80" x14ac:dyDescent="0.25">
      <c r="A25" s="1">
        <v>134217652</v>
      </c>
      <c r="B25" s="1">
        <v>60308</v>
      </c>
      <c r="C25" s="5">
        <f t="shared" si="11"/>
        <v>0.99955067013093035</v>
      </c>
      <c r="D25" s="1">
        <v>2097151</v>
      </c>
      <c r="E25" s="1">
        <v>2097152</v>
      </c>
      <c r="F25" s="1">
        <v>6291455</v>
      </c>
      <c r="G25" s="1">
        <v>1590</v>
      </c>
      <c r="H25" s="1">
        <v>111</v>
      </c>
      <c r="I25" s="1">
        <v>3292</v>
      </c>
      <c r="J25" s="9">
        <v>26.530999999999999</v>
      </c>
      <c r="K25" s="9">
        <v>27.047000000000001</v>
      </c>
      <c r="L25" s="9">
        <v>27.468</v>
      </c>
      <c r="M25" s="9">
        <v>27.515999999999998</v>
      </c>
      <c r="N25" s="9">
        <v>26.75</v>
      </c>
      <c r="O25" s="9">
        <v>25.890999999999998</v>
      </c>
      <c r="P25" s="9">
        <v>26.765999999999998</v>
      </c>
      <c r="Q25" s="9">
        <v>27.734999999999999</v>
      </c>
      <c r="R25" s="9">
        <v>26.829000000000001</v>
      </c>
      <c r="S25" s="9">
        <v>27.140999999999998</v>
      </c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10">
        <f t="shared" si="12"/>
        <v>26.967400000000005</v>
      </c>
      <c r="AO25" s="2">
        <f t="shared" si="2"/>
        <v>703.89396099999999</v>
      </c>
      <c r="AP25" s="2">
        <f t="shared" si="13"/>
        <v>731.540209</v>
      </c>
      <c r="AQ25" s="2">
        <f t="shared" si="13"/>
        <v>754.49102400000004</v>
      </c>
      <c r="AR25" s="2">
        <f t="shared" si="13"/>
        <v>757.13025599999992</v>
      </c>
      <c r="AS25" s="2">
        <f t="shared" si="13"/>
        <v>715.5625</v>
      </c>
      <c r="AT25" s="2">
        <f t="shared" si="13"/>
        <v>670.3438809999999</v>
      </c>
      <c r="AU25" s="2">
        <f t="shared" si="13"/>
        <v>716.41875599999992</v>
      </c>
      <c r="AV25" s="2">
        <f t="shared" si="13"/>
        <v>769.23022500000002</v>
      </c>
      <c r="AW25" s="2">
        <f t="shared" si="13"/>
        <v>719.79524100000003</v>
      </c>
      <c r="AX25" s="2">
        <f t="shared" si="13"/>
        <v>736.63388099999986</v>
      </c>
      <c r="AY25" s="2">
        <f t="shared" si="13"/>
        <v>0</v>
      </c>
      <c r="AZ25" s="2">
        <f t="shared" si="13"/>
        <v>0</v>
      </c>
      <c r="BA25" s="2">
        <f t="shared" si="13"/>
        <v>0</v>
      </c>
      <c r="BB25" s="2">
        <f t="shared" si="13"/>
        <v>0</v>
      </c>
      <c r="BC25" s="2">
        <f t="shared" si="13"/>
        <v>0</v>
      </c>
      <c r="BD25" s="2">
        <f t="shared" si="13"/>
        <v>0</v>
      </c>
      <c r="BE25" s="2">
        <f t="shared" si="13"/>
        <v>0</v>
      </c>
      <c r="BF25" s="2">
        <f t="shared" si="19"/>
        <v>0</v>
      </c>
      <c r="BG25" s="2">
        <f t="shared" si="19"/>
        <v>0</v>
      </c>
      <c r="BH25" s="2">
        <f t="shared" si="19"/>
        <v>0</v>
      </c>
      <c r="BI25" s="2">
        <f t="shared" si="19"/>
        <v>0</v>
      </c>
      <c r="BJ25" s="2">
        <f t="shared" si="19"/>
        <v>0</v>
      </c>
      <c r="BK25" s="2">
        <f t="shared" si="19"/>
        <v>0</v>
      </c>
      <c r="BL25" s="2">
        <f t="shared" si="19"/>
        <v>0</v>
      </c>
      <c r="BM25" s="2">
        <f t="shared" si="19"/>
        <v>0</v>
      </c>
      <c r="BN25" s="2">
        <f t="shared" si="19"/>
        <v>0</v>
      </c>
      <c r="BO25" s="2">
        <f t="shared" si="19"/>
        <v>0</v>
      </c>
      <c r="BP25" s="2">
        <f t="shared" si="19"/>
        <v>0</v>
      </c>
      <c r="BQ25" s="2">
        <f t="shared" si="19"/>
        <v>0</v>
      </c>
      <c r="BR25" s="2">
        <f t="shared" si="19"/>
        <v>0</v>
      </c>
      <c r="BS25" s="2">
        <f t="shared" si="14"/>
        <v>7275.0399339999994</v>
      </c>
      <c r="BT25" s="2">
        <f t="shared" si="15"/>
        <v>0.29258959999970102</v>
      </c>
      <c r="BU25" s="8">
        <f t="shared" si="16"/>
        <v>0.54091552020597544</v>
      </c>
      <c r="BV25" s="3">
        <v>0.9</v>
      </c>
      <c r="BW25" s="2">
        <v>1.8331</v>
      </c>
      <c r="BX25" s="8">
        <f t="shared" si="17"/>
        <v>0.31355634977251717</v>
      </c>
      <c r="BY25" s="2">
        <v>1E-3</v>
      </c>
      <c r="BZ25" s="10">
        <f t="shared" si="18"/>
        <v>0.31355794437817253</v>
      </c>
      <c r="CB25" s="1">
        <f t="shared" si="10"/>
        <v>1.1627296082609834E-2</v>
      </c>
    </row>
    <row r="26" spans="1:80" x14ac:dyDescent="0.25">
      <c r="A26" s="1">
        <v>268435376</v>
      </c>
      <c r="B26" s="1">
        <v>63156</v>
      </c>
      <c r="C26" s="5">
        <f t="shared" si="11"/>
        <v>0.99976472549579309</v>
      </c>
      <c r="D26" s="1">
        <v>4194303</v>
      </c>
      <c r="E26" s="1">
        <v>4194304</v>
      </c>
      <c r="F26" s="1">
        <v>12582911</v>
      </c>
      <c r="G26" s="1">
        <v>1670</v>
      </c>
      <c r="H26" s="1">
        <v>110</v>
      </c>
      <c r="I26" s="1">
        <v>3451</v>
      </c>
      <c r="J26" s="9">
        <v>109.205</v>
      </c>
      <c r="K26" s="9">
        <v>113.125</v>
      </c>
      <c r="L26" s="9">
        <v>106.205</v>
      </c>
      <c r="M26" s="9">
        <v>111.93899999999999</v>
      </c>
      <c r="N26" s="9">
        <v>111.06399999999999</v>
      </c>
      <c r="O26" s="9">
        <v>112.736</v>
      </c>
      <c r="P26" s="9">
        <v>109.375</v>
      </c>
      <c r="Q26" s="9">
        <v>105.06399999999999</v>
      </c>
      <c r="R26" s="9">
        <v>106.736</v>
      </c>
      <c r="S26" s="9">
        <v>110.471</v>
      </c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11">
        <f t="shared" si="12"/>
        <v>109.59199999999998</v>
      </c>
      <c r="AO26" s="2">
        <f t="shared" si="2"/>
        <v>11925.732024999999</v>
      </c>
      <c r="AP26" s="2">
        <f t="shared" si="13"/>
        <v>12797.265625</v>
      </c>
      <c r="AQ26" s="2">
        <f t="shared" si="13"/>
        <v>11279.502025</v>
      </c>
      <c r="AR26" s="2">
        <f t="shared" si="13"/>
        <v>12530.339720999998</v>
      </c>
      <c r="AS26" s="2">
        <f t="shared" si="13"/>
        <v>12335.212095999999</v>
      </c>
      <c r="AT26" s="2">
        <f t="shared" si="13"/>
        <v>12709.405696000002</v>
      </c>
      <c r="AU26" s="2">
        <f t="shared" si="13"/>
        <v>11962.890625</v>
      </c>
      <c r="AV26" s="2">
        <f t="shared" si="13"/>
        <v>11038.444095999999</v>
      </c>
      <c r="AW26" s="2">
        <f t="shared" si="13"/>
        <v>11392.573696000001</v>
      </c>
      <c r="AX26" s="2">
        <f t="shared" si="13"/>
        <v>12203.841841000001</v>
      </c>
      <c r="AY26" s="2">
        <f t="shared" si="13"/>
        <v>0</v>
      </c>
      <c r="AZ26" s="2">
        <f t="shared" si="13"/>
        <v>0</v>
      </c>
      <c r="BA26" s="2">
        <f t="shared" si="13"/>
        <v>0</v>
      </c>
      <c r="BB26" s="2">
        <f t="shared" si="13"/>
        <v>0</v>
      </c>
      <c r="BC26" s="2">
        <f t="shared" si="13"/>
        <v>0</v>
      </c>
      <c r="BD26" s="2">
        <f t="shared" si="13"/>
        <v>0</v>
      </c>
      <c r="BE26" s="2">
        <f t="shared" si="13"/>
        <v>0</v>
      </c>
      <c r="BF26" s="2">
        <f t="shared" si="19"/>
        <v>0</v>
      </c>
      <c r="BG26" s="2">
        <f t="shared" si="19"/>
        <v>0</v>
      </c>
      <c r="BH26" s="2">
        <f t="shared" si="19"/>
        <v>0</v>
      </c>
      <c r="BI26" s="2">
        <f t="shared" si="19"/>
        <v>0</v>
      </c>
      <c r="BJ26" s="2">
        <f t="shared" si="19"/>
        <v>0</v>
      </c>
      <c r="BK26" s="2">
        <f t="shared" si="19"/>
        <v>0</v>
      </c>
      <c r="BL26" s="2">
        <f t="shared" si="19"/>
        <v>0</v>
      </c>
      <c r="BM26" s="2">
        <f t="shared" si="19"/>
        <v>0</v>
      </c>
      <c r="BN26" s="2">
        <f t="shared" si="19"/>
        <v>0</v>
      </c>
      <c r="BO26" s="2">
        <f t="shared" si="19"/>
        <v>0</v>
      </c>
      <c r="BP26" s="2">
        <f t="shared" si="19"/>
        <v>0</v>
      </c>
      <c r="BQ26" s="2">
        <f t="shared" si="19"/>
        <v>0</v>
      </c>
      <c r="BR26" s="2">
        <f t="shared" si="19"/>
        <v>0</v>
      </c>
      <c r="BS26" s="2">
        <f t="shared" si="14"/>
        <v>120175.207446</v>
      </c>
      <c r="BT26" s="2">
        <f t="shared" si="15"/>
        <v>7.9047562222258421</v>
      </c>
      <c r="BU26" s="8">
        <f t="shared" si="16"/>
        <v>2.8115398311647377</v>
      </c>
      <c r="BV26" s="3">
        <v>0.9</v>
      </c>
      <c r="BW26" s="2">
        <v>1.8331</v>
      </c>
      <c r="BX26" s="8">
        <f t="shared" si="17"/>
        <v>1.6297853061497636</v>
      </c>
      <c r="BY26" s="2">
        <v>1E-3</v>
      </c>
      <c r="BZ26" s="11">
        <f t="shared" si="18"/>
        <v>1.6297856129386095</v>
      </c>
      <c r="CB26" s="1">
        <f t="shared" si="10"/>
        <v>1.4871392190475671E-2</v>
      </c>
    </row>
  </sheetData>
  <mergeCells count="16">
    <mergeCell ref="BU3:BU4"/>
    <mergeCell ref="BV3:BV4"/>
    <mergeCell ref="BW3:BW4"/>
    <mergeCell ref="BX3:BZ3"/>
    <mergeCell ref="D4:F4"/>
    <mergeCell ref="G4:I4"/>
    <mergeCell ref="A1:I2"/>
    <mergeCell ref="J1:BZ1"/>
    <mergeCell ref="J2:AM3"/>
    <mergeCell ref="AN2:BZ2"/>
    <mergeCell ref="A3:C3"/>
    <mergeCell ref="D3:I3"/>
    <mergeCell ref="AN3:AN4"/>
    <mergeCell ref="AO3:BR3"/>
    <mergeCell ref="BS3:BS4"/>
    <mergeCell ref="BT3:BT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Gráficos</vt:lpstr>
      </vt:variant>
      <vt:variant>
        <vt:i4>17</vt:i4>
      </vt:variant>
    </vt:vector>
  </HeadingPairs>
  <TitlesOfParts>
    <vt:vector size="21" baseType="lpstr">
      <vt:lpstr>H</vt:lpstr>
      <vt:lpstr>QFT</vt:lpstr>
      <vt:lpstr>I</vt:lpstr>
      <vt:lpstr>V</vt:lpstr>
      <vt:lpstr>H MEM</vt:lpstr>
      <vt:lpstr>H MEM LOG</vt:lpstr>
      <vt:lpstr>H EFI</vt:lpstr>
      <vt:lpstr>H TEMPO</vt:lpstr>
      <vt:lpstr>QFT MEM</vt:lpstr>
      <vt:lpstr>QFT MEM LOG</vt:lpstr>
      <vt:lpstr>QFT EFI</vt:lpstr>
      <vt:lpstr>QFT TEMPO</vt:lpstr>
      <vt:lpstr>I MEM</vt:lpstr>
      <vt:lpstr>I MEM LOG</vt:lpstr>
      <vt:lpstr>I EFI</vt:lpstr>
      <vt:lpstr>I TEMPO</vt:lpstr>
      <vt:lpstr>V MEM</vt:lpstr>
      <vt:lpstr>V MEM LOG</vt:lpstr>
      <vt:lpstr>V EFI</vt:lpstr>
      <vt:lpstr>V TEMPO</vt:lpstr>
      <vt:lpstr>V TEMPO 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Souza</dc:creator>
  <cp:lastModifiedBy>Renan Souza</cp:lastModifiedBy>
  <dcterms:created xsi:type="dcterms:W3CDTF">2017-09-18T16:05:51Z</dcterms:created>
  <dcterms:modified xsi:type="dcterms:W3CDTF">2017-09-18T18:39:40Z</dcterms:modified>
</cp:coreProperties>
</file>