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EXSYS-MIND-MAPS!!!\!!!UFO_2019!!!\Vitaly Bob - Vib Vs\"/>
    </mc:Choice>
  </mc:AlternateContent>
  <bookViews>
    <workbookView xWindow="0" yWindow="0" windowWidth="24000" windowHeight="11175"/>
  </bookViews>
  <sheets>
    <sheet name="GanttChart" sheetId="9" r:id="rId1"/>
    <sheet name="GanttChartPro" sheetId="12" r:id="rId2"/>
    <sheet name="Help" sheetId="6" r:id="rId3"/>
    <sheet name="TermsOfUse" sheetId="11" r:id="rId4"/>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Titles" localSheetId="0">GanttChart!$4:$7</definedName>
    <definedName name="_xlnm.Print_Area" localSheetId="0">GanttChart!$A$1:$BN$24</definedName>
    <definedName name="_xlnm.Print_Area" localSheetId="1">GanttChartPro!$A$1:$C$47</definedName>
  </definedNames>
  <calcPr calcId="152511"/>
</workbook>
</file>

<file path=xl/calcChain.xml><?xml version="1.0" encoding="utf-8"?>
<calcChain xmlns="http://schemas.openxmlformats.org/spreadsheetml/2006/main">
  <c r="E24" i="9" l="1"/>
  <c r="F18" i="9"/>
  <c r="I18" i="9" s="1"/>
  <c r="E13" i="9"/>
  <c r="F23" i="9"/>
  <c r="I23" i="9" s="1"/>
  <c r="F22" i="9"/>
  <c r="I22" i="9" s="1"/>
  <c r="F21" i="9"/>
  <c r="I21" i="9" s="1"/>
  <c r="F19" i="9"/>
  <c r="I19" i="9" s="1"/>
  <c r="F16" i="9"/>
  <c r="I16" i="9" s="1"/>
  <c r="F15" i="9"/>
  <c r="I15" i="9" s="1"/>
  <c r="F20" i="9"/>
  <c r="I20" i="9" s="1"/>
  <c r="F17" i="9"/>
  <c r="I17" i="9" s="1"/>
  <c r="F14" i="9"/>
  <c r="I14" i="9" s="1"/>
  <c r="F12" i="9"/>
  <c r="I12" i="9" s="1"/>
  <c r="F11" i="9"/>
  <c r="I11" i="9" s="1"/>
  <c r="F24" i="9" l="1"/>
  <c r="I24" i="9" s="1"/>
  <c r="F9" i="9"/>
  <c r="I9" i="9" s="1"/>
  <c r="E8" i="9"/>
  <c r="F8" i="9" s="1"/>
  <c r="A8" i="9"/>
  <c r="A9" i="9" s="1"/>
  <c r="I8" i="9" l="1"/>
  <c r="F29" i="9" l="1"/>
  <c r="F30" i="9" s="1"/>
  <c r="I30" i="9" s="1"/>
  <c r="F28" i="9"/>
  <c r="I28" i="9" s="1"/>
  <c r="F13" i="9" l="1"/>
  <c r="I13" i="9" s="1"/>
  <c r="F31" i="9"/>
  <c r="I31" i="9" s="1"/>
  <c r="I29" i="9"/>
  <c r="F10" i="9" l="1"/>
  <c r="K6" i="9"/>
  <c r="I10" i="9" l="1"/>
  <c r="K7" i="9"/>
  <c r="K4" i="9"/>
  <c r="A28" i="9"/>
  <c r="A29" i="9" s="1"/>
  <c r="A30" i="9" s="1"/>
  <c r="A31" i="9" s="1"/>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s="1"/>
  <c r="A12" i="9" s="1"/>
  <c r="A13" i="9" l="1"/>
  <c r="A14" i="9" s="1"/>
  <c r="A15" i="9" l="1"/>
  <c r="A16" i="9" l="1"/>
  <c r="A17" i="9" s="1"/>
  <c r="A18" i="9" s="1"/>
  <c r="A19" i="9" l="1"/>
  <c r="A20" i="9" s="1"/>
  <c r="A21" i="9" s="1"/>
  <c r="A22" i="9" s="1"/>
  <c r="A23" i="9" s="1"/>
  <c r="A24"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<sst xmlns="http://schemas.openxmlformats.org/spreadsheetml/2006/main" count="166" uniqueCount="157">
  <si>
    <t>WBS</t>
  </si>
  <si>
    <t>TEMPLATE ROWS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</si>
  <si>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</si>
  <si>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</si>
  <si>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</si>
  <si>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</si>
  <si>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</si>
  <si>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</si>
  <si>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</si>
  <si>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</si>
  <si>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</si>
  <si>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</si>
  <si>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</si>
  <si>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</si>
  <si>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</si>
  <si>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</si>
  <si>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</si>
  <si>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</si>
  <si>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</si>
  <si>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</si>
  <si>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</si>
  <si>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</si>
  <si>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</si>
  <si>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</si>
  <si>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</si>
  <si>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</si>
  <si>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</si>
  <si>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</si>
  <si>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</si>
  <si>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</si>
  <si>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</si>
  <si>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</si>
  <si>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</si>
  <si>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</si>
  <si>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</si>
  <si>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</si>
  <si>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</si>
  <si>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</si>
  <si>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</si>
  <si>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</si>
  <si>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</si>
  <si>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</si>
  <si>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</si>
  <si>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</si>
  <si>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</si>
  <si>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</si>
  <si>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</si>
  <si>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</si>
  <si>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</si>
  <si>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</si>
  <si>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</si>
  <si>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</si>
  <si>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</si>
  <si>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</si>
  <si>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</si>
  <si>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</si>
  <si>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</si>
  <si>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</si>
  <si>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</si>
  <si>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</si>
  <si>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</si>
  <si>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</si>
  <si>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</si>
  <si>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</si>
  <si>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</si>
  <si>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</si>
  <si>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</si>
  <si>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</si>
  <si>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</si>
  <si>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</si>
  <si>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</si>
  <si>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</si>
  <si>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</si>
  <si>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</si>
  <si>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</si>
  <si>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</si>
  <si>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</si>
  <si>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</si>
  <si>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</si>
  <si>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</si>
  <si>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</si>
  <si>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</si>
  <si>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</si>
  <si>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</si>
  <si>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</si>
  <si>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</si>
  <si>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</si>
  <si>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</si>
  <si>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</si>
  <si>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</si>
  <si>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</si>
  <si>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</si>
  <si>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</si>
  <si>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</si>
  <si>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</si>
  <si>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</si>
  <si>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</si>
  <si>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</si>
  <si>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</si>
  <si>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</si>
  <si>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</si>
  <si>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</si>
  <si>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</si>
  <si>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</si>
  <si>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</si>
  <si>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</si>
  <si>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</si>
  <si>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</si>
  <si>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</si>
  <si>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</si>
  <si>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</si>
  <si>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</si>
  <si>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</si>
  <si>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</si>
  <si>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</si>
  <si>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</si>
  <si>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</si>
  <si>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</si>
  <si>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</si>
  <si>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</si>
  <si>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</si>
  <si>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</si>
  <si>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</si>
  <si>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</si>
  <si>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</si>
  <si>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</si>
  <si>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</si>
  <si>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</si>
  <si>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</si>
  <si>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</si>
  <si>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</si>
  <si>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</si>
  <si>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</si>
  <si>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</si>
  <si>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</si>
  <si>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</si>
  <si>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</si>
  <si>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Vitaly Bob - Vib Vs</t>
  </si>
  <si>
    <t>Test Project - Project Schedule</t>
  </si>
  <si>
    <t>Renat Amirov</t>
  </si>
  <si>
    <t>Makeup Page "Order Details"</t>
  </si>
  <si>
    <t>Makeup Page "User Page"</t>
  </si>
  <si>
    <t>. Open PSD-file</t>
  </si>
  <si>
    <t>Preparation Work</t>
  </si>
  <si>
    <t xml:space="preserve"> . Makeup research</t>
  </si>
  <si>
    <t xml:space="preserve"> . . Install Paint.Net</t>
  </si>
  <si>
    <t xml:space="preserve"> . . Install PSD Plugin</t>
  </si>
  <si>
    <t xml:space="preserve"> . Break The UI Into A Component Hierarchy</t>
  </si>
  <si>
    <t xml:space="preserve"> . UserPage</t>
  </si>
  <si>
    <t xml:space="preserve"> . . UserPageHeader</t>
  </si>
  <si>
    <t xml:space="preserve"> . . . UserPageHeaderStatus</t>
  </si>
  <si>
    <t xml:space="preserve"> . . UserPageBody</t>
  </si>
  <si>
    <t xml:space="preserve"> . . . UserPageBodyInfo</t>
  </si>
  <si>
    <t xml:space="preserve"> . . . UserPageBodyMenu</t>
  </si>
  <si>
    <t xml:space="preserve"> . . . UserPageBodyRadio</t>
  </si>
  <si>
    <t xml:space="preserve"> . . . UserPageBodyRadioMsgs</t>
  </si>
  <si>
    <t xml:space="preserve"> . . . UserPageHeaderDel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</si>
</sst>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
    <numFmt numFmtId="166" formatCode="d\ mmm\ yyyy"/>
  </numFmts>
  <fonts count="74"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10"/>
      <name val="Arial"/>
      <family val="2"/>
      <scheme val="minor"/>
    </font>
    <font>
      <b/>
      <i/>
      <sz val="9"/>
      <name val="Arial"/>
      <family val="2"/>
      <charset val="204"/>
      <scheme val="minor"/>
    </font>
    <font>
      <b/>
      <i/>
      <sz val="9"/>
      <color rgb="FF000000"/>
      <name val="Arial"/>
      <family val="2"/>
      <charset val="204"/>
      <scheme val="minor"/>
    </font>
    <font>
      <b/>
      <i/>
      <sz val="14"/>
      <color rgb="FF000000"/>
      <name val="Arial"/>
      <family val="2"/>
      <charset val="204"/>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9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2" fillId="24" borderId="16" xfId="0" applyNumberFormat="1" applyFont="1" applyFill="1" applyBorder="1" applyAlignment="1" applyProtection="1">
      <alignment horizontal="center" vertical="center"/>
    </xf>
    <xf numFmtId="1" fontId="53" fillId="0" borderId="12" xfId="0" applyNumberFormat="1" applyFont="1" applyBorder="1" applyAlignment="1" applyProtection="1">
      <alignment horizontal="center" vertical="center"/>
    </xf>
    <xf numFmtId="1" fontId="52" fillId="24" borderId="10" xfId="0" applyNumberFormat="1" applyFont="1" applyFill="1" applyBorder="1" applyAlignment="1" applyProtection="1">
      <alignment horizontal="center"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4" fillId="0" borderId="0" xfId="0" applyNumberFormat="1" applyFont="1" applyFill="1" applyBorder="1" applyProtection="1"/>
    <xf numFmtId="0" fontId="54" fillId="0" borderId="0" xfId="0" applyFont="1" applyFill="1" applyBorder="1" applyProtection="1"/>
    <xf numFmtId="0" fontId="1" fillId="0" borderId="0" xfId="0" applyFont="1" applyFill="1" applyBorder="1" applyProtection="1"/>
    <xf numFmtId="0" fontId="54" fillId="0" borderId="0" xfId="0" applyFont="1" applyProtection="1"/>
    <xf numFmtId="0" fontId="54" fillId="0" borderId="0" xfId="0" applyFont="1" applyFill="1" applyAlignment="1" applyProtection="1">
      <alignment horizontal="right" vertical="center"/>
    </xf>
    <xf numFmtId="0" fontId="55" fillId="0" borderId="20" xfId="0" applyNumberFormat="1" applyFont="1" applyFill="1" applyBorder="1" applyAlignment="1" applyProtection="1">
      <alignment horizontal="left" vertical="center"/>
    </xf>
    <xf numFmtId="0" fontId="55" fillId="0" borderId="20" xfId="0" applyFont="1" applyFill="1" applyBorder="1" applyAlignment="1" applyProtection="1">
      <alignment horizontal="left" vertical="center"/>
    </xf>
    <xf numFmtId="0" fontId="55" fillId="0" borderId="20" xfId="0" applyFont="1" applyFill="1" applyBorder="1" applyAlignment="1" applyProtection="1">
      <alignment horizontal="center" vertical="center" wrapText="1"/>
    </xf>
    <xf numFmtId="0" fontId="56" fillId="0" borderId="20" xfId="0" applyNumberFormat="1" applyFont="1" applyFill="1" applyBorder="1" applyAlignment="1" applyProtection="1">
      <alignment horizontal="center" vertical="center" wrapText="1"/>
    </xf>
    <xf numFmtId="0" fontId="55"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14" fontId="42" fillId="24" borderId="16" xfId="0" applyNumberFormat="1" applyFont="1" applyFill="1" applyBorder="1" applyAlignment="1" applyProtection="1">
      <alignment horizontal="right" vertical="center"/>
    </xf>
    <xf numFmtId="14" fontId="47" fillId="25" borderId="12" xfId="0" applyNumberFormat="1" applyFont="1" applyFill="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0" fontId="70" fillId="0" borderId="10" xfId="0" applyNumberFormat="1" applyFont="1" applyFill="1" applyBorder="1" applyAlignment="1" applyProtection="1">
      <alignment horizontal="left" vertical="center"/>
    </xf>
    <xf numFmtId="0" fontId="48" fillId="22" borderId="11" xfId="0" applyFont="1" applyFill="1" applyBorder="1" applyAlignment="1" applyProtection="1">
      <alignment vertical="center"/>
    </xf>
    <xf numFmtId="0" fontId="49" fillId="22" borderId="11" xfId="0" applyFont="1" applyFill="1" applyBorder="1" applyAlignment="1" applyProtection="1">
      <alignment vertical="center"/>
    </xf>
    <xf numFmtId="0" fontId="49" fillId="0" borderId="12" xfId="0" quotePrefix="1" applyFont="1" applyFill="1" applyBorder="1" applyAlignment="1" applyProtection="1">
      <alignment horizontal="center" vertical="center"/>
    </xf>
    <xf numFmtId="14" fontId="49" fillId="25" borderId="12" xfId="0" applyNumberFormat="1" applyFont="1" applyFill="1" applyBorder="1" applyAlignment="1" applyProtection="1">
      <alignment horizontal="center" vertical="center"/>
    </xf>
    <xf numFmtId="14" fontId="49" fillId="0" borderId="12" xfId="0" applyNumberFormat="1" applyFont="1" applyBorder="1" applyAlignment="1" applyProtection="1">
      <alignment horizontal="center" vertical="center"/>
    </xf>
    <xf numFmtId="1" fontId="49" fillId="26" borderId="12" xfId="0" applyNumberFormat="1" applyFont="1" applyFill="1" applyBorder="1" applyAlignment="1" applyProtection="1">
      <alignment horizontal="center" vertical="center"/>
    </xf>
    <xf numFmtId="9" fontId="49" fillId="26" borderId="12" xfId="40" applyFont="1" applyFill="1" applyBorder="1" applyAlignment="1" applyProtection="1">
      <alignment horizontal="center" vertical="center"/>
    </xf>
    <xf numFmtId="1" fontId="49" fillId="0" borderId="12" xfId="0" applyNumberFormat="1" applyFont="1" applyFill="1" applyBorder="1" applyAlignment="1" applyProtection="1">
      <alignment horizontal="center" vertical="center"/>
    </xf>
    <xf numFmtId="0" fontId="45" fillId="0" borderId="10" xfId="0" applyFont="1" applyFill="1" applyBorder="1" applyAlignment="1" applyProtection="1">
      <alignment horizontal="left" vertical="center"/>
    </xf>
    <xf numFmtId="0" fontId="45" fillId="0" borderId="0" xfId="0" applyFont="1" applyFill="1" applyBorder="1" applyAlignment="1" applyProtection="1">
      <alignment vertical="center"/>
    </xf>
    <xf numFmtId="0" fontId="71" fillId="0" borderId="10" xfId="0" applyNumberFormat="1" applyFont="1" applyFill="1" applyBorder="1" applyAlignment="1" applyProtection="1">
      <alignment horizontal="left" vertical="center"/>
    </xf>
    <xf numFmtId="0" fontId="72" fillId="0" borderId="12" xfId="0" applyFont="1" applyBorder="1" applyAlignment="1" applyProtection="1">
      <alignment vertical="center"/>
    </xf>
    <xf numFmtId="0" fontId="72" fillId="0" borderId="12" xfId="0" quotePrefix="1" applyFont="1" applyFill="1" applyBorder="1" applyAlignment="1" applyProtection="1">
      <alignment horizontal="center" vertical="center"/>
    </xf>
    <xf numFmtId="14" fontId="72" fillId="25" borderId="12" xfId="0" applyNumberFormat="1" applyFont="1" applyFill="1" applyBorder="1" applyAlignment="1" applyProtection="1">
      <alignment horizontal="center" vertical="center"/>
    </xf>
    <xf numFmtId="14" fontId="72" fillId="0" borderId="12" xfId="0" applyNumberFormat="1" applyFont="1" applyBorder="1" applyAlignment="1" applyProtection="1">
      <alignment horizontal="center" vertical="center"/>
    </xf>
    <xf numFmtId="1" fontId="72" fillId="26" borderId="12" xfId="0" applyNumberFormat="1" applyFont="1" applyFill="1" applyBorder="1" applyAlignment="1" applyProtection="1">
      <alignment horizontal="center" vertical="center"/>
    </xf>
    <xf numFmtId="9" fontId="72" fillId="26" borderId="12" xfId="40" applyFont="1" applyFill="1" applyBorder="1" applyAlignment="1" applyProtection="1">
      <alignment horizontal="center" vertical="center"/>
    </xf>
    <xf numFmtId="1" fontId="72" fillId="0" borderId="12" xfId="0" applyNumberFormat="1" applyFont="1" applyFill="1" applyBorder="1" applyAlignment="1" applyProtection="1">
      <alignment horizontal="center" vertical="center"/>
    </xf>
    <xf numFmtId="1" fontId="73" fillId="0" borderId="12" xfId="0" applyNumberFormat="1" applyFont="1" applyFill="1" applyBorder="1" applyAlignment="1" applyProtection="1">
      <alignment horizontal="center" vertical="center"/>
    </xf>
    <xf numFmtId="0" fontId="71" fillId="0" borderId="10" xfId="0" applyFont="1" applyFill="1" applyBorder="1" applyAlignment="1" applyProtection="1">
      <alignment horizontal="left" vertical="center"/>
    </xf>
    <xf numFmtId="0" fontId="71" fillId="0" borderId="0" xfId="0" applyFont="1" applyFill="1" applyBorder="1" applyAlignment="1" applyProtection="1">
      <alignment vertical="center"/>
    </xf>
    <xf numFmtId="0" fontId="71" fillId="0" borderId="10" xfId="0" applyFont="1" applyFill="1" applyBorder="1" applyAlignment="1" applyProtection="1">
      <alignment vertical="center" wrapText="1"/>
    </xf>
    <xf numFmtId="0" fontId="58"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1" fillId="0" borderId="18" xfId="0" applyNumberFormat="1" applyFont="1" applyFill="1" applyBorder="1" applyAlignment="1" applyProtection="1">
      <alignment horizontal="center" vertical="center"/>
    </xf>
    <xf numFmtId="0" fontId="51" fillId="0" borderId="13" xfId="0" applyNumberFormat="1" applyFont="1" applyFill="1" applyBorder="1" applyAlignment="1" applyProtection="1">
      <alignment horizontal="center" vertical="center"/>
    </xf>
    <xf numFmtId="0" fontId="51"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0" fillId="0" borderId="0" xfId="0" applyFont="1" applyFill="1" applyBorder="1" applyAlignment="1">
      <alignment horizontal="left"/>
    </xf>
    <xf numFmtId="0" fontId="42" fillId="24" borderId="0" xfId="0" applyFont="1" applyFill="1" applyBorder="1" applyAlignment="1" applyProtection="1">
      <alignment vertical="center"/>
    </xf>
    <xf numFmtId="0" fontId="46" fillId="24" borderId="0" xfId="0" applyNumberFormat="1" applyFont="1" applyFill="1" applyBorder="1" applyAlignment="1" applyProtection="1">
      <alignment horizontal="left" vertical="center"/>
    </xf>
    <xf numFmtId="0" fontId="46" fillId="24" borderId="0" xfId="0" applyFont="1" applyFill="1" applyBorder="1" applyAlignment="1" applyProtection="1">
      <alignment vertical="center"/>
    </xf>
    <xf numFmtId="0" fontId="42" fillId="24" borderId="0" xfId="0" applyNumberFormat="1" applyFont="1" applyFill="1" applyBorder="1" applyAlignment="1" applyProtection="1">
      <alignment horizontal="center" vertical="center"/>
    </xf>
    <xf numFmtId="14" fontId="42" fillId="24" borderId="0" xfId="0" applyNumberFormat="1" applyFont="1" applyFill="1" applyBorder="1" applyAlignment="1" applyProtection="1">
      <alignment horizontal="right" vertical="center"/>
    </xf>
    <xf numFmtId="14" fontId="42" fillId="24" borderId="0" xfId="0" applyNumberFormat="1" applyFont="1" applyFill="1" applyBorder="1" applyAlignment="1" applyProtection="1">
      <alignment horizontal="center" vertical="center"/>
    </xf>
    <xf numFmtId="1" fontId="42" fillId="24" borderId="0" xfId="40" applyNumberFormat="1" applyFont="1" applyFill="1" applyBorder="1" applyAlignment="1" applyProtection="1">
      <alignment horizontal="center" vertical="center"/>
    </xf>
    <xf numFmtId="9" fontId="42" fillId="24" borderId="0" xfId="40" applyFont="1" applyFill="1" applyBorder="1" applyAlignment="1" applyProtection="1">
      <alignment horizontal="center" vertical="center"/>
    </xf>
    <xf numFmtId="1" fontId="42" fillId="24" borderId="0" xfId="0" applyNumberFormat="1" applyFont="1" applyFill="1" applyBorder="1" applyAlignment="1" applyProtection="1">
      <alignment horizontal="center" vertical="center"/>
    </xf>
    <xf numFmtId="1" fontId="52" fillId="24" borderId="0" xfId="0" applyNumberFormat="1" applyFont="1" applyFill="1" applyBorder="1" applyAlignment="1" applyProtection="1">
      <alignment horizontal="center" vertical="center"/>
    </xf>
  </cellXfs>
  <cellStyles count="44">
    <cellStyle name="20% — акцент1" xfId="1" builtinId="30" customBuiltin="1"/>
    <cellStyle name="20% — акцент2" xfId="2" builtinId="34" customBuiltin="1"/>
    <cellStyle name="20% — акцент3" xfId="3" builtinId="38" customBuiltin="1"/>
    <cellStyle name="20% — акцент4" xfId="4" builtinId="42" customBuiltin="1"/>
    <cellStyle name="20% — акцент5" xfId="5" builtinId="46" customBuiltin="1"/>
    <cellStyle name="20% — акцент6" xfId="6" builtinId="50" customBuiltin="1"/>
    <cellStyle name="40% — акцент1" xfId="7" builtinId="31" customBuiltin="1"/>
    <cellStyle name="40% — акцент2" xfId="8" builtinId="35" customBuiltin="1"/>
    <cellStyle name="40% — акцент3" xfId="9" builtinId="39" customBuiltin="1"/>
    <cellStyle name="40% — акцент4" xfId="10" builtinId="43" customBuiltin="1"/>
    <cellStyle name="40% — акцент5" xfId="11" builtinId="47" customBuiltin="1"/>
    <cellStyle name="40% — акцент6" xfId="12" builtinId="51" customBuiltin="1"/>
    <cellStyle name="60% — акцент1" xfId="13" builtinId="32" customBuiltin="1"/>
    <cellStyle name="60% — акцент2" xfId="14" builtinId="36" customBuiltin="1"/>
    <cellStyle name="60% — акцент3" xfId="15" builtinId="40" customBuiltin="1"/>
    <cellStyle name="60% — акцент4" xfId="16" builtinId="44" customBuiltin="1"/>
    <cellStyle name="60% — акцент5" xfId="17" builtinId="48" customBuiltin="1"/>
    <cellStyle name="60% — акцент6" xfId="18" builtinId="52" customBuiltin="1"/>
    <cellStyle name="Акцент1" xfId="19" builtinId="29" customBuiltin="1"/>
    <cellStyle name="Акцент2" xfId="20" builtinId="33" customBuiltin="1"/>
    <cellStyle name="Акцент3" xfId="21" builtinId="37" customBuiltin="1"/>
    <cellStyle name="Акцент4" xfId="22" builtinId="41" customBuiltin="1"/>
    <cellStyle name="Акцент5" xfId="23" builtinId="45" customBuiltin="1"/>
    <cellStyle name="Акцент6" xfId="24" builtinId="49" customBuiltin="1"/>
    <cellStyle name="Ввод " xfId="35" builtinId="20" customBuiltin="1"/>
    <cellStyle name="Вывод" xfId="39" builtinId="21" customBuiltin="1"/>
    <cellStyle name="Вычисление" xfId="26" builtinId="22" customBuiltin="1"/>
    <cellStyle name="Гиперссылка" xfId="34" builtinId="8"/>
    <cellStyle name="Заголовок 1" xfId="30" builtinId="16" customBuiltin="1"/>
    <cellStyle name="Заголовок 2" xfId="31" builtinId="17" customBuiltin="1"/>
    <cellStyle name="Заголовок 3" xfId="32" builtinId="18" customBuiltin="1"/>
    <cellStyle name="Заголовок 4" xfId="33" builtinId="19" customBuiltin="1"/>
    <cellStyle name="Итог" xfId="42" builtinId="25" customBuiltin="1"/>
    <cellStyle name="Контрольная ячейка" xfId="27" builtinId="23" customBuiltin="1"/>
    <cellStyle name="Название" xfId="41" builtinId="15" customBuiltin="1"/>
    <cellStyle name="Нейтральный" xfId="37" builtinId="28" customBuiltin="1"/>
    <cellStyle name="Обычный" xfId="0" builtinId="0"/>
    <cellStyle name="Плохой" xfId="25" builtinId="27" customBuiltin="1"/>
    <cellStyle name="Пояснение" xfId="28" builtinId="53" customBuiltin="1"/>
    <cellStyle name="Примечание" xfId="38" builtinId="10" customBuiltin="1"/>
    <cellStyle name="Процентный" xfId="40" builtinId="5"/>
    <cellStyle name="Связанная ячейка" xfId="36" builtinId="24" customBuiltin="1"/>
    <cellStyle name="Текст предупреждения" xfId="43" builtinId="11" customBuiltin="1"/>
    <cellStyle name="Хороший" xfId="29" builtinId="26" customBuiltin="1"/>
  </cellStyles>
  <dxfs count="70">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381000</xdr:colOff>
      <xdr:row>5</xdr:row>
      <xdr:rowOff>142875</xdr:rowOff>
    </xdr:from>
    <xdr:to>
      <xdr:col>27</xdr:col>
      <xdr:colOff>76200</xdr:colOff>
      <xdr:row>10</xdr:row>
      <xdr:rowOff>70908</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2"/>
  <sheetViews>
    <sheetView showGridLines="0" tabSelected="1" zoomScaleNormal="100" workbookViewId="0">
      <pane ySplit="7" topLeftCell="A8" activePane="bottomLeft" state="frozen"/>
      <selection pane="bottomLeft" activeCell="H16" sqref="H16"/>
    </sheetView>
  </sheetViews>
  <sheetFormatPr defaultColWidth="9.140625" defaultRowHeight="12.75" x14ac:dyDescent="0.2"/>
  <cols>
    <col min="1" max="1" width="6.85546875" style="5" customWidth="1"/>
    <col min="2" max="2" width="37.7109375" style="1" bestFit="1" customWidth="1"/>
    <col min="3" max="3" width="11.5703125" style="1" hidden="1" customWidth="1"/>
    <col min="4" max="4" width="6.85546875" style="6" hidden="1" customWidth="1"/>
    <col min="5" max="6" width="12" style="1" customWidth="1"/>
    <col min="7" max="7" width="6" style="1" customWidth="1"/>
    <col min="8" max="8" width="6.7109375" style="1" customWidth="1"/>
    <col min="9" max="9" width="6.42578125" style="1" hidden="1" customWidth="1"/>
    <col min="10" max="10" width="1.85546875" style="1" customWidth="1"/>
    <col min="11" max="66" width="2.42578125" style="1" customWidth="1"/>
    <col min="67" max="16384" width="9.140625" style="3"/>
  </cols>
  <sheetData>
    <row r="1" spans="1:66" ht="30" customHeight="1" x14ac:dyDescent="0.2">
      <c r="A1" s="110" t="s">
        <v>138</v>
      </c>
      <c r="B1" s="47"/>
      <c r="C1" s="47"/>
      <c r="D1" s="47"/>
      <c r="E1" s="47"/>
      <c r="F1" s="47"/>
      <c r="I1" s="113"/>
      <c r="K1" s="172" t="s">
        <v>78</v>
      </c>
      <c r="L1" s="172"/>
      <c r="M1" s="172"/>
      <c r="N1" s="172"/>
      <c r="O1" s="172"/>
      <c r="P1" s="172"/>
      <c r="Q1" s="172"/>
      <c r="R1" s="172"/>
      <c r="S1" s="172"/>
      <c r="T1" s="172"/>
      <c r="U1" s="172"/>
      <c r="V1" s="172"/>
      <c r="W1" s="172"/>
      <c r="X1" s="172"/>
      <c r="Y1" s="172"/>
      <c r="Z1" s="172"/>
      <c r="AA1" s="172"/>
      <c r="AB1" s="172"/>
      <c r="AC1" s="172"/>
      <c r="AD1" s="172"/>
      <c r="AE1" s="172"/>
    </row>
    <row r="2" spans="1:66" ht="18" customHeight="1" x14ac:dyDescent="0.2">
      <c r="A2" s="52" t="s">
        <v>137</v>
      </c>
      <c r="B2" s="22"/>
      <c r="C2" s="22"/>
      <c r="D2" s="34"/>
      <c r="E2" s="141"/>
      <c r="F2" s="141"/>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96"/>
      <c r="B4" s="100" t="s">
        <v>75</v>
      </c>
      <c r="C4" s="177">
        <v>43568</v>
      </c>
      <c r="D4" s="177"/>
      <c r="E4" s="177"/>
      <c r="F4" s="97"/>
      <c r="G4" s="100" t="s">
        <v>74</v>
      </c>
      <c r="H4" s="112">
        <v>1</v>
      </c>
      <c r="I4" s="98"/>
      <c r="J4" s="50"/>
      <c r="K4" s="174" t="str">
        <f>"Week "&amp;(K6-($C$4-WEEKDAY($C$4,1)+2))/7+1</f>
        <v>Week 1</v>
      </c>
      <c r="L4" s="175"/>
      <c r="M4" s="175"/>
      <c r="N4" s="175"/>
      <c r="O4" s="175"/>
      <c r="P4" s="175"/>
      <c r="Q4" s="176"/>
      <c r="R4" s="174" t="str">
        <f>"Week "&amp;(R6-($C$4-WEEKDAY($C$4,1)+2))/7+1</f>
        <v>Week 2</v>
      </c>
      <c r="S4" s="175"/>
      <c r="T4" s="175"/>
      <c r="U4" s="175"/>
      <c r="V4" s="175"/>
      <c r="W4" s="175"/>
      <c r="X4" s="176"/>
      <c r="Y4" s="174" t="str">
        <f>"Week "&amp;(Y6-($C$4-WEEKDAY($C$4,1)+2))/7+1</f>
        <v>Week 3</v>
      </c>
      <c r="Z4" s="175"/>
      <c r="AA4" s="175"/>
      <c r="AB4" s="175"/>
      <c r="AC4" s="175"/>
      <c r="AD4" s="175"/>
      <c r="AE4" s="176"/>
      <c r="AF4" s="174" t="str">
        <f>"Week "&amp;(AF6-($C$4-WEEKDAY($C$4,1)+2))/7+1</f>
        <v>Week 4</v>
      </c>
      <c r="AG4" s="175"/>
      <c r="AH4" s="175"/>
      <c r="AI4" s="175"/>
      <c r="AJ4" s="175"/>
      <c r="AK4" s="175"/>
      <c r="AL4" s="176"/>
      <c r="AM4" s="174" t="str">
        <f>"Week "&amp;(AM6-($C$4-WEEKDAY($C$4,1)+2))/7+1</f>
        <v>Week 5</v>
      </c>
      <c r="AN4" s="175"/>
      <c r="AO4" s="175"/>
      <c r="AP4" s="175"/>
      <c r="AQ4" s="175"/>
      <c r="AR4" s="175"/>
      <c r="AS4" s="176"/>
      <c r="AT4" s="174" t="str">
        <f>"Week "&amp;(AT6-($C$4-WEEKDAY($C$4,1)+2))/7+1</f>
        <v>Week 6</v>
      </c>
      <c r="AU4" s="175"/>
      <c r="AV4" s="175"/>
      <c r="AW4" s="175"/>
      <c r="AX4" s="175"/>
      <c r="AY4" s="175"/>
      <c r="AZ4" s="176"/>
      <c r="BA4" s="174" t="str">
        <f>"Week "&amp;(BA6-($C$4-WEEKDAY($C$4,1)+2))/7+1</f>
        <v>Week 7</v>
      </c>
      <c r="BB4" s="175"/>
      <c r="BC4" s="175"/>
      <c r="BD4" s="175"/>
      <c r="BE4" s="175"/>
      <c r="BF4" s="175"/>
      <c r="BG4" s="176"/>
      <c r="BH4" s="174" t="str">
        <f>"Week "&amp;(BH6-($C$4-WEEKDAY($C$4,1)+2))/7+1</f>
        <v>Week 8</v>
      </c>
      <c r="BI4" s="175"/>
      <c r="BJ4" s="175"/>
      <c r="BK4" s="175"/>
      <c r="BL4" s="175"/>
      <c r="BM4" s="175"/>
      <c r="BN4" s="176"/>
    </row>
    <row r="5" spans="1:66" ht="17.25" customHeight="1" x14ac:dyDescent="0.2">
      <c r="A5" s="96"/>
      <c r="B5" s="100" t="s">
        <v>76</v>
      </c>
      <c r="C5" s="173" t="s">
        <v>139</v>
      </c>
      <c r="D5" s="173"/>
      <c r="E5" s="173"/>
      <c r="F5" s="99"/>
      <c r="G5" s="99"/>
      <c r="H5" s="99"/>
      <c r="I5" s="99"/>
      <c r="J5" s="50"/>
      <c r="K5" s="178">
        <f>K6</f>
        <v>43563</v>
      </c>
      <c r="L5" s="179"/>
      <c r="M5" s="179"/>
      <c r="N5" s="179"/>
      <c r="O5" s="179"/>
      <c r="P5" s="179"/>
      <c r="Q5" s="180"/>
      <c r="R5" s="178">
        <f>R6</f>
        <v>43570</v>
      </c>
      <c r="S5" s="179"/>
      <c r="T5" s="179"/>
      <c r="U5" s="179"/>
      <c r="V5" s="179"/>
      <c r="W5" s="179"/>
      <c r="X5" s="180"/>
      <c r="Y5" s="178">
        <f>Y6</f>
        <v>43577</v>
      </c>
      <c r="Z5" s="179"/>
      <c r="AA5" s="179"/>
      <c r="AB5" s="179"/>
      <c r="AC5" s="179"/>
      <c r="AD5" s="179"/>
      <c r="AE5" s="180"/>
      <c r="AF5" s="178">
        <f>AF6</f>
        <v>43584</v>
      </c>
      <c r="AG5" s="179"/>
      <c r="AH5" s="179"/>
      <c r="AI5" s="179"/>
      <c r="AJ5" s="179"/>
      <c r="AK5" s="179"/>
      <c r="AL5" s="180"/>
      <c r="AM5" s="178">
        <f>AM6</f>
        <v>43591</v>
      </c>
      <c r="AN5" s="179"/>
      <c r="AO5" s="179"/>
      <c r="AP5" s="179"/>
      <c r="AQ5" s="179"/>
      <c r="AR5" s="179"/>
      <c r="AS5" s="180"/>
      <c r="AT5" s="178">
        <f>AT6</f>
        <v>43598</v>
      </c>
      <c r="AU5" s="179"/>
      <c r="AV5" s="179"/>
      <c r="AW5" s="179"/>
      <c r="AX5" s="179"/>
      <c r="AY5" s="179"/>
      <c r="AZ5" s="180"/>
      <c r="BA5" s="178">
        <f>BA6</f>
        <v>43605</v>
      </c>
      <c r="BB5" s="179"/>
      <c r="BC5" s="179"/>
      <c r="BD5" s="179"/>
      <c r="BE5" s="179"/>
      <c r="BF5" s="179"/>
      <c r="BG5" s="180"/>
      <c r="BH5" s="178">
        <f>BH6</f>
        <v>43612</v>
      </c>
      <c r="BI5" s="179"/>
      <c r="BJ5" s="179"/>
      <c r="BK5" s="179"/>
      <c r="BL5" s="179"/>
      <c r="BM5" s="179"/>
      <c r="BN5" s="180"/>
    </row>
    <row r="6" spans="1:66" x14ac:dyDescent="0.2">
      <c r="A6" s="49"/>
      <c r="B6" s="50"/>
      <c r="C6" s="50"/>
      <c r="D6" s="51"/>
      <c r="E6" s="50"/>
      <c r="F6" s="50"/>
      <c r="G6" s="50"/>
      <c r="H6" s="50"/>
      <c r="I6" s="50"/>
      <c r="J6" s="50"/>
      <c r="K6" s="84">
        <f>C4-WEEKDAY(C4,1)+2+7*(H4-1)</f>
        <v>43563</v>
      </c>
      <c r="L6" s="76">
        <f t="shared" ref="L6:AQ6" si="0">K6+1</f>
        <v>43564</v>
      </c>
      <c r="M6" s="76">
        <f t="shared" si="0"/>
        <v>43565</v>
      </c>
      <c r="N6" s="76">
        <f t="shared" si="0"/>
        <v>43566</v>
      </c>
      <c r="O6" s="76">
        <f t="shared" si="0"/>
        <v>43567</v>
      </c>
      <c r="P6" s="76">
        <f t="shared" si="0"/>
        <v>43568</v>
      </c>
      <c r="Q6" s="85">
        <f t="shared" si="0"/>
        <v>43569</v>
      </c>
      <c r="R6" s="84">
        <f t="shared" si="0"/>
        <v>43570</v>
      </c>
      <c r="S6" s="76">
        <f t="shared" si="0"/>
        <v>43571</v>
      </c>
      <c r="T6" s="76">
        <f t="shared" si="0"/>
        <v>43572</v>
      </c>
      <c r="U6" s="76">
        <f t="shared" si="0"/>
        <v>43573</v>
      </c>
      <c r="V6" s="76">
        <f t="shared" si="0"/>
        <v>43574</v>
      </c>
      <c r="W6" s="76">
        <f t="shared" si="0"/>
        <v>43575</v>
      </c>
      <c r="X6" s="85">
        <f t="shared" si="0"/>
        <v>43576</v>
      </c>
      <c r="Y6" s="84">
        <f t="shared" si="0"/>
        <v>43577</v>
      </c>
      <c r="Z6" s="76">
        <f t="shared" si="0"/>
        <v>43578</v>
      </c>
      <c r="AA6" s="76">
        <f t="shared" si="0"/>
        <v>43579</v>
      </c>
      <c r="AB6" s="76">
        <f t="shared" si="0"/>
        <v>43580</v>
      </c>
      <c r="AC6" s="76">
        <f t="shared" si="0"/>
        <v>43581</v>
      </c>
      <c r="AD6" s="76">
        <f t="shared" si="0"/>
        <v>43582</v>
      </c>
      <c r="AE6" s="85">
        <f t="shared" si="0"/>
        <v>43583</v>
      </c>
      <c r="AF6" s="84">
        <f t="shared" si="0"/>
        <v>43584</v>
      </c>
      <c r="AG6" s="76">
        <f t="shared" si="0"/>
        <v>43585</v>
      </c>
      <c r="AH6" s="76">
        <f t="shared" si="0"/>
        <v>43586</v>
      </c>
      <c r="AI6" s="76">
        <f t="shared" si="0"/>
        <v>43587</v>
      </c>
      <c r="AJ6" s="76">
        <f t="shared" si="0"/>
        <v>43588</v>
      </c>
      <c r="AK6" s="76">
        <f t="shared" si="0"/>
        <v>43589</v>
      </c>
      <c r="AL6" s="85">
        <f t="shared" si="0"/>
        <v>43590</v>
      </c>
      <c r="AM6" s="84">
        <f t="shared" si="0"/>
        <v>43591</v>
      </c>
      <c r="AN6" s="76">
        <f t="shared" si="0"/>
        <v>43592</v>
      </c>
      <c r="AO6" s="76">
        <f t="shared" si="0"/>
        <v>43593</v>
      </c>
      <c r="AP6" s="76">
        <f t="shared" si="0"/>
        <v>43594</v>
      </c>
      <c r="AQ6" s="76">
        <f t="shared" si="0"/>
        <v>43595</v>
      </c>
      <c r="AR6" s="76">
        <f t="shared" ref="AR6:BN6" si="1">AQ6+1</f>
        <v>43596</v>
      </c>
      <c r="AS6" s="85">
        <f t="shared" si="1"/>
        <v>43597</v>
      </c>
      <c r="AT6" s="84">
        <f t="shared" si="1"/>
        <v>43598</v>
      </c>
      <c r="AU6" s="76">
        <f t="shared" si="1"/>
        <v>43599</v>
      </c>
      <c r="AV6" s="76">
        <f t="shared" si="1"/>
        <v>43600</v>
      </c>
      <c r="AW6" s="76">
        <f t="shared" si="1"/>
        <v>43601</v>
      </c>
      <c r="AX6" s="76">
        <f t="shared" si="1"/>
        <v>43602</v>
      </c>
      <c r="AY6" s="76">
        <f t="shared" si="1"/>
        <v>43603</v>
      </c>
      <c r="AZ6" s="85">
        <f t="shared" si="1"/>
        <v>43604</v>
      </c>
      <c r="BA6" s="84">
        <f t="shared" si="1"/>
        <v>43605</v>
      </c>
      <c r="BB6" s="76">
        <f t="shared" si="1"/>
        <v>43606</v>
      </c>
      <c r="BC6" s="76">
        <f t="shared" si="1"/>
        <v>43607</v>
      </c>
      <c r="BD6" s="76">
        <f t="shared" si="1"/>
        <v>43608</v>
      </c>
      <c r="BE6" s="76">
        <f t="shared" si="1"/>
        <v>43609</v>
      </c>
      <c r="BF6" s="76">
        <f t="shared" si="1"/>
        <v>43610</v>
      </c>
      <c r="BG6" s="85">
        <f t="shared" si="1"/>
        <v>43611</v>
      </c>
      <c r="BH6" s="84">
        <f t="shared" si="1"/>
        <v>43612</v>
      </c>
      <c r="BI6" s="76">
        <f t="shared" si="1"/>
        <v>43613</v>
      </c>
      <c r="BJ6" s="76">
        <f t="shared" si="1"/>
        <v>43614</v>
      </c>
      <c r="BK6" s="76">
        <f t="shared" si="1"/>
        <v>43615</v>
      </c>
      <c r="BL6" s="76">
        <f t="shared" si="1"/>
        <v>43616</v>
      </c>
      <c r="BM6" s="76">
        <f t="shared" si="1"/>
        <v>43617</v>
      </c>
      <c r="BN6" s="85">
        <f t="shared" si="1"/>
        <v>43618</v>
      </c>
    </row>
    <row r="7" spans="1:66" s="109" customFormat="1" ht="24.75" thickBot="1" x14ac:dyDescent="0.25">
      <c r="A7" s="101" t="s">
        <v>0</v>
      </c>
      <c r="B7" s="102" t="s">
        <v>66</v>
      </c>
      <c r="C7" s="103" t="s">
        <v>67</v>
      </c>
      <c r="D7" s="104" t="s">
        <v>73</v>
      </c>
      <c r="E7" s="105" t="s">
        <v>68</v>
      </c>
      <c r="F7" s="105" t="s">
        <v>69</v>
      </c>
      <c r="G7" s="103" t="s">
        <v>70</v>
      </c>
      <c r="H7" s="103" t="s">
        <v>71</v>
      </c>
      <c r="I7" s="103" t="s">
        <v>72</v>
      </c>
      <c r="J7" s="103"/>
      <c r="K7" s="106" t="str">
        <f t="shared" ref="K7:AP7" si="2">CHOOSE(WEEKDAY(K6,1),"S","M","T","W","T","F","S")</f>
        <v>M</v>
      </c>
      <c r="L7" s="107" t="str">
        <f t="shared" si="2"/>
        <v>T</v>
      </c>
      <c r="M7" s="107" t="str">
        <f t="shared" si="2"/>
        <v>W</v>
      </c>
      <c r="N7" s="107" t="str">
        <f t="shared" si="2"/>
        <v>T</v>
      </c>
      <c r="O7" s="107" t="str">
        <f t="shared" si="2"/>
        <v>F</v>
      </c>
      <c r="P7" s="107" t="str">
        <f t="shared" si="2"/>
        <v>S</v>
      </c>
      <c r="Q7" s="108" t="str">
        <f t="shared" si="2"/>
        <v>S</v>
      </c>
      <c r="R7" s="106" t="str">
        <f t="shared" si="2"/>
        <v>M</v>
      </c>
      <c r="S7" s="107" t="str">
        <f t="shared" si="2"/>
        <v>T</v>
      </c>
      <c r="T7" s="107" t="str">
        <f t="shared" si="2"/>
        <v>W</v>
      </c>
      <c r="U7" s="107" t="str">
        <f t="shared" si="2"/>
        <v>T</v>
      </c>
      <c r="V7" s="107" t="str">
        <f t="shared" si="2"/>
        <v>F</v>
      </c>
      <c r="W7" s="107" t="str">
        <f t="shared" si="2"/>
        <v>S</v>
      </c>
      <c r="X7" s="108" t="str">
        <f t="shared" si="2"/>
        <v>S</v>
      </c>
      <c r="Y7" s="106" t="str">
        <f t="shared" si="2"/>
        <v>M</v>
      </c>
      <c r="Z7" s="107" t="str">
        <f t="shared" si="2"/>
        <v>T</v>
      </c>
      <c r="AA7" s="107" t="str">
        <f t="shared" si="2"/>
        <v>W</v>
      </c>
      <c r="AB7" s="107" t="str">
        <f t="shared" si="2"/>
        <v>T</v>
      </c>
      <c r="AC7" s="107" t="str">
        <f t="shared" si="2"/>
        <v>F</v>
      </c>
      <c r="AD7" s="107" t="str">
        <f t="shared" si="2"/>
        <v>S</v>
      </c>
      <c r="AE7" s="108" t="str">
        <f t="shared" si="2"/>
        <v>S</v>
      </c>
      <c r="AF7" s="106" t="str">
        <f t="shared" si="2"/>
        <v>M</v>
      </c>
      <c r="AG7" s="107" t="str">
        <f t="shared" si="2"/>
        <v>T</v>
      </c>
      <c r="AH7" s="107" t="str">
        <f t="shared" si="2"/>
        <v>W</v>
      </c>
      <c r="AI7" s="107" t="str">
        <f t="shared" si="2"/>
        <v>T</v>
      </c>
      <c r="AJ7" s="107" t="str">
        <f t="shared" si="2"/>
        <v>F</v>
      </c>
      <c r="AK7" s="107" t="str">
        <f t="shared" si="2"/>
        <v>S</v>
      </c>
      <c r="AL7" s="108" t="str">
        <f t="shared" si="2"/>
        <v>S</v>
      </c>
      <c r="AM7" s="106" t="str">
        <f t="shared" si="2"/>
        <v>M</v>
      </c>
      <c r="AN7" s="107" t="str">
        <f t="shared" si="2"/>
        <v>T</v>
      </c>
      <c r="AO7" s="107" t="str">
        <f t="shared" si="2"/>
        <v>W</v>
      </c>
      <c r="AP7" s="107" t="str">
        <f t="shared" si="2"/>
        <v>T</v>
      </c>
      <c r="AQ7" s="107" t="str">
        <f t="shared" ref="AQ7:BN7" si="3">CHOOSE(WEEKDAY(AQ6,1),"S","M","T","W","T","F","S")</f>
        <v>F</v>
      </c>
      <c r="AR7" s="107" t="str">
        <f t="shared" si="3"/>
        <v>S</v>
      </c>
      <c r="AS7" s="108" t="str">
        <f t="shared" si="3"/>
        <v>S</v>
      </c>
      <c r="AT7" s="106" t="str">
        <f t="shared" si="3"/>
        <v>M</v>
      </c>
      <c r="AU7" s="107" t="str">
        <f t="shared" si="3"/>
        <v>T</v>
      </c>
      <c r="AV7" s="107" t="str">
        <f t="shared" si="3"/>
        <v>W</v>
      </c>
      <c r="AW7" s="107" t="str">
        <f t="shared" si="3"/>
        <v>T</v>
      </c>
      <c r="AX7" s="107" t="str">
        <f t="shared" si="3"/>
        <v>F</v>
      </c>
      <c r="AY7" s="107" t="str">
        <f t="shared" si="3"/>
        <v>S</v>
      </c>
      <c r="AZ7" s="108" t="str">
        <f t="shared" si="3"/>
        <v>S</v>
      </c>
      <c r="BA7" s="106" t="str">
        <f t="shared" si="3"/>
        <v>M</v>
      </c>
      <c r="BB7" s="107" t="str">
        <f t="shared" si="3"/>
        <v>T</v>
      </c>
      <c r="BC7" s="107" t="str">
        <f t="shared" si="3"/>
        <v>W</v>
      </c>
      <c r="BD7" s="107" t="str">
        <f t="shared" si="3"/>
        <v>T</v>
      </c>
      <c r="BE7" s="107" t="str">
        <f t="shared" si="3"/>
        <v>F</v>
      </c>
      <c r="BF7" s="107" t="str">
        <f t="shared" si="3"/>
        <v>S</v>
      </c>
      <c r="BG7" s="108" t="str">
        <f t="shared" si="3"/>
        <v>S</v>
      </c>
      <c r="BH7" s="106" t="str">
        <f t="shared" si="3"/>
        <v>M</v>
      </c>
      <c r="BI7" s="107" t="str">
        <f t="shared" si="3"/>
        <v>T</v>
      </c>
      <c r="BJ7" s="107" t="str">
        <f t="shared" si="3"/>
        <v>W</v>
      </c>
      <c r="BK7" s="107" t="str">
        <f t="shared" si="3"/>
        <v>T</v>
      </c>
      <c r="BL7" s="107" t="str">
        <f t="shared" si="3"/>
        <v>F</v>
      </c>
      <c r="BM7" s="107" t="str">
        <f t="shared" si="3"/>
        <v>S</v>
      </c>
      <c r="BN7" s="108" t="str">
        <f t="shared" si="3"/>
        <v>S</v>
      </c>
    </row>
    <row r="8" spans="1:66" s="54" customFormat="1" ht="18" x14ac:dyDescent="0.2">
      <c r="A8" s="77" t="str">
        <f>IF(ISERROR(VALUE(SUBSTITUTE(prevWBS,".",""))),"1",IF(ISERROR(FIND("`",SUBSTITUTE(prevWBS,".","`",1))),TEXT(VALUE(prevWBS)+1,"#"),TEXT(VALUE(LEFT(prevWBS,FIND("`",SUBSTITUTE(prevWBS,".","`",1))-1))+1,"#")))</f>
        <v>1</v>
      </c>
      <c r="B8" s="78" t="s">
        <v>143</v>
      </c>
      <c r="C8" s="79"/>
      <c r="D8" s="80"/>
      <c r="E8" s="144">
        <f>C4</f>
        <v>43568</v>
      </c>
      <c r="F8" s="147">
        <f>IF(ISBLANK(E8)," - ",IF(G8=0,E8,E8+G8-1))</f>
        <v>43568</v>
      </c>
      <c r="G8" s="81">
        <v>1</v>
      </c>
      <c r="H8" s="82">
        <v>0</v>
      </c>
      <c r="I8" s="83">
        <f t="shared" ref="I8:I9" si="4">IF(OR(F8=0,E8=0)," - ",NETWORKDAYS(E8,F8))</f>
        <v>0</v>
      </c>
      <c r="J8" s="86"/>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row>
    <row r="9" spans="1:66" s="170" customFormat="1" ht="18.75" x14ac:dyDescent="0.2">
      <c r="A9"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61" t="s">
        <v>144</v>
      </c>
      <c r="C9" s="161"/>
      <c r="D9" s="162"/>
      <c r="E9" s="163"/>
      <c r="F9" s="164" t="str">
        <f t="shared" ref="F9" si="5">IF(ISBLANK(E9)," - ",IF(G9=0,E9,E9+G9-1))</f>
        <v xml:space="preserve"> - </v>
      </c>
      <c r="G9" s="165"/>
      <c r="H9" s="166">
        <v>1</v>
      </c>
      <c r="I9" s="167" t="str">
        <f t="shared" si="4"/>
        <v xml:space="preserve"> - </v>
      </c>
      <c r="J9" s="168"/>
      <c r="K9" s="169"/>
      <c r="L9" s="169"/>
      <c r="M9" s="169"/>
      <c r="N9" s="169"/>
      <c r="O9" s="169"/>
      <c r="P9" s="169"/>
      <c r="Q9" s="169"/>
      <c r="R9" s="169"/>
      <c r="S9" s="169"/>
      <c r="T9" s="169"/>
      <c r="U9" s="169"/>
      <c r="V9" s="169"/>
      <c r="W9" s="169"/>
      <c r="X9" s="169"/>
      <c r="Y9" s="169"/>
      <c r="Z9" s="169"/>
      <c r="AA9" s="169"/>
      <c r="AB9" s="169"/>
      <c r="AC9" s="169"/>
      <c r="AD9" s="169"/>
      <c r="AE9" s="169"/>
      <c r="AF9" s="169"/>
      <c r="AG9" s="169"/>
      <c r="AH9" s="169"/>
      <c r="AI9" s="169"/>
      <c r="AJ9" s="169"/>
      <c r="AK9" s="169"/>
      <c r="AL9" s="169"/>
      <c r="AM9" s="169"/>
      <c r="AN9" s="169"/>
      <c r="AO9" s="169"/>
      <c r="AP9" s="169"/>
      <c r="AQ9" s="169"/>
      <c r="AR9" s="169"/>
      <c r="AS9" s="169"/>
      <c r="AT9" s="169"/>
      <c r="AU9" s="169"/>
      <c r="AV9" s="169"/>
      <c r="AW9" s="169"/>
      <c r="AX9" s="169"/>
      <c r="AY9" s="169"/>
      <c r="AZ9" s="169"/>
      <c r="BA9" s="169"/>
      <c r="BB9" s="169"/>
      <c r="BC9" s="169"/>
      <c r="BD9" s="169"/>
      <c r="BE9" s="169"/>
      <c r="BF9" s="169"/>
      <c r="BG9" s="169"/>
      <c r="BH9" s="169"/>
      <c r="BI9" s="169"/>
      <c r="BJ9" s="169"/>
      <c r="BK9" s="169"/>
      <c r="BL9" s="169"/>
      <c r="BM9" s="169"/>
      <c r="BN9" s="169"/>
    </row>
    <row r="10" spans="1:66" s="60" customFormat="1" ht="18" x14ac:dyDescent="0.2">
      <c r="A10" s="59" t="str">
        <f t="shared" ref="A10"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171" t="s">
        <v>142</v>
      </c>
      <c r="C10" s="60" t="s">
        <v>8</v>
      </c>
      <c r="D10" s="111"/>
      <c r="E10" s="145"/>
      <c r="F10" s="148" t="str">
        <f>IF(ISBLANK(E10)," - ",IF(G10=0,E10,E10+G10-1))</f>
        <v xml:space="preserve"> - </v>
      </c>
      <c r="G10" s="61"/>
      <c r="H10" s="62">
        <v>1</v>
      </c>
      <c r="I10" s="63" t="str">
        <f>IF(OR(F10=0,E10=0)," - ",NETWORKDAYS(E10,F10))</f>
        <v xml:space="preserve"> - </v>
      </c>
      <c r="J10" s="87"/>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c r="BN10" s="94"/>
    </row>
    <row r="11" spans="1:66" s="64" customFormat="1" ht="18" x14ac:dyDescent="0.2">
      <c r="A1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75" t="s">
        <v>145</v>
      </c>
      <c r="C11" s="74"/>
      <c r="D11" s="72"/>
      <c r="E11" s="145"/>
      <c r="F11" s="148" t="str">
        <f t="shared" ref="F11:F12" si="7">IF(ISBLANK(E11)," - ",IF(G11=0,E11,E11+G11-1))</f>
        <v xml:space="preserve"> - </v>
      </c>
      <c r="G11" s="61"/>
      <c r="H11" s="62">
        <v>1</v>
      </c>
      <c r="I11" s="73" t="str">
        <f>IF(OR(F11=0,E11=0)," - ",NETWORKDAYS(E11,F11))</f>
        <v xml:space="preserve"> - </v>
      </c>
      <c r="J11" s="90"/>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c r="BN11" s="94"/>
    </row>
    <row r="12" spans="1:66" s="64" customFormat="1" ht="18" x14ac:dyDescent="0.2">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75" t="s">
        <v>146</v>
      </c>
      <c r="C12" s="74"/>
      <c r="D12" s="72"/>
      <c r="E12" s="145"/>
      <c r="F12" s="148" t="str">
        <f t="shared" si="7"/>
        <v xml:space="preserve"> - </v>
      </c>
      <c r="G12" s="61"/>
      <c r="H12" s="62">
        <v>1</v>
      </c>
      <c r="I12" s="73" t="str">
        <f>IF(OR(F12=0,E12=0)," - ",NETWORKDAYS(E12,F12))</f>
        <v xml:space="preserve"> - </v>
      </c>
      <c r="J12" s="90"/>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4"/>
      <c r="BD12" s="94"/>
      <c r="BE12" s="94"/>
      <c r="BF12" s="94"/>
      <c r="BG12" s="94"/>
      <c r="BH12" s="94"/>
      <c r="BI12" s="94"/>
      <c r="BJ12" s="94"/>
      <c r="BK12" s="94"/>
      <c r="BL12" s="94"/>
      <c r="BM12" s="94"/>
      <c r="BN12" s="94"/>
    </row>
    <row r="13" spans="1:66" s="54" customFormat="1" ht="18" x14ac:dyDescent="0.2">
      <c r="A13" s="53" t="str">
        <f>IF(ISERROR(VALUE(SUBSTITUTE(prevWBS,".",""))),"1",IF(ISERROR(FIND("`",SUBSTITUTE(prevWBS,".","`",1))),TEXT(VALUE(prevWBS)+1,"#"),TEXT(VALUE(LEFT(prevWBS,FIND("`",SUBSTITUTE(prevWBS,".","`",1))-1))+1,"#")))</f>
        <v>2</v>
      </c>
      <c r="B13" s="78" t="s">
        <v>141</v>
      </c>
      <c r="D13" s="55"/>
      <c r="E13" s="146">
        <f>WORKDAY(F8,1)</f>
        <v>43570</v>
      </c>
      <c r="F13" s="146">
        <f t="shared" ref="F13:F19" si="8">IF(ISBLANK(E13)," - ",IF(G13=0,E13,E13+G13-1))</f>
        <v>43570</v>
      </c>
      <c r="G13" s="56"/>
      <c r="H13" s="57">
        <v>0</v>
      </c>
      <c r="I13" s="58">
        <f t="shared" ref="I13:I19" si="9">IF(OR(F13=0,E13=0)," - ",NETWORKDAYS(E13,F13))</f>
        <v>1</v>
      </c>
      <c r="J13" s="88"/>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row>
    <row r="14" spans="1:66" s="170" customFormat="1" ht="18.75" x14ac:dyDescent="0.2">
      <c r="A14"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61" t="s">
        <v>147</v>
      </c>
      <c r="C14" s="161"/>
      <c r="D14" s="162"/>
      <c r="E14" s="163"/>
      <c r="F14" s="164" t="str">
        <f t="shared" si="8"/>
        <v xml:space="preserve"> - </v>
      </c>
      <c r="G14" s="165"/>
      <c r="H14" s="166">
        <v>1</v>
      </c>
      <c r="I14" s="167" t="str">
        <f t="shared" si="9"/>
        <v xml:space="preserve"> - </v>
      </c>
      <c r="J14" s="168"/>
      <c r="K14" s="169"/>
      <c r="L14" s="169"/>
      <c r="M14" s="169"/>
      <c r="N14" s="169"/>
      <c r="O14" s="169"/>
      <c r="P14" s="169"/>
      <c r="Q14" s="169"/>
      <c r="R14" s="169"/>
      <c r="S14" s="169"/>
      <c r="T14" s="169"/>
      <c r="U14" s="169"/>
      <c r="V14" s="169"/>
      <c r="W14" s="169"/>
      <c r="X14" s="169"/>
      <c r="Y14" s="169"/>
      <c r="Z14" s="169"/>
      <c r="AA14" s="169"/>
      <c r="AB14" s="169"/>
      <c r="AC14" s="169"/>
      <c r="AD14" s="169"/>
      <c r="AE14" s="169"/>
      <c r="AF14" s="169"/>
      <c r="AG14" s="169"/>
      <c r="AH14" s="169"/>
      <c r="AI14" s="169"/>
      <c r="AJ14" s="169"/>
      <c r="AK14" s="169"/>
      <c r="AL14" s="169"/>
      <c r="AM14" s="169"/>
      <c r="AN14" s="169"/>
      <c r="AO14" s="169"/>
      <c r="AP14" s="169"/>
      <c r="AQ14" s="169"/>
      <c r="AR14" s="169"/>
      <c r="AS14" s="169"/>
      <c r="AT14" s="169"/>
      <c r="AU14" s="169"/>
      <c r="AV14" s="169"/>
      <c r="AW14" s="169"/>
      <c r="AX14" s="169"/>
      <c r="AY14" s="169"/>
      <c r="AZ14" s="169"/>
      <c r="BA14" s="169"/>
      <c r="BB14" s="169"/>
      <c r="BC14" s="169"/>
      <c r="BD14" s="169"/>
      <c r="BE14" s="169"/>
      <c r="BF14" s="169"/>
      <c r="BG14" s="169"/>
      <c r="BH14" s="169"/>
      <c r="BI14" s="169"/>
      <c r="BJ14" s="169"/>
      <c r="BK14" s="169"/>
      <c r="BL14" s="169"/>
      <c r="BM14" s="169"/>
      <c r="BN14" s="169"/>
    </row>
    <row r="15" spans="1:66" s="170" customFormat="1" ht="18.75" x14ac:dyDescent="0.2">
      <c r="A15"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61" t="s">
        <v>148</v>
      </c>
      <c r="C15" s="161"/>
      <c r="D15" s="162"/>
      <c r="E15" s="163"/>
      <c r="F15" s="164" t="str">
        <f t="shared" si="8"/>
        <v xml:space="preserve"> - </v>
      </c>
      <c r="G15" s="165"/>
      <c r="H15" s="166">
        <v>0.3</v>
      </c>
      <c r="I15" s="167" t="str">
        <f t="shared" si="9"/>
        <v xml:space="preserve"> - </v>
      </c>
      <c r="J15" s="168"/>
      <c r="K15" s="169"/>
      <c r="L15" s="169"/>
      <c r="M15" s="169"/>
      <c r="N15" s="169"/>
      <c r="O15" s="169"/>
      <c r="P15" s="169"/>
      <c r="Q15" s="169"/>
      <c r="R15" s="169"/>
      <c r="S15" s="169"/>
      <c r="T15" s="169"/>
      <c r="U15" s="169"/>
      <c r="V15" s="169"/>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69"/>
      <c r="BF15" s="169"/>
      <c r="BG15" s="169"/>
      <c r="BH15" s="169"/>
      <c r="BI15" s="169"/>
      <c r="BJ15" s="169"/>
      <c r="BK15" s="169"/>
      <c r="BL15" s="169"/>
      <c r="BM15" s="169"/>
      <c r="BN15" s="169"/>
    </row>
    <row r="16" spans="1:66" s="64" customFormat="1" ht="18" x14ac:dyDescent="0.2">
      <c r="A1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6" s="75" t="s">
        <v>149</v>
      </c>
      <c r="C16" s="74"/>
      <c r="D16" s="72"/>
      <c r="E16" s="145"/>
      <c r="F16" s="148" t="str">
        <f t="shared" si="8"/>
        <v xml:space="preserve"> - </v>
      </c>
      <c r="G16" s="61"/>
      <c r="H16" s="62"/>
      <c r="I16" s="73" t="str">
        <f t="shared" si="9"/>
        <v xml:space="preserve"> - </v>
      </c>
      <c r="J16" s="90"/>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c r="BE16" s="94"/>
      <c r="BF16" s="94"/>
      <c r="BG16" s="94"/>
      <c r="BH16" s="94"/>
      <c r="BI16" s="94"/>
      <c r="BJ16" s="94"/>
      <c r="BK16" s="94"/>
      <c r="BL16" s="94"/>
      <c r="BM16" s="94"/>
      <c r="BN16" s="94"/>
    </row>
    <row r="17" spans="1:66" s="64" customFormat="1" ht="18" x14ac:dyDescent="0.2">
      <c r="A17"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2.2.1.1</v>
      </c>
      <c r="B17" s="75" t="s">
        <v>150</v>
      </c>
      <c r="C17" s="74"/>
      <c r="D17" s="72"/>
      <c r="E17" s="145"/>
      <c r="F17" s="148" t="str">
        <f t="shared" si="8"/>
        <v xml:space="preserve"> - </v>
      </c>
      <c r="G17" s="61"/>
      <c r="H17" s="62"/>
      <c r="I17" s="73" t="str">
        <f t="shared" si="9"/>
        <v xml:space="preserve"> - </v>
      </c>
      <c r="J17" s="90"/>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c r="BE17" s="94"/>
      <c r="BF17" s="94"/>
      <c r="BG17" s="94"/>
      <c r="BH17" s="94"/>
      <c r="BI17" s="94"/>
      <c r="BJ17" s="94"/>
      <c r="BK17" s="94"/>
      <c r="BL17" s="94"/>
      <c r="BM17" s="94"/>
      <c r="BN17" s="94"/>
    </row>
    <row r="18" spans="1:66" s="64" customFormat="1" ht="18" x14ac:dyDescent="0.2">
      <c r="A18"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2.2.1.2</v>
      </c>
      <c r="B18" s="75" t="s">
        <v>156</v>
      </c>
      <c r="C18" s="74"/>
      <c r="D18" s="72"/>
      <c r="E18" s="145"/>
      <c r="F18" s="148" t="str">
        <f t="shared" si="8"/>
        <v xml:space="preserve"> - </v>
      </c>
      <c r="G18" s="61"/>
      <c r="H18" s="62"/>
      <c r="I18" s="73" t="str">
        <f t="shared" si="9"/>
        <v xml:space="preserve"> - </v>
      </c>
      <c r="J18" s="90"/>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c r="AY18" s="94"/>
      <c r="AZ18" s="94"/>
      <c r="BA18" s="94"/>
      <c r="BB18" s="94"/>
      <c r="BC18" s="94"/>
      <c r="BD18" s="94"/>
      <c r="BE18" s="94"/>
      <c r="BF18" s="94"/>
      <c r="BG18" s="94"/>
      <c r="BH18" s="94"/>
      <c r="BI18" s="94"/>
      <c r="BJ18" s="94"/>
      <c r="BK18" s="94"/>
      <c r="BL18" s="94"/>
      <c r="BM18" s="94"/>
      <c r="BN18" s="94"/>
    </row>
    <row r="19" spans="1:66" s="64" customFormat="1" ht="18" x14ac:dyDescent="0.2">
      <c r="A1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9" s="75" t="s">
        <v>151</v>
      </c>
      <c r="C19" s="74"/>
      <c r="D19" s="72"/>
      <c r="E19" s="145"/>
      <c r="F19" s="148" t="str">
        <f t="shared" si="8"/>
        <v xml:space="preserve"> - </v>
      </c>
      <c r="G19" s="61"/>
      <c r="H19" s="62"/>
      <c r="I19" s="73" t="str">
        <f t="shared" si="9"/>
        <v xml:space="preserve"> - </v>
      </c>
      <c r="J19" s="90"/>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c r="AY19" s="94"/>
      <c r="AZ19" s="94"/>
      <c r="BA19" s="94"/>
      <c r="BB19" s="94"/>
      <c r="BC19" s="94"/>
      <c r="BD19" s="94"/>
      <c r="BE19" s="94"/>
      <c r="BF19" s="94"/>
      <c r="BG19" s="94"/>
      <c r="BH19" s="94"/>
      <c r="BI19" s="94"/>
      <c r="BJ19" s="94"/>
      <c r="BK19" s="94"/>
      <c r="BL19" s="94"/>
      <c r="BM19" s="94"/>
      <c r="BN19" s="94"/>
    </row>
    <row r="20" spans="1:66" s="64" customFormat="1" ht="18" x14ac:dyDescent="0.2">
      <c r="A20"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2.2.2.1</v>
      </c>
      <c r="B20" s="75" t="s">
        <v>152</v>
      </c>
      <c r="C20" s="74"/>
      <c r="D20" s="72"/>
      <c r="E20" s="145"/>
      <c r="F20" s="148" t="str">
        <f t="shared" ref="F20:F23" si="10">IF(ISBLANK(E20)," - ",IF(G20=0,E20,E20+G20-1))</f>
        <v xml:space="preserve"> - </v>
      </c>
      <c r="G20" s="61"/>
      <c r="H20" s="62"/>
      <c r="I20" s="73" t="str">
        <f t="shared" ref="I20:I24" si="11">IF(OR(F20=0,E20=0)," - ",NETWORKDAYS(E20,F20))</f>
        <v xml:space="preserve"> - </v>
      </c>
      <c r="J20" s="90"/>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c r="AY20" s="94"/>
      <c r="AZ20" s="94"/>
      <c r="BA20" s="94"/>
      <c r="BB20" s="94"/>
      <c r="BC20" s="94"/>
      <c r="BD20" s="94"/>
      <c r="BE20" s="94"/>
      <c r="BF20" s="94"/>
      <c r="BG20" s="94"/>
      <c r="BH20" s="94"/>
      <c r="BI20" s="94"/>
      <c r="BJ20" s="94"/>
      <c r="BK20" s="94"/>
      <c r="BL20" s="94"/>
      <c r="BM20" s="94"/>
      <c r="BN20" s="94"/>
    </row>
    <row r="21" spans="1:66" s="64" customFormat="1" ht="18" x14ac:dyDescent="0.2">
      <c r="A21"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2.2.2.2</v>
      </c>
      <c r="B21" s="75" t="s">
        <v>153</v>
      </c>
      <c r="C21" s="74"/>
      <c r="D21" s="72"/>
      <c r="E21" s="145"/>
      <c r="F21" s="148" t="str">
        <f t="shared" si="10"/>
        <v xml:space="preserve"> - </v>
      </c>
      <c r="G21" s="61"/>
      <c r="H21" s="62"/>
      <c r="I21" s="73" t="str">
        <f t="shared" si="11"/>
        <v xml:space="preserve"> - </v>
      </c>
      <c r="J21" s="90"/>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c r="BE21" s="94"/>
      <c r="BF21" s="94"/>
      <c r="BG21" s="94"/>
      <c r="BH21" s="94"/>
      <c r="BI21" s="94"/>
      <c r="BJ21" s="94"/>
      <c r="BK21" s="94"/>
      <c r="BL21" s="94"/>
      <c r="BM21" s="94"/>
      <c r="BN21" s="94"/>
    </row>
    <row r="22" spans="1:66" s="64" customFormat="1" ht="18" x14ac:dyDescent="0.2">
      <c r="A22"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2.2.2.3</v>
      </c>
      <c r="B22" s="75" t="s">
        <v>154</v>
      </c>
      <c r="C22" s="74"/>
      <c r="D22" s="72"/>
      <c r="E22" s="145"/>
      <c r="F22" s="148" t="str">
        <f t="shared" si="10"/>
        <v xml:space="preserve"> - </v>
      </c>
      <c r="G22" s="61"/>
      <c r="H22" s="62"/>
      <c r="I22" s="73" t="str">
        <f t="shared" si="11"/>
        <v xml:space="preserve"> - </v>
      </c>
      <c r="J22" s="90"/>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94"/>
      <c r="BC22" s="94"/>
      <c r="BD22" s="94"/>
      <c r="BE22" s="94"/>
      <c r="BF22" s="94"/>
      <c r="BG22" s="94"/>
      <c r="BH22" s="94"/>
      <c r="BI22" s="94"/>
      <c r="BJ22" s="94"/>
      <c r="BK22" s="94"/>
      <c r="BL22" s="94"/>
      <c r="BM22" s="94"/>
      <c r="BN22" s="94"/>
    </row>
    <row r="23" spans="1:66" s="64" customFormat="1" ht="18" x14ac:dyDescent="0.2">
      <c r="A2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2.2.2.4</v>
      </c>
      <c r="B23" s="75" t="s">
        <v>155</v>
      </c>
      <c r="C23" s="74"/>
      <c r="D23" s="72"/>
      <c r="E23" s="145"/>
      <c r="F23" s="148" t="str">
        <f t="shared" si="10"/>
        <v xml:space="preserve"> - </v>
      </c>
      <c r="G23" s="61"/>
      <c r="H23" s="62"/>
      <c r="I23" s="73" t="str">
        <f t="shared" si="11"/>
        <v xml:space="preserve"> - </v>
      </c>
      <c r="J23" s="90"/>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4"/>
      <c r="AZ23" s="94"/>
      <c r="BA23" s="94"/>
      <c r="BB23" s="94"/>
      <c r="BC23" s="94"/>
      <c r="BD23" s="94"/>
      <c r="BE23" s="94"/>
      <c r="BF23" s="94"/>
      <c r="BG23" s="94"/>
      <c r="BH23" s="94"/>
      <c r="BI23" s="94"/>
      <c r="BJ23" s="94"/>
      <c r="BK23" s="94"/>
      <c r="BL23" s="94"/>
      <c r="BM23" s="94"/>
      <c r="BN23" s="94"/>
    </row>
    <row r="24" spans="1:66" s="54" customFormat="1" ht="18" x14ac:dyDescent="0.2">
      <c r="A24" s="77" t="str">
        <f>IF(ISERROR(VALUE(SUBSTITUTE(prevWBS,".",""))),"1",IF(ISERROR(FIND("`",SUBSTITUTE(prevWBS,".","`",1))),TEXT(VALUE(prevWBS)+1,"#"),TEXT(VALUE(LEFT(prevWBS,FIND("`",SUBSTITUTE(prevWBS,".","`",1))-1))+1,"#")))</f>
        <v>3</v>
      </c>
      <c r="B24" s="78" t="s">
        <v>140</v>
      </c>
      <c r="C24" s="79"/>
      <c r="D24" s="80"/>
      <c r="E24" s="144">
        <f>WORKDAY(F13,1)</f>
        <v>43571</v>
      </c>
      <c r="F24" s="147">
        <f>IF(ISBLANK(E24)," - ",IF(G24=0,E24,E24+G24-1))</f>
        <v>43571</v>
      </c>
      <c r="G24" s="81"/>
      <c r="H24" s="82">
        <v>0</v>
      </c>
      <c r="I24" s="83">
        <f t="shared" si="11"/>
        <v>1</v>
      </c>
      <c r="J24" s="86"/>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row>
    <row r="25" spans="1:66" s="182" customFormat="1" ht="18" x14ac:dyDescent="0.2">
      <c r="A25" s="183"/>
      <c r="B25" s="184"/>
      <c r="D25" s="185"/>
      <c r="E25" s="186"/>
      <c r="F25" s="187"/>
      <c r="G25" s="188"/>
      <c r="H25" s="189"/>
      <c r="I25" s="190"/>
      <c r="J25" s="191"/>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row>
    <row r="26" spans="1:66" s="69" customFormat="1" ht="18" x14ac:dyDescent="0.2">
      <c r="A26" s="65" t="s">
        <v>1</v>
      </c>
      <c r="B26" s="66"/>
      <c r="C26" s="67"/>
      <c r="D26" s="67"/>
      <c r="E26" s="91"/>
      <c r="F26" s="91"/>
      <c r="G26" s="68"/>
      <c r="H26" s="68"/>
      <c r="I26" s="68"/>
      <c r="J26" s="89"/>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row>
    <row r="27" spans="1:66" s="64" customFormat="1" ht="18" x14ac:dyDescent="0.2">
      <c r="A27" s="70" t="s">
        <v>38</v>
      </c>
      <c r="B27" s="71"/>
      <c r="C27" s="71"/>
      <c r="D27" s="71"/>
      <c r="E27" s="92"/>
      <c r="F27" s="92"/>
      <c r="G27" s="71"/>
      <c r="H27" s="71"/>
      <c r="I27" s="71"/>
      <c r="J27" s="89"/>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row>
    <row r="28" spans="1:66" s="159" customFormat="1" x14ac:dyDescent="0.2">
      <c r="A28" s="149" t="str">
        <f>IF(ISERROR(VALUE(SUBSTITUTE(prevWBS,".",""))),"1",IF(ISERROR(FIND("`",SUBSTITUTE(prevWBS,".","`",1))),TEXT(VALUE(prevWBS)+1,"#"),TEXT(VALUE(LEFT(prevWBS,FIND("`",SUBSTITUTE(prevWBS,".","`",1))-1))+1,"#")))</f>
        <v>1</v>
      </c>
      <c r="B28" s="150" t="s">
        <v>77</v>
      </c>
      <c r="C28" s="151"/>
      <c r="D28" s="152"/>
      <c r="E28" s="153"/>
      <c r="F28" s="154" t="str">
        <f t="shared" ref="F28:F31" si="12">IF(ISBLANK(E28)," - ",IF(G28=0,E28,E28+G28-1))</f>
        <v xml:space="preserve"> - </v>
      </c>
      <c r="G28" s="155"/>
      <c r="H28" s="156"/>
      <c r="I28" s="157" t="str">
        <f>IF(OR(F28=0,E28=0)," - ",NETWORKDAYS(E28,F28))</f>
        <v xml:space="preserve"> - </v>
      </c>
      <c r="J28" s="157"/>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c r="BK28" s="158"/>
      <c r="BL28" s="158"/>
      <c r="BM28" s="158"/>
      <c r="BN28" s="158"/>
    </row>
    <row r="29" spans="1:66" s="170" customFormat="1" ht="18.75" x14ac:dyDescent="0.2">
      <c r="A29" s="1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9" s="161" t="s">
        <v>63</v>
      </c>
      <c r="C29" s="161"/>
      <c r="D29" s="162"/>
      <c r="E29" s="163"/>
      <c r="F29" s="164" t="str">
        <f t="shared" si="12"/>
        <v xml:space="preserve"> - </v>
      </c>
      <c r="G29" s="165"/>
      <c r="H29" s="166"/>
      <c r="I29" s="167" t="str">
        <f t="shared" ref="I29:I31" si="13">IF(OR(F29=0,E29=0)," - ",NETWORKDAYS(E29,F29))</f>
        <v xml:space="preserve"> - </v>
      </c>
      <c r="J29" s="168"/>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69"/>
      <c r="AT29" s="169"/>
      <c r="AU29" s="169"/>
      <c r="AV29" s="169"/>
      <c r="AW29" s="169"/>
      <c r="AX29" s="169"/>
      <c r="AY29" s="169"/>
      <c r="AZ29" s="169"/>
      <c r="BA29" s="169"/>
      <c r="BB29" s="169"/>
      <c r="BC29" s="169"/>
      <c r="BD29" s="169"/>
      <c r="BE29" s="169"/>
      <c r="BF29" s="169"/>
      <c r="BG29" s="169"/>
      <c r="BH29" s="169"/>
      <c r="BI29" s="169"/>
      <c r="BJ29" s="169"/>
      <c r="BK29" s="169"/>
      <c r="BL29" s="169"/>
      <c r="BM29" s="169"/>
      <c r="BN29" s="169"/>
    </row>
    <row r="30" spans="1:66" s="64" customFormat="1" ht="18" x14ac:dyDescent="0.2">
      <c r="A30"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0" s="75" t="s">
        <v>64</v>
      </c>
      <c r="C30" s="74"/>
      <c r="D30" s="72"/>
      <c r="E30" s="145"/>
      <c r="F30" s="148" t="str">
        <f t="shared" si="12"/>
        <v xml:space="preserve"> - </v>
      </c>
      <c r="G30" s="61"/>
      <c r="H30" s="62"/>
      <c r="I30" s="73" t="str">
        <f t="shared" si="13"/>
        <v xml:space="preserve"> - </v>
      </c>
      <c r="J30" s="90"/>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row>
    <row r="31" spans="1:66" s="64" customFormat="1" ht="18" x14ac:dyDescent="0.2">
      <c r="A31"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1" s="75" t="s">
        <v>65</v>
      </c>
      <c r="C31" s="74"/>
      <c r="D31" s="72"/>
      <c r="E31" s="145"/>
      <c r="F31" s="148" t="str">
        <f t="shared" si="12"/>
        <v xml:space="preserve"> - </v>
      </c>
      <c r="G31" s="61"/>
      <c r="H31" s="62"/>
      <c r="I31" s="73" t="str">
        <f t="shared" si="13"/>
        <v xml:space="preserve"> - </v>
      </c>
      <c r="J31" s="90"/>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row>
    <row r="32" spans="1:66" s="33" customFormat="1" x14ac:dyDescent="0.2">
      <c r="A32" s="30"/>
      <c r="B32" s="31"/>
      <c r="C32" s="31"/>
      <c r="D32" s="32"/>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26:H31 H10 H13">
    <cfRule type="dataBar" priority="7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7" priority="113">
      <formula>K$6=TODAY()</formula>
    </cfRule>
  </conditionalFormatting>
  <conditionalFormatting sqref="K10:BN17 K19:BN31">
    <cfRule type="expression" dxfId="26" priority="116">
      <formula>AND($E10&lt;=K$6,ROUNDDOWN(($F10-$E10+1)*$H10,0)+$E10-1&gt;=K$6)</formula>
    </cfRule>
    <cfRule type="expression" dxfId="25" priority="117">
      <formula>AND(NOT(ISBLANK($E10)),$E10&lt;=K$6,$F10&gt;=K$6)</formula>
    </cfRule>
  </conditionalFormatting>
  <conditionalFormatting sqref="K6:BN7 K10:BN10 K26:BN31 K13:BN13">
    <cfRule type="expression" dxfId="24" priority="76">
      <formula>K$6=TODAY()</formula>
    </cfRule>
  </conditionalFormatting>
  <conditionalFormatting sqref="H8">
    <cfRule type="dataBar" priority="65">
      <dataBar>
        <cfvo type="num" val="0"/>
        <cfvo type="num" val="1"/>
        <color theme="0" tint="-0.34998626667073579"/>
      </dataBar>
      <extLst>
        <ext xmlns:x14="http://schemas.microsoft.com/office/spreadsheetml/2009/9/main" uri="{B025F937-C7B1-47D3-B67F-A62EFF666E3E}">
          <x14:id>{19D78615-5E64-4F85-8985-640DCFAB5392}</x14:id>
        </ext>
      </extLst>
    </cfRule>
  </conditionalFormatting>
  <conditionalFormatting sqref="K8:BN8">
    <cfRule type="expression" dxfId="23" priority="67">
      <formula>AND($E8&lt;=K$6,ROUNDDOWN(($F8-$E8+1)*$H8,0)+$E8-1&gt;=K$6)</formula>
    </cfRule>
    <cfRule type="expression" dxfId="22" priority="68">
      <formula>AND(NOT(ISBLANK($E8)),$E8&lt;=K$6,$F8&gt;=K$6)</formula>
    </cfRule>
  </conditionalFormatting>
  <conditionalFormatting sqref="K8:BN8">
    <cfRule type="expression" dxfId="21" priority="66">
      <formula>K$6=TODAY()</formula>
    </cfRule>
  </conditionalFormatting>
  <conditionalFormatting sqref="H9">
    <cfRule type="dataBar" priority="61">
      <dataBar>
        <cfvo type="num" val="0"/>
        <cfvo type="num" val="1"/>
        <color theme="0" tint="-0.34998626667073579"/>
      </dataBar>
      <extLst>
        <ext xmlns:x14="http://schemas.microsoft.com/office/spreadsheetml/2009/9/main" uri="{B025F937-C7B1-47D3-B67F-A62EFF666E3E}">
          <x14:id>{29114208-DDB7-4C87-A9B5-C2E81E21B594}</x14:id>
        </ext>
      </extLst>
    </cfRule>
  </conditionalFormatting>
  <conditionalFormatting sqref="K9:BN9">
    <cfRule type="expression" dxfId="20" priority="63">
      <formula>AND($E9&lt;=K$6,ROUNDDOWN(($F9-$E9+1)*$H9,0)+$E9-1&gt;=K$6)</formula>
    </cfRule>
    <cfRule type="expression" dxfId="19" priority="64">
      <formula>AND(NOT(ISBLANK($E9)),$E9&lt;=K$6,$F9&gt;=K$6)</formula>
    </cfRule>
  </conditionalFormatting>
  <conditionalFormatting sqref="K9:BN9">
    <cfRule type="expression" dxfId="18" priority="62">
      <formula>K$6=TODAY()</formula>
    </cfRule>
  </conditionalFormatting>
  <conditionalFormatting sqref="H11">
    <cfRule type="dataBar" priority="57">
      <dataBar>
        <cfvo type="num" val="0"/>
        <cfvo type="num" val="1"/>
        <color theme="0" tint="-0.34998626667073579"/>
      </dataBar>
      <extLst>
        <ext xmlns:x14="http://schemas.microsoft.com/office/spreadsheetml/2009/9/main" uri="{B025F937-C7B1-47D3-B67F-A62EFF666E3E}">
          <x14:id>{07F217BE-6402-4B6C-AF65-2DFFEE6000B0}</x14:id>
        </ext>
      </extLst>
    </cfRule>
  </conditionalFormatting>
  <conditionalFormatting sqref="K11:BN11">
    <cfRule type="expression" dxfId="17" priority="58">
      <formula>K$6=TODAY()</formula>
    </cfRule>
  </conditionalFormatting>
  <conditionalFormatting sqref="H12">
    <cfRule type="dataBar" priority="53">
      <dataBar>
        <cfvo type="num" val="0"/>
        <cfvo type="num" val="1"/>
        <color theme="0" tint="-0.34998626667073579"/>
      </dataBar>
      <extLst>
        <ext xmlns:x14="http://schemas.microsoft.com/office/spreadsheetml/2009/9/main" uri="{B025F937-C7B1-47D3-B67F-A62EFF666E3E}">
          <x14:id>{63A436F8-C967-4F06-A1A8-7FF694CF60FD}</x14:id>
        </ext>
      </extLst>
    </cfRule>
  </conditionalFormatting>
  <conditionalFormatting sqref="K12:BN12">
    <cfRule type="expression" dxfId="16" priority="54">
      <formula>K$6=TODAY()</formula>
    </cfRule>
  </conditionalFormatting>
  <conditionalFormatting sqref="H14">
    <cfRule type="dataBar" priority="49">
      <dataBar>
        <cfvo type="num" val="0"/>
        <cfvo type="num" val="1"/>
        <color theme="0" tint="-0.34998626667073579"/>
      </dataBar>
      <extLst>
        <ext xmlns:x14="http://schemas.microsoft.com/office/spreadsheetml/2009/9/main" uri="{B025F937-C7B1-47D3-B67F-A62EFF666E3E}">
          <x14:id>{B3D4160A-D64A-4ABF-8593-2EE33B74459F}</x14:id>
        </ext>
      </extLst>
    </cfRule>
  </conditionalFormatting>
  <conditionalFormatting sqref="K14:BN14">
    <cfRule type="expression" dxfId="15" priority="50">
      <formula>K$6=TODAY()</formula>
    </cfRule>
  </conditionalFormatting>
  <conditionalFormatting sqref="H17">
    <cfRule type="dataBar" priority="41">
      <dataBar>
        <cfvo type="num" val="0"/>
        <cfvo type="num" val="1"/>
        <color theme="0" tint="-0.34998626667073579"/>
      </dataBar>
      <extLst>
        <ext xmlns:x14="http://schemas.microsoft.com/office/spreadsheetml/2009/9/main" uri="{B025F937-C7B1-47D3-B67F-A62EFF666E3E}">
          <x14:id>{81AADF18-18A2-4ABB-8556-9DAFBE356B62}</x14:id>
        </ext>
      </extLst>
    </cfRule>
  </conditionalFormatting>
  <conditionalFormatting sqref="K17:BN17">
    <cfRule type="expression" dxfId="14" priority="42">
      <formula>K$6=TODAY()</formula>
    </cfRule>
  </conditionalFormatting>
  <conditionalFormatting sqref="H20">
    <cfRule type="dataBar" priority="37">
      <dataBar>
        <cfvo type="num" val="0"/>
        <cfvo type="num" val="1"/>
        <color theme="0" tint="-0.34998626667073579"/>
      </dataBar>
      <extLst>
        <ext xmlns:x14="http://schemas.microsoft.com/office/spreadsheetml/2009/9/main" uri="{B025F937-C7B1-47D3-B67F-A62EFF666E3E}">
          <x14:id>{AA3BA470-70A5-4D0A-AADB-699584B54EAF}</x14:id>
        </ext>
      </extLst>
    </cfRule>
  </conditionalFormatting>
  <conditionalFormatting sqref="K20:BN20">
    <cfRule type="expression" dxfId="13" priority="38">
      <formula>K$6=TODAY()</formula>
    </cfRule>
  </conditionalFormatting>
  <conditionalFormatting sqref="H15">
    <cfRule type="dataBar" priority="29">
      <dataBar>
        <cfvo type="num" val="0"/>
        <cfvo type="num" val="1"/>
        <color theme="0" tint="-0.34998626667073579"/>
      </dataBar>
      <extLst>
        <ext xmlns:x14="http://schemas.microsoft.com/office/spreadsheetml/2009/9/main" uri="{B025F937-C7B1-47D3-B67F-A62EFF666E3E}">
          <x14:id>{4DABA90C-C687-4599-B67E-8E2674FC1B54}</x14:id>
        </ext>
      </extLst>
    </cfRule>
  </conditionalFormatting>
  <conditionalFormatting sqref="K15:BN15">
    <cfRule type="expression" dxfId="12" priority="30">
      <formula>K$6=TODAY()</formula>
    </cfRule>
  </conditionalFormatting>
  <conditionalFormatting sqref="H16">
    <cfRule type="dataBar" priority="25">
      <dataBar>
        <cfvo type="num" val="0"/>
        <cfvo type="num" val="1"/>
        <color theme="0" tint="-0.34998626667073579"/>
      </dataBar>
      <extLst>
        <ext xmlns:x14="http://schemas.microsoft.com/office/spreadsheetml/2009/9/main" uri="{B025F937-C7B1-47D3-B67F-A62EFF666E3E}">
          <x14:id>{AF55AB2C-F466-418F-AA4A-8A1C0E4A6137}</x14:id>
        </ext>
      </extLst>
    </cfRule>
  </conditionalFormatting>
  <conditionalFormatting sqref="K16:BN16">
    <cfRule type="expression" dxfId="11" priority="26">
      <formula>K$6=TODAY()</formula>
    </cfRule>
  </conditionalFormatting>
  <conditionalFormatting sqref="H19">
    <cfRule type="dataBar" priority="21">
      <dataBar>
        <cfvo type="num" val="0"/>
        <cfvo type="num" val="1"/>
        <color theme="0" tint="-0.34998626667073579"/>
      </dataBar>
      <extLst>
        <ext xmlns:x14="http://schemas.microsoft.com/office/spreadsheetml/2009/9/main" uri="{B025F937-C7B1-47D3-B67F-A62EFF666E3E}">
          <x14:id>{C8342C93-4CA6-4666-9B4E-8284C1959BB7}</x14:id>
        </ext>
      </extLst>
    </cfRule>
  </conditionalFormatting>
  <conditionalFormatting sqref="K19:BN19">
    <cfRule type="expression" dxfId="10" priority="22">
      <formula>K$6=TODAY()</formula>
    </cfRule>
  </conditionalFormatting>
  <conditionalFormatting sqref="H21">
    <cfRule type="dataBar" priority="17">
      <dataBar>
        <cfvo type="num" val="0"/>
        <cfvo type="num" val="1"/>
        <color theme="0" tint="-0.34998626667073579"/>
      </dataBar>
      <extLst>
        <ext xmlns:x14="http://schemas.microsoft.com/office/spreadsheetml/2009/9/main" uri="{B025F937-C7B1-47D3-B67F-A62EFF666E3E}">
          <x14:id>{04B3E042-1E8F-4A2C-86DF-287F416F037A}</x14:id>
        </ext>
      </extLst>
    </cfRule>
  </conditionalFormatting>
  <conditionalFormatting sqref="K21:BN21">
    <cfRule type="expression" dxfId="9" priority="18">
      <formula>K$6=TODAY()</formula>
    </cfRule>
  </conditionalFormatting>
  <conditionalFormatting sqref="H22">
    <cfRule type="dataBar" priority="13">
      <dataBar>
        <cfvo type="num" val="0"/>
        <cfvo type="num" val="1"/>
        <color theme="0" tint="-0.34998626667073579"/>
      </dataBar>
      <extLst>
        <ext xmlns:x14="http://schemas.microsoft.com/office/spreadsheetml/2009/9/main" uri="{B025F937-C7B1-47D3-B67F-A62EFF666E3E}">
          <x14:id>{FADB2D1F-9D5C-4885-8FB5-DDE6A48F044D}</x14:id>
        </ext>
      </extLst>
    </cfRule>
  </conditionalFormatting>
  <conditionalFormatting sqref="K22:BN22">
    <cfRule type="expression" dxfId="8" priority="14">
      <formula>K$6=TODAY()</formula>
    </cfRule>
  </conditionalFormatting>
  <conditionalFormatting sqref="H23">
    <cfRule type="dataBar" priority="9">
      <dataBar>
        <cfvo type="num" val="0"/>
        <cfvo type="num" val="1"/>
        <color theme="0" tint="-0.34998626667073579"/>
      </dataBar>
      <extLst>
        <ext xmlns:x14="http://schemas.microsoft.com/office/spreadsheetml/2009/9/main" uri="{B025F937-C7B1-47D3-B67F-A62EFF666E3E}">
          <x14:id>{A0EC23E3-C1C3-4ACD-8D34-A96203EC9648}</x14:id>
        </ext>
      </extLst>
    </cfRule>
  </conditionalFormatting>
  <conditionalFormatting sqref="K23:BN23">
    <cfRule type="expression" dxfId="7" priority="10">
      <formula>K$6=TODAY()</formula>
    </cfRule>
  </conditionalFormatting>
  <conditionalFormatting sqref="H24:H25">
    <cfRule type="dataBar" priority="5">
      <dataBar>
        <cfvo type="num" val="0"/>
        <cfvo type="num" val="1"/>
        <color theme="0" tint="-0.34998626667073579"/>
      </dataBar>
      <extLst>
        <ext xmlns:x14="http://schemas.microsoft.com/office/spreadsheetml/2009/9/main" uri="{B025F937-C7B1-47D3-B67F-A62EFF666E3E}">
          <x14:id>{7494A875-D239-4662-9BF1-8E7163B51754}</x14:id>
        </ext>
      </extLst>
    </cfRule>
  </conditionalFormatting>
  <conditionalFormatting sqref="K24:BN25">
    <cfRule type="expression" dxfId="6" priority="6">
      <formula>K$6=TODAY()</formula>
    </cfRule>
  </conditionalFormatting>
  <conditionalFormatting sqref="H18">
    <cfRule type="dataBar" priority="1">
      <dataBar>
        <cfvo type="num" val="0"/>
        <cfvo type="num" val="1"/>
        <color theme="0" tint="-0.34998626667073579"/>
      </dataBar>
      <extLst>
        <ext xmlns:x14="http://schemas.microsoft.com/office/spreadsheetml/2009/9/main" uri="{B025F937-C7B1-47D3-B67F-A62EFF666E3E}">
          <x14:id>{303DA85F-448A-4E6E-B565-3DD12756496E}</x14:id>
        </ext>
      </extLst>
    </cfRule>
  </conditionalFormatting>
  <conditionalFormatting sqref="K18:BN18">
    <cfRule type="expression" dxfId="5" priority="3">
      <formula>AND($E18&lt;=K$6,ROUNDDOWN(($F18-$E18+1)*$H18,0)+$E18-1&gt;=K$6)</formula>
    </cfRule>
    <cfRule type="expression" dxfId="4" priority="4">
      <formula>AND(NOT(ISBLANK($E18)),$E18&lt;=K$6,$F18&gt;=K$6)</formula>
    </cfRule>
  </conditionalFormatting>
  <conditionalFormatting sqref="K18:BN18">
    <cfRule type="expression" dxfId="1"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27:B27 B26 E26:H27 G28 G29:G30 G31" unlockedFormula="1"/>
    <ignoredError sqref="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H26:H31 H10 H13</xm:sqref>
        </x14:conditionalFormatting>
        <x14:conditionalFormatting xmlns:xm="http://schemas.microsoft.com/office/excel/2006/main">
          <x14:cfRule type="dataBar" id="{19D78615-5E64-4F85-8985-640DCFAB5392}">
            <x14:dataBar minLength="0" maxLength="100" gradient="0">
              <x14:cfvo type="num">
                <xm:f>0</xm:f>
              </x14:cfvo>
              <x14:cfvo type="num">
                <xm:f>1</xm:f>
              </x14:cfvo>
              <x14:negativeFillColor rgb="FFFF0000"/>
              <x14:axisColor rgb="FF000000"/>
            </x14:dataBar>
          </x14:cfRule>
          <xm:sqref>H8</xm:sqref>
        </x14:conditionalFormatting>
        <x14:conditionalFormatting xmlns:xm="http://schemas.microsoft.com/office/excel/2006/main">
          <x14:cfRule type="dataBar" id="{29114208-DDB7-4C87-A9B5-C2E81E21B594}">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07F217BE-6402-4B6C-AF65-2DFFEE6000B0}">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63A436F8-C967-4F06-A1A8-7FF694CF60FD}">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3D4160A-D64A-4ABF-8593-2EE33B74459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81AADF18-18A2-4ABB-8556-9DAFBE356B62}">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AA3BA470-70A5-4D0A-AADB-699584B54EAF}">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DABA90C-C687-4599-B67E-8E2674FC1B54}">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F55AB2C-F466-418F-AA4A-8A1C0E4A6137}">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8342C93-4CA6-4666-9B4E-8284C1959BB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4B3E042-1E8F-4A2C-86DF-287F416F037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ADB2D1F-9D5C-4885-8FB5-DDE6A48F044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A0EC23E3-C1C3-4ACD-8D34-A96203EC964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494A875-D239-4662-9BF1-8E7163B51754}">
            <x14:dataBar minLength="0" maxLength="100" gradient="0">
              <x14:cfvo type="num">
                <xm:f>0</xm:f>
              </x14:cfvo>
              <x14:cfvo type="num">
                <xm:f>1</xm:f>
              </x14:cfvo>
              <x14:negativeFillColor rgb="FFFF0000"/>
              <x14:axisColor rgb="FF000000"/>
            </x14:dataBar>
          </x14:cfRule>
          <xm:sqref>H24:H25</xm:sqref>
        </x14:conditionalFormatting>
        <x14:conditionalFormatting xmlns:xm="http://schemas.microsoft.com/office/excel/2006/main">
          <x14:cfRule type="dataBar" id="{303DA85F-448A-4E6E-B565-3DD12756496E}">
            <x14:dataBar minLength="0" maxLength="100" gradient="0">
              <x14:cfvo type="num">
                <xm:f>0</xm:f>
              </x14:cfvo>
              <x14:cfvo type="num">
                <xm:f>1</xm:f>
              </x14:cfvo>
              <x14:negativeFillColor rgb="FFFF0000"/>
              <x14:axisColor rgb="FF000000"/>
            </x14:dataBar>
          </x14:cfRule>
          <xm:sqref>H18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128</v>
      </c>
    </row>
    <row r="36" spans="2:2" x14ac:dyDescent="0.2">
      <c r="B36" s="20" t="s">
        <v>129</v>
      </c>
    </row>
    <row r="37" spans="2:2" x14ac:dyDescent="0.2">
      <c r="B37" s="20" t="s">
        <v>130</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131</v>
      </c>
    </row>
    <row r="44" spans="2:2" s="16" customFormat="1" x14ac:dyDescent="0.2">
      <c r="B44" s="20" t="s">
        <v>34</v>
      </c>
    </row>
    <row r="45" spans="2:2" s="16" customFormat="1" x14ac:dyDescent="0.2"/>
    <row r="46" spans="2:2" ht="18" x14ac:dyDescent="0.25">
      <c r="B46" s="24" t="s">
        <v>23</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123</v>
      </c>
      <c r="B1" s="41"/>
      <c r="C1" s="42"/>
    </row>
    <row r="2" spans="1:3" ht="14.25" x14ac:dyDescent="0.2">
      <c r="A2" s="119" t="s">
        <v>49</v>
      </c>
      <c r="B2" s="9"/>
      <c r="C2" s="8"/>
    </row>
    <row r="3" spans="1:3" s="20" customFormat="1" x14ac:dyDescent="0.2">
      <c r="A3" s="8"/>
      <c r="B3" s="9"/>
      <c r="C3" s="8"/>
    </row>
    <row r="4" spans="1:3" s="8" customFormat="1" ht="18" x14ac:dyDescent="0.25">
      <c r="A4" s="114" t="s">
        <v>90</v>
      </c>
      <c r="B4" s="39"/>
    </row>
    <row r="5" spans="1:3" s="8" customFormat="1" ht="57" x14ac:dyDescent="0.2">
      <c r="B5" s="120" t="s">
        <v>79</v>
      </c>
    </row>
    <row r="7" spans="1:3" ht="28.5" x14ac:dyDescent="0.2">
      <c r="B7" s="120" t="s">
        <v>91</v>
      </c>
    </row>
    <row r="9" spans="1:3" ht="14.25" x14ac:dyDescent="0.2">
      <c r="B9" s="119" t="s">
        <v>61</v>
      </c>
    </row>
    <row r="11" spans="1:3" ht="28.5" x14ac:dyDescent="0.2">
      <c r="B11" s="118" t="s">
        <v>62</v>
      </c>
    </row>
    <row r="12" spans="1:3" s="20" customFormat="1" x14ac:dyDescent="0.2"/>
    <row r="13" spans="1:3" ht="18" x14ac:dyDescent="0.25">
      <c r="A13" s="181" t="s">
        <v>4</v>
      </c>
      <c r="B13" s="181"/>
    </row>
    <row r="14" spans="1:3" s="20" customFormat="1" x14ac:dyDescent="0.2"/>
    <row r="15" spans="1:3" s="115" customFormat="1" ht="18" x14ac:dyDescent="0.2">
      <c r="A15" s="123"/>
      <c r="B15" s="121" t="s">
        <v>82</v>
      </c>
    </row>
    <row r="16" spans="1:3" s="115" customFormat="1" ht="18" x14ac:dyDescent="0.2">
      <c r="A16" s="123"/>
      <c r="B16" s="122" t="s">
        <v>80</v>
      </c>
      <c r="C16" s="117" t="s">
        <v>3</v>
      </c>
    </row>
    <row r="17" spans="1:3" ht="18" x14ac:dyDescent="0.25">
      <c r="A17" s="124"/>
      <c r="B17" s="122" t="s">
        <v>84</v>
      </c>
    </row>
    <row r="18" spans="1:3" s="20" customFormat="1" ht="18" x14ac:dyDescent="0.25">
      <c r="A18" s="124"/>
      <c r="B18" s="122" t="s">
        <v>92</v>
      </c>
    </row>
    <row r="19" spans="1:3" s="42" customFormat="1" ht="18" x14ac:dyDescent="0.25">
      <c r="A19" s="127"/>
      <c r="B19" s="122" t="s">
        <v>93</v>
      </c>
    </row>
    <row r="20" spans="1:3" s="115" customFormat="1" ht="18" x14ac:dyDescent="0.2">
      <c r="A20" s="123"/>
      <c r="B20" s="121" t="s">
        <v>81</v>
      </c>
      <c r="C20" s="116" t="s">
        <v>2</v>
      </c>
    </row>
    <row r="21" spans="1:3" ht="18" x14ac:dyDescent="0.25">
      <c r="A21" s="124"/>
      <c r="B21" s="122" t="s">
        <v>83</v>
      </c>
    </row>
    <row r="22" spans="1:3" s="8" customFormat="1" ht="18" x14ac:dyDescent="0.25">
      <c r="A22" s="125"/>
      <c r="B22" s="126" t="s">
        <v>85</v>
      </c>
    </row>
    <row r="23" spans="1:3" s="8" customFormat="1" ht="18" x14ac:dyDescent="0.25">
      <c r="A23" s="125"/>
      <c r="B23" s="10"/>
    </row>
    <row r="24" spans="1:3" s="8" customFormat="1" ht="18" x14ac:dyDescent="0.25">
      <c r="A24" s="181" t="s">
        <v>86</v>
      </c>
      <c r="B24" s="181"/>
    </row>
    <row r="25" spans="1:3" s="8" customFormat="1" ht="43.5" x14ac:dyDescent="0.25">
      <c r="A25" s="125"/>
      <c r="B25" s="122" t="s">
        <v>94</v>
      </c>
    </row>
    <row r="26" spans="1:3" s="8" customFormat="1" ht="18" x14ac:dyDescent="0.25">
      <c r="A26" s="125"/>
      <c r="B26" s="122"/>
    </row>
    <row r="27" spans="1:3" s="8" customFormat="1" ht="18" x14ac:dyDescent="0.25">
      <c r="A27" s="125"/>
      <c r="B27" s="143" t="s">
        <v>98</v>
      </c>
    </row>
    <row r="28" spans="1:3" s="8" customFormat="1" ht="18" x14ac:dyDescent="0.25">
      <c r="A28" s="125"/>
      <c r="B28" s="122" t="s">
        <v>87</v>
      </c>
    </row>
    <row r="29" spans="1:3" s="8" customFormat="1" ht="28.5" x14ac:dyDescent="0.25">
      <c r="A29" s="125"/>
      <c r="B29" s="122" t="s">
        <v>89</v>
      </c>
    </row>
    <row r="30" spans="1:3" s="8" customFormat="1" ht="18" x14ac:dyDescent="0.25">
      <c r="A30" s="125"/>
      <c r="B30" s="122"/>
    </row>
    <row r="31" spans="1:3" s="8" customFormat="1" ht="18" x14ac:dyDescent="0.25">
      <c r="A31" s="125"/>
      <c r="B31" s="143" t="s">
        <v>95</v>
      </c>
    </row>
    <row r="32" spans="1:3" s="8" customFormat="1" ht="18" x14ac:dyDescent="0.25">
      <c r="A32" s="125"/>
      <c r="B32" s="122" t="s">
        <v>88</v>
      </c>
    </row>
    <row r="33" spans="1:2" s="8" customFormat="1" ht="18" x14ac:dyDescent="0.25">
      <c r="A33" s="125"/>
      <c r="B33" s="122" t="s">
        <v>96</v>
      </c>
    </row>
    <row r="34" spans="1:2" s="8" customFormat="1" ht="18" x14ac:dyDescent="0.25">
      <c r="A34" s="125"/>
      <c r="B34" s="10"/>
    </row>
    <row r="35" spans="1:2" s="8" customFormat="1" ht="28.5" x14ac:dyDescent="0.25">
      <c r="A35" s="125"/>
      <c r="B35" s="122" t="s">
        <v>133</v>
      </c>
    </row>
    <row r="36" spans="1:2" s="8" customFormat="1" ht="18" x14ac:dyDescent="0.25">
      <c r="A36" s="125"/>
      <c r="B36" s="128" t="s">
        <v>97</v>
      </c>
    </row>
    <row r="37" spans="1:2" s="8" customFormat="1" ht="18" x14ac:dyDescent="0.25">
      <c r="A37" s="125"/>
      <c r="B37" s="10"/>
    </row>
    <row r="38" spans="1:2" ht="18" x14ac:dyDescent="0.25">
      <c r="A38" s="181" t="s">
        <v>10</v>
      </c>
      <c r="B38" s="181"/>
    </row>
    <row r="39" spans="1:2" ht="28.5" x14ac:dyDescent="0.2">
      <c r="B39" s="122" t="s">
        <v>100</v>
      </c>
    </row>
    <row r="40" spans="1:2" s="20" customFormat="1" x14ac:dyDescent="0.2"/>
    <row r="41" spans="1:2" s="20" customFormat="1" ht="14.25" x14ac:dyDescent="0.2">
      <c r="B41" s="122" t="s">
        <v>101</v>
      </c>
    </row>
    <row r="42" spans="1:2" s="20" customFormat="1" x14ac:dyDescent="0.2"/>
    <row r="43" spans="1:2" s="20" customFormat="1" ht="28.5" x14ac:dyDescent="0.2">
      <c r="B43" s="122" t="s">
        <v>99</v>
      </c>
    </row>
    <row r="44" spans="1:2" s="20" customFormat="1" x14ac:dyDescent="0.2"/>
    <row r="45" spans="1:2" ht="28.5" x14ac:dyDescent="0.2">
      <c r="B45" s="122" t="s">
        <v>102</v>
      </c>
    </row>
    <row r="46" spans="1:2" x14ac:dyDescent="0.2">
      <c r="B46" s="21"/>
    </row>
    <row r="47" spans="1:2" ht="28.5" x14ac:dyDescent="0.2">
      <c r="B47" s="122" t="s">
        <v>103</v>
      </c>
    </row>
    <row r="48" spans="1:2" x14ac:dyDescent="0.2">
      <c r="B48" s="11"/>
    </row>
    <row r="49" spans="1:2" ht="18" x14ac:dyDescent="0.25">
      <c r="A49" s="181" t="s">
        <v>7</v>
      </c>
      <c r="B49" s="181"/>
    </row>
    <row r="50" spans="1:2" ht="28.5" x14ac:dyDescent="0.2">
      <c r="B50" s="122" t="s">
        <v>134</v>
      </c>
    </row>
    <row r="51" spans="1:2" x14ac:dyDescent="0.2">
      <c r="B51" s="11"/>
    </row>
    <row r="52" spans="1:2" ht="14.25" x14ac:dyDescent="0.2">
      <c r="A52" s="129" t="s">
        <v>11</v>
      </c>
      <c r="B52" s="122" t="s">
        <v>12</v>
      </c>
    </row>
    <row r="53" spans="1:2" ht="14.25" x14ac:dyDescent="0.2">
      <c r="A53" s="129" t="s">
        <v>13</v>
      </c>
      <c r="B53" s="122" t="s">
        <v>14</v>
      </c>
    </row>
    <row r="54" spans="1:2" ht="14.25" x14ac:dyDescent="0.2">
      <c r="A54" s="129" t="s">
        <v>15</v>
      </c>
      <c r="B54" s="122" t="s">
        <v>16</v>
      </c>
    </row>
    <row r="55" spans="1:2" ht="28.5" x14ac:dyDescent="0.2">
      <c r="A55" s="118"/>
      <c r="B55" s="122" t="s">
        <v>104</v>
      </c>
    </row>
    <row r="56" spans="1:2" ht="28.5" x14ac:dyDescent="0.2">
      <c r="A56" s="118"/>
      <c r="B56" s="122" t="s">
        <v>105</v>
      </c>
    </row>
    <row r="57" spans="1:2" ht="14.25" x14ac:dyDescent="0.2">
      <c r="A57" s="129" t="s">
        <v>17</v>
      </c>
      <c r="B57" s="122" t="s">
        <v>18</v>
      </c>
    </row>
    <row r="58" spans="1:2" ht="14.25" x14ac:dyDescent="0.2">
      <c r="A58" s="118"/>
      <c r="B58" s="122" t="s">
        <v>106</v>
      </c>
    </row>
    <row r="59" spans="1:2" ht="14.25" x14ac:dyDescent="0.2">
      <c r="A59" s="118"/>
      <c r="B59" s="122" t="s">
        <v>107</v>
      </c>
    </row>
    <row r="60" spans="1:2" ht="14.25" x14ac:dyDescent="0.2">
      <c r="A60" s="129" t="s">
        <v>19</v>
      </c>
      <c r="B60" s="122" t="s">
        <v>20</v>
      </c>
    </row>
    <row r="61" spans="1:2" ht="28.5" x14ac:dyDescent="0.2">
      <c r="A61" s="118"/>
      <c r="B61" s="122" t="s">
        <v>108</v>
      </c>
    </row>
    <row r="62" spans="1:2" ht="14.25" x14ac:dyDescent="0.2">
      <c r="A62" s="129" t="s">
        <v>109</v>
      </c>
      <c r="B62" s="122" t="s">
        <v>110</v>
      </c>
    </row>
    <row r="63" spans="1:2" ht="14.25" x14ac:dyDescent="0.2">
      <c r="A63" s="130"/>
      <c r="B63" s="122" t="s">
        <v>111</v>
      </c>
    </row>
    <row r="64" spans="1:2" s="20" customFormat="1" x14ac:dyDescent="0.2">
      <c r="B64" s="12"/>
    </row>
    <row r="65" spans="1:2" s="20" customFormat="1" ht="18" x14ac:dyDescent="0.25">
      <c r="A65" s="181" t="s">
        <v>9</v>
      </c>
      <c r="B65" s="181"/>
    </row>
    <row r="66" spans="1:2" s="20" customFormat="1" ht="42.75" x14ac:dyDescent="0.2">
      <c r="B66" s="122" t="s">
        <v>112</v>
      </c>
    </row>
    <row r="67" spans="1:2" s="20" customFormat="1" x14ac:dyDescent="0.2">
      <c r="B67" s="13"/>
    </row>
    <row r="68" spans="1:2" s="8" customFormat="1" ht="18" x14ac:dyDescent="0.25">
      <c r="A68" s="181" t="s">
        <v>5</v>
      </c>
      <c r="B68" s="181"/>
    </row>
    <row r="69" spans="1:2" s="20" customFormat="1" ht="15" x14ac:dyDescent="0.25">
      <c r="A69" s="137" t="s">
        <v>6</v>
      </c>
      <c r="B69" s="138" t="s">
        <v>113</v>
      </c>
    </row>
    <row r="70" spans="1:2" s="8" customFormat="1" ht="28.5" x14ac:dyDescent="0.2">
      <c r="A70" s="131"/>
      <c r="B70" s="136" t="s">
        <v>115</v>
      </c>
    </row>
    <row r="71" spans="1:2" s="8" customFormat="1" ht="14.25" x14ac:dyDescent="0.2">
      <c r="A71" s="131"/>
      <c r="B71" s="132"/>
    </row>
    <row r="72" spans="1:2" s="20" customFormat="1" ht="15" x14ac:dyDescent="0.25">
      <c r="A72" s="137" t="s">
        <v>6</v>
      </c>
      <c r="B72" s="138" t="s">
        <v>132</v>
      </c>
    </row>
    <row r="73" spans="1:2" s="8" customFormat="1" ht="28.5" x14ac:dyDescent="0.2">
      <c r="A73" s="131"/>
      <c r="B73" s="136" t="s">
        <v>136</v>
      </c>
    </row>
    <row r="74" spans="1:2" s="8" customFormat="1" ht="14.25" x14ac:dyDescent="0.2">
      <c r="A74" s="131"/>
      <c r="B74" s="132"/>
    </row>
    <row r="75" spans="1:2" ht="15" x14ac:dyDescent="0.25">
      <c r="A75" s="137" t="s">
        <v>6</v>
      </c>
      <c r="B75" s="140" t="s">
        <v>118</v>
      </c>
    </row>
    <row r="76" spans="1:2" s="8" customFormat="1" ht="42.75" x14ac:dyDescent="0.2">
      <c r="A76" s="131"/>
      <c r="B76" s="120" t="s">
        <v>135</v>
      </c>
    </row>
    <row r="77" spans="1:2" ht="14.25" x14ac:dyDescent="0.2">
      <c r="A77" s="130"/>
      <c r="B77" s="130"/>
    </row>
    <row r="78" spans="1:2" s="20" customFormat="1" ht="15" x14ac:dyDescent="0.25">
      <c r="A78" s="137" t="s">
        <v>6</v>
      </c>
      <c r="B78" s="140" t="s">
        <v>124</v>
      </c>
    </row>
    <row r="79" spans="1:2" s="8" customFormat="1" ht="28.5" x14ac:dyDescent="0.2">
      <c r="A79" s="131"/>
      <c r="B79" s="120" t="s">
        <v>119</v>
      </c>
    </row>
    <row r="80" spans="1:2" s="20" customFormat="1" ht="14.25" x14ac:dyDescent="0.2">
      <c r="A80" s="130"/>
      <c r="B80" s="130"/>
    </row>
    <row r="81" spans="1:2" ht="15" x14ac:dyDescent="0.25">
      <c r="A81" s="137" t="s">
        <v>6</v>
      </c>
      <c r="B81" s="140" t="s">
        <v>125</v>
      </c>
    </row>
    <row r="82" spans="1:2" s="8" customFormat="1" ht="14.25" x14ac:dyDescent="0.2">
      <c r="A82" s="131"/>
      <c r="B82" s="135" t="s">
        <v>120</v>
      </c>
    </row>
    <row r="83" spans="1:2" s="8" customFormat="1" ht="14.25" x14ac:dyDescent="0.2">
      <c r="A83" s="131"/>
      <c r="B83" s="135" t="s">
        <v>121</v>
      </c>
    </row>
    <row r="84" spans="1:2" s="8" customFormat="1" ht="14.25" x14ac:dyDescent="0.2">
      <c r="A84" s="131"/>
      <c r="B84" s="135" t="s">
        <v>122</v>
      </c>
    </row>
    <row r="85" spans="1:2" ht="15" x14ac:dyDescent="0.25">
      <c r="A85" s="130"/>
      <c r="B85" s="134"/>
    </row>
    <row r="86" spans="1:2" ht="15" x14ac:dyDescent="0.25">
      <c r="A86" s="137" t="s">
        <v>6</v>
      </c>
      <c r="B86" s="140" t="s">
        <v>126</v>
      </c>
    </row>
    <row r="87" spans="1:2" s="8" customFormat="1" ht="42.75" x14ac:dyDescent="0.2">
      <c r="A87" s="131"/>
      <c r="B87" s="120" t="s">
        <v>114</v>
      </c>
    </row>
    <row r="88" spans="1:2" s="8" customFormat="1" ht="14.25" x14ac:dyDescent="0.2">
      <c r="A88" s="131"/>
      <c r="B88" s="133" t="s">
        <v>116</v>
      </c>
    </row>
    <row r="89" spans="1:2" s="8" customFormat="1" ht="57" x14ac:dyDescent="0.2">
      <c r="A89" s="131"/>
      <c r="B89" s="139" t="s">
        <v>117</v>
      </c>
    </row>
    <row r="90" spans="1:2" ht="14.25" x14ac:dyDescent="0.2">
      <c r="A90" s="130"/>
      <c r="B90" s="130"/>
    </row>
    <row r="91" spans="1:2" ht="15" x14ac:dyDescent="0.25">
      <c r="A91" s="137" t="s">
        <v>6</v>
      </c>
      <c r="B91" s="142" t="s">
        <v>127</v>
      </c>
    </row>
    <row r="92" spans="1:2" ht="28.5" x14ac:dyDescent="0.2">
      <c r="A92" s="118"/>
      <c r="B92" s="135"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52</v>
      </c>
      <c r="B1" s="40"/>
      <c r="C1" s="45"/>
      <c r="D1" s="45"/>
    </row>
    <row r="2" spans="1:4" ht="15" x14ac:dyDescent="0.2">
      <c r="A2" s="42"/>
      <c r="B2" s="46"/>
      <c r="C2" s="45"/>
      <c r="D2" s="45"/>
    </row>
    <row r="3" spans="1:4" ht="15" x14ac:dyDescent="0.2">
      <c r="A3" s="43"/>
      <c r="B3" s="36" t="s">
        <v>53</v>
      </c>
      <c r="C3" s="44"/>
    </row>
    <row r="4" spans="1:4" ht="14.25" x14ac:dyDescent="0.2">
      <c r="A4" s="14"/>
      <c r="B4" s="38"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7"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GanttChart</vt:lpstr>
      <vt:lpstr>GanttChartPro</vt:lpstr>
      <vt:lpstr>Help</vt:lpstr>
      <vt:lpstr>TermsOfUse</vt:lpstr>
      <vt:lpstr>GanttChart!prevWBS</vt:lpstr>
      <vt:lpstr>GanttChart!Заголовки_для_печати</vt:lpstr>
      <vt:lpstr>GanttChart!Область_печати</vt:lpstr>
      <vt:lpstr>GanttChartPro!Область_печати</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Амиров Ренат Александрович</cp:lastModifiedBy>
  <cp:lastPrinted>2018-02-12T20:25:38Z</cp:lastPrinted>
  <dcterms:created xsi:type="dcterms:W3CDTF">2010-06-09T16:05:03Z</dcterms:created>
  <dcterms:modified xsi:type="dcterms:W3CDTF">2019-04-16T06:14:20Z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