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udent\Desktop\1ПИб-02-3оп-23 Богданов Хогвартс\"/>
    </mc:Choice>
  </mc:AlternateContent>
  <bookViews>
    <workbookView xWindow="0" yWindow="0" windowWidth="21600" windowHeight="9630"/>
  </bookViews>
  <sheets>
    <sheet name="Аттестация" sheetId="1" r:id="rId1"/>
    <sheet name="Лист1" sheetId="2" r:id="rId2"/>
    <sheet name="Лист2" sheetId="11" r:id="rId3"/>
    <sheet name="Лист3" sheetId="3" r:id="rId4"/>
    <sheet name="Лист4" sheetId="4" r:id="rId5"/>
    <sheet name="Лист5" sheetId="5" r:id="rId6"/>
    <sheet name="Лист6" sheetId="6" r:id="rId7"/>
    <sheet name="Лист7" sheetId="7" r:id="rId8"/>
    <sheet name="Лист8" sheetId="8" r:id="rId9"/>
    <sheet name="Лист9" sheetId="9" r:id="rId10"/>
    <sheet name="Лист10" sheetId="10" r:id="rId11"/>
  </sheets>
  <externalReferences>
    <externalReference r:id="rId1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" i="1" l="1"/>
  <c r="E15" i="1"/>
  <c r="F15" i="1"/>
  <c r="G15" i="1"/>
  <c r="H15" i="1"/>
  <c r="I15" i="1"/>
  <c r="J15" i="1"/>
  <c r="K15" i="1"/>
  <c r="L15" i="1"/>
  <c r="C15" i="1"/>
  <c r="N4" i="1"/>
  <c r="N5" i="1"/>
  <c r="N6" i="1"/>
  <c r="N7" i="1"/>
  <c r="N8" i="1"/>
  <c r="N9" i="1"/>
  <c r="N10" i="1"/>
  <c r="N11" i="1"/>
  <c r="N12" i="1"/>
  <c r="N13" i="1"/>
  <c r="N14" i="1"/>
  <c r="N3" i="1"/>
  <c r="M4" i="1" l="1"/>
  <c r="M5" i="1"/>
  <c r="M6" i="1"/>
  <c r="M7" i="1"/>
  <c r="M8" i="1"/>
  <c r="M9" i="1"/>
  <c r="M10" i="1"/>
  <c r="M11" i="1"/>
  <c r="M12" i="1"/>
  <c r="M13" i="1"/>
  <c r="M14" i="1"/>
  <c r="M3" i="1"/>
  <c r="C4" i="1"/>
  <c r="D4" i="1"/>
  <c r="E4" i="1"/>
  <c r="F4" i="1"/>
  <c r="G4" i="1"/>
  <c r="H4" i="1"/>
  <c r="I4" i="1"/>
  <c r="J4" i="1"/>
  <c r="K4" i="1"/>
  <c r="L4" i="1"/>
  <c r="C5" i="1"/>
  <c r="D5" i="1"/>
  <c r="E5" i="1"/>
  <c r="F5" i="1"/>
  <c r="G5" i="1"/>
  <c r="H5" i="1"/>
  <c r="I5" i="1"/>
  <c r="J5" i="1"/>
  <c r="K5" i="1"/>
  <c r="L5" i="1"/>
  <c r="C6" i="1"/>
  <c r="D6" i="1"/>
  <c r="E6" i="1"/>
  <c r="F6" i="1"/>
  <c r="G6" i="1"/>
  <c r="H6" i="1"/>
  <c r="I6" i="1"/>
  <c r="J6" i="1"/>
  <c r="K6" i="1"/>
  <c r="L6" i="1"/>
  <c r="C7" i="1"/>
  <c r="D7" i="1"/>
  <c r="E7" i="1"/>
  <c r="F7" i="1"/>
  <c r="G7" i="1"/>
  <c r="H7" i="1"/>
  <c r="I7" i="1"/>
  <c r="J7" i="1"/>
  <c r="K7" i="1"/>
  <c r="L7" i="1"/>
  <c r="C8" i="1"/>
  <c r="D8" i="1"/>
  <c r="E8" i="1"/>
  <c r="F8" i="1"/>
  <c r="G8" i="1"/>
  <c r="H8" i="1"/>
  <c r="I8" i="1"/>
  <c r="J8" i="1"/>
  <c r="K8" i="1"/>
  <c r="L8" i="1"/>
  <c r="C9" i="1"/>
  <c r="D9" i="1"/>
  <c r="E9" i="1"/>
  <c r="F9" i="1"/>
  <c r="G9" i="1"/>
  <c r="H9" i="1"/>
  <c r="I9" i="1"/>
  <c r="J9" i="1"/>
  <c r="K9" i="1"/>
  <c r="L9" i="1"/>
  <c r="C10" i="1"/>
  <c r="D10" i="1"/>
  <c r="E10" i="1"/>
  <c r="F10" i="1"/>
  <c r="G10" i="1"/>
  <c r="H10" i="1"/>
  <c r="I10" i="1"/>
  <c r="J10" i="1"/>
  <c r="K10" i="1"/>
  <c r="L10" i="1"/>
  <c r="C11" i="1"/>
  <c r="D11" i="1"/>
  <c r="E11" i="1"/>
  <c r="F11" i="1"/>
  <c r="G11" i="1"/>
  <c r="H11" i="1"/>
  <c r="I11" i="1"/>
  <c r="J11" i="1"/>
  <c r="K11" i="1"/>
  <c r="L11" i="1"/>
  <c r="C12" i="1"/>
  <c r="D12" i="1"/>
  <c r="E12" i="1"/>
  <c r="F12" i="1"/>
  <c r="G12" i="1"/>
  <c r="H12" i="1"/>
  <c r="I12" i="1"/>
  <c r="J12" i="1"/>
  <c r="K12" i="1"/>
  <c r="L12" i="1"/>
  <c r="C13" i="1"/>
  <c r="D13" i="1"/>
  <c r="E13" i="1"/>
  <c r="F13" i="1"/>
  <c r="G13" i="1"/>
  <c r="H13" i="1"/>
  <c r="I13" i="1"/>
  <c r="J13" i="1"/>
  <c r="K13" i="1"/>
  <c r="L13" i="1"/>
  <c r="C14" i="1"/>
  <c r="D14" i="1"/>
  <c r="E14" i="1"/>
  <c r="F14" i="1"/>
  <c r="G14" i="1"/>
  <c r="H14" i="1"/>
  <c r="I14" i="1"/>
  <c r="J14" i="1"/>
  <c r="K14" i="1"/>
  <c r="L14" i="1"/>
  <c r="L3" i="1"/>
  <c r="K3" i="1"/>
  <c r="J3" i="1"/>
  <c r="I3" i="1"/>
  <c r="H3" i="1"/>
  <c r="E3" i="1"/>
  <c r="F3" i="1"/>
  <c r="G3" i="1"/>
  <c r="D3" i="1"/>
  <c r="C3" i="1"/>
  <c r="A3" i="10"/>
  <c r="A1" i="10"/>
  <c r="A3" i="9"/>
  <c r="A1" i="9"/>
  <c r="A3" i="8"/>
  <c r="A1" i="8"/>
  <c r="A3" i="7"/>
  <c r="A1" i="7"/>
  <c r="A3" i="6"/>
  <c r="A1" i="6"/>
  <c r="A3" i="5"/>
  <c r="A1" i="5"/>
  <c r="A3" i="4"/>
  <c r="A1" i="4"/>
  <c r="A3" i="3"/>
  <c r="A1" i="3"/>
  <c r="A3" i="11"/>
  <c r="A1" i="11"/>
  <c r="L17" i="10"/>
  <c r="K17" i="10"/>
  <c r="B17" i="10"/>
  <c r="L16" i="10"/>
  <c r="K16" i="10"/>
  <c r="B16" i="10"/>
  <c r="L15" i="10"/>
  <c r="K15" i="10"/>
  <c r="B15" i="10"/>
  <c r="L14" i="10"/>
  <c r="K14" i="10"/>
  <c r="B14" i="10"/>
  <c r="L13" i="10"/>
  <c r="K13" i="10"/>
  <c r="B13" i="10"/>
  <c r="L12" i="10"/>
  <c r="K12" i="10"/>
  <c r="B12" i="10"/>
  <c r="L11" i="10"/>
  <c r="K11" i="10"/>
  <c r="B11" i="10"/>
  <c r="L10" i="10"/>
  <c r="K10" i="10"/>
  <c r="B10" i="10"/>
  <c r="L9" i="10"/>
  <c r="K9" i="10"/>
  <c r="B9" i="10"/>
  <c r="L8" i="10"/>
  <c r="K8" i="10"/>
  <c r="B8" i="10"/>
  <c r="L7" i="10"/>
  <c r="K7" i="10"/>
  <c r="B7" i="10"/>
  <c r="L6" i="10"/>
  <c r="K6" i="10"/>
  <c r="B6" i="10"/>
  <c r="L17" i="9"/>
  <c r="K17" i="9"/>
  <c r="B17" i="9"/>
  <c r="L16" i="9"/>
  <c r="K16" i="9"/>
  <c r="B16" i="9"/>
  <c r="L15" i="9"/>
  <c r="K15" i="9"/>
  <c r="B15" i="9"/>
  <c r="L14" i="9"/>
  <c r="K14" i="9"/>
  <c r="B14" i="9"/>
  <c r="L13" i="9"/>
  <c r="K13" i="9"/>
  <c r="B13" i="9"/>
  <c r="L12" i="9"/>
  <c r="K12" i="9"/>
  <c r="B12" i="9"/>
  <c r="L11" i="9"/>
  <c r="K11" i="9"/>
  <c r="B11" i="9"/>
  <c r="L10" i="9"/>
  <c r="K10" i="9"/>
  <c r="B10" i="9"/>
  <c r="L9" i="9"/>
  <c r="K9" i="9"/>
  <c r="B9" i="9"/>
  <c r="L8" i="9"/>
  <c r="K8" i="9"/>
  <c r="B8" i="9"/>
  <c r="L7" i="9"/>
  <c r="K7" i="9"/>
  <c r="B7" i="9"/>
  <c r="L6" i="9"/>
  <c r="K6" i="9"/>
  <c r="B6" i="9"/>
  <c r="L17" i="8"/>
  <c r="K17" i="8"/>
  <c r="B17" i="8"/>
  <c r="L16" i="8"/>
  <c r="K16" i="8"/>
  <c r="B16" i="8"/>
  <c r="L15" i="8"/>
  <c r="K15" i="8"/>
  <c r="B15" i="8"/>
  <c r="L14" i="8"/>
  <c r="K14" i="8"/>
  <c r="B14" i="8"/>
  <c r="L13" i="8"/>
  <c r="K13" i="8"/>
  <c r="B13" i="8"/>
  <c r="L12" i="8"/>
  <c r="K12" i="8"/>
  <c r="B12" i="8"/>
  <c r="L11" i="8"/>
  <c r="K11" i="8"/>
  <c r="B11" i="8"/>
  <c r="L10" i="8"/>
  <c r="K10" i="8"/>
  <c r="B10" i="8"/>
  <c r="L9" i="8"/>
  <c r="K9" i="8"/>
  <c r="B9" i="8"/>
  <c r="L8" i="8"/>
  <c r="K8" i="8"/>
  <c r="B8" i="8"/>
  <c r="L7" i="8"/>
  <c r="K7" i="8"/>
  <c r="B7" i="8"/>
  <c r="L6" i="8"/>
  <c r="K6" i="8"/>
  <c r="B6" i="8"/>
  <c r="L17" i="7"/>
  <c r="K17" i="7"/>
  <c r="B17" i="7"/>
  <c r="L16" i="7"/>
  <c r="K16" i="7"/>
  <c r="B16" i="7"/>
  <c r="L15" i="7"/>
  <c r="K15" i="7"/>
  <c r="B15" i="7"/>
  <c r="L14" i="7"/>
  <c r="K14" i="7"/>
  <c r="B14" i="7"/>
  <c r="L13" i="7"/>
  <c r="K13" i="7"/>
  <c r="B13" i="7"/>
  <c r="L12" i="7"/>
  <c r="K12" i="7"/>
  <c r="B12" i="7"/>
  <c r="L11" i="7"/>
  <c r="K11" i="7"/>
  <c r="B11" i="7"/>
  <c r="L10" i="7"/>
  <c r="K10" i="7"/>
  <c r="B10" i="7"/>
  <c r="L9" i="7"/>
  <c r="K9" i="7"/>
  <c r="B9" i="7"/>
  <c r="L8" i="7"/>
  <c r="K8" i="7"/>
  <c r="B8" i="7"/>
  <c r="L7" i="7"/>
  <c r="K7" i="7"/>
  <c r="B7" i="7"/>
  <c r="L6" i="7"/>
  <c r="K6" i="7"/>
  <c r="B6" i="7"/>
  <c r="L17" i="6"/>
  <c r="K17" i="6"/>
  <c r="B17" i="6"/>
  <c r="L16" i="6"/>
  <c r="K16" i="6"/>
  <c r="B16" i="6"/>
  <c r="L15" i="6"/>
  <c r="K15" i="6"/>
  <c r="B15" i="6"/>
  <c r="L14" i="6"/>
  <c r="K14" i="6"/>
  <c r="B14" i="6"/>
  <c r="L13" i="6"/>
  <c r="K13" i="6"/>
  <c r="B13" i="6"/>
  <c r="L12" i="6"/>
  <c r="K12" i="6"/>
  <c r="B12" i="6"/>
  <c r="L11" i="6"/>
  <c r="K11" i="6"/>
  <c r="B11" i="6"/>
  <c r="L10" i="6"/>
  <c r="K10" i="6"/>
  <c r="B10" i="6"/>
  <c r="L9" i="6"/>
  <c r="K9" i="6"/>
  <c r="B9" i="6"/>
  <c r="L8" i="6"/>
  <c r="K8" i="6"/>
  <c r="B8" i="6"/>
  <c r="L7" i="6"/>
  <c r="K7" i="6"/>
  <c r="B7" i="6"/>
  <c r="L6" i="6"/>
  <c r="K6" i="6"/>
  <c r="B6" i="6"/>
  <c r="L17" i="5"/>
  <c r="K17" i="5"/>
  <c r="B17" i="5"/>
  <c r="L16" i="5"/>
  <c r="K16" i="5"/>
  <c r="B16" i="5"/>
  <c r="L15" i="5"/>
  <c r="K15" i="5"/>
  <c r="B15" i="5"/>
  <c r="L14" i="5"/>
  <c r="K14" i="5"/>
  <c r="B14" i="5"/>
  <c r="L13" i="5"/>
  <c r="K13" i="5"/>
  <c r="B13" i="5"/>
  <c r="L12" i="5"/>
  <c r="K12" i="5"/>
  <c r="B12" i="5"/>
  <c r="L11" i="5"/>
  <c r="K11" i="5"/>
  <c r="B11" i="5"/>
  <c r="L10" i="5"/>
  <c r="K10" i="5"/>
  <c r="B10" i="5"/>
  <c r="L9" i="5"/>
  <c r="K9" i="5"/>
  <c r="B9" i="5"/>
  <c r="L8" i="5"/>
  <c r="K8" i="5"/>
  <c r="B8" i="5"/>
  <c r="L7" i="5"/>
  <c r="K7" i="5"/>
  <c r="B7" i="5"/>
  <c r="L6" i="5"/>
  <c r="K6" i="5"/>
  <c r="B6" i="5"/>
  <c r="L17" i="4"/>
  <c r="K17" i="4"/>
  <c r="B17" i="4"/>
  <c r="L16" i="4"/>
  <c r="K16" i="4"/>
  <c r="B16" i="4"/>
  <c r="L15" i="4"/>
  <c r="K15" i="4"/>
  <c r="B15" i="4"/>
  <c r="L14" i="4"/>
  <c r="K14" i="4"/>
  <c r="B14" i="4"/>
  <c r="L13" i="4"/>
  <c r="K13" i="4"/>
  <c r="B13" i="4"/>
  <c r="L12" i="4"/>
  <c r="K12" i="4"/>
  <c r="B12" i="4"/>
  <c r="L11" i="4"/>
  <c r="K11" i="4"/>
  <c r="B11" i="4"/>
  <c r="L10" i="4"/>
  <c r="K10" i="4"/>
  <c r="B10" i="4"/>
  <c r="L9" i="4"/>
  <c r="K9" i="4"/>
  <c r="B9" i="4"/>
  <c r="L8" i="4"/>
  <c r="K8" i="4"/>
  <c r="B8" i="4"/>
  <c r="L7" i="4"/>
  <c r="K7" i="4"/>
  <c r="B7" i="4"/>
  <c r="L6" i="4"/>
  <c r="K6" i="4"/>
  <c r="B6" i="4"/>
  <c r="L17" i="3"/>
  <c r="K17" i="3"/>
  <c r="B17" i="3"/>
  <c r="L16" i="3"/>
  <c r="K16" i="3"/>
  <c r="B16" i="3"/>
  <c r="L15" i="3"/>
  <c r="K15" i="3"/>
  <c r="B15" i="3"/>
  <c r="L14" i="3"/>
  <c r="K14" i="3"/>
  <c r="B14" i="3"/>
  <c r="L13" i="3"/>
  <c r="K13" i="3"/>
  <c r="B13" i="3"/>
  <c r="L12" i="3"/>
  <c r="K12" i="3"/>
  <c r="B12" i="3"/>
  <c r="L11" i="3"/>
  <c r="K11" i="3"/>
  <c r="B11" i="3"/>
  <c r="L10" i="3"/>
  <c r="K10" i="3"/>
  <c r="B10" i="3"/>
  <c r="L9" i="3"/>
  <c r="K9" i="3"/>
  <c r="B9" i="3"/>
  <c r="L8" i="3"/>
  <c r="K8" i="3"/>
  <c r="B8" i="3"/>
  <c r="L7" i="3"/>
  <c r="K7" i="3"/>
  <c r="B7" i="3"/>
  <c r="L6" i="3"/>
  <c r="K6" i="3"/>
  <c r="B6" i="3"/>
  <c r="L17" i="11"/>
  <c r="K17" i="11"/>
  <c r="B17" i="11"/>
  <c r="L16" i="11"/>
  <c r="K16" i="11"/>
  <c r="B16" i="11"/>
  <c r="L15" i="11"/>
  <c r="K15" i="11"/>
  <c r="B15" i="11"/>
  <c r="L14" i="11"/>
  <c r="K14" i="11"/>
  <c r="B14" i="11"/>
  <c r="L13" i="11"/>
  <c r="K13" i="11"/>
  <c r="B13" i="11"/>
  <c r="L12" i="11"/>
  <c r="K12" i="11"/>
  <c r="B12" i="11"/>
  <c r="L11" i="11"/>
  <c r="K11" i="11"/>
  <c r="B11" i="11"/>
  <c r="L10" i="11"/>
  <c r="K10" i="11"/>
  <c r="B10" i="11"/>
  <c r="L9" i="11"/>
  <c r="K9" i="11"/>
  <c r="B9" i="11"/>
  <c r="L8" i="11"/>
  <c r="K8" i="11"/>
  <c r="B8" i="11"/>
  <c r="L7" i="11"/>
  <c r="K7" i="11"/>
  <c r="B7" i="11"/>
  <c r="L6" i="11"/>
  <c r="K6" i="11"/>
  <c r="B6" i="11"/>
  <c r="L7" i="2"/>
  <c r="L8" i="2"/>
  <c r="L9" i="2"/>
  <c r="L10" i="2"/>
  <c r="L11" i="2"/>
  <c r="L12" i="2"/>
  <c r="L13" i="2"/>
  <c r="L14" i="2"/>
  <c r="L15" i="2"/>
  <c r="L16" i="2"/>
  <c r="L17" i="2"/>
  <c r="L6" i="2"/>
  <c r="K7" i="2"/>
  <c r="K8" i="2"/>
  <c r="K9" i="2"/>
  <c r="K10" i="2"/>
  <c r="K11" i="2"/>
  <c r="K12" i="2"/>
  <c r="K13" i="2"/>
  <c r="K14" i="2"/>
  <c r="K15" i="2"/>
  <c r="K16" i="2"/>
  <c r="K17" i="2"/>
  <c r="K6" i="2"/>
  <c r="B7" i="2"/>
  <c r="B8" i="2"/>
  <c r="B9" i="2"/>
  <c r="B10" i="2"/>
  <c r="B11" i="2"/>
  <c r="B12" i="2"/>
  <c r="B13" i="2"/>
  <c r="B14" i="2"/>
  <c r="B15" i="2"/>
  <c r="B16" i="2"/>
  <c r="B17" i="2"/>
  <c r="B6" i="2"/>
  <c r="A3" i="2"/>
  <c r="A1" i="2"/>
  <c r="L2" i="1"/>
  <c r="K2" i="1"/>
  <c r="J2" i="1"/>
  <c r="I2" i="1"/>
  <c r="H2" i="1"/>
  <c r="F2" i="1"/>
  <c r="G2" i="1"/>
  <c r="E2" i="1"/>
  <c r="D2" i="1"/>
  <c r="B4" i="1"/>
  <c r="B5" i="1"/>
  <c r="B6" i="1"/>
  <c r="B7" i="1"/>
  <c r="B8" i="1"/>
  <c r="B9" i="1"/>
  <c r="B10" i="1"/>
  <c r="B11" i="1"/>
  <c r="B12" i="1"/>
  <c r="B13" i="1"/>
  <c r="B14" i="1"/>
  <c r="B3" i="1"/>
  <c r="C2" i="1"/>
</calcChain>
</file>

<file path=xl/sharedStrings.xml><?xml version="1.0" encoding="utf-8"?>
<sst xmlns="http://schemas.openxmlformats.org/spreadsheetml/2006/main" count="286" uniqueCount="17">
  <si>
    <t>Текущая аттестация</t>
  </si>
  <si>
    <t>№ пп</t>
  </si>
  <si>
    <t>Средний балл по предмету</t>
  </si>
  <si>
    <t>Пропущено занятий</t>
  </si>
  <si>
    <t xml:space="preserve">                      Предмет Фамилия</t>
  </si>
  <si>
    <t>Средний балл студента</t>
  </si>
  <si>
    <t>1.9</t>
  </si>
  <si>
    <t>8.9</t>
  </si>
  <si>
    <t>10.10</t>
  </si>
  <si>
    <t>15.11</t>
  </si>
  <si>
    <t>16.11</t>
  </si>
  <si>
    <t>2.12</t>
  </si>
  <si>
    <t>5.12</t>
  </si>
  <si>
    <t>20.12</t>
  </si>
  <si>
    <t>Средний балл</t>
  </si>
  <si>
    <t>Пропуски занятий</t>
  </si>
  <si>
    <t>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</si>
</sst>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5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b/>
      <i/>
      <sz val="18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2" fillId="0" borderId="0" xfId="0" applyFont="1"/>
    <xf numFmtId="0" fontId="3" fillId="0" borderId="0" xfId="0" applyFont="1"/>
    <xf numFmtId="0" fontId="4" fillId="0" borderId="2" xfId="0" applyFont="1" applyBorder="1" applyAlignment="1">
      <alignment horizontal="left" vertical="justify"/>
    </xf>
    <xf numFmtId="0" fontId="1" fillId="0" borderId="1" xfId="0" applyFont="1" applyBorder="1" applyAlignment="1">
      <alignment horizontal="center" vertical="center" textRotation="90"/>
    </xf>
    <xf numFmtId="0" fontId="1" fillId="2" borderId="1" xfId="0" applyFont="1" applyFill="1" applyBorder="1" applyAlignment="1">
      <alignment horizontal="center" vertical="center" textRotation="90"/>
    </xf>
    <xf numFmtId="0" fontId="0" fillId="2" borderId="1" xfId="0" applyFill="1" applyBorder="1"/>
    <xf numFmtId="0" fontId="1" fillId="2" borderId="1" xfId="0" applyFont="1" applyFill="1" applyBorder="1"/>
    <xf numFmtId="0" fontId="1" fillId="0" borderId="1" xfId="0" quotePrefix="1" applyFont="1" applyBorder="1" applyAlignment="1">
      <alignment horizontal="center" vertical="center" textRotation="90"/>
    </xf>
    <xf numFmtId="0" fontId="1" fillId="0" borderId="1" xfId="0" quotePrefix="1" applyFont="1" applyFill="1" applyBorder="1" applyAlignment="1">
      <alignment horizontal="center" vertical="center" textRotation="90"/>
    </xf>
    <xf numFmtId="0" fontId="1" fillId="0" borderId="1" xfId="0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0" fillId="0" borderId="1" xfId="0" applyNumberFormat="1" applyBorder="1"/>
    <xf numFmtId="1" fontId="0" fillId="2" borderId="1" xfId="0" applyNumberForma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57;&#1090;&#1091;&#1076;&#1077;&#1085;&#1090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туденты"/>
      <sheetName val="Предметы"/>
    </sheetNames>
    <sheetDataSet>
      <sheetData sheetId="0">
        <row r="3">
          <cell r="D3" t="str">
            <v>Поттер</v>
          </cell>
          <cell r="E3" t="str">
            <v>Гарри</v>
          </cell>
        </row>
        <row r="4">
          <cell r="D4" t="str">
            <v>Грейнджер</v>
          </cell>
          <cell r="E4" t="str">
            <v>Гермиона</v>
          </cell>
        </row>
        <row r="5">
          <cell r="D5" t="str">
            <v>Долгопупс</v>
          </cell>
          <cell r="E5" t="str">
            <v>Невилл</v>
          </cell>
        </row>
        <row r="6">
          <cell r="D6" t="str">
            <v>Чанг</v>
          </cell>
          <cell r="E6" t="str">
            <v>Чжоу</v>
          </cell>
        </row>
        <row r="7">
          <cell r="D7" t="str">
            <v>Патил</v>
          </cell>
          <cell r="E7" t="str">
            <v>Падма</v>
          </cell>
        </row>
        <row r="8">
          <cell r="D8" t="str">
            <v>Турпин</v>
          </cell>
          <cell r="E8" t="str">
            <v>Лайза</v>
          </cell>
        </row>
        <row r="9">
          <cell r="D9" t="str">
            <v>Малфой</v>
          </cell>
          <cell r="E9" t="str">
            <v>Драко</v>
          </cell>
        </row>
        <row r="10">
          <cell r="D10" t="str">
            <v>Крэбб</v>
          </cell>
          <cell r="E10" t="str">
            <v>Винсент</v>
          </cell>
        </row>
        <row r="11">
          <cell r="D11" t="str">
            <v>Булдстроуд</v>
          </cell>
          <cell r="E11" t="str">
            <v>Миллисента</v>
          </cell>
        </row>
        <row r="12">
          <cell r="D12" t="str">
            <v>Макмиллан</v>
          </cell>
          <cell r="E12" t="str">
            <v>Эрни</v>
          </cell>
        </row>
        <row r="13">
          <cell r="D13" t="str">
            <v>Смит</v>
          </cell>
          <cell r="E13" t="str">
            <v>Захария</v>
          </cell>
        </row>
        <row r="14">
          <cell r="D14" t="str">
            <v>Боунс</v>
          </cell>
          <cell r="E14" t="str">
            <v>Сьюзен</v>
          </cell>
        </row>
      </sheetData>
      <sheetData sheetId="1">
        <row r="3">
          <cell r="A3" t="str">
            <v>История магии</v>
          </cell>
          <cell r="B3" t="str">
            <v>Бинс Катберн</v>
          </cell>
        </row>
        <row r="4">
          <cell r="A4" t="str">
            <v>Магловедение</v>
          </cell>
          <cell r="B4" t="str">
            <v>Бербидж Чарити</v>
          </cell>
        </row>
        <row r="5">
          <cell r="A5" t="str">
            <v>Нумерология</v>
          </cell>
          <cell r="B5" t="str">
            <v>Вектор Септима</v>
          </cell>
        </row>
        <row r="6">
          <cell r="A6" t="str">
            <v>УЗМС</v>
          </cell>
          <cell r="B6" t="str">
            <v>Руберус Хагрид</v>
          </cell>
        </row>
        <row r="7">
          <cell r="A7" t="str">
            <v>Прорицания</v>
          </cell>
          <cell r="B7" t="str">
            <v>Тревелони Сивилла</v>
          </cell>
        </row>
        <row r="8">
          <cell r="A8" t="str">
            <v>Заклинания</v>
          </cell>
          <cell r="B8" t="str">
            <v>Флитвик Филиус</v>
          </cell>
        </row>
        <row r="9">
          <cell r="A9" t="str">
            <v>Трансфигурация</v>
          </cell>
          <cell r="B9" t="str">
            <v>Макгонагалл Минерва</v>
          </cell>
        </row>
        <row r="10">
          <cell r="A10" t="str">
            <v>Зельеварение</v>
          </cell>
          <cell r="B10" t="str">
            <v>Снейп Северус</v>
          </cell>
        </row>
        <row r="11">
          <cell r="A11" t="str">
            <v>Травология</v>
          </cell>
          <cell r="B11" t="str">
            <v>Стебль Помона</v>
          </cell>
        </row>
        <row r="12">
          <cell r="A12" t="str">
            <v>Полеты на метле</v>
          </cell>
          <cell r="B12" t="str">
            <v>Мадам Трюк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tabSelected="1" workbookViewId="0">
      <selection activeCell="C15" sqref="C15:L15"/>
    </sheetView>
  </sheetViews>
  <sheetFormatPr defaultRowHeight="15" x14ac:dyDescent="0.25"/>
  <cols>
    <col min="2" max="2" width="23.7109375" bestFit="1" customWidth="1"/>
    <col min="3" max="3" width="10.28515625" bestFit="1" customWidth="1"/>
  </cols>
  <sheetData>
    <row r="1" spans="1:14" ht="23.25" x14ac:dyDescent="0.35">
      <c r="A1" s="3" t="s">
        <v>0</v>
      </c>
    </row>
    <row r="2" spans="1:14" ht="120.75" x14ac:dyDescent="0.25">
      <c r="A2" s="5" t="s">
        <v>1</v>
      </c>
      <c r="B2" s="4" t="s">
        <v>4</v>
      </c>
      <c r="C2" s="5" t="str">
        <f>[1]Предметы!A3</f>
        <v>История магии</v>
      </c>
      <c r="D2" s="5" t="str">
        <f>[1]Предметы!A4</f>
        <v>Магловедение</v>
      </c>
      <c r="E2" s="5" t="str">
        <f>[1]Предметы!A5</f>
        <v>Нумерология</v>
      </c>
      <c r="F2" s="5" t="str">
        <f>[1]Предметы!A6</f>
        <v>УЗМС</v>
      </c>
      <c r="G2" s="5" t="str">
        <f>[1]Предметы!A7</f>
        <v>Прорицания</v>
      </c>
      <c r="H2" s="5" t="str">
        <f>[1]Предметы!A8</f>
        <v>Заклинания</v>
      </c>
      <c r="I2" s="5" t="str">
        <f>[1]Предметы!A9</f>
        <v>Трансфигурация</v>
      </c>
      <c r="J2" s="5" t="str">
        <f>[1]Предметы!A10</f>
        <v>Зельеварение</v>
      </c>
      <c r="K2" s="5" t="str">
        <f>[1]Предметы!A11</f>
        <v>Травология</v>
      </c>
      <c r="L2" s="5" t="str">
        <f>[1]Предметы!A12</f>
        <v>Полеты на метле</v>
      </c>
      <c r="M2" s="6" t="s">
        <v>5</v>
      </c>
      <c r="N2" s="6" t="s">
        <v>3</v>
      </c>
    </row>
    <row r="3" spans="1:14" x14ac:dyDescent="0.25">
      <c r="A3" s="1">
        <v>1</v>
      </c>
      <c r="B3" s="1" t="str">
        <f>CONCATENATE([1]Студенты!D3," ",[1]Студенты!E3)</f>
        <v>Поттер Гарри</v>
      </c>
      <c r="C3" s="13">
        <f>Лист1!K6</f>
        <v>4.5</v>
      </c>
      <c r="D3" s="13">
        <f>Лист2!K6</f>
        <v>4.5</v>
      </c>
      <c r="E3" s="13">
        <f>Лист3!K6</f>
        <v>4.5</v>
      </c>
      <c r="F3" s="13">
        <f>Лист4!K6</f>
        <v>4.5</v>
      </c>
      <c r="G3" s="13">
        <f>Лист5!K6</f>
        <v>4.5</v>
      </c>
      <c r="H3" s="13">
        <f>Лист6!K6</f>
        <v>4.5</v>
      </c>
      <c r="I3" s="13">
        <f>Лист7!K6</f>
        <v>4.5</v>
      </c>
      <c r="J3" s="13">
        <f>Лист8!K6</f>
        <v>4.5</v>
      </c>
      <c r="K3" s="13">
        <f>Лист9!K6</f>
        <v>4.5</v>
      </c>
      <c r="L3" s="13">
        <f>Лист10!K6</f>
        <v>4.5</v>
      </c>
      <c r="M3" s="14">
        <f>AVERAGE(C3:L3)</f>
        <v>4.5</v>
      </c>
      <c r="N3" s="7">
        <f>Лист1!L6+Лист2!L6+Лист3!L6+Лист4!L6+Лист5!L6+Лист6!L6+Лист7!L6+Лист8!L6+Лист9!L6+Лист10!L6</f>
        <v>20</v>
      </c>
    </row>
    <row r="4" spans="1:14" x14ac:dyDescent="0.25">
      <c r="A4" s="1">
        <v>2</v>
      </c>
      <c r="B4" s="1" t="str">
        <f>CONCATENATE([1]Студенты!D4," ",[1]Студенты!E4)</f>
        <v>Грейнджер Гермиона</v>
      </c>
      <c r="C4" s="13">
        <f>Лист1!K7</f>
        <v>4.166666666666667</v>
      </c>
      <c r="D4" s="13">
        <f>Лист2!K7</f>
        <v>4.166666666666667</v>
      </c>
      <c r="E4" s="13">
        <f>Лист3!K7</f>
        <v>4.166666666666667</v>
      </c>
      <c r="F4" s="13">
        <f>Лист4!K7</f>
        <v>4.166666666666667</v>
      </c>
      <c r="G4" s="13">
        <f>Лист5!K7</f>
        <v>4.166666666666667</v>
      </c>
      <c r="H4" s="13">
        <f>Лист6!K7</f>
        <v>4.166666666666667</v>
      </c>
      <c r="I4" s="13">
        <f>Лист7!K7</f>
        <v>4.166666666666667</v>
      </c>
      <c r="J4" s="13">
        <f>Лист8!K7</f>
        <v>4.166666666666667</v>
      </c>
      <c r="K4" s="13">
        <f>Лист9!K7</f>
        <v>4.166666666666667</v>
      </c>
      <c r="L4" s="13">
        <f>Лист10!K7</f>
        <v>4.166666666666667</v>
      </c>
      <c r="M4" s="14">
        <f t="shared" ref="M4:M14" si="0">AVERAGE(C4:L4)</f>
        <v>4.1666666666666661</v>
      </c>
      <c r="N4" s="7">
        <f>Лист1!L7+Лист2!L7+Лист3!L7+Лист4!L7+Лист5!L7+Лист6!L7+Лист7!L7+Лист8!L7+Лист9!L7+Лист10!L7</f>
        <v>20</v>
      </c>
    </row>
    <row r="5" spans="1:14" x14ac:dyDescent="0.25">
      <c r="A5" s="1">
        <v>3</v>
      </c>
      <c r="B5" s="1" t="str">
        <f>CONCATENATE([1]Студенты!D5," ",[1]Студенты!E5)</f>
        <v>Долгопупс Невилл</v>
      </c>
      <c r="C5" s="13">
        <f>Лист1!K8</f>
        <v>3.1666666666666665</v>
      </c>
      <c r="D5" s="13">
        <f>Лист2!K8</f>
        <v>3.1666666666666665</v>
      </c>
      <c r="E5" s="13">
        <f>Лист3!K8</f>
        <v>3.1666666666666665</v>
      </c>
      <c r="F5" s="13">
        <f>Лист4!K8</f>
        <v>3.1666666666666665</v>
      </c>
      <c r="G5" s="13">
        <f>Лист5!K8</f>
        <v>3.1666666666666665</v>
      </c>
      <c r="H5" s="13">
        <f>Лист6!K8</f>
        <v>3.1666666666666665</v>
      </c>
      <c r="I5" s="13">
        <f>Лист7!K8</f>
        <v>3.1666666666666665</v>
      </c>
      <c r="J5" s="13">
        <f>Лист8!K8</f>
        <v>3.1666666666666665</v>
      </c>
      <c r="K5" s="13">
        <f>Лист9!K8</f>
        <v>3.1666666666666665</v>
      </c>
      <c r="L5" s="13">
        <f>Лист10!K8</f>
        <v>3.1666666666666665</v>
      </c>
      <c r="M5" s="14">
        <f t="shared" si="0"/>
        <v>3.166666666666667</v>
      </c>
      <c r="N5" s="7">
        <f>Лист1!L8+Лист2!L8+Лист3!L8+Лист4!L8+Лист5!L8+Лист6!L8+Лист7!L8+Лист8!L8+Лист9!L8+Лист10!L8</f>
        <v>20</v>
      </c>
    </row>
    <row r="6" spans="1:14" x14ac:dyDescent="0.25">
      <c r="A6" s="1">
        <v>4</v>
      </c>
      <c r="B6" s="1" t="str">
        <f>CONCATENATE([1]Студенты!D6," ",[1]Студенты!E6)</f>
        <v>Чанг Чжоу</v>
      </c>
      <c r="C6" s="13">
        <f>Лист1!K9</f>
        <v>3.5714285714285716</v>
      </c>
      <c r="D6" s="13">
        <f>Лист2!K9</f>
        <v>3.5714285714285716</v>
      </c>
      <c r="E6" s="13">
        <f>Лист3!K9</f>
        <v>3.5714285714285716</v>
      </c>
      <c r="F6" s="13">
        <f>Лист4!K9</f>
        <v>3.5714285714285716</v>
      </c>
      <c r="G6" s="13">
        <f>Лист5!K9</f>
        <v>3.5714285714285716</v>
      </c>
      <c r="H6" s="13">
        <f>Лист6!K9</f>
        <v>3.5714285714285716</v>
      </c>
      <c r="I6" s="13">
        <f>Лист7!K9</f>
        <v>3.5714285714285716</v>
      </c>
      <c r="J6" s="13">
        <f>Лист8!K9</f>
        <v>3.5714285714285716</v>
      </c>
      <c r="K6" s="13">
        <f>Лист9!K9</f>
        <v>3.5714285714285716</v>
      </c>
      <c r="L6" s="13">
        <f>Лист10!K9</f>
        <v>3.5714285714285716</v>
      </c>
      <c r="M6" s="14">
        <f t="shared" si="0"/>
        <v>3.5714285714285716</v>
      </c>
      <c r="N6" s="7">
        <f>Лист1!L9+Лист2!L9+Лист3!L9+Лист4!L9+Лист5!L9+Лист6!L9+Лист7!L9+Лист8!L9+Лист9!L9+Лист10!L9</f>
        <v>10</v>
      </c>
    </row>
    <row r="7" spans="1:14" x14ac:dyDescent="0.25">
      <c r="A7" s="1">
        <v>5</v>
      </c>
      <c r="B7" s="1" t="str">
        <f>CONCATENATE([1]Студенты!D7," ",[1]Студенты!E7)</f>
        <v>Патил Падма</v>
      </c>
      <c r="C7" s="13">
        <f>Лист1!K10</f>
        <v>4</v>
      </c>
      <c r="D7" s="13">
        <f>Лист2!K10</f>
        <v>4</v>
      </c>
      <c r="E7" s="13">
        <f>Лист3!K10</f>
        <v>4</v>
      </c>
      <c r="F7" s="13">
        <f>Лист4!K10</f>
        <v>4</v>
      </c>
      <c r="G7" s="13">
        <f>Лист5!K10</f>
        <v>4</v>
      </c>
      <c r="H7" s="13">
        <f>Лист6!K10</f>
        <v>4</v>
      </c>
      <c r="I7" s="13">
        <f>Лист7!K10</f>
        <v>4</v>
      </c>
      <c r="J7" s="13">
        <f>Лист8!K10</f>
        <v>4</v>
      </c>
      <c r="K7" s="13">
        <f>Лист9!K10</f>
        <v>4</v>
      </c>
      <c r="L7" s="13">
        <f>Лист10!K10</f>
        <v>4</v>
      </c>
      <c r="M7" s="14">
        <f t="shared" si="0"/>
        <v>4</v>
      </c>
      <c r="N7" s="7">
        <f>Лист1!L10+Лист2!L10+Лист3!L10+Лист4!L10+Лист5!L10+Лист6!L10+Лист7!L10+Лист8!L10+Лист9!L10+Лист10!L10</f>
        <v>10</v>
      </c>
    </row>
    <row r="8" spans="1:14" x14ac:dyDescent="0.25">
      <c r="A8" s="1">
        <v>6</v>
      </c>
      <c r="B8" s="1" t="str">
        <f>CONCATENATE([1]Студенты!D8," ",[1]Студенты!E8)</f>
        <v>Турпин Лайза</v>
      </c>
      <c r="C8" s="13">
        <f>Лист1!K11</f>
        <v>3.625</v>
      </c>
      <c r="D8" s="13">
        <f>Лист2!K11</f>
        <v>3.625</v>
      </c>
      <c r="E8" s="13">
        <f>Лист3!K11</f>
        <v>3.625</v>
      </c>
      <c r="F8" s="13">
        <f>Лист4!K11</f>
        <v>3.625</v>
      </c>
      <c r="G8" s="13">
        <f>Лист5!K11</f>
        <v>3.625</v>
      </c>
      <c r="H8" s="13">
        <f>Лист6!K11</f>
        <v>3.625</v>
      </c>
      <c r="I8" s="13">
        <f>Лист7!K11</f>
        <v>3.625</v>
      </c>
      <c r="J8" s="13">
        <f>Лист8!K11</f>
        <v>3.625</v>
      </c>
      <c r="K8" s="13">
        <f>Лист9!K11</f>
        <v>3.625</v>
      </c>
      <c r="L8" s="13">
        <f>Лист10!K11</f>
        <v>3.625</v>
      </c>
      <c r="M8" s="14">
        <f t="shared" si="0"/>
        <v>3.625</v>
      </c>
      <c r="N8" s="7">
        <f>Лист1!L11+Лист2!L11+Лист3!L11+Лист4!L11+Лист5!L11+Лист6!L11+Лист7!L11+Лист8!L11+Лист9!L11+Лист10!L11</f>
        <v>0</v>
      </c>
    </row>
    <row r="9" spans="1:14" x14ac:dyDescent="0.25">
      <c r="A9" s="1">
        <v>7</v>
      </c>
      <c r="B9" s="1" t="str">
        <f>CONCATENATE([1]Студенты!D9," ",[1]Студенты!E9)</f>
        <v>Малфой Драко</v>
      </c>
      <c r="C9" s="13">
        <f>Лист1!K12</f>
        <v>3.1428571428571428</v>
      </c>
      <c r="D9" s="13">
        <f>Лист2!K12</f>
        <v>3.1428571428571428</v>
      </c>
      <c r="E9" s="13">
        <f>Лист3!K12</f>
        <v>3.1428571428571428</v>
      </c>
      <c r="F9" s="13">
        <f>Лист4!K12</f>
        <v>3.1428571428571428</v>
      </c>
      <c r="G9" s="13">
        <f>Лист5!K12</f>
        <v>3.1428571428571428</v>
      </c>
      <c r="H9" s="13">
        <f>Лист6!K12</f>
        <v>3.1428571428571428</v>
      </c>
      <c r="I9" s="13">
        <f>Лист7!K12</f>
        <v>3.1428571428571428</v>
      </c>
      <c r="J9" s="13">
        <f>Лист8!K12</f>
        <v>3.1428571428571428</v>
      </c>
      <c r="K9" s="13">
        <f>Лист9!K12</f>
        <v>3.1428571428571428</v>
      </c>
      <c r="L9" s="13">
        <f>Лист10!K12</f>
        <v>3.1428571428571428</v>
      </c>
      <c r="M9" s="14">
        <f t="shared" si="0"/>
        <v>3.1428571428571428</v>
      </c>
      <c r="N9" s="7">
        <f>Лист1!L12+Лист2!L12+Лист3!L12+Лист4!L12+Лист5!L12+Лист6!L12+Лист7!L12+Лист8!L12+Лист9!L12+Лист10!L12</f>
        <v>10</v>
      </c>
    </row>
    <row r="10" spans="1:14" x14ac:dyDescent="0.25">
      <c r="A10" s="1">
        <v>8</v>
      </c>
      <c r="B10" s="1" t="str">
        <f>CONCATENATE([1]Студенты!D10," ",[1]Студенты!E10)</f>
        <v>Крэбб Винсент</v>
      </c>
      <c r="C10" s="13">
        <f>Лист1!K13</f>
        <v>3.875</v>
      </c>
      <c r="D10" s="13">
        <f>Лист2!K13</f>
        <v>3.875</v>
      </c>
      <c r="E10" s="13">
        <f>Лист3!K13</f>
        <v>3.875</v>
      </c>
      <c r="F10" s="13">
        <f>Лист4!K13</f>
        <v>3.875</v>
      </c>
      <c r="G10" s="13">
        <f>Лист5!K13</f>
        <v>3.875</v>
      </c>
      <c r="H10" s="13">
        <f>Лист6!K13</f>
        <v>3.875</v>
      </c>
      <c r="I10" s="13">
        <f>Лист7!K13</f>
        <v>3.875</v>
      </c>
      <c r="J10" s="13">
        <f>Лист8!K13</f>
        <v>3.875</v>
      </c>
      <c r="K10" s="13">
        <f>Лист9!K13</f>
        <v>3.875</v>
      </c>
      <c r="L10" s="13">
        <f>Лист10!K13</f>
        <v>3.875</v>
      </c>
      <c r="M10" s="14">
        <f t="shared" si="0"/>
        <v>3.875</v>
      </c>
      <c r="N10" s="7">
        <f>Лист1!L13+Лист2!L13+Лист3!L13+Лист4!L13+Лист5!L13+Лист6!L13+Лист7!L13+Лист8!L13+Лист9!L13+Лист10!L13</f>
        <v>0</v>
      </c>
    </row>
    <row r="11" spans="1:14" x14ac:dyDescent="0.25">
      <c r="A11" s="1">
        <v>9</v>
      </c>
      <c r="B11" s="1" t="str">
        <f>CONCATENATE([1]Студенты!D11," ",[1]Студенты!E11)</f>
        <v>Булдстроуд Миллисента</v>
      </c>
      <c r="C11" s="13">
        <f>Лист1!K14</f>
        <v>4.1428571428571432</v>
      </c>
      <c r="D11" s="13">
        <f>Лист2!K14</f>
        <v>4.1428571428571432</v>
      </c>
      <c r="E11" s="13">
        <f>Лист3!K14</f>
        <v>4.1428571428571432</v>
      </c>
      <c r="F11" s="13">
        <f>Лист4!K14</f>
        <v>4.1428571428571432</v>
      </c>
      <c r="G11" s="13">
        <f>Лист5!K14</f>
        <v>4.1428571428571432</v>
      </c>
      <c r="H11" s="13">
        <f>Лист6!K14</f>
        <v>4.1428571428571432</v>
      </c>
      <c r="I11" s="13">
        <f>Лист7!K14</f>
        <v>4.1428571428571432</v>
      </c>
      <c r="J11" s="13">
        <f>Лист8!K14</f>
        <v>4.1428571428571432</v>
      </c>
      <c r="K11" s="13">
        <f>Лист9!K14</f>
        <v>4.1428571428571432</v>
      </c>
      <c r="L11" s="13">
        <f>Лист10!K14</f>
        <v>4.1428571428571432</v>
      </c>
      <c r="M11" s="14">
        <f t="shared" si="0"/>
        <v>4.1428571428571441</v>
      </c>
      <c r="N11" s="7">
        <f>Лист1!L14+Лист2!L14+Лист3!L14+Лист4!L14+Лист5!L14+Лист6!L14+Лист7!L14+Лист8!L14+Лист9!L14+Лист10!L14</f>
        <v>10</v>
      </c>
    </row>
    <row r="12" spans="1:14" x14ac:dyDescent="0.25">
      <c r="A12" s="1">
        <v>10</v>
      </c>
      <c r="B12" s="1" t="str">
        <f>CONCATENATE([1]Студенты!D12," ",[1]Студенты!E12)</f>
        <v>Макмиллан Эрни</v>
      </c>
      <c r="C12" s="13">
        <f>Лист1!K15</f>
        <v>4.5</v>
      </c>
      <c r="D12" s="13">
        <f>Лист2!K15</f>
        <v>4.5</v>
      </c>
      <c r="E12" s="13">
        <f>Лист3!K15</f>
        <v>4.5</v>
      </c>
      <c r="F12" s="13">
        <f>Лист4!K15</f>
        <v>4.5</v>
      </c>
      <c r="G12" s="13">
        <f>Лист5!K15</f>
        <v>4.5</v>
      </c>
      <c r="H12" s="13">
        <f>Лист6!K15</f>
        <v>4.5</v>
      </c>
      <c r="I12" s="13">
        <f>Лист7!K15</f>
        <v>4.5</v>
      </c>
      <c r="J12" s="13">
        <f>Лист8!K15</f>
        <v>4.5</v>
      </c>
      <c r="K12" s="13">
        <f>Лист9!K15</f>
        <v>4.5</v>
      </c>
      <c r="L12" s="13">
        <f>Лист10!K15</f>
        <v>4.5</v>
      </c>
      <c r="M12" s="14">
        <f t="shared" si="0"/>
        <v>4.5</v>
      </c>
      <c r="N12" s="7">
        <f>Лист1!L15+Лист2!L15+Лист3!L15+Лист4!L15+Лист5!L15+Лист6!L15+Лист7!L15+Лист8!L15+Лист9!L15+Лист10!L15</f>
        <v>40</v>
      </c>
    </row>
    <row r="13" spans="1:14" x14ac:dyDescent="0.25">
      <c r="A13" s="1">
        <v>11</v>
      </c>
      <c r="B13" s="1" t="str">
        <f>CONCATENATE([1]Студенты!D13," ",[1]Студенты!E13)</f>
        <v>Смит Захария</v>
      </c>
      <c r="C13" s="13">
        <f>Лист1!K16</f>
        <v>3.5714285714285716</v>
      </c>
      <c r="D13" s="13">
        <f>Лист2!K16</f>
        <v>3.5714285714285716</v>
      </c>
      <c r="E13" s="13">
        <f>Лист3!K16</f>
        <v>3.5714285714285716</v>
      </c>
      <c r="F13" s="13">
        <f>Лист4!K16</f>
        <v>3.5714285714285716</v>
      </c>
      <c r="G13" s="13">
        <f>Лист5!K16</f>
        <v>3.5714285714285716</v>
      </c>
      <c r="H13" s="13">
        <f>Лист6!K16</f>
        <v>3.5714285714285716</v>
      </c>
      <c r="I13" s="13">
        <f>Лист7!K16</f>
        <v>3.5714285714285716</v>
      </c>
      <c r="J13" s="13">
        <f>Лист8!K16</f>
        <v>3.5714285714285716</v>
      </c>
      <c r="K13" s="13">
        <f>Лист9!K16</f>
        <v>3.5714285714285716</v>
      </c>
      <c r="L13" s="13">
        <f>Лист10!K16</f>
        <v>3.5714285714285716</v>
      </c>
      <c r="M13" s="14">
        <f t="shared" si="0"/>
        <v>3.5714285714285716</v>
      </c>
      <c r="N13" s="7">
        <f>Лист1!L16+Лист2!L16+Лист3!L16+Лист4!L16+Лист5!L16+Лист6!L16+Лист7!L16+Лист8!L16+Лист9!L16+Лист10!L16</f>
        <v>10</v>
      </c>
    </row>
    <row r="14" spans="1:14" x14ac:dyDescent="0.25">
      <c r="A14" s="1">
        <v>12</v>
      </c>
      <c r="B14" s="1" t="str">
        <f>CONCATENATE([1]Студенты!D14," ",[1]Студенты!E14)</f>
        <v>Боунс Сьюзен</v>
      </c>
      <c r="C14" s="13">
        <f>Лист1!K17</f>
        <v>4.5714285714285712</v>
      </c>
      <c r="D14" s="13">
        <f>Лист2!K17</f>
        <v>4.5714285714285712</v>
      </c>
      <c r="E14" s="13">
        <f>Лист3!K17</f>
        <v>4.5714285714285712</v>
      </c>
      <c r="F14" s="13">
        <f>Лист4!K17</f>
        <v>4.5714285714285712</v>
      </c>
      <c r="G14" s="13">
        <f>Лист5!K17</f>
        <v>4.5714285714285712</v>
      </c>
      <c r="H14" s="13">
        <f>Лист6!K17</f>
        <v>4.5714285714285712</v>
      </c>
      <c r="I14" s="13">
        <f>Лист7!K17</f>
        <v>4.5714285714285712</v>
      </c>
      <c r="J14" s="13">
        <f>Лист8!K17</f>
        <v>4.5714285714285712</v>
      </c>
      <c r="K14" s="13">
        <f>Лист9!K17</f>
        <v>4.5714285714285712</v>
      </c>
      <c r="L14" s="13">
        <f>Лист10!K17</f>
        <v>4.5714285714285712</v>
      </c>
      <c r="M14" s="14">
        <f t="shared" si="0"/>
        <v>4.5714285714285703</v>
      </c>
      <c r="N14" s="7">
        <f>Лист1!L17+Лист2!L17+Лист3!L17+Лист4!L17+Лист5!L17+Лист6!L17+Лист7!L17+Лист8!L17+Лист9!L17+Лист10!L17</f>
        <v>10</v>
      </c>
    </row>
    <row r="15" spans="1:14" ht="27" customHeight="1" x14ac:dyDescent="0.25">
      <c r="A15" s="8" t="s">
        <v>2</v>
      </c>
      <c r="B15" s="8"/>
      <c r="C15" s="14">
        <f>AVERAGE(C3:C14)</f>
        <v>3.9027777777777772</v>
      </c>
      <c r="D15" s="14">
        <f t="shared" ref="D15:L15" si="1">AVERAGE(D3:D14)</f>
        <v>3.9027777777777772</v>
      </c>
      <c r="E15" s="14">
        <f t="shared" si="1"/>
        <v>3.9027777777777772</v>
      </c>
      <c r="F15" s="14">
        <f t="shared" si="1"/>
        <v>3.9027777777777772</v>
      </c>
      <c r="G15" s="14">
        <f t="shared" si="1"/>
        <v>3.9027777777777772</v>
      </c>
      <c r="H15" s="14">
        <f t="shared" si="1"/>
        <v>3.9027777777777772</v>
      </c>
      <c r="I15" s="14">
        <f t="shared" si="1"/>
        <v>3.9027777777777772</v>
      </c>
      <c r="J15" s="14">
        <f t="shared" si="1"/>
        <v>3.9027777777777772</v>
      </c>
      <c r="K15" s="14">
        <f t="shared" si="1"/>
        <v>3.9027777777777772</v>
      </c>
      <c r="L15" s="14">
        <f t="shared" si="1"/>
        <v>3.9027777777777772</v>
      </c>
      <c r="M15" s="7"/>
      <c r="N15" s="7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workbookViewId="0">
      <selection activeCell="A4" sqref="A4"/>
    </sheetView>
  </sheetViews>
  <sheetFormatPr defaultRowHeight="15" x14ac:dyDescent="0.25"/>
  <cols>
    <col min="2" max="2" width="23.7109375" bestFit="1" customWidth="1"/>
    <col min="3" max="10" width="3.7109375" bestFit="1" customWidth="1"/>
    <col min="12" max="12" width="9.85546875" customWidth="1"/>
  </cols>
  <sheetData>
    <row r="1" spans="1:12" x14ac:dyDescent="0.25">
      <c r="A1" s="2" t="str">
        <f>[1]Предметы!A11</f>
        <v>Травология</v>
      </c>
    </row>
    <row r="3" spans="1:12" x14ac:dyDescent="0.25">
      <c r="A3" s="2" t="str">
        <f>[1]Предметы!B11</f>
        <v>Стебль Помона</v>
      </c>
    </row>
    <row r="5" spans="1:12" ht="31.5" x14ac:dyDescent="0.25">
      <c r="A5" s="5" t="s">
        <v>1</v>
      </c>
      <c r="B5" s="4" t="s">
        <v>4</v>
      </c>
      <c r="C5" s="9" t="s">
        <v>6</v>
      </c>
      <c r="D5" s="9" t="s">
        <v>7</v>
      </c>
      <c r="E5" s="9" t="s">
        <v>8</v>
      </c>
      <c r="F5" s="10" t="s">
        <v>9</v>
      </c>
      <c r="G5" s="10" t="s">
        <v>10</v>
      </c>
      <c r="H5" s="10" t="s">
        <v>11</v>
      </c>
      <c r="I5" s="10" t="s">
        <v>12</v>
      </c>
      <c r="J5" s="10" t="s">
        <v>13</v>
      </c>
      <c r="K5" s="11" t="s">
        <v>14</v>
      </c>
      <c r="L5" s="11" t="s">
        <v>15</v>
      </c>
    </row>
    <row r="6" spans="1:12" x14ac:dyDescent="0.25">
      <c r="A6" s="1">
        <v>1</v>
      </c>
      <c r="B6" s="1" t="str">
        <f>Аттестация!B3</f>
        <v>Поттер Гарри</v>
      </c>
      <c r="C6" s="1">
        <v>5</v>
      </c>
      <c r="D6" s="1">
        <v>5</v>
      </c>
      <c r="E6" s="1">
        <v>4</v>
      </c>
      <c r="F6" s="1">
        <v>3</v>
      </c>
      <c r="G6" s="1" t="s">
        <v>16</v>
      </c>
      <c r="H6" s="1" t="s">
        <v>16</v>
      </c>
      <c r="I6" s="1">
        <v>5</v>
      </c>
      <c r="J6" s="1">
        <v>5</v>
      </c>
      <c r="K6" s="12">
        <f>AVERAGE(C6:J6)</f>
        <v>4.5</v>
      </c>
      <c r="L6" s="1">
        <f>COUNTIF(C6:J6, "н")</f>
        <v>2</v>
      </c>
    </row>
    <row r="7" spans="1:12" x14ac:dyDescent="0.25">
      <c r="A7" s="1">
        <v>2</v>
      </c>
      <c r="B7" s="1" t="str">
        <f>Аттестация!B4</f>
        <v>Грейнджер Гермиона</v>
      </c>
      <c r="C7" s="1">
        <v>3</v>
      </c>
      <c r="D7" s="1" t="s">
        <v>16</v>
      </c>
      <c r="E7" s="1">
        <v>3</v>
      </c>
      <c r="F7" s="1">
        <v>4</v>
      </c>
      <c r="G7" s="1">
        <v>5</v>
      </c>
      <c r="H7" s="1">
        <v>5</v>
      </c>
      <c r="I7" s="1">
        <v>5</v>
      </c>
      <c r="J7" s="1" t="s">
        <v>16</v>
      </c>
      <c r="K7" s="12">
        <f t="shared" ref="K7:K17" si="0">AVERAGE(C7:J7)</f>
        <v>4.166666666666667</v>
      </c>
      <c r="L7" s="1">
        <f t="shared" ref="L7:L17" si="1">COUNTIF(C7:J7, "н")</f>
        <v>2</v>
      </c>
    </row>
    <row r="8" spans="1:12" x14ac:dyDescent="0.25">
      <c r="A8" s="1">
        <v>3</v>
      </c>
      <c r="B8" s="1" t="str">
        <f>Аттестация!B5</f>
        <v>Долгопупс Невилл</v>
      </c>
      <c r="C8" s="1">
        <v>4</v>
      </c>
      <c r="D8" s="1">
        <v>4</v>
      </c>
      <c r="E8" s="1" t="s">
        <v>16</v>
      </c>
      <c r="F8" s="1">
        <v>3</v>
      </c>
      <c r="G8" s="1">
        <v>3</v>
      </c>
      <c r="H8" s="1">
        <v>2</v>
      </c>
      <c r="I8" s="1" t="s">
        <v>16</v>
      </c>
      <c r="J8" s="1">
        <v>3</v>
      </c>
      <c r="K8" s="12">
        <f t="shared" si="0"/>
        <v>3.1666666666666665</v>
      </c>
      <c r="L8" s="1">
        <f t="shared" si="1"/>
        <v>2</v>
      </c>
    </row>
    <row r="9" spans="1:12" x14ac:dyDescent="0.25">
      <c r="A9" s="1">
        <v>4</v>
      </c>
      <c r="B9" s="1" t="str">
        <f>Аттестация!B6</f>
        <v>Чанг Чжоу</v>
      </c>
      <c r="C9" s="1" t="s">
        <v>16</v>
      </c>
      <c r="D9" s="1">
        <v>3</v>
      </c>
      <c r="E9" s="1">
        <v>3</v>
      </c>
      <c r="F9" s="1">
        <v>4</v>
      </c>
      <c r="G9" s="1">
        <v>5</v>
      </c>
      <c r="H9" s="1">
        <v>4</v>
      </c>
      <c r="I9" s="1">
        <v>3</v>
      </c>
      <c r="J9" s="1">
        <v>3</v>
      </c>
      <c r="K9" s="12">
        <f t="shared" si="0"/>
        <v>3.5714285714285716</v>
      </c>
      <c r="L9" s="1">
        <f t="shared" si="1"/>
        <v>1</v>
      </c>
    </row>
    <row r="10" spans="1:12" x14ac:dyDescent="0.25">
      <c r="A10" s="1">
        <v>5</v>
      </c>
      <c r="B10" s="1" t="str">
        <f>Аттестация!B7</f>
        <v>Патил Падма</v>
      </c>
      <c r="C10" s="1">
        <v>5</v>
      </c>
      <c r="D10" s="1">
        <v>4</v>
      </c>
      <c r="E10" s="1">
        <v>4</v>
      </c>
      <c r="F10" s="1" t="s">
        <v>16</v>
      </c>
      <c r="G10" s="1">
        <v>5</v>
      </c>
      <c r="H10" s="1">
        <v>3</v>
      </c>
      <c r="I10" s="1">
        <v>4</v>
      </c>
      <c r="J10" s="1">
        <v>3</v>
      </c>
      <c r="K10" s="12">
        <f t="shared" si="0"/>
        <v>4</v>
      </c>
      <c r="L10" s="1">
        <f t="shared" si="1"/>
        <v>1</v>
      </c>
    </row>
    <row r="11" spans="1:12" x14ac:dyDescent="0.25">
      <c r="A11" s="1">
        <v>6</v>
      </c>
      <c r="B11" s="1" t="str">
        <f>Аттестация!B8</f>
        <v>Турпин Лайза</v>
      </c>
      <c r="C11" s="1">
        <v>3</v>
      </c>
      <c r="D11" s="1">
        <v>4</v>
      </c>
      <c r="E11" s="1">
        <v>3</v>
      </c>
      <c r="F11" s="1">
        <v>4</v>
      </c>
      <c r="G11" s="1">
        <v>5</v>
      </c>
      <c r="H11" s="1">
        <v>4</v>
      </c>
      <c r="I11" s="1">
        <v>3</v>
      </c>
      <c r="J11" s="1">
        <v>3</v>
      </c>
      <c r="K11" s="12">
        <f t="shared" si="0"/>
        <v>3.625</v>
      </c>
      <c r="L11" s="1">
        <f t="shared" si="1"/>
        <v>0</v>
      </c>
    </row>
    <row r="12" spans="1:12" x14ac:dyDescent="0.25">
      <c r="A12" s="1">
        <v>7</v>
      </c>
      <c r="B12" s="1" t="str">
        <f>Аттестация!B9</f>
        <v>Малфой Драко</v>
      </c>
      <c r="C12" s="1">
        <v>4</v>
      </c>
      <c r="D12" s="1">
        <v>4</v>
      </c>
      <c r="E12" s="1">
        <v>3</v>
      </c>
      <c r="F12" s="1">
        <v>2</v>
      </c>
      <c r="G12" s="1">
        <v>3</v>
      </c>
      <c r="H12" s="1" t="s">
        <v>16</v>
      </c>
      <c r="I12" s="1">
        <v>3</v>
      </c>
      <c r="J12" s="1">
        <v>3</v>
      </c>
      <c r="K12" s="12">
        <f t="shared" si="0"/>
        <v>3.1428571428571428</v>
      </c>
      <c r="L12" s="1">
        <f t="shared" si="1"/>
        <v>1</v>
      </c>
    </row>
    <row r="13" spans="1:12" x14ac:dyDescent="0.25">
      <c r="A13" s="1">
        <v>8</v>
      </c>
      <c r="B13" s="1" t="str">
        <f>Аттестация!B10</f>
        <v>Крэбб Винсент</v>
      </c>
      <c r="C13" s="1">
        <v>3</v>
      </c>
      <c r="D13" s="1">
        <v>4</v>
      </c>
      <c r="E13" s="1">
        <v>4</v>
      </c>
      <c r="F13" s="1">
        <v>5</v>
      </c>
      <c r="G13" s="1">
        <v>4</v>
      </c>
      <c r="H13" s="1">
        <v>3</v>
      </c>
      <c r="I13" s="1">
        <v>4</v>
      </c>
      <c r="J13" s="1">
        <v>4</v>
      </c>
      <c r="K13" s="12">
        <f t="shared" si="0"/>
        <v>3.875</v>
      </c>
      <c r="L13" s="1">
        <f t="shared" si="1"/>
        <v>0</v>
      </c>
    </row>
    <row r="14" spans="1:12" x14ac:dyDescent="0.25">
      <c r="A14" s="1">
        <v>9</v>
      </c>
      <c r="B14" s="1" t="str">
        <f>Аттестация!B11</f>
        <v>Булдстроуд Миллисента</v>
      </c>
      <c r="C14" s="1">
        <v>4</v>
      </c>
      <c r="D14" s="1">
        <v>4</v>
      </c>
      <c r="E14" s="1">
        <v>5</v>
      </c>
      <c r="F14" s="1">
        <v>4</v>
      </c>
      <c r="G14" s="1">
        <v>3</v>
      </c>
      <c r="H14" s="1" t="s">
        <v>16</v>
      </c>
      <c r="I14" s="1">
        <v>5</v>
      </c>
      <c r="J14" s="1">
        <v>4</v>
      </c>
      <c r="K14" s="12">
        <f t="shared" si="0"/>
        <v>4.1428571428571432</v>
      </c>
      <c r="L14" s="1">
        <f t="shared" si="1"/>
        <v>1</v>
      </c>
    </row>
    <row r="15" spans="1:12" x14ac:dyDescent="0.25">
      <c r="A15" s="1">
        <v>10</v>
      </c>
      <c r="B15" s="1" t="str">
        <f>Аттестация!B12</f>
        <v>Макмиллан Эрни</v>
      </c>
      <c r="C15" s="1" t="s">
        <v>16</v>
      </c>
      <c r="D15" s="1">
        <v>5</v>
      </c>
      <c r="E15" s="1" t="s">
        <v>16</v>
      </c>
      <c r="F15" s="1" t="s">
        <v>16</v>
      </c>
      <c r="G15" s="1">
        <v>4</v>
      </c>
      <c r="H15" s="1">
        <v>4</v>
      </c>
      <c r="I15" s="1" t="s">
        <v>16</v>
      </c>
      <c r="J15" s="1">
        <v>5</v>
      </c>
      <c r="K15" s="12">
        <f t="shared" si="0"/>
        <v>4.5</v>
      </c>
      <c r="L15" s="1">
        <f t="shared" si="1"/>
        <v>4</v>
      </c>
    </row>
    <row r="16" spans="1:12" x14ac:dyDescent="0.25">
      <c r="A16" s="1">
        <v>11</v>
      </c>
      <c r="B16" s="1" t="str">
        <f>Аттестация!B13</f>
        <v>Смит Захария</v>
      </c>
      <c r="C16" s="1">
        <v>3</v>
      </c>
      <c r="D16" s="1">
        <v>4</v>
      </c>
      <c r="E16" s="1">
        <v>3</v>
      </c>
      <c r="F16" s="1">
        <v>4</v>
      </c>
      <c r="G16" s="1" t="s">
        <v>16</v>
      </c>
      <c r="H16" s="1">
        <v>3</v>
      </c>
      <c r="I16" s="1">
        <v>4</v>
      </c>
      <c r="J16" s="1">
        <v>4</v>
      </c>
      <c r="K16" s="12">
        <f t="shared" si="0"/>
        <v>3.5714285714285716</v>
      </c>
      <c r="L16" s="1">
        <f t="shared" si="1"/>
        <v>1</v>
      </c>
    </row>
    <row r="17" spans="1:12" x14ac:dyDescent="0.25">
      <c r="A17" s="1">
        <v>12</v>
      </c>
      <c r="B17" s="1" t="str">
        <f>Аттестация!B14</f>
        <v>Боунс Сьюзен</v>
      </c>
      <c r="C17" s="1">
        <v>5</v>
      </c>
      <c r="D17" s="1">
        <v>4</v>
      </c>
      <c r="E17" s="1">
        <v>5</v>
      </c>
      <c r="F17" s="1" t="s">
        <v>16</v>
      </c>
      <c r="G17" s="1">
        <v>5</v>
      </c>
      <c r="H17" s="1">
        <v>4</v>
      </c>
      <c r="I17" s="1">
        <v>4</v>
      </c>
      <c r="J17" s="1">
        <v>5</v>
      </c>
      <c r="K17" s="12">
        <f t="shared" si="0"/>
        <v>4.5714285714285712</v>
      </c>
      <c r="L17" s="1">
        <f t="shared" si="1"/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workbookViewId="0">
      <selection activeCell="B22" sqref="B22"/>
    </sheetView>
  </sheetViews>
  <sheetFormatPr defaultRowHeight="15" x14ac:dyDescent="0.25"/>
  <cols>
    <col min="2" max="2" width="23.7109375" bestFit="1" customWidth="1"/>
    <col min="3" max="10" width="3.7109375" bestFit="1" customWidth="1"/>
    <col min="12" max="12" width="9.85546875" customWidth="1"/>
  </cols>
  <sheetData>
    <row r="1" spans="1:12" x14ac:dyDescent="0.25">
      <c r="A1" s="2" t="str">
        <f>[1]Предметы!A12</f>
        <v>Полеты на метле</v>
      </c>
    </row>
    <row r="3" spans="1:12" x14ac:dyDescent="0.25">
      <c r="A3" s="2" t="str">
        <f>[1]Предметы!B12</f>
        <v>Мадам Трюк</v>
      </c>
    </row>
    <row r="5" spans="1:12" ht="31.5" x14ac:dyDescent="0.25">
      <c r="A5" s="5" t="s">
        <v>1</v>
      </c>
      <c r="B5" s="4" t="s">
        <v>4</v>
      </c>
      <c r="C5" s="9" t="s">
        <v>6</v>
      </c>
      <c r="D5" s="9" t="s">
        <v>7</v>
      </c>
      <c r="E5" s="9" t="s">
        <v>8</v>
      </c>
      <c r="F5" s="10" t="s">
        <v>9</v>
      </c>
      <c r="G5" s="10" t="s">
        <v>10</v>
      </c>
      <c r="H5" s="10" t="s">
        <v>11</v>
      </c>
      <c r="I5" s="10" t="s">
        <v>12</v>
      </c>
      <c r="J5" s="10" t="s">
        <v>13</v>
      </c>
      <c r="K5" s="11" t="s">
        <v>14</v>
      </c>
      <c r="L5" s="11" t="s">
        <v>15</v>
      </c>
    </row>
    <row r="6" spans="1:12" x14ac:dyDescent="0.25">
      <c r="A6" s="1">
        <v>1</v>
      </c>
      <c r="B6" s="1" t="str">
        <f>Аттестация!B3</f>
        <v>Поттер Гарри</v>
      </c>
      <c r="C6" s="1">
        <v>5</v>
      </c>
      <c r="D6" s="1">
        <v>5</v>
      </c>
      <c r="E6" s="1">
        <v>4</v>
      </c>
      <c r="F6" s="1">
        <v>3</v>
      </c>
      <c r="G6" s="1" t="s">
        <v>16</v>
      </c>
      <c r="H6" s="1" t="s">
        <v>16</v>
      </c>
      <c r="I6" s="1">
        <v>5</v>
      </c>
      <c r="J6" s="1">
        <v>5</v>
      </c>
      <c r="K6" s="12">
        <f>AVERAGE(C6:J6)</f>
        <v>4.5</v>
      </c>
      <c r="L6" s="1">
        <f>COUNTIF(C6:J6, "н")</f>
        <v>2</v>
      </c>
    </row>
    <row r="7" spans="1:12" x14ac:dyDescent="0.25">
      <c r="A7" s="1">
        <v>2</v>
      </c>
      <c r="B7" s="1" t="str">
        <f>Аттестация!B4</f>
        <v>Грейнджер Гермиона</v>
      </c>
      <c r="C7" s="1">
        <v>3</v>
      </c>
      <c r="D7" s="1" t="s">
        <v>16</v>
      </c>
      <c r="E7" s="1">
        <v>3</v>
      </c>
      <c r="F7" s="1">
        <v>4</v>
      </c>
      <c r="G7" s="1">
        <v>5</v>
      </c>
      <c r="H7" s="1">
        <v>5</v>
      </c>
      <c r="I7" s="1">
        <v>5</v>
      </c>
      <c r="J7" s="1" t="s">
        <v>16</v>
      </c>
      <c r="K7" s="12">
        <f t="shared" ref="K7:K17" si="0">AVERAGE(C7:J7)</f>
        <v>4.166666666666667</v>
      </c>
      <c r="L7" s="1">
        <f t="shared" ref="L7:L17" si="1">COUNTIF(C7:J7, "н")</f>
        <v>2</v>
      </c>
    </row>
    <row r="8" spans="1:12" x14ac:dyDescent="0.25">
      <c r="A8" s="1">
        <v>3</v>
      </c>
      <c r="B8" s="1" t="str">
        <f>Аттестация!B5</f>
        <v>Долгопупс Невилл</v>
      </c>
      <c r="C8" s="1">
        <v>4</v>
      </c>
      <c r="D8" s="1">
        <v>4</v>
      </c>
      <c r="E8" s="1" t="s">
        <v>16</v>
      </c>
      <c r="F8" s="1">
        <v>3</v>
      </c>
      <c r="G8" s="1">
        <v>3</v>
      </c>
      <c r="H8" s="1">
        <v>2</v>
      </c>
      <c r="I8" s="1" t="s">
        <v>16</v>
      </c>
      <c r="J8" s="1">
        <v>3</v>
      </c>
      <c r="K8" s="12">
        <f t="shared" si="0"/>
        <v>3.1666666666666665</v>
      </c>
      <c r="L8" s="1">
        <f t="shared" si="1"/>
        <v>2</v>
      </c>
    </row>
    <row r="9" spans="1:12" x14ac:dyDescent="0.25">
      <c r="A9" s="1">
        <v>4</v>
      </c>
      <c r="B9" s="1" t="str">
        <f>Аттестация!B6</f>
        <v>Чанг Чжоу</v>
      </c>
      <c r="C9" s="1" t="s">
        <v>16</v>
      </c>
      <c r="D9" s="1">
        <v>3</v>
      </c>
      <c r="E9" s="1">
        <v>3</v>
      </c>
      <c r="F9" s="1">
        <v>4</v>
      </c>
      <c r="G9" s="1">
        <v>5</v>
      </c>
      <c r="H9" s="1">
        <v>4</v>
      </c>
      <c r="I9" s="1">
        <v>3</v>
      </c>
      <c r="J9" s="1">
        <v>3</v>
      </c>
      <c r="K9" s="12">
        <f t="shared" si="0"/>
        <v>3.5714285714285716</v>
      </c>
      <c r="L9" s="1">
        <f t="shared" si="1"/>
        <v>1</v>
      </c>
    </row>
    <row r="10" spans="1:12" x14ac:dyDescent="0.25">
      <c r="A10" s="1">
        <v>5</v>
      </c>
      <c r="B10" s="1" t="str">
        <f>Аттестация!B7</f>
        <v>Патил Падма</v>
      </c>
      <c r="C10" s="1">
        <v>5</v>
      </c>
      <c r="D10" s="1">
        <v>4</v>
      </c>
      <c r="E10" s="1">
        <v>4</v>
      </c>
      <c r="F10" s="1" t="s">
        <v>16</v>
      </c>
      <c r="G10" s="1">
        <v>5</v>
      </c>
      <c r="H10" s="1">
        <v>3</v>
      </c>
      <c r="I10" s="1">
        <v>4</v>
      </c>
      <c r="J10" s="1">
        <v>3</v>
      </c>
      <c r="K10" s="12">
        <f t="shared" si="0"/>
        <v>4</v>
      </c>
      <c r="L10" s="1">
        <f t="shared" si="1"/>
        <v>1</v>
      </c>
    </row>
    <row r="11" spans="1:12" x14ac:dyDescent="0.25">
      <c r="A11" s="1">
        <v>6</v>
      </c>
      <c r="B11" s="1" t="str">
        <f>Аттестация!B8</f>
        <v>Турпин Лайза</v>
      </c>
      <c r="C11" s="1">
        <v>3</v>
      </c>
      <c r="D11" s="1">
        <v>4</v>
      </c>
      <c r="E11" s="1">
        <v>3</v>
      </c>
      <c r="F11" s="1">
        <v>4</v>
      </c>
      <c r="G11" s="1">
        <v>5</v>
      </c>
      <c r="H11" s="1">
        <v>4</v>
      </c>
      <c r="I11" s="1">
        <v>3</v>
      </c>
      <c r="J11" s="1">
        <v>3</v>
      </c>
      <c r="K11" s="12">
        <f t="shared" si="0"/>
        <v>3.625</v>
      </c>
      <c r="L11" s="1">
        <f t="shared" si="1"/>
        <v>0</v>
      </c>
    </row>
    <row r="12" spans="1:12" x14ac:dyDescent="0.25">
      <c r="A12" s="1">
        <v>7</v>
      </c>
      <c r="B12" s="1" t="str">
        <f>Аттестация!B9</f>
        <v>Малфой Драко</v>
      </c>
      <c r="C12" s="1">
        <v>4</v>
      </c>
      <c r="D12" s="1">
        <v>4</v>
      </c>
      <c r="E12" s="1">
        <v>3</v>
      </c>
      <c r="F12" s="1">
        <v>2</v>
      </c>
      <c r="G12" s="1">
        <v>3</v>
      </c>
      <c r="H12" s="1" t="s">
        <v>16</v>
      </c>
      <c r="I12" s="1">
        <v>3</v>
      </c>
      <c r="J12" s="1">
        <v>3</v>
      </c>
      <c r="K12" s="12">
        <f t="shared" si="0"/>
        <v>3.1428571428571428</v>
      </c>
      <c r="L12" s="1">
        <f t="shared" si="1"/>
        <v>1</v>
      </c>
    </row>
    <row r="13" spans="1:12" x14ac:dyDescent="0.25">
      <c r="A13" s="1">
        <v>8</v>
      </c>
      <c r="B13" s="1" t="str">
        <f>Аттестация!B10</f>
        <v>Крэбб Винсент</v>
      </c>
      <c r="C13" s="1">
        <v>3</v>
      </c>
      <c r="D13" s="1">
        <v>4</v>
      </c>
      <c r="E13" s="1">
        <v>4</v>
      </c>
      <c r="F13" s="1">
        <v>5</v>
      </c>
      <c r="G13" s="1">
        <v>4</v>
      </c>
      <c r="H13" s="1">
        <v>3</v>
      </c>
      <c r="I13" s="1">
        <v>4</v>
      </c>
      <c r="J13" s="1">
        <v>4</v>
      </c>
      <c r="K13" s="12">
        <f t="shared" si="0"/>
        <v>3.875</v>
      </c>
      <c r="L13" s="1">
        <f t="shared" si="1"/>
        <v>0</v>
      </c>
    </row>
    <row r="14" spans="1:12" x14ac:dyDescent="0.25">
      <c r="A14" s="1">
        <v>9</v>
      </c>
      <c r="B14" s="1" t="str">
        <f>Аттестация!B11</f>
        <v>Булдстроуд Миллисента</v>
      </c>
      <c r="C14" s="1">
        <v>4</v>
      </c>
      <c r="D14" s="1">
        <v>4</v>
      </c>
      <c r="E14" s="1">
        <v>5</v>
      </c>
      <c r="F14" s="1">
        <v>4</v>
      </c>
      <c r="G14" s="1">
        <v>3</v>
      </c>
      <c r="H14" s="1" t="s">
        <v>16</v>
      </c>
      <c r="I14" s="1">
        <v>5</v>
      </c>
      <c r="J14" s="1">
        <v>4</v>
      </c>
      <c r="K14" s="12">
        <f t="shared" si="0"/>
        <v>4.1428571428571432</v>
      </c>
      <c r="L14" s="1">
        <f t="shared" si="1"/>
        <v>1</v>
      </c>
    </row>
    <row r="15" spans="1:12" x14ac:dyDescent="0.25">
      <c r="A15" s="1">
        <v>10</v>
      </c>
      <c r="B15" s="1" t="str">
        <f>Аттестация!B12</f>
        <v>Макмиллан Эрни</v>
      </c>
      <c r="C15" s="1" t="s">
        <v>16</v>
      </c>
      <c r="D15" s="1">
        <v>5</v>
      </c>
      <c r="E15" s="1" t="s">
        <v>16</v>
      </c>
      <c r="F15" s="1" t="s">
        <v>16</v>
      </c>
      <c r="G15" s="1">
        <v>4</v>
      </c>
      <c r="H15" s="1">
        <v>4</v>
      </c>
      <c r="I15" s="1" t="s">
        <v>16</v>
      </c>
      <c r="J15" s="1">
        <v>5</v>
      </c>
      <c r="K15" s="12">
        <f t="shared" si="0"/>
        <v>4.5</v>
      </c>
      <c r="L15" s="1">
        <f t="shared" si="1"/>
        <v>4</v>
      </c>
    </row>
    <row r="16" spans="1:12" x14ac:dyDescent="0.25">
      <c r="A16" s="1">
        <v>11</v>
      </c>
      <c r="B16" s="1" t="str">
        <f>Аттестация!B13</f>
        <v>Смит Захария</v>
      </c>
      <c r="C16" s="1">
        <v>3</v>
      </c>
      <c r="D16" s="1">
        <v>4</v>
      </c>
      <c r="E16" s="1">
        <v>3</v>
      </c>
      <c r="F16" s="1">
        <v>4</v>
      </c>
      <c r="G16" s="1" t="s">
        <v>16</v>
      </c>
      <c r="H16" s="1">
        <v>3</v>
      </c>
      <c r="I16" s="1">
        <v>4</v>
      </c>
      <c r="J16" s="1">
        <v>4</v>
      </c>
      <c r="K16" s="12">
        <f t="shared" si="0"/>
        <v>3.5714285714285716</v>
      </c>
      <c r="L16" s="1">
        <f t="shared" si="1"/>
        <v>1</v>
      </c>
    </row>
    <row r="17" spans="1:12" x14ac:dyDescent="0.25">
      <c r="A17" s="1">
        <v>12</v>
      </c>
      <c r="B17" s="1" t="str">
        <f>Аттестация!B14</f>
        <v>Боунс Сьюзен</v>
      </c>
      <c r="C17" s="1">
        <v>5</v>
      </c>
      <c r="D17" s="1">
        <v>4</v>
      </c>
      <c r="E17" s="1">
        <v>5</v>
      </c>
      <c r="F17" s="1" t="s">
        <v>16</v>
      </c>
      <c r="G17" s="1">
        <v>5</v>
      </c>
      <c r="H17" s="1">
        <v>4</v>
      </c>
      <c r="I17" s="1">
        <v>4</v>
      </c>
      <c r="J17" s="1">
        <v>5</v>
      </c>
      <c r="K17" s="12">
        <f t="shared" si="0"/>
        <v>4.5714285714285712</v>
      </c>
      <c r="L17" s="1">
        <f t="shared" si="1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workbookViewId="0">
      <selection activeCell="E3" sqref="A1:XFD1048576"/>
    </sheetView>
  </sheetViews>
  <sheetFormatPr defaultRowHeight="15" x14ac:dyDescent="0.25"/>
  <cols>
    <col min="2" max="2" width="23.7109375" bestFit="1" customWidth="1"/>
    <col min="3" max="10" width="3.7109375" bestFit="1" customWidth="1"/>
    <col min="12" max="12" width="9.85546875" customWidth="1"/>
  </cols>
  <sheetData>
    <row r="1" spans="1:12" x14ac:dyDescent="0.25">
      <c r="A1" s="2" t="str">
        <f>[1]Предметы!A3</f>
        <v>История магии</v>
      </c>
    </row>
    <row r="3" spans="1:12" x14ac:dyDescent="0.25">
      <c r="A3" s="2" t="str">
        <f>[1]Предметы!B3</f>
        <v>Бинс Катберн</v>
      </c>
    </row>
    <row r="5" spans="1:12" ht="31.5" x14ac:dyDescent="0.25">
      <c r="A5" s="5" t="s">
        <v>1</v>
      </c>
      <c r="B5" s="4" t="s">
        <v>4</v>
      </c>
      <c r="C5" s="9" t="s">
        <v>6</v>
      </c>
      <c r="D5" s="9" t="s">
        <v>7</v>
      </c>
      <c r="E5" s="9" t="s">
        <v>8</v>
      </c>
      <c r="F5" s="10" t="s">
        <v>9</v>
      </c>
      <c r="G5" s="10" t="s">
        <v>10</v>
      </c>
      <c r="H5" s="10" t="s">
        <v>11</v>
      </c>
      <c r="I5" s="10" t="s">
        <v>12</v>
      </c>
      <c r="J5" s="10" t="s">
        <v>13</v>
      </c>
      <c r="K5" s="11" t="s">
        <v>14</v>
      </c>
      <c r="L5" s="11" t="s">
        <v>15</v>
      </c>
    </row>
    <row r="6" spans="1:12" x14ac:dyDescent="0.25">
      <c r="A6" s="1">
        <v>1</v>
      </c>
      <c r="B6" s="1" t="str">
        <f>Аттестация!B3</f>
        <v>Поттер Гарри</v>
      </c>
      <c r="C6" s="1">
        <v>5</v>
      </c>
      <c r="D6" s="1">
        <v>5</v>
      </c>
      <c r="E6" s="1">
        <v>4</v>
      </c>
      <c r="F6" s="1">
        <v>3</v>
      </c>
      <c r="G6" s="1" t="s">
        <v>16</v>
      </c>
      <c r="H6" s="1" t="s">
        <v>16</v>
      </c>
      <c r="I6" s="1">
        <v>5</v>
      </c>
      <c r="J6" s="1">
        <v>5</v>
      </c>
      <c r="K6" s="12">
        <f>AVERAGE(C6:J6)</f>
        <v>4.5</v>
      </c>
      <c r="L6" s="1">
        <f>COUNTIF(C6:J6, "н")</f>
        <v>2</v>
      </c>
    </row>
    <row r="7" spans="1:12" x14ac:dyDescent="0.25">
      <c r="A7" s="1">
        <v>2</v>
      </c>
      <c r="B7" s="1" t="str">
        <f>Аттестация!B4</f>
        <v>Грейнджер Гермиона</v>
      </c>
      <c r="C7" s="1">
        <v>3</v>
      </c>
      <c r="D7" s="1" t="s">
        <v>16</v>
      </c>
      <c r="E7" s="1">
        <v>3</v>
      </c>
      <c r="F7" s="1">
        <v>4</v>
      </c>
      <c r="G7" s="1">
        <v>5</v>
      </c>
      <c r="H7" s="1">
        <v>5</v>
      </c>
      <c r="I7" s="1">
        <v>5</v>
      </c>
      <c r="J7" s="1" t="s">
        <v>16</v>
      </c>
      <c r="K7" s="12">
        <f t="shared" ref="K7:K17" si="0">AVERAGE(C7:J7)</f>
        <v>4.166666666666667</v>
      </c>
      <c r="L7" s="1">
        <f t="shared" ref="L7:L17" si="1">COUNTIF(C7:J7, "н")</f>
        <v>2</v>
      </c>
    </row>
    <row r="8" spans="1:12" x14ac:dyDescent="0.25">
      <c r="A8" s="1">
        <v>3</v>
      </c>
      <c r="B8" s="1" t="str">
        <f>Аттестация!B5</f>
        <v>Долгопупс Невилл</v>
      </c>
      <c r="C8" s="1">
        <v>4</v>
      </c>
      <c r="D8" s="1">
        <v>4</v>
      </c>
      <c r="E8" s="1" t="s">
        <v>16</v>
      </c>
      <c r="F8" s="1">
        <v>3</v>
      </c>
      <c r="G8" s="1">
        <v>3</v>
      </c>
      <c r="H8" s="1">
        <v>2</v>
      </c>
      <c r="I8" s="1" t="s">
        <v>16</v>
      </c>
      <c r="J8" s="1">
        <v>3</v>
      </c>
      <c r="K8" s="12">
        <f t="shared" si="0"/>
        <v>3.1666666666666665</v>
      </c>
      <c r="L8" s="1">
        <f t="shared" si="1"/>
        <v>2</v>
      </c>
    </row>
    <row r="9" spans="1:12" x14ac:dyDescent="0.25">
      <c r="A9" s="1">
        <v>4</v>
      </c>
      <c r="B9" s="1" t="str">
        <f>Аттестация!B6</f>
        <v>Чанг Чжоу</v>
      </c>
      <c r="C9" s="1" t="s">
        <v>16</v>
      </c>
      <c r="D9" s="1">
        <v>3</v>
      </c>
      <c r="E9" s="1">
        <v>3</v>
      </c>
      <c r="F9" s="1">
        <v>4</v>
      </c>
      <c r="G9" s="1">
        <v>5</v>
      </c>
      <c r="H9" s="1">
        <v>4</v>
      </c>
      <c r="I9" s="1">
        <v>3</v>
      </c>
      <c r="J9" s="1">
        <v>3</v>
      </c>
      <c r="K9" s="12">
        <f t="shared" si="0"/>
        <v>3.5714285714285716</v>
      </c>
      <c r="L9" s="1">
        <f t="shared" si="1"/>
        <v>1</v>
      </c>
    </row>
    <row r="10" spans="1:12" x14ac:dyDescent="0.25">
      <c r="A10" s="1">
        <v>5</v>
      </c>
      <c r="B10" s="1" t="str">
        <f>Аттестация!B7</f>
        <v>Патил Падма</v>
      </c>
      <c r="C10" s="1">
        <v>5</v>
      </c>
      <c r="D10" s="1">
        <v>4</v>
      </c>
      <c r="E10" s="1">
        <v>4</v>
      </c>
      <c r="F10" s="1" t="s">
        <v>16</v>
      </c>
      <c r="G10" s="1">
        <v>5</v>
      </c>
      <c r="H10" s="1">
        <v>3</v>
      </c>
      <c r="I10" s="1">
        <v>4</v>
      </c>
      <c r="J10" s="1">
        <v>3</v>
      </c>
      <c r="K10" s="12">
        <f t="shared" si="0"/>
        <v>4</v>
      </c>
      <c r="L10" s="1">
        <f t="shared" si="1"/>
        <v>1</v>
      </c>
    </row>
    <row r="11" spans="1:12" x14ac:dyDescent="0.25">
      <c r="A11" s="1">
        <v>6</v>
      </c>
      <c r="B11" s="1" t="str">
        <f>Аттестация!B8</f>
        <v>Турпин Лайза</v>
      </c>
      <c r="C11" s="1">
        <v>3</v>
      </c>
      <c r="D11" s="1">
        <v>4</v>
      </c>
      <c r="E11" s="1">
        <v>3</v>
      </c>
      <c r="F11" s="1">
        <v>4</v>
      </c>
      <c r="G11" s="1">
        <v>5</v>
      </c>
      <c r="H11" s="1">
        <v>4</v>
      </c>
      <c r="I11" s="1">
        <v>3</v>
      </c>
      <c r="J11" s="1">
        <v>3</v>
      </c>
      <c r="K11" s="12">
        <f t="shared" si="0"/>
        <v>3.625</v>
      </c>
      <c r="L11" s="1">
        <f t="shared" si="1"/>
        <v>0</v>
      </c>
    </row>
    <row r="12" spans="1:12" x14ac:dyDescent="0.25">
      <c r="A12" s="1">
        <v>7</v>
      </c>
      <c r="B12" s="1" t="str">
        <f>Аттестация!B9</f>
        <v>Малфой Драко</v>
      </c>
      <c r="C12" s="1">
        <v>4</v>
      </c>
      <c r="D12" s="1">
        <v>4</v>
      </c>
      <c r="E12" s="1">
        <v>3</v>
      </c>
      <c r="F12" s="1">
        <v>2</v>
      </c>
      <c r="G12" s="1">
        <v>3</v>
      </c>
      <c r="H12" s="1" t="s">
        <v>16</v>
      </c>
      <c r="I12" s="1">
        <v>3</v>
      </c>
      <c r="J12" s="1">
        <v>3</v>
      </c>
      <c r="K12" s="12">
        <f t="shared" si="0"/>
        <v>3.1428571428571428</v>
      </c>
      <c r="L12" s="1">
        <f t="shared" si="1"/>
        <v>1</v>
      </c>
    </row>
    <row r="13" spans="1:12" x14ac:dyDescent="0.25">
      <c r="A13" s="1">
        <v>8</v>
      </c>
      <c r="B13" s="1" t="str">
        <f>Аттестация!B10</f>
        <v>Крэбб Винсент</v>
      </c>
      <c r="C13" s="1">
        <v>3</v>
      </c>
      <c r="D13" s="1">
        <v>4</v>
      </c>
      <c r="E13" s="1">
        <v>4</v>
      </c>
      <c r="F13" s="1">
        <v>5</v>
      </c>
      <c r="G13" s="1">
        <v>4</v>
      </c>
      <c r="H13" s="1">
        <v>3</v>
      </c>
      <c r="I13" s="1">
        <v>4</v>
      </c>
      <c r="J13" s="1">
        <v>4</v>
      </c>
      <c r="K13" s="12">
        <f t="shared" si="0"/>
        <v>3.875</v>
      </c>
      <c r="L13" s="1">
        <f t="shared" si="1"/>
        <v>0</v>
      </c>
    </row>
    <row r="14" spans="1:12" x14ac:dyDescent="0.25">
      <c r="A14" s="1">
        <v>9</v>
      </c>
      <c r="B14" s="1" t="str">
        <f>Аттестация!B11</f>
        <v>Булдстроуд Миллисента</v>
      </c>
      <c r="C14" s="1">
        <v>4</v>
      </c>
      <c r="D14" s="1">
        <v>4</v>
      </c>
      <c r="E14" s="1">
        <v>5</v>
      </c>
      <c r="F14" s="1">
        <v>4</v>
      </c>
      <c r="G14" s="1">
        <v>3</v>
      </c>
      <c r="H14" s="1" t="s">
        <v>16</v>
      </c>
      <c r="I14" s="1">
        <v>5</v>
      </c>
      <c r="J14" s="1">
        <v>4</v>
      </c>
      <c r="K14" s="12">
        <f t="shared" si="0"/>
        <v>4.1428571428571432</v>
      </c>
      <c r="L14" s="1">
        <f t="shared" si="1"/>
        <v>1</v>
      </c>
    </row>
    <row r="15" spans="1:12" x14ac:dyDescent="0.25">
      <c r="A15" s="1">
        <v>10</v>
      </c>
      <c r="B15" s="1" t="str">
        <f>Аттестация!B12</f>
        <v>Макмиллан Эрни</v>
      </c>
      <c r="C15" s="1" t="s">
        <v>16</v>
      </c>
      <c r="D15" s="1">
        <v>5</v>
      </c>
      <c r="E15" s="1" t="s">
        <v>16</v>
      </c>
      <c r="F15" s="1" t="s">
        <v>16</v>
      </c>
      <c r="G15" s="1">
        <v>4</v>
      </c>
      <c r="H15" s="1">
        <v>4</v>
      </c>
      <c r="I15" s="1" t="s">
        <v>16</v>
      </c>
      <c r="J15" s="1">
        <v>5</v>
      </c>
      <c r="K15" s="12">
        <f t="shared" si="0"/>
        <v>4.5</v>
      </c>
      <c r="L15" s="1">
        <f t="shared" si="1"/>
        <v>4</v>
      </c>
    </row>
    <row r="16" spans="1:12" x14ac:dyDescent="0.25">
      <c r="A16" s="1">
        <v>11</v>
      </c>
      <c r="B16" s="1" t="str">
        <f>Аттестация!B13</f>
        <v>Смит Захария</v>
      </c>
      <c r="C16" s="1">
        <v>3</v>
      </c>
      <c r="D16" s="1">
        <v>4</v>
      </c>
      <c r="E16" s="1">
        <v>3</v>
      </c>
      <c r="F16" s="1">
        <v>4</v>
      </c>
      <c r="G16" s="1" t="s">
        <v>16</v>
      </c>
      <c r="H16" s="1">
        <v>3</v>
      </c>
      <c r="I16" s="1">
        <v>4</v>
      </c>
      <c r="J16" s="1">
        <v>4</v>
      </c>
      <c r="K16" s="12">
        <f t="shared" si="0"/>
        <v>3.5714285714285716</v>
      </c>
      <c r="L16" s="1">
        <f t="shared" si="1"/>
        <v>1</v>
      </c>
    </row>
    <row r="17" spans="1:12" x14ac:dyDescent="0.25">
      <c r="A17" s="1">
        <v>12</v>
      </c>
      <c r="B17" s="1" t="str">
        <f>Аттестация!B14</f>
        <v>Боунс Сьюзен</v>
      </c>
      <c r="C17" s="1">
        <v>5</v>
      </c>
      <c r="D17" s="1">
        <v>4</v>
      </c>
      <c r="E17" s="1">
        <v>5</v>
      </c>
      <c r="F17" s="1" t="s">
        <v>16</v>
      </c>
      <c r="G17" s="1">
        <v>5</v>
      </c>
      <c r="H17" s="1">
        <v>4</v>
      </c>
      <c r="I17" s="1">
        <v>4</v>
      </c>
      <c r="J17" s="1">
        <v>5</v>
      </c>
      <c r="K17" s="12">
        <f t="shared" si="0"/>
        <v>4.5714285714285712</v>
      </c>
      <c r="L17" s="1">
        <f t="shared" si="1"/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workbookViewId="0">
      <selection activeCell="A4" sqref="A4"/>
    </sheetView>
  </sheetViews>
  <sheetFormatPr defaultRowHeight="15" x14ac:dyDescent="0.25"/>
  <cols>
    <col min="2" max="2" width="23.7109375" bestFit="1" customWidth="1"/>
    <col min="3" max="10" width="3.7109375" bestFit="1" customWidth="1"/>
    <col min="12" max="12" width="9.85546875" customWidth="1"/>
  </cols>
  <sheetData>
    <row r="1" spans="1:12" x14ac:dyDescent="0.25">
      <c r="A1" s="2" t="str">
        <f>[1]Предметы!A4</f>
        <v>Магловедение</v>
      </c>
    </row>
    <row r="3" spans="1:12" x14ac:dyDescent="0.25">
      <c r="A3" s="2" t="str">
        <f>[1]Предметы!B4</f>
        <v>Бербидж Чарити</v>
      </c>
    </row>
    <row r="5" spans="1:12" ht="31.5" x14ac:dyDescent="0.25">
      <c r="A5" s="5" t="s">
        <v>1</v>
      </c>
      <c r="B5" s="4" t="s">
        <v>4</v>
      </c>
      <c r="C5" s="9" t="s">
        <v>6</v>
      </c>
      <c r="D5" s="9" t="s">
        <v>7</v>
      </c>
      <c r="E5" s="9" t="s">
        <v>8</v>
      </c>
      <c r="F5" s="10" t="s">
        <v>9</v>
      </c>
      <c r="G5" s="10" t="s">
        <v>10</v>
      </c>
      <c r="H5" s="10" t="s">
        <v>11</v>
      </c>
      <c r="I5" s="10" t="s">
        <v>12</v>
      </c>
      <c r="J5" s="10" t="s">
        <v>13</v>
      </c>
      <c r="K5" s="11" t="s">
        <v>14</v>
      </c>
      <c r="L5" s="11" t="s">
        <v>15</v>
      </c>
    </row>
    <row r="6" spans="1:12" x14ac:dyDescent="0.25">
      <c r="A6" s="1">
        <v>1</v>
      </c>
      <c r="B6" s="1" t="str">
        <f>Аттестация!B3</f>
        <v>Поттер Гарри</v>
      </c>
      <c r="C6" s="1">
        <v>5</v>
      </c>
      <c r="D6" s="1">
        <v>5</v>
      </c>
      <c r="E6" s="1">
        <v>4</v>
      </c>
      <c r="F6" s="1">
        <v>3</v>
      </c>
      <c r="G6" s="1" t="s">
        <v>16</v>
      </c>
      <c r="H6" s="1" t="s">
        <v>16</v>
      </c>
      <c r="I6" s="1">
        <v>5</v>
      </c>
      <c r="J6" s="1">
        <v>5</v>
      </c>
      <c r="K6" s="12">
        <f>AVERAGE(C6:J6)</f>
        <v>4.5</v>
      </c>
      <c r="L6" s="1">
        <f>COUNTIF(C6:J6, "н")</f>
        <v>2</v>
      </c>
    </row>
    <row r="7" spans="1:12" x14ac:dyDescent="0.25">
      <c r="A7" s="1">
        <v>2</v>
      </c>
      <c r="B7" s="1" t="str">
        <f>Аттестация!B4</f>
        <v>Грейнджер Гермиона</v>
      </c>
      <c r="C7" s="1">
        <v>3</v>
      </c>
      <c r="D7" s="1" t="s">
        <v>16</v>
      </c>
      <c r="E7" s="1">
        <v>3</v>
      </c>
      <c r="F7" s="1">
        <v>4</v>
      </c>
      <c r="G7" s="1">
        <v>5</v>
      </c>
      <c r="H7" s="1">
        <v>5</v>
      </c>
      <c r="I7" s="1">
        <v>5</v>
      </c>
      <c r="J7" s="1" t="s">
        <v>16</v>
      </c>
      <c r="K7" s="12">
        <f t="shared" ref="K7:K17" si="0">AVERAGE(C7:J7)</f>
        <v>4.166666666666667</v>
      </c>
      <c r="L7" s="1">
        <f t="shared" ref="L7:L17" si="1">COUNTIF(C7:J7, "н")</f>
        <v>2</v>
      </c>
    </row>
    <row r="8" spans="1:12" x14ac:dyDescent="0.25">
      <c r="A8" s="1">
        <v>3</v>
      </c>
      <c r="B8" s="1" t="str">
        <f>Аттестация!B5</f>
        <v>Долгопупс Невилл</v>
      </c>
      <c r="C8" s="1">
        <v>4</v>
      </c>
      <c r="D8" s="1">
        <v>4</v>
      </c>
      <c r="E8" s="1" t="s">
        <v>16</v>
      </c>
      <c r="F8" s="1">
        <v>3</v>
      </c>
      <c r="G8" s="1">
        <v>3</v>
      </c>
      <c r="H8" s="1">
        <v>2</v>
      </c>
      <c r="I8" s="1" t="s">
        <v>16</v>
      </c>
      <c r="J8" s="1">
        <v>3</v>
      </c>
      <c r="K8" s="12">
        <f t="shared" si="0"/>
        <v>3.1666666666666665</v>
      </c>
      <c r="L8" s="1">
        <f t="shared" si="1"/>
        <v>2</v>
      </c>
    </row>
    <row r="9" spans="1:12" x14ac:dyDescent="0.25">
      <c r="A9" s="1">
        <v>4</v>
      </c>
      <c r="B9" s="1" t="str">
        <f>Аттестация!B6</f>
        <v>Чанг Чжоу</v>
      </c>
      <c r="C9" s="1" t="s">
        <v>16</v>
      </c>
      <c r="D9" s="1">
        <v>3</v>
      </c>
      <c r="E9" s="1">
        <v>3</v>
      </c>
      <c r="F9" s="1">
        <v>4</v>
      </c>
      <c r="G9" s="1">
        <v>5</v>
      </c>
      <c r="H9" s="1">
        <v>4</v>
      </c>
      <c r="I9" s="1">
        <v>3</v>
      </c>
      <c r="J9" s="1">
        <v>3</v>
      </c>
      <c r="K9" s="12">
        <f t="shared" si="0"/>
        <v>3.5714285714285716</v>
      </c>
      <c r="L9" s="1">
        <f t="shared" si="1"/>
        <v>1</v>
      </c>
    </row>
    <row r="10" spans="1:12" x14ac:dyDescent="0.25">
      <c r="A10" s="1">
        <v>5</v>
      </c>
      <c r="B10" s="1" t="str">
        <f>Аттестация!B7</f>
        <v>Патил Падма</v>
      </c>
      <c r="C10" s="1">
        <v>5</v>
      </c>
      <c r="D10" s="1">
        <v>4</v>
      </c>
      <c r="E10" s="1">
        <v>4</v>
      </c>
      <c r="F10" s="1" t="s">
        <v>16</v>
      </c>
      <c r="G10" s="1">
        <v>5</v>
      </c>
      <c r="H10" s="1">
        <v>3</v>
      </c>
      <c r="I10" s="1">
        <v>4</v>
      </c>
      <c r="J10" s="1">
        <v>3</v>
      </c>
      <c r="K10" s="12">
        <f t="shared" si="0"/>
        <v>4</v>
      </c>
      <c r="L10" s="1">
        <f t="shared" si="1"/>
        <v>1</v>
      </c>
    </row>
    <row r="11" spans="1:12" x14ac:dyDescent="0.25">
      <c r="A11" s="1">
        <v>6</v>
      </c>
      <c r="B11" s="1" t="str">
        <f>Аттестация!B8</f>
        <v>Турпин Лайза</v>
      </c>
      <c r="C11" s="1">
        <v>3</v>
      </c>
      <c r="D11" s="1">
        <v>4</v>
      </c>
      <c r="E11" s="1">
        <v>3</v>
      </c>
      <c r="F11" s="1">
        <v>4</v>
      </c>
      <c r="G11" s="1">
        <v>5</v>
      </c>
      <c r="H11" s="1">
        <v>4</v>
      </c>
      <c r="I11" s="1">
        <v>3</v>
      </c>
      <c r="J11" s="1">
        <v>3</v>
      </c>
      <c r="K11" s="12">
        <f t="shared" si="0"/>
        <v>3.625</v>
      </c>
      <c r="L11" s="1">
        <f t="shared" si="1"/>
        <v>0</v>
      </c>
    </row>
    <row r="12" spans="1:12" x14ac:dyDescent="0.25">
      <c r="A12" s="1">
        <v>7</v>
      </c>
      <c r="B12" s="1" t="str">
        <f>Аттестация!B9</f>
        <v>Малфой Драко</v>
      </c>
      <c r="C12" s="1">
        <v>4</v>
      </c>
      <c r="D12" s="1">
        <v>4</v>
      </c>
      <c r="E12" s="1">
        <v>3</v>
      </c>
      <c r="F12" s="1">
        <v>2</v>
      </c>
      <c r="G12" s="1">
        <v>3</v>
      </c>
      <c r="H12" s="1" t="s">
        <v>16</v>
      </c>
      <c r="I12" s="1">
        <v>3</v>
      </c>
      <c r="J12" s="1">
        <v>3</v>
      </c>
      <c r="K12" s="12">
        <f t="shared" si="0"/>
        <v>3.1428571428571428</v>
      </c>
      <c r="L12" s="1">
        <f t="shared" si="1"/>
        <v>1</v>
      </c>
    </row>
    <row r="13" spans="1:12" x14ac:dyDescent="0.25">
      <c r="A13" s="1">
        <v>8</v>
      </c>
      <c r="B13" s="1" t="str">
        <f>Аттестация!B10</f>
        <v>Крэбб Винсент</v>
      </c>
      <c r="C13" s="1">
        <v>3</v>
      </c>
      <c r="D13" s="1">
        <v>4</v>
      </c>
      <c r="E13" s="1">
        <v>4</v>
      </c>
      <c r="F13" s="1">
        <v>5</v>
      </c>
      <c r="G13" s="1">
        <v>4</v>
      </c>
      <c r="H13" s="1">
        <v>3</v>
      </c>
      <c r="I13" s="1">
        <v>4</v>
      </c>
      <c r="J13" s="1">
        <v>4</v>
      </c>
      <c r="K13" s="12">
        <f t="shared" si="0"/>
        <v>3.875</v>
      </c>
      <c r="L13" s="1">
        <f t="shared" si="1"/>
        <v>0</v>
      </c>
    </row>
    <row r="14" spans="1:12" x14ac:dyDescent="0.25">
      <c r="A14" s="1">
        <v>9</v>
      </c>
      <c r="B14" s="1" t="str">
        <f>Аттестация!B11</f>
        <v>Булдстроуд Миллисента</v>
      </c>
      <c r="C14" s="1">
        <v>4</v>
      </c>
      <c r="D14" s="1">
        <v>4</v>
      </c>
      <c r="E14" s="1">
        <v>5</v>
      </c>
      <c r="F14" s="1">
        <v>4</v>
      </c>
      <c r="G14" s="1">
        <v>3</v>
      </c>
      <c r="H14" s="1" t="s">
        <v>16</v>
      </c>
      <c r="I14" s="1">
        <v>5</v>
      </c>
      <c r="J14" s="1">
        <v>4</v>
      </c>
      <c r="K14" s="12">
        <f t="shared" si="0"/>
        <v>4.1428571428571432</v>
      </c>
      <c r="L14" s="1">
        <f t="shared" si="1"/>
        <v>1</v>
      </c>
    </row>
    <row r="15" spans="1:12" x14ac:dyDescent="0.25">
      <c r="A15" s="1">
        <v>10</v>
      </c>
      <c r="B15" s="1" t="str">
        <f>Аттестация!B12</f>
        <v>Макмиллан Эрни</v>
      </c>
      <c r="C15" s="1" t="s">
        <v>16</v>
      </c>
      <c r="D15" s="1">
        <v>5</v>
      </c>
      <c r="E15" s="1" t="s">
        <v>16</v>
      </c>
      <c r="F15" s="1" t="s">
        <v>16</v>
      </c>
      <c r="G15" s="1">
        <v>4</v>
      </c>
      <c r="H15" s="1">
        <v>4</v>
      </c>
      <c r="I15" s="1" t="s">
        <v>16</v>
      </c>
      <c r="J15" s="1">
        <v>5</v>
      </c>
      <c r="K15" s="12">
        <f t="shared" si="0"/>
        <v>4.5</v>
      </c>
      <c r="L15" s="1">
        <f t="shared" si="1"/>
        <v>4</v>
      </c>
    </row>
    <row r="16" spans="1:12" x14ac:dyDescent="0.25">
      <c r="A16" s="1">
        <v>11</v>
      </c>
      <c r="B16" s="1" t="str">
        <f>Аттестация!B13</f>
        <v>Смит Захария</v>
      </c>
      <c r="C16" s="1">
        <v>3</v>
      </c>
      <c r="D16" s="1">
        <v>4</v>
      </c>
      <c r="E16" s="1">
        <v>3</v>
      </c>
      <c r="F16" s="1">
        <v>4</v>
      </c>
      <c r="G16" s="1" t="s">
        <v>16</v>
      </c>
      <c r="H16" s="1">
        <v>3</v>
      </c>
      <c r="I16" s="1">
        <v>4</v>
      </c>
      <c r="J16" s="1">
        <v>4</v>
      </c>
      <c r="K16" s="12">
        <f t="shared" si="0"/>
        <v>3.5714285714285716</v>
      </c>
      <c r="L16" s="1">
        <f t="shared" si="1"/>
        <v>1</v>
      </c>
    </row>
    <row r="17" spans="1:12" x14ac:dyDescent="0.25">
      <c r="A17" s="1">
        <v>12</v>
      </c>
      <c r="B17" s="1" t="str">
        <f>Аттестация!B14</f>
        <v>Боунс Сьюзен</v>
      </c>
      <c r="C17" s="1">
        <v>5</v>
      </c>
      <c r="D17" s="1">
        <v>4</v>
      </c>
      <c r="E17" s="1">
        <v>5</v>
      </c>
      <c r="F17" s="1" t="s">
        <v>16</v>
      </c>
      <c r="G17" s="1">
        <v>5</v>
      </c>
      <c r="H17" s="1">
        <v>4</v>
      </c>
      <c r="I17" s="1">
        <v>4</v>
      </c>
      <c r="J17" s="1">
        <v>5</v>
      </c>
      <c r="K17" s="12">
        <f t="shared" si="0"/>
        <v>4.5714285714285712</v>
      </c>
      <c r="L17" s="1">
        <f t="shared" si="1"/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workbookViewId="0">
      <selection activeCell="A4" sqref="A4"/>
    </sheetView>
  </sheetViews>
  <sheetFormatPr defaultRowHeight="15" x14ac:dyDescent="0.25"/>
  <cols>
    <col min="2" max="2" width="23.7109375" bestFit="1" customWidth="1"/>
    <col min="3" max="10" width="3.7109375" bestFit="1" customWidth="1"/>
    <col min="12" max="12" width="9.85546875" customWidth="1"/>
  </cols>
  <sheetData>
    <row r="1" spans="1:12" x14ac:dyDescent="0.25">
      <c r="A1" s="2" t="str">
        <f>[1]Предметы!A5</f>
        <v>Нумерология</v>
      </c>
    </row>
    <row r="3" spans="1:12" x14ac:dyDescent="0.25">
      <c r="A3" s="2" t="str">
        <f>[1]Предметы!B5</f>
        <v>Вектор Септима</v>
      </c>
    </row>
    <row r="5" spans="1:12" ht="31.5" x14ac:dyDescent="0.25">
      <c r="A5" s="5" t="s">
        <v>1</v>
      </c>
      <c r="B5" s="4" t="s">
        <v>4</v>
      </c>
      <c r="C5" s="9" t="s">
        <v>6</v>
      </c>
      <c r="D5" s="9" t="s">
        <v>7</v>
      </c>
      <c r="E5" s="9" t="s">
        <v>8</v>
      </c>
      <c r="F5" s="10" t="s">
        <v>9</v>
      </c>
      <c r="G5" s="10" t="s">
        <v>10</v>
      </c>
      <c r="H5" s="10" t="s">
        <v>11</v>
      </c>
      <c r="I5" s="10" t="s">
        <v>12</v>
      </c>
      <c r="J5" s="10" t="s">
        <v>13</v>
      </c>
      <c r="K5" s="11" t="s">
        <v>14</v>
      </c>
      <c r="L5" s="11" t="s">
        <v>15</v>
      </c>
    </row>
    <row r="6" spans="1:12" x14ac:dyDescent="0.25">
      <c r="A6" s="1">
        <v>1</v>
      </c>
      <c r="B6" s="1" t="str">
        <f>Аттестация!B3</f>
        <v>Поттер Гарри</v>
      </c>
      <c r="C6" s="1">
        <v>5</v>
      </c>
      <c r="D6" s="1">
        <v>5</v>
      </c>
      <c r="E6" s="1">
        <v>4</v>
      </c>
      <c r="F6" s="1">
        <v>3</v>
      </c>
      <c r="G6" s="1" t="s">
        <v>16</v>
      </c>
      <c r="H6" s="1" t="s">
        <v>16</v>
      </c>
      <c r="I6" s="1">
        <v>5</v>
      </c>
      <c r="J6" s="1">
        <v>5</v>
      </c>
      <c r="K6" s="12">
        <f>AVERAGE(C6:J6)</f>
        <v>4.5</v>
      </c>
      <c r="L6" s="1">
        <f>COUNTIF(C6:J6, "н")</f>
        <v>2</v>
      </c>
    </row>
    <row r="7" spans="1:12" x14ac:dyDescent="0.25">
      <c r="A7" s="1">
        <v>2</v>
      </c>
      <c r="B7" s="1" t="str">
        <f>Аттестация!B4</f>
        <v>Грейнджер Гермиона</v>
      </c>
      <c r="C7" s="1">
        <v>3</v>
      </c>
      <c r="D7" s="1" t="s">
        <v>16</v>
      </c>
      <c r="E7" s="1">
        <v>3</v>
      </c>
      <c r="F7" s="1">
        <v>4</v>
      </c>
      <c r="G7" s="1">
        <v>5</v>
      </c>
      <c r="H7" s="1">
        <v>5</v>
      </c>
      <c r="I7" s="1">
        <v>5</v>
      </c>
      <c r="J7" s="1" t="s">
        <v>16</v>
      </c>
      <c r="K7" s="12">
        <f t="shared" ref="K7:K17" si="0">AVERAGE(C7:J7)</f>
        <v>4.166666666666667</v>
      </c>
      <c r="L7" s="1">
        <f t="shared" ref="L7:L17" si="1">COUNTIF(C7:J7, "н")</f>
        <v>2</v>
      </c>
    </row>
    <row r="8" spans="1:12" x14ac:dyDescent="0.25">
      <c r="A8" s="1">
        <v>3</v>
      </c>
      <c r="B8" s="1" t="str">
        <f>Аттестация!B5</f>
        <v>Долгопупс Невилл</v>
      </c>
      <c r="C8" s="1">
        <v>4</v>
      </c>
      <c r="D8" s="1">
        <v>4</v>
      </c>
      <c r="E8" s="1" t="s">
        <v>16</v>
      </c>
      <c r="F8" s="1">
        <v>3</v>
      </c>
      <c r="G8" s="1">
        <v>3</v>
      </c>
      <c r="H8" s="1">
        <v>2</v>
      </c>
      <c r="I8" s="1" t="s">
        <v>16</v>
      </c>
      <c r="J8" s="1">
        <v>3</v>
      </c>
      <c r="K8" s="12">
        <f t="shared" si="0"/>
        <v>3.1666666666666665</v>
      </c>
      <c r="L8" s="1">
        <f t="shared" si="1"/>
        <v>2</v>
      </c>
    </row>
    <row r="9" spans="1:12" x14ac:dyDescent="0.25">
      <c r="A9" s="1">
        <v>4</v>
      </c>
      <c r="B9" s="1" t="str">
        <f>Аттестация!B6</f>
        <v>Чанг Чжоу</v>
      </c>
      <c r="C9" s="1" t="s">
        <v>16</v>
      </c>
      <c r="D9" s="1">
        <v>3</v>
      </c>
      <c r="E9" s="1">
        <v>3</v>
      </c>
      <c r="F9" s="1">
        <v>4</v>
      </c>
      <c r="G9" s="1">
        <v>5</v>
      </c>
      <c r="H9" s="1">
        <v>4</v>
      </c>
      <c r="I9" s="1">
        <v>3</v>
      </c>
      <c r="J9" s="1">
        <v>3</v>
      </c>
      <c r="K9" s="12">
        <f t="shared" si="0"/>
        <v>3.5714285714285716</v>
      </c>
      <c r="L9" s="1">
        <f t="shared" si="1"/>
        <v>1</v>
      </c>
    </row>
    <row r="10" spans="1:12" x14ac:dyDescent="0.25">
      <c r="A10" s="1">
        <v>5</v>
      </c>
      <c r="B10" s="1" t="str">
        <f>Аттестация!B7</f>
        <v>Патил Падма</v>
      </c>
      <c r="C10" s="1">
        <v>5</v>
      </c>
      <c r="D10" s="1">
        <v>4</v>
      </c>
      <c r="E10" s="1">
        <v>4</v>
      </c>
      <c r="F10" s="1" t="s">
        <v>16</v>
      </c>
      <c r="G10" s="1">
        <v>5</v>
      </c>
      <c r="H10" s="1">
        <v>3</v>
      </c>
      <c r="I10" s="1">
        <v>4</v>
      </c>
      <c r="J10" s="1">
        <v>3</v>
      </c>
      <c r="K10" s="12">
        <f t="shared" si="0"/>
        <v>4</v>
      </c>
      <c r="L10" s="1">
        <f t="shared" si="1"/>
        <v>1</v>
      </c>
    </row>
    <row r="11" spans="1:12" x14ac:dyDescent="0.25">
      <c r="A11" s="1">
        <v>6</v>
      </c>
      <c r="B11" s="1" t="str">
        <f>Аттестация!B8</f>
        <v>Турпин Лайза</v>
      </c>
      <c r="C11" s="1">
        <v>3</v>
      </c>
      <c r="D11" s="1">
        <v>4</v>
      </c>
      <c r="E11" s="1">
        <v>3</v>
      </c>
      <c r="F11" s="1">
        <v>4</v>
      </c>
      <c r="G11" s="1">
        <v>5</v>
      </c>
      <c r="H11" s="1">
        <v>4</v>
      </c>
      <c r="I11" s="1">
        <v>3</v>
      </c>
      <c r="J11" s="1">
        <v>3</v>
      </c>
      <c r="K11" s="12">
        <f t="shared" si="0"/>
        <v>3.625</v>
      </c>
      <c r="L11" s="1">
        <f t="shared" si="1"/>
        <v>0</v>
      </c>
    </row>
    <row r="12" spans="1:12" x14ac:dyDescent="0.25">
      <c r="A12" s="1">
        <v>7</v>
      </c>
      <c r="B12" s="1" t="str">
        <f>Аттестация!B9</f>
        <v>Малфой Драко</v>
      </c>
      <c r="C12" s="1">
        <v>4</v>
      </c>
      <c r="D12" s="1">
        <v>4</v>
      </c>
      <c r="E12" s="1">
        <v>3</v>
      </c>
      <c r="F12" s="1">
        <v>2</v>
      </c>
      <c r="G12" s="1">
        <v>3</v>
      </c>
      <c r="H12" s="1" t="s">
        <v>16</v>
      </c>
      <c r="I12" s="1">
        <v>3</v>
      </c>
      <c r="J12" s="1">
        <v>3</v>
      </c>
      <c r="K12" s="12">
        <f t="shared" si="0"/>
        <v>3.1428571428571428</v>
      </c>
      <c r="L12" s="1">
        <f t="shared" si="1"/>
        <v>1</v>
      </c>
    </row>
    <row r="13" spans="1:12" x14ac:dyDescent="0.25">
      <c r="A13" s="1">
        <v>8</v>
      </c>
      <c r="B13" s="1" t="str">
        <f>Аттестация!B10</f>
        <v>Крэбб Винсент</v>
      </c>
      <c r="C13" s="1">
        <v>3</v>
      </c>
      <c r="D13" s="1">
        <v>4</v>
      </c>
      <c r="E13" s="1">
        <v>4</v>
      </c>
      <c r="F13" s="1">
        <v>5</v>
      </c>
      <c r="G13" s="1">
        <v>4</v>
      </c>
      <c r="H13" s="1">
        <v>3</v>
      </c>
      <c r="I13" s="1">
        <v>4</v>
      </c>
      <c r="J13" s="1">
        <v>4</v>
      </c>
      <c r="K13" s="12">
        <f t="shared" si="0"/>
        <v>3.875</v>
      </c>
      <c r="L13" s="1">
        <f t="shared" si="1"/>
        <v>0</v>
      </c>
    </row>
    <row r="14" spans="1:12" x14ac:dyDescent="0.25">
      <c r="A14" s="1">
        <v>9</v>
      </c>
      <c r="B14" s="1" t="str">
        <f>Аттестация!B11</f>
        <v>Булдстроуд Миллисента</v>
      </c>
      <c r="C14" s="1">
        <v>4</v>
      </c>
      <c r="D14" s="1">
        <v>4</v>
      </c>
      <c r="E14" s="1">
        <v>5</v>
      </c>
      <c r="F14" s="1">
        <v>4</v>
      </c>
      <c r="G14" s="1">
        <v>3</v>
      </c>
      <c r="H14" s="1" t="s">
        <v>16</v>
      </c>
      <c r="I14" s="1">
        <v>5</v>
      </c>
      <c r="J14" s="1">
        <v>4</v>
      </c>
      <c r="K14" s="12">
        <f t="shared" si="0"/>
        <v>4.1428571428571432</v>
      </c>
      <c r="L14" s="1">
        <f t="shared" si="1"/>
        <v>1</v>
      </c>
    </row>
    <row r="15" spans="1:12" x14ac:dyDescent="0.25">
      <c r="A15" s="1">
        <v>10</v>
      </c>
      <c r="B15" s="1" t="str">
        <f>Аттестация!B12</f>
        <v>Макмиллан Эрни</v>
      </c>
      <c r="C15" s="1" t="s">
        <v>16</v>
      </c>
      <c r="D15" s="1">
        <v>5</v>
      </c>
      <c r="E15" s="1" t="s">
        <v>16</v>
      </c>
      <c r="F15" s="1" t="s">
        <v>16</v>
      </c>
      <c r="G15" s="1">
        <v>4</v>
      </c>
      <c r="H15" s="1">
        <v>4</v>
      </c>
      <c r="I15" s="1" t="s">
        <v>16</v>
      </c>
      <c r="J15" s="1">
        <v>5</v>
      </c>
      <c r="K15" s="12">
        <f t="shared" si="0"/>
        <v>4.5</v>
      </c>
      <c r="L15" s="1">
        <f t="shared" si="1"/>
        <v>4</v>
      </c>
    </row>
    <row r="16" spans="1:12" x14ac:dyDescent="0.25">
      <c r="A16" s="1">
        <v>11</v>
      </c>
      <c r="B16" s="1" t="str">
        <f>Аттестация!B13</f>
        <v>Смит Захария</v>
      </c>
      <c r="C16" s="1">
        <v>3</v>
      </c>
      <c r="D16" s="1">
        <v>4</v>
      </c>
      <c r="E16" s="1">
        <v>3</v>
      </c>
      <c r="F16" s="1">
        <v>4</v>
      </c>
      <c r="G16" s="1" t="s">
        <v>16</v>
      </c>
      <c r="H16" s="1">
        <v>3</v>
      </c>
      <c r="I16" s="1">
        <v>4</v>
      </c>
      <c r="J16" s="1">
        <v>4</v>
      </c>
      <c r="K16" s="12">
        <f t="shared" si="0"/>
        <v>3.5714285714285716</v>
      </c>
      <c r="L16" s="1">
        <f t="shared" si="1"/>
        <v>1</v>
      </c>
    </row>
    <row r="17" spans="1:12" x14ac:dyDescent="0.25">
      <c r="A17" s="1">
        <v>12</v>
      </c>
      <c r="B17" s="1" t="str">
        <f>Аттестация!B14</f>
        <v>Боунс Сьюзен</v>
      </c>
      <c r="C17" s="1">
        <v>5</v>
      </c>
      <c r="D17" s="1">
        <v>4</v>
      </c>
      <c r="E17" s="1">
        <v>5</v>
      </c>
      <c r="F17" s="1" t="s">
        <v>16</v>
      </c>
      <c r="G17" s="1">
        <v>5</v>
      </c>
      <c r="H17" s="1">
        <v>4</v>
      </c>
      <c r="I17" s="1">
        <v>4</v>
      </c>
      <c r="J17" s="1">
        <v>5</v>
      </c>
      <c r="K17" s="12">
        <f t="shared" si="0"/>
        <v>4.5714285714285712</v>
      </c>
      <c r="L17" s="1">
        <f t="shared" si="1"/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workbookViewId="0">
      <selection activeCell="A4" sqref="A4"/>
    </sheetView>
  </sheetViews>
  <sheetFormatPr defaultRowHeight="15" x14ac:dyDescent="0.25"/>
  <cols>
    <col min="2" max="2" width="23.7109375" bestFit="1" customWidth="1"/>
    <col min="3" max="10" width="3.7109375" bestFit="1" customWidth="1"/>
    <col min="12" max="12" width="9.85546875" customWidth="1"/>
  </cols>
  <sheetData>
    <row r="1" spans="1:12" x14ac:dyDescent="0.25">
      <c r="A1" s="2" t="str">
        <f>[1]Предметы!A6</f>
        <v>УЗМС</v>
      </c>
    </row>
    <row r="3" spans="1:12" x14ac:dyDescent="0.25">
      <c r="A3" s="2" t="str">
        <f>[1]Предметы!B6</f>
        <v>Руберус Хагрид</v>
      </c>
    </row>
    <row r="5" spans="1:12" ht="31.5" x14ac:dyDescent="0.25">
      <c r="A5" s="5" t="s">
        <v>1</v>
      </c>
      <c r="B5" s="4" t="s">
        <v>4</v>
      </c>
      <c r="C5" s="9" t="s">
        <v>6</v>
      </c>
      <c r="D5" s="9" t="s">
        <v>7</v>
      </c>
      <c r="E5" s="9" t="s">
        <v>8</v>
      </c>
      <c r="F5" s="10" t="s">
        <v>9</v>
      </c>
      <c r="G5" s="10" t="s">
        <v>10</v>
      </c>
      <c r="H5" s="10" t="s">
        <v>11</v>
      </c>
      <c r="I5" s="10" t="s">
        <v>12</v>
      </c>
      <c r="J5" s="10" t="s">
        <v>13</v>
      </c>
      <c r="K5" s="11" t="s">
        <v>14</v>
      </c>
      <c r="L5" s="11" t="s">
        <v>15</v>
      </c>
    </row>
    <row r="6" spans="1:12" x14ac:dyDescent="0.25">
      <c r="A6" s="1">
        <v>1</v>
      </c>
      <c r="B6" s="1" t="str">
        <f>Аттестация!B3</f>
        <v>Поттер Гарри</v>
      </c>
      <c r="C6" s="1">
        <v>5</v>
      </c>
      <c r="D6" s="1">
        <v>5</v>
      </c>
      <c r="E6" s="1">
        <v>4</v>
      </c>
      <c r="F6" s="1">
        <v>3</v>
      </c>
      <c r="G6" s="1" t="s">
        <v>16</v>
      </c>
      <c r="H6" s="1" t="s">
        <v>16</v>
      </c>
      <c r="I6" s="1">
        <v>5</v>
      </c>
      <c r="J6" s="1">
        <v>5</v>
      </c>
      <c r="K6" s="12">
        <f>AVERAGE(C6:J6)</f>
        <v>4.5</v>
      </c>
      <c r="L6" s="1">
        <f>COUNTIF(C6:J6, "н")</f>
        <v>2</v>
      </c>
    </row>
    <row r="7" spans="1:12" x14ac:dyDescent="0.25">
      <c r="A7" s="1">
        <v>2</v>
      </c>
      <c r="B7" s="1" t="str">
        <f>Аттестация!B4</f>
        <v>Грейнджер Гермиона</v>
      </c>
      <c r="C7" s="1">
        <v>3</v>
      </c>
      <c r="D7" s="1" t="s">
        <v>16</v>
      </c>
      <c r="E7" s="1">
        <v>3</v>
      </c>
      <c r="F7" s="1">
        <v>4</v>
      </c>
      <c r="G7" s="1">
        <v>5</v>
      </c>
      <c r="H7" s="1">
        <v>5</v>
      </c>
      <c r="I7" s="1">
        <v>5</v>
      </c>
      <c r="J7" s="1" t="s">
        <v>16</v>
      </c>
      <c r="K7" s="12">
        <f t="shared" ref="K7:K17" si="0">AVERAGE(C7:J7)</f>
        <v>4.166666666666667</v>
      </c>
      <c r="L7" s="1">
        <f t="shared" ref="L7:L17" si="1">COUNTIF(C7:J7, "н")</f>
        <v>2</v>
      </c>
    </row>
    <row r="8" spans="1:12" x14ac:dyDescent="0.25">
      <c r="A8" s="1">
        <v>3</v>
      </c>
      <c r="B8" s="1" t="str">
        <f>Аттестация!B5</f>
        <v>Долгопупс Невилл</v>
      </c>
      <c r="C8" s="1">
        <v>4</v>
      </c>
      <c r="D8" s="1">
        <v>4</v>
      </c>
      <c r="E8" s="1" t="s">
        <v>16</v>
      </c>
      <c r="F8" s="1">
        <v>3</v>
      </c>
      <c r="G8" s="1">
        <v>3</v>
      </c>
      <c r="H8" s="1">
        <v>2</v>
      </c>
      <c r="I8" s="1" t="s">
        <v>16</v>
      </c>
      <c r="J8" s="1">
        <v>3</v>
      </c>
      <c r="K8" s="12">
        <f t="shared" si="0"/>
        <v>3.1666666666666665</v>
      </c>
      <c r="L8" s="1">
        <f t="shared" si="1"/>
        <v>2</v>
      </c>
    </row>
    <row r="9" spans="1:12" x14ac:dyDescent="0.25">
      <c r="A9" s="1">
        <v>4</v>
      </c>
      <c r="B9" s="1" t="str">
        <f>Аттестация!B6</f>
        <v>Чанг Чжоу</v>
      </c>
      <c r="C9" s="1" t="s">
        <v>16</v>
      </c>
      <c r="D9" s="1">
        <v>3</v>
      </c>
      <c r="E9" s="1">
        <v>3</v>
      </c>
      <c r="F9" s="1">
        <v>4</v>
      </c>
      <c r="G9" s="1">
        <v>5</v>
      </c>
      <c r="H9" s="1">
        <v>4</v>
      </c>
      <c r="I9" s="1">
        <v>3</v>
      </c>
      <c r="J9" s="1">
        <v>3</v>
      </c>
      <c r="K9" s="12">
        <f t="shared" si="0"/>
        <v>3.5714285714285716</v>
      </c>
      <c r="L9" s="1">
        <f t="shared" si="1"/>
        <v>1</v>
      </c>
    </row>
    <row r="10" spans="1:12" x14ac:dyDescent="0.25">
      <c r="A10" s="1">
        <v>5</v>
      </c>
      <c r="B10" s="1" t="str">
        <f>Аттестация!B7</f>
        <v>Патил Падма</v>
      </c>
      <c r="C10" s="1">
        <v>5</v>
      </c>
      <c r="D10" s="1">
        <v>4</v>
      </c>
      <c r="E10" s="1">
        <v>4</v>
      </c>
      <c r="F10" s="1" t="s">
        <v>16</v>
      </c>
      <c r="G10" s="1">
        <v>5</v>
      </c>
      <c r="H10" s="1">
        <v>3</v>
      </c>
      <c r="I10" s="1">
        <v>4</v>
      </c>
      <c r="J10" s="1">
        <v>3</v>
      </c>
      <c r="K10" s="12">
        <f t="shared" si="0"/>
        <v>4</v>
      </c>
      <c r="L10" s="1">
        <f t="shared" si="1"/>
        <v>1</v>
      </c>
    </row>
    <row r="11" spans="1:12" x14ac:dyDescent="0.25">
      <c r="A11" s="1">
        <v>6</v>
      </c>
      <c r="B11" s="1" t="str">
        <f>Аттестация!B8</f>
        <v>Турпин Лайза</v>
      </c>
      <c r="C11" s="1">
        <v>3</v>
      </c>
      <c r="D11" s="1">
        <v>4</v>
      </c>
      <c r="E11" s="1">
        <v>3</v>
      </c>
      <c r="F11" s="1">
        <v>4</v>
      </c>
      <c r="G11" s="1">
        <v>5</v>
      </c>
      <c r="H11" s="1">
        <v>4</v>
      </c>
      <c r="I11" s="1">
        <v>3</v>
      </c>
      <c r="J11" s="1">
        <v>3</v>
      </c>
      <c r="K11" s="12">
        <f t="shared" si="0"/>
        <v>3.625</v>
      </c>
      <c r="L11" s="1">
        <f t="shared" si="1"/>
        <v>0</v>
      </c>
    </row>
    <row r="12" spans="1:12" x14ac:dyDescent="0.25">
      <c r="A12" s="1">
        <v>7</v>
      </c>
      <c r="B12" s="1" t="str">
        <f>Аттестация!B9</f>
        <v>Малфой Драко</v>
      </c>
      <c r="C12" s="1">
        <v>4</v>
      </c>
      <c r="D12" s="1">
        <v>4</v>
      </c>
      <c r="E12" s="1">
        <v>3</v>
      </c>
      <c r="F12" s="1">
        <v>2</v>
      </c>
      <c r="G12" s="1">
        <v>3</v>
      </c>
      <c r="H12" s="1" t="s">
        <v>16</v>
      </c>
      <c r="I12" s="1">
        <v>3</v>
      </c>
      <c r="J12" s="1">
        <v>3</v>
      </c>
      <c r="K12" s="12">
        <f t="shared" si="0"/>
        <v>3.1428571428571428</v>
      </c>
      <c r="L12" s="1">
        <f t="shared" si="1"/>
        <v>1</v>
      </c>
    </row>
    <row r="13" spans="1:12" x14ac:dyDescent="0.25">
      <c r="A13" s="1">
        <v>8</v>
      </c>
      <c r="B13" s="1" t="str">
        <f>Аттестация!B10</f>
        <v>Крэбб Винсент</v>
      </c>
      <c r="C13" s="1">
        <v>3</v>
      </c>
      <c r="D13" s="1">
        <v>4</v>
      </c>
      <c r="E13" s="1">
        <v>4</v>
      </c>
      <c r="F13" s="1">
        <v>5</v>
      </c>
      <c r="G13" s="1">
        <v>4</v>
      </c>
      <c r="H13" s="1">
        <v>3</v>
      </c>
      <c r="I13" s="1">
        <v>4</v>
      </c>
      <c r="J13" s="1">
        <v>4</v>
      </c>
      <c r="K13" s="12">
        <f t="shared" si="0"/>
        <v>3.875</v>
      </c>
      <c r="L13" s="1">
        <f t="shared" si="1"/>
        <v>0</v>
      </c>
    </row>
    <row r="14" spans="1:12" x14ac:dyDescent="0.25">
      <c r="A14" s="1">
        <v>9</v>
      </c>
      <c r="B14" s="1" t="str">
        <f>Аттестация!B11</f>
        <v>Булдстроуд Миллисента</v>
      </c>
      <c r="C14" s="1">
        <v>4</v>
      </c>
      <c r="D14" s="1">
        <v>4</v>
      </c>
      <c r="E14" s="1">
        <v>5</v>
      </c>
      <c r="F14" s="1">
        <v>4</v>
      </c>
      <c r="G14" s="1">
        <v>3</v>
      </c>
      <c r="H14" s="1" t="s">
        <v>16</v>
      </c>
      <c r="I14" s="1">
        <v>5</v>
      </c>
      <c r="J14" s="1">
        <v>4</v>
      </c>
      <c r="K14" s="12">
        <f t="shared" si="0"/>
        <v>4.1428571428571432</v>
      </c>
      <c r="L14" s="1">
        <f t="shared" si="1"/>
        <v>1</v>
      </c>
    </row>
    <row r="15" spans="1:12" x14ac:dyDescent="0.25">
      <c r="A15" s="1">
        <v>10</v>
      </c>
      <c r="B15" s="1" t="str">
        <f>Аттестация!B12</f>
        <v>Макмиллан Эрни</v>
      </c>
      <c r="C15" s="1" t="s">
        <v>16</v>
      </c>
      <c r="D15" s="1">
        <v>5</v>
      </c>
      <c r="E15" s="1" t="s">
        <v>16</v>
      </c>
      <c r="F15" s="1" t="s">
        <v>16</v>
      </c>
      <c r="G15" s="1">
        <v>4</v>
      </c>
      <c r="H15" s="1">
        <v>4</v>
      </c>
      <c r="I15" s="1" t="s">
        <v>16</v>
      </c>
      <c r="J15" s="1">
        <v>5</v>
      </c>
      <c r="K15" s="12">
        <f t="shared" si="0"/>
        <v>4.5</v>
      </c>
      <c r="L15" s="1">
        <f t="shared" si="1"/>
        <v>4</v>
      </c>
    </row>
    <row r="16" spans="1:12" x14ac:dyDescent="0.25">
      <c r="A16" s="1">
        <v>11</v>
      </c>
      <c r="B16" s="1" t="str">
        <f>Аттестация!B13</f>
        <v>Смит Захария</v>
      </c>
      <c r="C16" s="1">
        <v>3</v>
      </c>
      <c r="D16" s="1">
        <v>4</v>
      </c>
      <c r="E16" s="1">
        <v>3</v>
      </c>
      <c r="F16" s="1">
        <v>4</v>
      </c>
      <c r="G16" s="1" t="s">
        <v>16</v>
      </c>
      <c r="H16" s="1">
        <v>3</v>
      </c>
      <c r="I16" s="1">
        <v>4</v>
      </c>
      <c r="J16" s="1">
        <v>4</v>
      </c>
      <c r="K16" s="12">
        <f t="shared" si="0"/>
        <v>3.5714285714285716</v>
      </c>
      <c r="L16" s="1">
        <f t="shared" si="1"/>
        <v>1</v>
      </c>
    </row>
    <row r="17" spans="1:12" x14ac:dyDescent="0.25">
      <c r="A17" s="1">
        <v>12</v>
      </c>
      <c r="B17" s="1" t="str">
        <f>Аттестация!B14</f>
        <v>Боунс Сьюзен</v>
      </c>
      <c r="C17" s="1">
        <v>5</v>
      </c>
      <c r="D17" s="1">
        <v>4</v>
      </c>
      <c r="E17" s="1">
        <v>5</v>
      </c>
      <c r="F17" s="1" t="s">
        <v>16</v>
      </c>
      <c r="G17" s="1">
        <v>5</v>
      </c>
      <c r="H17" s="1">
        <v>4</v>
      </c>
      <c r="I17" s="1">
        <v>4</v>
      </c>
      <c r="J17" s="1">
        <v>5</v>
      </c>
      <c r="K17" s="12">
        <f t="shared" si="0"/>
        <v>4.5714285714285712</v>
      </c>
      <c r="L17" s="1">
        <f t="shared" si="1"/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workbookViewId="0">
      <selection activeCell="A4" sqref="A4"/>
    </sheetView>
  </sheetViews>
  <sheetFormatPr defaultRowHeight="15" x14ac:dyDescent="0.25"/>
  <cols>
    <col min="2" max="2" width="23.7109375" bestFit="1" customWidth="1"/>
    <col min="3" max="10" width="3.7109375" bestFit="1" customWidth="1"/>
    <col min="12" max="12" width="9.85546875" customWidth="1"/>
  </cols>
  <sheetData>
    <row r="1" spans="1:12" x14ac:dyDescent="0.25">
      <c r="A1" s="2" t="str">
        <f>[1]Предметы!A7</f>
        <v>Прорицания</v>
      </c>
    </row>
    <row r="3" spans="1:12" x14ac:dyDescent="0.25">
      <c r="A3" s="2" t="str">
        <f>[1]Предметы!B7</f>
        <v>Тревелони Сивилла</v>
      </c>
    </row>
    <row r="5" spans="1:12" ht="31.5" x14ac:dyDescent="0.25">
      <c r="A5" s="5" t="s">
        <v>1</v>
      </c>
      <c r="B5" s="4" t="s">
        <v>4</v>
      </c>
      <c r="C5" s="9" t="s">
        <v>6</v>
      </c>
      <c r="D5" s="9" t="s">
        <v>7</v>
      </c>
      <c r="E5" s="9" t="s">
        <v>8</v>
      </c>
      <c r="F5" s="10" t="s">
        <v>9</v>
      </c>
      <c r="G5" s="10" t="s">
        <v>10</v>
      </c>
      <c r="H5" s="10" t="s">
        <v>11</v>
      </c>
      <c r="I5" s="10" t="s">
        <v>12</v>
      </c>
      <c r="J5" s="10" t="s">
        <v>13</v>
      </c>
      <c r="K5" s="11" t="s">
        <v>14</v>
      </c>
      <c r="L5" s="11" t="s">
        <v>15</v>
      </c>
    </row>
    <row r="6" spans="1:12" x14ac:dyDescent="0.25">
      <c r="A6" s="1">
        <v>1</v>
      </c>
      <c r="B6" s="1" t="str">
        <f>Аттестация!B3</f>
        <v>Поттер Гарри</v>
      </c>
      <c r="C6" s="1">
        <v>5</v>
      </c>
      <c r="D6" s="1">
        <v>5</v>
      </c>
      <c r="E6" s="1">
        <v>4</v>
      </c>
      <c r="F6" s="1">
        <v>3</v>
      </c>
      <c r="G6" s="1" t="s">
        <v>16</v>
      </c>
      <c r="H6" s="1" t="s">
        <v>16</v>
      </c>
      <c r="I6" s="1">
        <v>5</v>
      </c>
      <c r="J6" s="1">
        <v>5</v>
      </c>
      <c r="K6" s="12">
        <f>AVERAGE(C6:J6)</f>
        <v>4.5</v>
      </c>
      <c r="L6" s="1">
        <f>COUNTIF(C6:J6, "н")</f>
        <v>2</v>
      </c>
    </row>
    <row r="7" spans="1:12" x14ac:dyDescent="0.25">
      <c r="A7" s="1">
        <v>2</v>
      </c>
      <c r="B7" s="1" t="str">
        <f>Аттестация!B4</f>
        <v>Грейнджер Гермиона</v>
      </c>
      <c r="C7" s="1">
        <v>3</v>
      </c>
      <c r="D7" s="1" t="s">
        <v>16</v>
      </c>
      <c r="E7" s="1">
        <v>3</v>
      </c>
      <c r="F7" s="1">
        <v>4</v>
      </c>
      <c r="G7" s="1">
        <v>5</v>
      </c>
      <c r="H7" s="1">
        <v>5</v>
      </c>
      <c r="I7" s="1">
        <v>5</v>
      </c>
      <c r="J7" s="1" t="s">
        <v>16</v>
      </c>
      <c r="K7" s="12">
        <f t="shared" ref="K7:K17" si="0">AVERAGE(C7:J7)</f>
        <v>4.166666666666667</v>
      </c>
      <c r="L7" s="1">
        <f t="shared" ref="L7:L17" si="1">COUNTIF(C7:J7, "н")</f>
        <v>2</v>
      </c>
    </row>
    <row r="8" spans="1:12" x14ac:dyDescent="0.25">
      <c r="A8" s="1">
        <v>3</v>
      </c>
      <c r="B8" s="1" t="str">
        <f>Аттестация!B5</f>
        <v>Долгопупс Невилл</v>
      </c>
      <c r="C8" s="1">
        <v>4</v>
      </c>
      <c r="D8" s="1">
        <v>4</v>
      </c>
      <c r="E8" s="1" t="s">
        <v>16</v>
      </c>
      <c r="F8" s="1">
        <v>3</v>
      </c>
      <c r="G8" s="1">
        <v>3</v>
      </c>
      <c r="H8" s="1">
        <v>2</v>
      </c>
      <c r="I8" s="1" t="s">
        <v>16</v>
      </c>
      <c r="J8" s="1">
        <v>3</v>
      </c>
      <c r="K8" s="12">
        <f t="shared" si="0"/>
        <v>3.1666666666666665</v>
      </c>
      <c r="L8" s="1">
        <f t="shared" si="1"/>
        <v>2</v>
      </c>
    </row>
    <row r="9" spans="1:12" x14ac:dyDescent="0.25">
      <c r="A9" s="1">
        <v>4</v>
      </c>
      <c r="B9" s="1" t="str">
        <f>Аттестация!B6</f>
        <v>Чанг Чжоу</v>
      </c>
      <c r="C9" s="1" t="s">
        <v>16</v>
      </c>
      <c r="D9" s="1">
        <v>3</v>
      </c>
      <c r="E9" s="1">
        <v>3</v>
      </c>
      <c r="F9" s="1">
        <v>4</v>
      </c>
      <c r="G9" s="1">
        <v>5</v>
      </c>
      <c r="H9" s="1">
        <v>4</v>
      </c>
      <c r="I9" s="1">
        <v>3</v>
      </c>
      <c r="J9" s="1">
        <v>3</v>
      </c>
      <c r="K9" s="12">
        <f t="shared" si="0"/>
        <v>3.5714285714285716</v>
      </c>
      <c r="L9" s="1">
        <f t="shared" si="1"/>
        <v>1</v>
      </c>
    </row>
    <row r="10" spans="1:12" x14ac:dyDescent="0.25">
      <c r="A10" s="1">
        <v>5</v>
      </c>
      <c r="B10" s="1" t="str">
        <f>Аттестация!B7</f>
        <v>Патил Падма</v>
      </c>
      <c r="C10" s="1">
        <v>5</v>
      </c>
      <c r="D10" s="1">
        <v>4</v>
      </c>
      <c r="E10" s="1">
        <v>4</v>
      </c>
      <c r="F10" s="1" t="s">
        <v>16</v>
      </c>
      <c r="G10" s="1">
        <v>5</v>
      </c>
      <c r="H10" s="1">
        <v>3</v>
      </c>
      <c r="I10" s="1">
        <v>4</v>
      </c>
      <c r="J10" s="1">
        <v>3</v>
      </c>
      <c r="K10" s="12">
        <f t="shared" si="0"/>
        <v>4</v>
      </c>
      <c r="L10" s="1">
        <f t="shared" si="1"/>
        <v>1</v>
      </c>
    </row>
    <row r="11" spans="1:12" x14ac:dyDescent="0.25">
      <c r="A11" s="1">
        <v>6</v>
      </c>
      <c r="B11" s="1" t="str">
        <f>Аттестация!B8</f>
        <v>Турпин Лайза</v>
      </c>
      <c r="C11" s="1">
        <v>3</v>
      </c>
      <c r="D11" s="1">
        <v>4</v>
      </c>
      <c r="E11" s="1">
        <v>3</v>
      </c>
      <c r="F11" s="1">
        <v>4</v>
      </c>
      <c r="G11" s="1">
        <v>5</v>
      </c>
      <c r="H11" s="1">
        <v>4</v>
      </c>
      <c r="I11" s="1">
        <v>3</v>
      </c>
      <c r="J11" s="1">
        <v>3</v>
      </c>
      <c r="K11" s="12">
        <f t="shared" si="0"/>
        <v>3.625</v>
      </c>
      <c r="L11" s="1">
        <f t="shared" si="1"/>
        <v>0</v>
      </c>
    </row>
    <row r="12" spans="1:12" x14ac:dyDescent="0.25">
      <c r="A12" s="1">
        <v>7</v>
      </c>
      <c r="B12" s="1" t="str">
        <f>Аттестация!B9</f>
        <v>Малфой Драко</v>
      </c>
      <c r="C12" s="1">
        <v>4</v>
      </c>
      <c r="D12" s="1">
        <v>4</v>
      </c>
      <c r="E12" s="1">
        <v>3</v>
      </c>
      <c r="F12" s="1">
        <v>2</v>
      </c>
      <c r="G12" s="1">
        <v>3</v>
      </c>
      <c r="H12" s="1" t="s">
        <v>16</v>
      </c>
      <c r="I12" s="1">
        <v>3</v>
      </c>
      <c r="J12" s="1">
        <v>3</v>
      </c>
      <c r="K12" s="12">
        <f t="shared" si="0"/>
        <v>3.1428571428571428</v>
      </c>
      <c r="L12" s="1">
        <f t="shared" si="1"/>
        <v>1</v>
      </c>
    </row>
    <row r="13" spans="1:12" x14ac:dyDescent="0.25">
      <c r="A13" s="1">
        <v>8</v>
      </c>
      <c r="B13" s="1" t="str">
        <f>Аттестация!B10</f>
        <v>Крэбб Винсент</v>
      </c>
      <c r="C13" s="1">
        <v>3</v>
      </c>
      <c r="D13" s="1">
        <v>4</v>
      </c>
      <c r="E13" s="1">
        <v>4</v>
      </c>
      <c r="F13" s="1">
        <v>5</v>
      </c>
      <c r="G13" s="1">
        <v>4</v>
      </c>
      <c r="H13" s="1">
        <v>3</v>
      </c>
      <c r="I13" s="1">
        <v>4</v>
      </c>
      <c r="J13" s="1">
        <v>4</v>
      </c>
      <c r="K13" s="12">
        <f t="shared" si="0"/>
        <v>3.875</v>
      </c>
      <c r="L13" s="1">
        <f t="shared" si="1"/>
        <v>0</v>
      </c>
    </row>
    <row r="14" spans="1:12" x14ac:dyDescent="0.25">
      <c r="A14" s="1">
        <v>9</v>
      </c>
      <c r="B14" s="1" t="str">
        <f>Аттестация!B11</f>
        <v>Булдстроуд Миллисента</v>
      </c>
      <c r="C14" s="1">
        <v>4</v>
      </c>
      <c r="D14" s="1">
        <v>4</v>
      </c>
      <c r="E14" s="1">
        <v>5</v>
      </c>
      <c r="F14" s="1">
        <v>4</v>
      </c>
      <c r="G14" s="1">
        <v>3</v>
      </c>
      <c r="H14" s="1" t="s">
        <v>16</v>
      </c>
      <c r="I14" s="1">
        <v>5</v>
      </c>
      <c r="J14" s="1">
        <v>4</v>
      </c>
      <c r="K14" s="12">
        <f t="shared" si="0"/>
        <v>4.1428571428571432</v>
      </c>
      <c r="L14" s="1">
        <f t="shared" si="1"/>
        <v>1</v>
      </c>
    </row>
    <row r="15" spans="1:12" x14ac:dyDescent="0.25">
      <c r="A15" s="1">
        <v>10</v>
      </c>
      <c r="B15" s="1" t="str">
        <f>Аттестация!B12</f>
        <v>Макмиллан Эрни</v>
      </c>
      <c r="C15" s="1" t="s">
        <v>16</v>
      </c>
      <c r="D15" s="1">
        <v>5</v>
      </c>
      <c r="E15" s="1" t="s">
        <v>16</v>
      </c>
      <c r="F15" s="1" t="s">
        <v>16</v>
      </c>
      <c r="G15" s="1">
        <v>4</v>
      </c>
      <c r="H15" s="1">
        <v>4</v>
      </c>
      <c r="I15" s="1" t="s">
        <v>16</v>
      </c>
      <c r="J15" s="1">
        <v>5</v>
      </c>
      <c r="K15" s="12">
        <f t="shared" si="0"/>
        <v>4.5</v>
      </c>
      <c r="L15" s="1">
        <f t="shared" si="1"/>
        <v>4</v>
      </c>
    </row>
    <row r="16" spans="1:12" x14ac:dyDescent="0.25">
      <c r="A16" s="1">
        <v>11</v>
      </c>
      <c r="B16" s="1" t="str">
        <f>Аттестация!B13</f>
        <v>Смит Захария</v>
      </c>
      <c r="C16" s="1">
        <v>3</v>
      </c>
      <c r="D16" s="1">
        <v>4</v>
      </c>
      <c r="E16" s="1">
        <v>3</v>
      </c>
      <c r="F16" s="1">
        <v>4</v>
      </c>
      <c r="G16" s="1" t="s">
        <v>16</v>
      </c>
      <c r="H16" s="1">
        <v>3</v>
      </c>
      <c r="I16" s="1">
        <v>4</v>
      </c>
      <c r="J16" s="1">
        <v>4</v>
      </c>
      <c r="K16" s="12">
        <f t="shared" si="0"/>
        <v>3.5714285714285716</v>
      </c>
      <c r="L16" s="1">
        <f t="shared" si="1"/>
        <v>1</v>
      </c>
    </row>
    <row r="17" spans="1:12" x14ac:dyDescent="0.25">
      <c r="A17" s="1">
        <v>12</v>
      </c>
      <c r="B17" s="1" t="str">
        <f>Аттестация!B14</f>
        <v>Боунс Сьюзен</v>
      </c>
      <c r="C17" s="1">
        <v>5</v>
      </c>
      <c r="D17" s="1">
        <v>4</v>
      </c>
      <c r="E17" s="1">
        <v>5</v>
      </c>
      <c r="F17" s="1" t="s">
        <v>16</v>
      </c>
      <c r="G17" s="1">
        <v>5</v>
      </c>
      <c r="H17" s="1">
        <v>4</v>
      </c>
      <c r="I17" s="1">
        <v>4</v>
      </c>
      <c r="J17" s="1">
        <v>5</v>
      </c>
      <c r="K17" s="12">
        <f t="shared" si="0"/>
        <v>4.5714285714285712</v>
      </c>
      <c r="L17" s="1">
        <f t="shared" si="1"/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workbookViewId="0">
      <selection activeCell="A4" sqref="A4"/>
    </sheetView>
  </sheetViews>
  <sheetFormatPr defaultRowHeight="15" x14ac:dyDescent="0.25"/>
  <cols>
    <col min="2" max="2" width="23.7109375" bestFit="1" customWidth="1"/>
    <col min="3" max="10" width="3.7109375" bestFit="1" customWidth="1"/>
    <col min="12" max="12" width="9.85546875" customWidth="1"/>
  </cols>
  <sheetData>
    <row r="1" spans="1:12" x14ac:dyDescent="0.25">
      <c r="A1" s="2" t="str">
        <f>[1]Предметы!A8</f>
        <v>Заклинания</v>
      </c>
    </row>
    <row r="3" spans="1:12" x14ac:dyDescent="0.25">
      <c r="A3" s="2" t="str">
        <f>[1]Предметы!B8</f>
        <v>Флитвик Филиус</v>
      </c>
    </row>
    <row r="5" spans="1:12" ht="31.5" x14ac:dyDescent="0.25">
      <c r="A5" s="5" t="s">
        <v>1</v>
      </c>
      <c r="B5" s="4" t="s">
        <v>4</v>
      </c>
      <c r="C5" s="9" t="s">
        <v>6</v>
      </c>
      <c r="D5" s="9" t="s">
        <v>7</v>
      </c>
      <c r="E5" s="9" t="s">
        <v>8</v>
      </c>
      <c r="F5" s="10" t="s">
        <v>9</v>
      </c>
      <c r="G5" s="10" t="s">
        <v>10</v>
      </c>
      <c r="H5" s="10" t="s">
        <v>11</v>
      </c>
      <c r="I5" s="10" t="s">
        <v>12</v>
      </c>
      <c r="J5" s="10" t="s">
        <v>13</v>
      </c>
      <c r="K5" s="11" t="s">
        <v>14</v>
      </c>
      <c r="L5" s="11" t="s">
        <v>15</v>
      </c>
    </row>
    <row r="6" spans="1:12" x14ac:dyDescent="0.25">
      <c r="A6" s="1">
        <v>1</v>
      </c>
      <c r="B6" s="1" t="str">
        <f>Аттестация!B3</f>
        <v>Поттер Гарри</v>
      </c>
      <c r="C6" s="1">
        <v>5</v>
      </c>
      <c r="D6" s="1">
        <v>5</v>
      </c>
      <c r="E6" s="1">
        <v>4</v>
      </c>
      <c r="F6" s="1">
        <v>3</v>
      </c>
      <c r="G6" s="1" t="s">
        <v>16</v>
      </c>
      <c r="H6" s="1" t="s">
        <v>16</v>
      </c>
      <c r="I6" s="1">
        <v>5</v>
      </c>
      <c r="J6" s="1">
        <v>5</v>
      </c>
      <c r="K6" s="12">
        <f>AVERAGE(C6:J6)</f>
        <v>4.5</v>
      </c>
      <c r="L6" s="1">
        <f>COUNTIF(C6:J6, "н")</f>
        <v>2</v>
      </c>
    </row>
    <row r="7" spans="1:12" x14ac:dyDescent="0.25">
      <c r="A7" s="1">
        <v>2</v>
      </c>
      <c r="B7" s="1" t="str">
        <f>Аттестация!B4</f>
        <v>Грейнджер Гермиона</v>
      </c>
      <c r="C7" s="1">
        <v>3</v>
      </c>
      <c r="D7" s="1" t="s">
        <v>16</v>
      </c>
      <c r="E7" s="1">
        <v>3</v>
      </c>
      <c r="F7" s="1">
        <v>4</v>
      </c>
      <c r="G7" s="1">
        <v>5</v>
      </c>
      <c r="H7" s="1">
        <v>5</v>
      </c>
      <c r="I7" s="1">
        <v>5</v>
      </c>
      <c r="J7" s="1" t="s">
        <v>16</v>
      </c>
      <c r="K7" s="12">
        <f t="shared" ref="K7:K17" si="0">AVERAGE(C7:J7)</f>
        <v>4.166666666666667</v>
      </c>
      <c r="L7" s="1">
        <f t="shared" ref="L7:L17" si="1">COUNTIF(C7:J7, "н")</f>
        <v>2</v>
      </c>
    </row>
    <row r="8" spans="1:12" x14ac:dyDescent="0.25">
      <c r="A8" s="1">
        <v>3</v>
      </c>
      <c r="B8" s="1" t="str">
        <f>Аттестация!B5</f>
        <v>Долгопупс Невилл</v>
      </c>
      <c r="C8" s="1">
        <v>4</v>
      </c>
      <c r="D8" s="1">
        <v>4</v>
      </c>
      <c r="E8" s="1" t="s">
        <v>16</v>
      </c>
      <c r="F8" s="1">
        <v>3</v>
      </c>
      <c r="G8" s="1">
        <v>3</v>
      </c>
      <c r="H8" s="1">
        <v>2</v>
      </c>
      <c r="I8" s="1" t="s">
        <v>16</v>
      </c>
      <c r="J8" s="1">
        <v>3</v>
      </c>
      <c r="K8" s="12">
        <f t="shared" si="0"/>
        <v>3.1666666666666665</v>
      </c>
      <c r="L8" s="1">
        <f t="shared" si="1"/>
        <v>2</v>
      </c>
    </row>
    <row r="9" spans="1:12" x14ac:dyDescent="0.25">
      <c r="A9" s="1">
        <v>4</v>
      </c>
      <c r="B9" s="1" t="str">
        <f>Аттестация!B6</f>
        <v>Чанг Чжоу</v>
      </c>
      <c r="C9" s="1" t="s">
        <v>16</v>
      </c>
      <c r="D9" s="1">
        <v>3</v>
      </c>
      <c r="E9" s="1">
        <v>3</v>
      </c>
      <c r="F9" s="1">
        <v>4</v>
      </c>
      <c r="G9" s="1">
        <v>5</v>
      </c>
      <c r="H9" s="1">
        <v>4</v>
      </c>
      <c r="I9" s="1">
        <v>3</v>
      </c>
      <c r="J9" s="1">
        <v>3</v>
      </c>
      <c r="K9" s="12">
        <f t="shared" si="0"/>
        <v>3.5714285714285716</v>
      </c>
      <c r="L9" s="1">
        <f t="shared" si="1"/>
        <v>1</v>
      </c>
    </row>
    <row r="10" spans="1:12" x14ac:dyDescent="0.25">
      <c r="A10" s="1">
        <v>5</v>
      </c>
      <c r="B10" s="1" t="str">
        <f>Аттестация!B7</f>
        <v>Патил Падма</v>
      </c>
      <c r="C10" s="1">
        <v>5</v>
      </c>
      <c r="D10" s="1">
        <v>4</v>
      </c>
      <c r="E10" s="1">
        <v>4</v>
      </c>
      <c r="F10" s="1" t="s">
        <v>16</v>
      </c>
      <c r="G10" s="1">
        <v>5</v>
      </c>
      <c r="H10" s="1">
        <v>3</v>
      </c>
      <c r="I10" s="1">
        <v>4</v>
      </c>
      <c r="J10" s="1">
        <v>3</v>
      </c>
      <c r="K10" s="12">
        <f t="shared" si="0"/>
        <v>4</v>
      </c>
      <c r="L10" s="1">
        <f t="shared" si="1"/>
        <v>1</v>
      </c>
    </row>
    <row r="11" spans="1:12" x14ac:dyDescent="0.25">
      <c r="A11" s="1">
        <v>6</v>
      </c>
      <c r="B11" s="1" t="str">
        <f>Аттестация!B8</f>
        <v>Турпин Лайза</v>
      </c>
      <c r="C11" s="1">
        <v>3</v>
      </c>
      <c r="D11" s="1">
        <v>4</v>
      </c>
      <c r="E11" s="1">
        <v>3</v>
      </c>
      <c r="F11" s="1">
        <v>4</v>
      </c>
      <c r="G11" s="1">
        <v>5</v>
      </c>
      <c r="H11" s="1">
        <v>4</v>
      </c>
      <c r="I11" s="1">
        <v>3</v>
      </c>
      <c r="J11" s="1">
        <v>3</v>
      </c>
      <c r="K11" s="12">
        <f t="shared" si="0"/>
        <v>3.625</v>
      </c>
      <c r="L11" s="1">
        <f t="shared" si="1"/>
        <v>0</v>
      </c>
    </row>
    <row r="12" spans="1:12" x14ac:dyDescent="0.25">
      <c r="A12" s="1">
        <v>7</v>
      </c>
      <c r="B12" s="1" t="str">
        <f>Аттестация!B9</f>
        <v>Малфой Драко</v>
      </c>
      <c r="C12" s="1">
        <v>4</v>
      </c>
      <c r="D12" s="1">
        <v>4</v>
      </c>
      <c r="E12" s="1">
        <v>3</v>
      </c>
      <c r="F12" s="1">
        <v>2</v>
      </c>
      <c r="G12" s="1">
        <v>3</v>
      </c>
      <c r="H12" s="1" t="s">
        <v>16</v>
      </c>
      <c r="I12" s="1">
        <v>3</v>
      </c>
      <c r="J12" s="1">
        <v>3</v>
      </c>
      <c r="K12" s="12">
        <f t="shared" si="0"/>
        <v>3.1428571428571428</v>
      </c>
      <c r="L12" s="1">
        <f t="shared" si="1"/>
        <v>1</v>
      </c>
    </row>
    <row r="13" spans="1:12" x14ac:dyDescent="0.25">
      <c r="A13" s="1">
        <v>8</v>
      </c>
      <c r="B13" s="1" t="str">
        <f>Аттестация!B10</f>
        <v>Крэбб Винсент</v>
      </c>
      <c r="C13" s="1">
        <v>3</v>
      </c>
      <c r="D13" s="1">
        <v>4</v>
      </c>
      <c r="E13" s="1">
        <v>4</v>
      </c>
      <c r="F13" s="1">
        <v>5</v>
      </c>
      <c r="G13" s="1">
        <v>4</v>
      </c>
      <c r="H13" s="1">
        <v>3</v>
      </c>
      <c r="I13" s="1">
        <v>4</v>
      </c>
      <c r="J13" s="1">
        <v>4</v>
      </c>
      <c r="K13" s="12">
        <f t="shared" si="0"/>
        <v>3.875</v>
      </c>
      <c r="L13" s="1">
        <f t="shared" si="1"/>
        <v>0</v>
      </c>
    </row>
    <row r="14" spans="1:12" x14ac:dyDescent="0.25">
      <c r="A14" s="1">
        <v>9</v>
      </c>
      <c r="B14" s="1" t="str">
        <f>Аттестация!B11</f>
        <v>Булдстроуд Миллисента</v>
      </c>
      <c r="C14" s="1">
        <v>4</v>
      </c>
      <c r="D14" s="1">
        <v>4</v>
      </c>
      <c r="E14" s="1">
        <v>5</v>
      </c>
      <c r="F14" s="1">
        <v>4</v>
      </c>
      <c r="G14" s="1">
        <v>3</v>
      </c>
      <c r="H14" s="1" t="s">
        <v>16</v>
      </c>
      <c r="I14" s="1">
        <v>5</v>
      </c>
      <c r="J14" s="1">
        <v>4</v>
      </c>
      <c r="K14" s="12">
        <f t="shared" si="0"/>
        <v>4.1428571428571432</v>
      </c>
      <c r="L14" s="1">
        <f t="shared" si="1"/>
        <v>1</v>
      </c>
    </row>
    <row r="15" spans="1:12" x14ac:dyDescent="0.25">
      <c r="A15" s="1">
        <v>10</v>
      </c>
      <c r="B15" s="1" t="str">
        <f>Аттестация!B12</f>
        <v>Макмиллан Эрни</v>
      </c>
      <c r="C15" s="1" t="s">
        <v>16</v>
      </c>
      <c r="D15" s="1">
        <v>5</v>
      </c>
      <c r="E15" s="1" t="s">
        <v>16</v>
      </c>
      <c r="F15" s="1" t="s">
        <v>16</v>
      </c>
      <c r="G15" s="1">
        <v>4</v>
      </c>
      <c r="H15" s="1">
        <v>4</v>
      </c>
      <c r="I15" s="1" t="s">
        <v>16</v>
      </c>
      <c r="J15" s="1">
        <v>5</v>
      </c>
      <c r="K15" s="12">
        <f t="shared" si="0"/>
        <v>4.5</v>
      </c>
      <c r="L15" s="1">
        <f t="shared" si="1"/>
        <v>4</v>
      </c>
    </row>
    <row r="16" spans="1:12" x14ac:dyDescent="0.25">
      <c r="A16" s="1">
        <v>11</v>
      </c>
      <c r="B16" s="1" t="str">
        <f>Аттестация!B13</f>
        <v>Смит Захария</v>
      </c>
      <c r="C16" s="1">
        <v>3</v>
      </c>
      <c r="D16" s="1">
        <v>4</v>
      </c>
      <c r="E16" s="1">
        <v>3</v>
      </c>
      <c r="F16" s="1">
        <v>4</v>
      </c>
      <c r="G16" s="1" t="s">
        <v>16</v>
      </c>
      <c r="H16" s="1">
        <v>3</v>
      </c>
      <c r="I16" s="1">
        <v>4</v>
      </c>
      <c r="J16" s="1">
        <v>4</v>
      </c>
      <c r="K16" s="12">
        <f t="shared" si="0"/>
        <v>3.5714285714285716</v>
      </c>
      <c r="L16" s="1">
        <f t="shared" si="1"/>
        <v>1</v>
      </c>
    </row>
    <row r="17" spans="1:12" x14ac:dyDescent="0.25">
      <c r="A17" s="1">
        <v>12</v>
      </c>
      <c r="B17" s="1" t="str">
        <f>Аттестация!B14</f>
        <v>Боунс Сьюзен</v>
      </c>
      <c r="C17" s="1">
        <v>5</v>
      </c>
      <c r="D17" s="1">
        <v>4</v>
      </c>
      <c r="E17" s="1">
        <v>5</v>
      </c>
      <c r="F17" s="1" t="s">
        <v>16</v>
      </c>
      <c r="G17" s="1">
        <v>5</v>
      </c>
      <c r="H17" s="1">
        <v>4</v>
      </c>
      <c r="I17" s="1">
        <v>4</v>
      </c>
      <c r="J17" s="1">
        <v>5</v>
      </c>
      <c r="K17" s="12">
        <f t="shared" si="0"/>
        <v>4.5714285714285712</v>
      </c>
      <c r="L17" s="1">
        <f t="shared" si="1"/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workbookViewId="0">
      <selection activeCell="A4" sqref="A4"/>
    </sheetView>
  </sheetViews>
  <sheetFormatPr defaultRowHeight="15" x14ac:dyDescent="0.25"/>
  <cols>
    <col min="2" max="2" width="23.7109375" bestFit="1" customWidth="1"/>
    <col min="3" max="10" width="3.7109375" bestFit="1" customWidth="1"/>
    <col min="12" max="12" width="9.85546875" customWidth="1"/>
  </cols>
  <sheetData>
    <row r="1" spans="1:12" x14ac:dyDescent="0.25">
      <c r="A1" s="2" t="str">
        <f>[1]Предметы!A9</f>
        <v>Трансфигурация</v>
      </c>
    </row>
    <row r="3" spans="1:12" x14ac:dyDescent="0.25">
      <c r="A3" s="2" t="str">
        <f>[1]Предметы!B9</f>
        <v>Макгонагалл Минерва</v>
      </c>
    </row>
    <row r="5" spans="1:12" ht="31.5" x14ac:dyDescent="0.25">
      <c r="A5" s="5" t="s">
        <v>1</v>
      </c>
      <c r="B5" s="4" t="s">
        <v>4</v>
      </c>
      <c r="C5" s="9" t="s">
        <v>6</v>
      </c>
      <c r="D5" s="9" t="s">
        <v>7</v>
      </c>
      <c r="E5" s="9" t="s">
        <v>8</v>
      </c>
      <c r="F5" s="10" t="s">
        <v>9</v>
      </c>
      <c r="G5" s="10" t="s">
        <v>10</v>
      </c>
      <c r="H5" s="10" t="s">
        <v>11</v>
      </c>
      <c r="I5" s="10" t="s">
        <v>12</v>
      </c>
      <c r="J5" s="10" t="s">
        <v>13</v>
      </c>
      <c r="K5" s="11" t="s">
        <v>14</v>
      </c>
      <c r="L5" s="11" t="s">
        <v>15</v>
      </c>
    </row>
    <row r="6" spans="1:12" x14ac:dyDescent="0.25">
      <c r="A6" s="1">
        <v>1</v>
      </c>
      <c r="B6" s="1" t="str">
        <f>Аттестация!B3</f>
        <v>Поттер Гарри</v>
      </c>
      <c r="C6" s="1">
        <v>5</v>
      </c>
      <c r="D6" s="1">
        <v>5</v>
      </c>
      <c r="E6" s="1">
        <v>4</v>
      </c>
      <c r="F6" s="1">
        <v>3</v>
      </c>
      <c r="G6" s="1" t="s">
        <v>16</v>
      </c>
      <c r="H6" s="1" t="s">
        <v>16</v>
      </c>
      <c r="I6" s="1">
        <v>5</v>
      </c>
      <c r="J6" s="1">
        <v>5</v>
      </c>
      <c r="K6" s="12">
        <f>AVERAGE(C6:J6)</f>
        <v>4.5</v>
      </c>
      <c r="L6" s="1">
        <f>COUNTIF(C6:J6, "н")</f>
        <v>2</v>
      </c>
    </row>
    <row r="7" spans="1:12" x14ac:dyDescent="0.25">
      <c r="A7" s="1">
        <v>2</v>
      </c>
      <c r="B7" s="1" t="str">
        <f>Аттестация!B4</f>
        <v>Грейнджер Гермиона</v>
      </c>
      <c r="C7" s="1">
        <v>3</v>
      </c>
      <c r="D7" s="1" t="s">
        <v>16</v>
      </c>
      <c r="E7" s="1">
        <v>3</v>
      </c>
      <c r="F7" s="1">
        <v>4</v>
      </c>
      <c r="G7" s="1">
        <v>5</v>
      </c>
      <c r="H7" s="1">
        <v>5</v>
      </c>
      <c r="I7" s="1">
        <v>5</v>
      </c>
      <c r="J7" s="1" t="s">
        <v>16</v>
      </c>
      <c r="K7" s="12">
        <f t="shared" ref="K7:K17" si="0">AVERAGE(C7:J7)</f>
        <v>4.166666666666667</v>
      </c>
      <c r="L7" s="1">
        <f t="shared" ref="L7:L17" si="1">COUNTIF(C7:J7, "н")</f>
        <v>2</v>
      </c>
    </row>
    <row r="8" spans="1:12" x14ac:dyDescent="0.25">
      <c r="A8" s="1">
        <v>3</v>
      </c>
      <c r="B8" s="1" t="str">
        <f>Аттестация!B5</f>
        <v>Долгопупс Невилл</v>
      </c>
      <c r="C8" s="1">
        <v>4</v>
      </c>
      <c r="D8" s="1">
        <v>4</v>
      </c>
      <c r="E8" s="1" t="s">
        <v>16</v>
      </c>
      <c r="F8" s="1">
        <v>3</v>
      </c>
      <c r="G8" s="1">
        <v>3</v>
      </c>
      <c r="H8" s="1">
        <v>2</v>
      </c>
      <c r="I8" s="1" t="s">
        <v>16</v>
      </c>
      <c r="J8" s="1">
        <v>3</v>
      </c>
      <c r="K8" s="12">
        <f t="shared" si="0"/>
        <v>3.1666666666666665</v>
      </c>
      <c r="L8" s="1">
        <f t="shared" si="1"/>
        <v>2</v>
      </c>
    </row>
    <row r="9" spans="1:12" x14ac:dyDescent="0.25">
      <c r="A9" s="1">
        <v>4</v>
      </c>
      <c r="B9" s="1" t="str">
        <f>Аттестация!B6</f>
        <v>Чанг Чжоу</v>
      </c>
      <c r="C9" s="1" t="s">
        <v>16</v>
      </c>
      <c r="D9" s="1">
        <v>3</v>
      </c>
      <c r="E9" s="1">
        <v>3</v>
      </c>
      <c r="F9" s="1">
        <v>4</v>
      </c>
      <c r="G9" s="1">
        <v>5</v>
      </c>
      <c r="H9" s="1">
        <v>4</v>
      </c>
      <c r="I9" s="1">
        <v>3</v>
      </c>
      <c r="J9" s="1">
        <v>3</v>
      </c>
      <c r="K9" s="12">
        <f t="shared" si="0"/>
        <v>3.5714285714285716</v>
      </c>
      <c r="L9" s="1">
        <f t="shared" si="1"/>
        <v>1</v>
      </c>
    </row>
    <row r="10" spans="1:12" x14ac:dyDescent="0.25">
      <c r="A10" s="1">
        <v>5</v>
      </c>
      <c r="B10" s="1" t="str">
        <f>Аттестация!B7</f>
        <v>Патил Падма</v>
      </c>
      <c r="C10" s="1">
        <v>5</v>
      </c>
      <c r="D10" s="1">
        <v>4</v>
      </c>
      <c r="E10" s="1">
        <v>4</v>
      </c>
      <c r="F10" s="1" t="s">
        <v>16</v>
      </c>
      <c r="G10" s="1">
        <v>5</v>
      </c>
      <c r="H10" s="1">
        <v>3</v>
      </c>
      <c r="I10" s="1">
        <v>4</v>
      </c>
      <c r="J10" s="1">
        <v>3</v>
      </c>
      <c r="K10" s="12">
        <f t="shared" si="0"/>
        <v>4</v>
      </c>
      <c r="L10" s="1">
        <f t="shared" si="1"/>
        <v>1</v>
      </c>
    </row>
    <row r="11" spans="1:12" x14ac:dyDescent="0.25">
      <c r="A11" s="1">
        <v>6</v>
      </c>
      <c r="B11" s="1" t="str">
        <f>Аттестация!B8</f>
        <v>Турпин Лайза</v>
      </c>
      <c r="C11" s="1">
        <v>3</v>
      </c>
      <c r="D11" s="1">
        <v>4</v>
      </c>
      <c r="E11" s="1">
        <v>3</v>
      </c>
      <c r="F11" s="1">
        <v>4</v>
      </c>
      <c r="G11" s="1">
        <v>5</v>
      </c>
      <c r="H11" s="1">
        <v>4</v>
      </c>
      <c r="I11" s="1">
        <v>3</v>
      </c>
      <c r="J11" s="1">
        <v>3</v>
      </c>
      <c r="K11" s="12">
        <f t="shared" si="0"/>
        <v>3.625</v>
      </c>
      <c r="L11" s="1">
        <f t="shared" si="1"/>
        <v>0</v>
      </c>
    </row>
    <row r="12" spans="1:12" x14ac:dyDescent="0.25">
      <c r="A12" s="1">
        <v>7</v>
      </c>
      <c r="B12" s="1" t="str">
        <f>Аттестация!B9</f>
        <v>Малфой Драко</v>
      </c>
      <c r="C12" s="1">
        <v>4</v>
      </c>
      <c r="D12" s="1">
        <v>4</v>
      </c>
      <c r="E12" s="1">
        <v>3</v>
      </c>
      <c r="F12" s="1">
        <v>2</v>
      </c>
      <c r="G12" s="1">
        <v>3</v>
      </c>
      <c r="H12" s="1" t="s">
        <v>16</v>
      </c>
      <c r="I12" s="1">
        <v>3</v>
      </c>
      <c r="J12" s="1">
        <v>3</v>
      </c>
      <c r="K12" s="12">
        <f t="shared" si="0"/>
        <v>3.1428571428571428</v>
      </c>
      <c r="L12" s="1">
        <f t="shared" si="1"/>
        <v>1</v>
      </c>
    </row>
    <row r="13" spans="1:12" x14ac:dyDescent="0.25">
      <c r="A13" s="1">
        <v>8</v>
      </c>
      <c r="B13" s="1" t="str">
        <f>Аттестация!B10</f>
        <v>Крэбб Винсент</v>
      </c>
      <c r="C13" s="1">
        <v>3</v>
      </c>
      <c r="D13" s="1">
        <v>4</v>
      </c>
      <c r="E13" s="1">
        <v>4</v>
      </c>
      <c r="F13" s="1">
        <v>5</v>
      </c>
      <c r="G13" s="1">
        <v>4</v>
      </c>
      <c r="H13" s="1">
        <v>3</v>
      </c>
      <c r="I13" s="1">
        <v>4</v>
      </c>
      <c r="J13" s="1">
        <v>4</v>
      </c>
      <c r="K13" s="12">
        <f t="shared" si="0"/>
        <v>3.875</v>
      </c>
      <c r="L13" s="1">
        <f t="shared" si="1"/>
        <v>0</v>
      </c>
    </row>
    <row r="14" spans="1:12" x14ac:dyDescent="0.25">
      <c r="A14" s="1">
        <v>9</v>
      </c>
      <c r="B14" s="1" t="str">
        <f>Аттестация!B11</f>
        <v>Булдстроуд Миллисента</v>
      </c>
      <c r="C14" s="1">
        <v>4</v>
      </c>
      <c r="D14" s="1">
        <v>4</v>
      </c>
      <c r="E14" s="1">
        <v>5</v>
      </c>
      <c r="F14" s="1">
        <v>4</v>
      </c>
      <c r="G14" s="1">
        <v>3</v>
      </c>
      <c r="H14" s="1" t="s">
        <v>16</v>
      </c>
      <c r="I14" s="1">
        <v>5</v>
      </c>
      <c r="J14" s="1">
        <v>4</v>
      </c>
      <c r="K14" s="12">
        <f t="shared" si="0"/>
        <v>4.1428571428571432</v>
      </c>
      <c r="L14" s="1">
        <f t="shared" si="1"/>
        <v>1</v>
      </c>
    </row>
    <row r="15" spans="1:12" x14ac:dyDescent="0.25">
      <c r="A15" s="1">
        <v>10</v>
      </c>
      <c r="B15" s="1" t="str">
        <f>Аттестация!B12</f>
        <v>Макмиллан Эрни</v>
      </c>
      <c r="C15" s="1" t="s">
        <v>16</v>
      </c>
      <c r="D15" s="1">
        <v>5</v>
      </c>
      <c r="E15" s="1" t="s">
        <v>16</v>
      </c>
      <c r="F15" s="1" t="s">
        <v>16</v>
      </c>
      <c r="G15" s="1">
        <v>4</v>
      </c>
      <c r="H15" s="1">
        <v>4</v>
      </c>
      <c r="I15" s="1" t="s">
        <v>16</v>
      </c>
      <c r="J15" s="1">
        <v>5</v>
      </c>
      <c r="K15" s="12">
        <f t="shared" si="0"/>
        <v>4.5</v>
      </c>
      <c r="L15" s="1">
        <f t="shared" si="1"/>
        <v>4</v>
      </c>
    </row>
    <row r="16" spans="1:12" x14ac:dyDescent="0.25">
      <c r="A16" s="1">
        <v>11</v>
      </c>
      <c r="B16" s="1" t="str">
        <f>Аттестация!B13</f>
        <v>Смит Захария</v>
      </c>
      <c r="C16" s="1">
        <v>3</v>
      </c>
      <c r="D16" s="1">
        <v>4</v>
      </c>
      <c r="E16" s="1">
        <v>3</v>
      </c>
      <c r="F16" s="1">
        <v>4</v>
      </c>
      <c r="G16" s="1" t="s">
        <v>16</v>
      </c>
      <c r="H16" s="1">
        <v>3</v>
      </c>
      <c r="I16" s="1">
        <v>4</v>
      </c>
      <c r="J16" s="1">
        <v>4</v>
      </c>
      <c r="K16" s="12">
        <f t="shared" si="0"/>
        <v>3.5714285714285716</v>
      </c>
      <c r="L16" s="1">
        <f t="shared" si="1"/>
        <v>1</v>
      </c>
    </row>
    <row r="17" spans="1:12" x14ac:dyDescent="0.25">
      <c r="A17" s="1">
        <v>12</v>
      </c>
      <c r="B17" s="1" t="str">
        <f>Аттестация!B14</f>
        <v>Боунс Сьюзен</v>
      </c>
      <c r="C17" s="1">
        <v>5</v>
      </c>
      <c r="D17" s="1">
        <v>4</v>
      </c>
      <c r="E17" s="1">
        <v>5</v>
      </c>
      <c r="F17" s="1" t="s">
        <v>16</v>
      </c>
      <c r="G17" s="1">
        <v>5</v>
      </c>
      <c r="H17" s="1">
        <v>4</v>
      </c>
      <c r="I17" s="1">
        <v>4</v>
      </c>
      <c r="J17" s="1">
        <v>5</v>
      </c>
      <c r="K17" s="12">
        <f t="shared" si="0"/>
        <v>4.5714285714285712</v>
      </c>
      <c r="L17" s="1">
        <f t="shared" si="1"/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workbookViewId="0"/>
  </sheetViews>
  <sheetFormatPr defaultRowHeight="15" x14ac:dyDescent="0.25"/>
  <cols>
    <col min="2" max="2" width="23.7109375" bestFit="1" customWidth="1"/>
    <col min="3" max="10" width="3.7109375" bestFit="1" customWidth="1"/>
    <col min="12" max="12" width="9.85546875" customWidth="1"/>
  </cols>
  <sheetData>
    <row r="1" spans="1:12" x14ac:dyDescent="0.25">
      <c r="A1" s="2" t="str">
        <f>[1]Предметы!A10</f>
        <v>Зельеварение</v>
      </c>
    </row>
    <row r="3" spans="1:12" x14ac:dyDescent="0.25">
      <c r="A3" s="2" t="str">
        <f>[1]Предметы!B10</f>
        <v>Снейп Северус</v>
      </c>
    </row>
    <row r="5" spans="1:12" ht="31.5" x14ac:dyDescent="0.25">
      <c r="A5" s="5" t="s">
        <v>1</v>
      </c>
      <c r="B5" s="4" t="s">
        <v>4</v>
      </c>
      <c r="C5" s="9" t="s">
        <v>6</v>
      </c>
      <c r="D5" s="9" t="s">
        <v>7</v>
      </c>
      <c r="E5" s="9" t="s">
        <v>8</v>
      </c>
      <c r="F5" s="10" t="s">
        <v>9</v>
      </c>
      <c r="G5" s="10" t="s">
        <v>10</v>
      </c>
      <c r="H5" s="10" t="s">
        <v>11</v>
      </c>
      <c r="I5" s="10" t="s">
        <v>12</v>
      </c>
      <c r="J5" s="10" t="s">
        <v>13</v>
      </c>
      <c r="K5" s="11" t="s">
        <v>14</v>
      </c>
      <c r="L5" s="11" t="s">
        <v>15</v>
      </c>
    </row>
    <row r="6" spans="1:12" x14ac:dyDescent="0.25">
      <c r="A6" s="1">
        <v>1</v>
      </c>
      <c r="B6" s="1" t="str">
        <f>Аттестация!B3</f>
        <v>Поттер Гарри</v>
      </c>
      <c r="C6" s="1">
        <v>5</v>
      </c>
      <c r="D6" s="1">
        <v>5</v>
      </c>
      <c r="E6" s="1">
        <v>4</v>
      </c>
      <c r="F6" s="1">
        <v>3</v>
      </c>
      <c r="G6" s="1" t="s">
        <v>16</v>
      </c>
      <c r="H6" s="1" t="s">
        <v>16</v>
      </c>
      <c r="I6" s="1">
        <v>5</v>
      </c>
      <c r="J6" s="1">
        <v>5</v>
      </c>
      <c r="K6" s="12">
        <f>AVERAGE(C6:J6)</f>
        <v>4.5</v>
      </c>
      <c r="L6" s="1">
        <f>COUNTIF(C6:J6, "н")</f>
        <v>2</v>
      </c>
    </row>
    <row r="7" spans="1:12" x14ac:dyDescent="0.25">
      <c r="A7" s="1">
        <v>2</v>
      </c>
      <c r="B7" s="1" t="str">
        <f>Аттестация!B4</f>
        <v>Грейнджер Гермиона</v>
      </c>
      <c r="C7" s="1">
        <v>3</v>
      </c>
      <c r="D7" s="1" t="s">
        <v>16</v>
      </c>
      <c r="E7" s="1">
        <v>3</v>
      </c>
      <c r="F7" s="1">
        <v>4</v>
      </c>
      <c r="G7" s="1">
        <v>5</v>
      </c>
      <c r="H7" s="1">
        <v>5</v>
      </c>
      <c r="I7" s="1">
        <v>5</v>
      </c>
      <c r="J7" s="1" t="s">
        <v>16</v>
      </c>
      <c r="K7" s="12">
        <f t="shared" ref="K7:K17" si="0">AVERAGE(C7:J7)</f>
        <v>4.166666666666667</v>
      </c>
      <c r="L7" s="1">
        <f t="shared" ref="L7:L17" si="1">COUNTIF(C7:J7, "н")</f>
        <v>2</v>
      </c>
    </row>
    <row r="8" spans="1:12" x14ac:dyDescent="0.25">
      <c r="A8" s="1">
        <v>3</v>
      </c>
      <c r="B8" s="1" t="str">
        <f>Аттестация!B5</f>
        <v>Долгопупс Невилл</v>
      </c>
      <c r="C8" s="1">
        <v>4</v>
      </c>
      <c r="D8" s="1">
        <v>4</v>
      </c>
      <c r="E8" s="1" t="s">
        <v>16</v>
      </c>
      <c r="F8" s="1">
        <v>3</v>
      </c>
      <c r="G8" s="1">
        <v>3</v>
      </c>
      <c r="H8" s="1">
        <v>2</v>
      </c>
      <c r="I8" s="1" t="s">
        <v>16</v>
      </c>
      <c r="J8" s="1">
        <v>3</v>
      </c>
      <c r="K8" s="12">
        <f t="shared" si="0"/>
        <v>3.1666666666666665</v>
      </c>
      <c r="L8" s="1">
        <f t="shared" si="1"/>
        <v>2</v>
      </c>
    </row>
    <row r="9" spans="1:12" x14ac:dyDescent="0.25">
      <c r="A9" s="1">
        <v>4</v>
      </c>
      <c r="B9" s="1" t="str">
        <f>Аттестация!B6</f>
        <v>Чанг Чжоу</v>
      </c>
      <c r="C9" s="1" t="s">
        <v>16</v>
      </c>
      <c r="D9" s="1">
        <v>3</v>
      </c>
      <c r="E9" s="1">
        <v>3</v>
      </c>
      <c r="F9" s="1">
        <v>4</v>
      </c>
      <c r="G9" s="1">
        <v>5</v>
      </c>
      <c r="H9" s="1">
        <v>4</v>
      </c>
      <c r="I9" s="1">
        <v>3</v>
      </c>
      <c r="J9" s="1">
        <v>3</v>
      </c>
      <c r="K9" s="12">
        <f t="shared" si="0"/>
        <v>3.5714285714285716</v>
      </c>
      <c r="L9" s="1">
        <f t="shared" si="1"/>
        <v>1</v>
      </c>
    </row>
    <row r="10" spans="1:12" x14ac:dyDescent="0.25">
      <c r="A10" s="1">
        <v>5</v>
      </c>
      <c r="B10" s="1" t="str">
        <f>Аттестация!B7</f>
        <v>Патил Падма</v>
      </c>
      <c r="C10" s="1">
        <v>5</v>
      </c>
      <c r="D10" s="1">
        <v>4</v>
      </c>
      <c r="E10" s="1">
        <v>4</v>
      </c>
      <c r="F10" s="1" t="s">
        <v>16</v>
      </c>
      <c r="G10" s="1">
        <v>5</v>
      </c>
      <c r="H10" s="1">
        <v>3</v>
      </c>
      <c r="I10" s="1">
        <v>4</v>
      </c>
      <c r="J10" s="1">
        <v>3</v>
      </c>
      <c r="K10" s="12">
        <f t="shared" si="0"/>
        <v>4</v>
      </c>
      <c r="L10" s="1">
        <f t="shared" si="1"/>
        <v>1</v>
      </c>
    </row>
    <row r="11" spans="1:12" x14ac:dyDescent="0.25">
      <c r="A11" s="1">
        <v>6</v>
      </c>
      <c r="B11" s="1" t="str">
        <f>Аттестация!B8</f>
        <v>Турпин Лайза</v>
      </c>
      <c r="C11" s="1">
        <v>3</v>
      </c>
      <c r="D11" s="1">
        <v>4</v>
      </c>
      <c r="E11" s="1">
        <v>3</v>
      </c>
      <c r="F11" s="1">
        <v>4</v>
      </c>
      <c r="G11" s="1">
        <v>5</v>
      </c>
      <c r="H11" s="1">
        <v>4</v>
      </c>
      <c r="I11" s="1">
        <v>3</v>
      </c>
      <c r="J11" s="1">
        <v>3</v>
      </c>
      <c r="K11" s="12">
        <f t="shared" si="0"/>
        <v>3.625</v>
      </c>
      <c r="L11" s="1">
        <f t="shared" si="1"/>
        <v>0</v>
      </c>
    </row>
    <row r="12" spans="1:12" x14ac:dyDescent="0.25">
      <c r="A12" s="1">
        <v>7</v>
      </c>
      <c r="B12" s="1" t="str">
        <f>Аттестация!B9</f>
        <v>Малфой Драко</v>
      </c>
      <c r="C12" s="1">
        <v>4</v>
      </c>
      <c r="D12" s="1">
        <v>4</v>
      </c>
      <c r="E12" s="1">
        <v>3</v>
      </c>
      <c r="F12" s="1">
        <v>2</v>
      </c>
      <c r="G12" s="1">
        <v>3</v>
      </c>
      <c r="H12" s="1" t="s">
        <v>16</v>
      </c>
      <c r="I12" s="1">
        <v>3</v>
      </c>
      <c r="J12" s="1">
        <v>3</v>
      </c>
      <c r="K12" s="12">
        <f t="shared" si="0"/>
        <v>3.1428571428571428</v>
      </c>
      <c r="L12" s="1">
        <f t="shared" si="1"/>
        <v>1</v>
      </c>
    </row>
    <row r="13" spans="1:12" x14ac:dyDescent="0.25">
      <c r="A13" s="1">
        <v>8</v>
      </c>
      <c r="B13" s="1" t="str">
        <f>Аттестация!B10</f>
        <v>Крэбб Винсент</v>
      </c>
      <c r="C13" s="1">
        <v>3</v>
      </c>
      <c r="D13" s="1">
        <v>4</v>
      </c>
      <c r="E13" s="1">
        <v>4</v>
      </c>
      <c r="F13" s="1">
        <v>5</v>
      </c>
      <c r="G13" s="1">
        <v>4</v>
      </c>
      <c r="H13" s="1">
        <v>3</v>
      </c>
      <c r="I13" s="1">
        <v>4</v>
      </c>
      <c r="J13" s="1">
        <v>4</v>
      </c>
      <c r="K13" s="12">
        <f t="shared" si="0"/>
        <v>3.875</v>
      </c>
      <c r="L13" s="1">
        <f t="shared" si="1"/>
        <v>0</v>
      </c>
    </row>
    <row r="14" spans="1:12" x14ac:dyDescent="0.25">
      <c r="A14" s="1">
        <v>9</v>
      </c>
      <c r="B14" s="1" t="str">
        <f>Аттестация!B11</f>
        <v>Булдстроуд Миллисента</v>
      </c>
      <c r="C14" s="1">
        <v>4</v>
      </c>
      <c r="D14" s="1">
        <v>4</v>
      </c>
      <c r="E14" s="1">
        <v>5</v>
      </c>
      <c r="F14" s="1">
        <v>4</v>
      </c>
      <c r="G14" s="1">
        <v>3</v>
      </c>
      <c r="H14" s="1" t="s">
        <v>16</v>
      </c>
      <c r="I14" s="1">
        <v>5</v>
      </c>
      <c r="J14" s="1">
        <v>4</v>
      </c>
      <c r="K14" s="12">
        <f t="shared" si="0"/>
        <v>4.1428571428571432</v>
      </c>
      <c r="L14" s="1">
        <f t="shared" si="1"/>
        <v>1</v>
      </c>
    </row>
    <row r="15" spans="1:12" x14ac:dyDescent="0.25">
      <c r="A15" s="1">
        <v>10</v>
      </c>
      <c r="B15" s="1" t="str">
        <f>Аттестация!B12</f>
        <v>Макмиллан Эрни</v>
      </c>
      <c r="C15" s="1" t="s">
        <v>16</v>
      </c>
      <c r="D15" s="1">
        <v>5</v>
      </c>
      <c r="E15" s="1" t="s">
        <v>16</v>
      </c>
      <c r="F15" s="1" t="s">
        <v>16</v>
      </c>
      <c r="G15" s="1">
        <v>4</v>
      </c>
      <c r="H15" s="1">
        <v>4</v>
      </c>
      <c r="I15" s="1" t="s">
        <v>16</v>
      </c>
      <c r="J15" s="1">
        <v>5</v>
      </c>
      <c r="K15" s="12">
        <f t="shared" si="0"/>
        <v>4.5</v>
      </c>
      <c r="L15" s="1">
        <f t="shared" si="1"/>
        <v>4</v>
      </c>
    </row>
    <row r="16" spans="1:12" x14ac:dyDescent="0.25">
      <c r="A16" s="1">
        <v>11</v>
      </c>
      <c r="B16" s="1" t="str">
        <f>Аттестация!B13</f>
        <v>Смит Захария</v>
      </c>
      <c r="C16" s="1">
        <v>3</v>
      </c>
      <c r="D16" s="1">
        <v>4</v>
      </c>
      <c r="E16" s="1">
        <v>3</v>
      </c>
      <c r="F16" s="1">
        <v>4</v>
      </c>
      <c r="G16" s="1" t="s">
        <v>16</v>
      </c>
      <c r="H16" s="1">
        <v>3</v>
      </c>
      <c r="I16" s="1">
        <v>4</v>
      </c>
      <c r="J16" s="1">
        <v>4</v>
      </c>
      <c r="K16" s="12">
        <f t="shared" si="0"/>
        <v>3.5714285714285716</v>
      </c>
      <c r="L16" s="1">
        <f t="shared" si="1"/>
        <v>1</v>
      </c>
    </row>
    <row r="17" spans="1:12" x14ac:dyDescent="0.25">
      <c r="A17" s="1">
        <v>12</v>
      </c>
      <c r="B17" s="1" t="str">
        <f>Аттестация!B14</f>
        <v>Боунс Сьюзен</v>
      </c>
      <c r="C17" s="1">
        <v>5</v>
      </c>
      <c r="D17" s="1">
        <v>4</v>
      </c>
      <c r="E17" s="1">
        <v>5</v>
      </c>
      <c r="F17" s="1" t="s">
        <v>16</v>
      </c>
      <c r="G17" s="1">
        <v>5</v>
      </c>
      <c r="H17" s="1">
        <v>4</v>
      </c>
      <c r="I17" s="1">
        <v>4</v>
      </c>
      <c r="J17" s="1">
        <v>5</v>
      </c>
      <c r="K17" s="12">
        <f t="shared" si="0"/>
        <v>4.5714285714285712</v>
      </c>
      <c r="L17" s="1">
        <f t="shared" si="1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11</vt:i4>
      </vt:variant>
    </vt:vector>
  </HeadingPairs>
  <TitlesOfParts>
    <vt:vector size="11" baseType="lpstr">
      <vt:lpstr>Аттестация</vt:lpstr>
      <vt:lpstr>Лист1</vt:lpstr>
      <vt:lpstr>Лист2</vt:lpstr>
      <vt:lpstr>Лист3</vt:lpstr>
      <vt:lpstr>Лист4</vt:lpstr>
      <vt:lpstr>Лист5</vt:lpstr>
      <vt:lpstr>Лист6</vt:lpstr>
      <vt:lpstr>Лист7</vt:lpstr>
      <vt:lpstr>Лист8</vt:lpstr>
      <vt:lpstr>Лист9</vt:lpstr>
      <vt:lpstr>Лист10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2024-04-17T15:37:47Z</dcterms:created>
  <dcterms:modified xsi:type="dcterms:W3CDTF">2024-04-17T16:44:57Z</dcterms:modified>
</cp:coreProperties>
</file>