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Renata\Downloads\"/>
    </mc:Choice>
  </mc:AlternateContent>
  <xr:revisionPtr revIDLastSave="0" documentId="8_{F5618C3A-D57D-46BE-97EB-CCF4B6B82AD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MPENHOS" sheetId="1" r:id="rId1"/>
    <sheet name="RASCUNHO GERADO" sheetId="2" r:id="rId2"/>
    <sheet name="339030" sheetId="3" r:id="rId3"/>
    <sheet name="449052" sheetId="4" r:id="rId4"/>
  </sheets>
  <calcPr calcId="181029"/>
</workbook>
</file>

<file path=xl/calcChain.xml><?xml version="1.0" encoding="utf-8"?>
<calcChain xmlns="http://schemas.openxmlformats.org/spreadsheetml/2006/main">
  <c r="A149" i="3" l="1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D38" i="2"/>
  <c r="A31" i="2"/>
  <c r="H28" i="2"/>
  <c r="E28" i="2"/>
  <c r="E27" i="2"/>
  <c r="B27" i="2"/>
  <c r="B29" i="2" s="1"/>
  <c r="B26" i="2"/>
  <c r="H22" i="2"/>
  <c r="F22" i="2"/>
  <c r="F21" i="2"/>
  <c r="H21" i="2" s="1"/>
  <c r="F20" i="2"/>
  <c r="H20" i="2" s="1"/>
  <c r="H23" i="2" s="1"/>
  <c r="C20" i="2"/>
  <c r="B20" i="2"/>
  <c r="J20" i="2" s="1"/>
  <c r="H12" i="2"/>
  <c r="H15" i="2" s="1"/>
  <c r="F12" i="2"/>
  <c r="G38" i="2" s="1"/>
  <c r="D12" i="2"/>
  <c r="B12" i="2"/>
  <c r="G6" i="2"/>
  <c r="B6" i="2"/>
  <c r="F4" i="2"/>
  <c r="B4" i="2"/>
  <c r="A40" i="2" l="1"/>
  <c r="J23" i="2"/>
  <c r="J22" i="2"/>
  <c r="J21" i="2"/>
  <c r="J19" i="2"/>
  <c r="H24" i="2"/>
  <c r="B28" i="2"/>
  <c r="D29" i="2"/>
</calcChain>
</file>

<file path=xl/sharedStrings.xml><?xml version="1.0" encoding="utf-8"?>
<sst xmlns="http://schemas.openxmlformats.org/spreadsheetml/2006/main" count="749" uniqueCount="397">
  <si>
    <t>EMPENHO</t>
  </si>
  <si>
    <t>FORNECEDOR</t>
  </si>
  <si>
    <t>VALOR</t>
  </si>
  <si>
    <t>PROCESSO</t>
  </si>
  <si>
    <t>FONTE</t>
  </si>
  <si>
    <t>NATUREZA</t>
  </si>
  <si>
    <t>MODALIDADE DA LICITAÇÃO</t>
  </si>
  <si>
    <t>PTRES</t>
  </si>
  <si>
    <t>Nº NATUREZA DESPESA</t>
  </si>
  <si>
    <t>PLANO INTERNO</t>
  </si>
  <si>
    <t>UGR</t>
  </si>
  <si>
    <t>314</t>
  </si>
  <si>
    <t>23069.174787/2024-31 0,0000</t>
  </si>
  <si>
    <t>1000A00237</t>
  </si>
  <si>
    <t>Subelemento 35 - MATERIAL LABORATORIAL</t>
  </si>
  <si>
    <t>PREGAO</t>
  </si>
  <si>
    <t>230547</t>
  </si>
  <si>
    <t>339030</t>
  </si>
  <si>
    <t>OCCCUO9414N</t>
  </si>
  <si>
    <t>157323</t>
  </si>
  <si>
    <t xml:space="preserve">Tipo: </t>
  </si>
  <si>
    <t xml:space="preserve">Processo: </t>
  </si>
  <si>
    <t xml:space="preserve">FAVORECIDO: </t>
  </si>
  <si>
    <t>CNPJ:</t>
  </si>
  <si>
    <t>BANCO:</t>
  </si>
  <si>
    <t>001</t>
  </si>
  <si>
    <t>AGÊNCIA:</t>
  </si>
  <si>
    <t xml:space="preserve">CONTA: </t>
  </si>
  <si>
    <t>NF-E</t>
  </si>
  <si>
    <t>1889</t>
  </si>
  <si>
    <t xml:space="preserve">Data de emissão: </t>
  </si>
  <si>
    <t xml:space="preserve">Atesto: </t>
  </si>
  <si>
    <t>09/12/2024</t>
  </si>
  <si>
    <t>Nome quem atestou:</t>
  </si>
  <si>
    <t>Evelize Folly das Chagas</t>
  </si>
  <si>
    <t>2024NE</t>
  </si>
  <si>
    <t>Subitem</t>
  </si>
  <si>
    <t>Fonte</t>
  </si>
  <si>
    <t>Valor</t>
  </si>
  <si>
    <t>NE</t>
  </si>
  <si>
    <t xml:space="preserve">3. Deduções: </t>
  </si>
  <si>
    <t>OPTANTE</t>
  </si>
  <si>
    <t>Tipo</t>
  </si>
  <si>
    <t>Código</t>
  </si>
  <si>
    <t>CNPJ</t>
  </si>
  <si>
    <t>%</t>
  </si>
  <si>
    <t>Base</t>
  </si>
  <si>
    <t>Dedução</t>
  </si>
  <si>
    <t>Total Deduções R$:</t>
  </si>
  <si>
    <t>Total Liquido R$:</t>
  </si>
  <si>
    <t>SUBITEM:</t>
  </si>
  <si>
    <t>N.D.:</t>
  </si>
  <si>
    <t xml:space="preserve">PTRES: </t>
  </si>
  <si>
    <t xml:space="preserve">VPD: </t>
  </si>
  <si>
    <t xml:space="preserve">PI: </t>
  </si>
  <si>
    <t>UGR:</t>
  </si>
  <si>
    <t>DSP:</t>
  </si>
  <si>
    <t>ESTOQUE</t>
  </si>
  <si>
    <t>Contas a pag.</t>
  </si>
  <si>
    <t xml:space="preserve">UNIDADE BENEFICIADA: </t>
  </si>
  <si>
    <t>PÓSGRADUAÇÃO EM CIÊNCIAS APL. A PRODUTOS PARA SAÚDE</t>
  </si>
  <si>
    <t>2025NP000088</t>
  </si>
  <si>
    <t xml:space="preserve">Data: </t>
  </si>
  <si>
    <t>2024NS000231</t>
  </si>
  <si>
    <t>6. Pedido de recurso financeiro:</t>
  </si>
  <si>
    <t>Data:</t>
  </si>
  <si>
    <t>ASSINATURAS</t>
  </si>
  <si>
    <t>SERVICOS COMUNICACAO, G</t>
  </si>
  <si>
    <t>SERV.COMUNICACAO, GRAFI</t>
  </si>
  <si>
    <t>SERV.COMUNICACAO,GRAFIC</t>
  </si>
  <si>
    <t>CONDOMINIOS</t>
  </si>
  <si>
    <t>SERVICOS ADMINISTRATIVO</t>
  </si>
  <si>
    <t>COMISSOES E</t>
  </si>
  <si>
    <t>DIREITOS AUTORAIS</t>
  </si>
  <si>
    <t>SERVICOS</t>
  </si>
  <si>
    <t>PRESTADOS</t>
  </si>
  <si>
    <t>DIVE</t>
  </si>
  <si>
    <t xml:space="preserve">SERVICOS TECNICOS PROFI </t>
  </si>
  <si>
    <t xml:space="preserve">SERVICOS TECNICOS PROFI     </t>
  </si>
  <si>
    <t>SERVICOS TECNICOS PROFI      N</t>
  </si>
  <si>
    <t>332350100  SERVICOS TECNICOS PROFI      N
333903906 CAPATAZIA, ESTIVA E PES 332310200  SERVICOS DE APOIO ADM,       N</t>
  </si>
  <si>
    <t>SERV. APOIO ADM, TECNIC</t>
  </si>
  <si>
    <t>N</t>
  </si>
  <si>
    <t>SERV.APOIO ADM.,TECNICO</t>
  </si>
  <si>
    <t>DESCONTOS FINANCEIROS C</t>
  </si>
  <si>
    <t>MANUTENCAO DE SOFTWARE</t>
  </si>
  <si>
    <t>SERVICOS TECNICOS PROFI</t>
  </si>
  <si>
    <t>ARMAZENAGEM</t>
  </si>
  <si>
    <t>SERVICOS DE APOIO ADM,</t>
  </si>
  <si>
    <t>LOCACAO DE IMOVEIS</t>
  </si>
  <si>
    <t>LOCACAO E ARRENDAMENTO</t>
  </si>
  <si>
    <t>LOCACOES E ARRENDAMENTO</t>
  </si>
  <si>
    <t>LOCACAO DE SOFTWARES</t>
  </si>
  <si>
    <t>LOCACAO DE MAQUINAS E E</t>
  </si>
  <si>
    <t>PERICIAS TECNICAS JUSTI</t>
  </si>
  <si>
    <t>LOCACAO BENS MOV. OUT.N</t>
  </si>
  <si>
    <t>TRIBUTOS A CONTA DO LOC</t>
  </si>
  <si>
    <t xml:space="preserve"> TRIBUTOS A CONTA DO LOC</t>
  </si>
  <si>
    <t xml:space="preserve">  LOCACOES E ARRENDAMENTO      N</t>
  </si>
  <si>
    <t>n</t>
  </si>
  <si>
    <t xml:space="preserve">  LOCACOES E ARRENDAMENTO </t>
  </si>
  <si>
    <t xml:space="preserve"> MANUTENCAO E CONSERV. D</t>
  </si>
  <si>
    <t>SERVICOS DE APOIO ADM</t>
  </si>
  <si>
    <t>MANUT. E CONSERV. DE MA</t>
  </si>
  <si>
    <t>SERVICOS DE ESTACIONAME</t>
  </si>
  <si>
    <t>MANUTENCAO E CONSERV. D</t>
  </si>
  <si>
    <t>MANUT.E CONS.DE B.MOVEI</t>
  </si>
  <si>
    <t>EXPOSICOES, CONGRESSOS</t>
  </si>
  <si>
    <t>SERVICOS EDUCACIONAIS E</t>
  </si>
  <si>
    <t>FESTIVIDADES E HOMENAGE</t>
  </si>
  <si>
    <t>VISTOS CONSULARES</t>
  </si>
  <si>
    <t>TECNICOS</t>
  </si>
  <si>
    <t>PROFI</t>
  </si>
  <si>
    <t>TAXA DE ADMINISTRACAO</t>
  </si>
  <si>
    <t>ADMINISTRATIVO</t>
  </si>
  <si>
    <t>DESENVOLVIMENTO DE SOFT</t>
  </si>
  <si>
    <t>TECNICOS PROFI</t>
  </si>
  <si>
    <t>SUPORTE DE INFRAESTRUTU</t>
  </si>
  <si>
    <t>SUPORTE A USUARIOS DE T</t>
  </si>
  <si>
    <t>HONORARIOS ADVOCATICIOS</t>
  </si>
  <si>
    <t>HOSPEDAGEM DE SISTEMAS.</t>
  </si>
  <si>
    <t xml:space="preserve"> LOCACAO DE EQUIPAMENTOS</t>
  </si>
  <si>
    <t>LOCACAO E ARRENDAMENTO       N</t>
  </si>
  <si>
    <t xml:space="preserve"> LOCACOES E ARRENDAMENTO      N</t>
  </si>
  <si>
    <t>VARIACAO CAMBIAL NEGATI</t>
  </si>
  <si>
    <t>OUTRAS VARIACOES CAMBIA</t>
  </si>
  <si>
    <t>MULTAS DEDUTIVEIS</t>
  </si>
  <si>
    <t>MULTAS INDEDUTIVEIS</t>
  </si>
  <si>
    <t>JUROS</t>
  </si>
  <si>
    <t>JUROS DE MORA</t>
  </si>
  <si>
    <t>ENCARGOS FINANCEIROS</t>
  </si>
  <si>
    <t>DE</t>
  </si>
  <si>
    <t>IN</t>
  </si>
  <si>
    <t>ENCARGOS FINANCEIROS IN</t>
  </si>
  <si>
    <t>PROGRAMA DE ALIMENTACAO</t>
  </si>
  <si>
    <t>FORNECIMENTO DE ALIMENT</t>
  </si>
  <si>
    <t>SERVICOS PRESTADOS DIVE</t>
  </si>
  <si>
    <t>SERVICOS DE CARATER SEC</t>
  </si>
  <si>
    <t>SERVICOS DE ENERGIA ELE</t>
  </si>
  <si>
    <t>SERV.AGUA E ESGOTO,ENER</t>
  </si>
  <si>
    <t>SERV.AGUA ESG.,ENER.ELE</t>
  </si>
  <si>
    <t>SERV.AGUA ESGOTO,ENER.E</t>
  </si>
  <si>
    <t>SERV.AGUA</t>
  </si>
  <si>
    <t xml:space="preserve"> SERVICOS DOMESTICOS  </t>
  </si>
  <si>
    <t>SERVICOS DE APOIO ADM,       N</t>
  </si>
  <si>
    <t>SERV. APOIO ADM, TECNIC      N</t>
  </si>
  <si>
    <t xml:space="preserve"> SERV.APOIO ADM.,TECNICO      N</t>
  </si>
  <si>
    <t xml:space="preserve"> SERVICOS DE COMUNICACAO 332310300  SERVICOS COMUNICACAO, G      N</t>
  </si>
  <si>
    <t xml:space="preserve"> SERVICO DE SELECAO E TR 332310100  SERVICOS TECNICOS PROFI      N</t>
  </si>
  <si>
    <t xml:space="preserve">  SERVICOS TECNICOS PROFI      N</t>
  </si>
  <si>
    <t>PRODUCOES JORNALISTICAS</t>
  </si>
  <si>
    <t>SERV.MEDICO-HOSPITAL.,O</t>
  </si>
  <si>
    <t xml:space="preserve"> SERVICOS DE ANALISES E </t>
  </si>
  <si>
    <t xml:space="preserve"> SERVICOS DE REABILITACA</t>
  </si>
  <si>
    <t>ASSISTENCIAIS</t>
  </si>
  <si>
    <t>DE CONFECCOES</t>
  </si>
  <si>
    <t>Número</t>
  </si>
  <si>
    <t>PCASP</t>
  </si>
  <si>
    <t>Descrição</t>
  </si>
  <si>
    <t>CONTA ORIGEM</t>
  </si>
  <si>
    <t>SUBELEMENTO</t>
  </si>
  <si>
    <t>SOFTWARES</t>
  </si>
  <si>
    <t>142120200</t>
  </si>
  <si>
    <t>AERONAVES</t>
  </si>
  <si>
    <t>123110505</t>
  </si>
  <si>
    <t>142120400</t>
  </si>
  <si>
    <t>APARELHOS DE MEDICAO E</t>
  </si>
  <si>
    <t>123110101</t>
  </si>
  <si>
    <t>APARELHOS DE MEDIÇÃO E ORIENTAÇÃO</t>
  </si>
  <si>
    <t>142120600</t>
  </si>
  <si>
    <t>APARELHOS E EQUIPAMENTO</t>
  </si>
  <si>
    <t>123110102</t>
  </si>
  <si>
    <t>APARELHOS E EQUIPAMENTOS DE COMUNICAÇÃO</t>
  </si>
  <si>
    <t>142120800</t>
  </si>
  <si>
    <t>APAR.,EQUIP.E UTENS.MED</t>
  </si>
  <si>
    <t>123110103</t>
  </si>
  <si>
    <t>EQUIPAM/UTENSILIOS MEDI</t>
  </si>
  <si>
    <t>APARELHOS EQUIPAMENTOS E UTENSÍLIOS, ODONTOLÓGICOS, LABOR. E HOSP</t>
  </si>
  <si>
    <t>142121000</t>
  </si>
  <si>
    <t>APARELHOS E EQUIP. P/ES</t>
  </si>
  <si>
    <t>123110104</t>
  </si>
  <si>
    <t>APARELHO E EQUIPAMENTO</t>
  </si>
  <si>
    <t>APARELHOS E EQUIPAMENTOS P/ ESPORTES E DIVERSÕES</t>
  </si>
  <si>
    <t>142121200</t>
  </si>
  <si>
    <t>APARELHOS E UTENSILIOS</t>
  </si>
  <si>
    <t>123110301</t>
  </si>
  <si>
    <t>APARELHOS E UTENSÍLIOS DOMÉSTICOS</t>
  </si>
  <si>
    <t>142121300</t>
  </si>
  <si>
    <t>ARMAZENS ESTRUTURAIS -</t>
  </si>
  <si>
    <t>123119904</t>
  </si>
  <si>
    <t>ARMAZENS ESTRUTURAIS</t>
  </si>
  <si>
    <t>ARMAZENS ESTRUTURAIS COBERTURAS DE LONA</t>
  </si>
  <si>
    <t>142121400</t>
  </si>
  <si>
    <t>ARMAMENTOS</t>
  </si>
  <si>
    <t>123110900</t>
  </si>
  <si>
    <t>142121800</t>
  </si>
  <si>
    <t>COLECOES E MATERIAIS BI</t>
  </si>
  <si>
    <t>123110402</t>
  </si>
  <si>
    <t>BENS DE CONSUMO</t>
  </si>
  <si>
    <t>BANDEIRAS, FLAMULAS E INSIGNAS</t>
  </si>
  <si>
    <t>142121900</t>
  </si>
  <si>
    <t>DISCOTECAS E FILMOTECAS</t>
  </si>
  <si>
    <t>123110403</t>
  </si>
  <si>
    <t>COLECOES E MATERIAIS BIBLIOGRAFICOS</t>
  </si>
  <si>
    <t>142122000</t>
  </si>
  <si>
    <t>EMBARCACOES</t>
  </si>
  <si>
    <t>123110506</t>
  </si>
  <si>
    <t>142122200</t>
  </si>
  <si>
    <t>EQUIPAMENTOS DE MANOBRA</t>
  </si>
  <si>
    <t>123110118</t>
  </si>
  <si>
    <t>142122400</t>
  </si>
  <si>
    <t>EQUIPAMENTO DE PROTECAO</t>
  </si>
  <si>
    <t>123110105</t>
  </si>
  <si>
    <t>EQUIPAMENTOS DE MANOBRAS E PATRULHAMENTO</t>
  </si>
  <si>
    <t>142122600</t>
  </si>
  <si>
    <t>INSTRUMENTOS MUSICAIS E</t>
  </si>
  <si>
    <t>123110404</t>
  </si>
  <si>
    <t>EQUIPAMENTO DE PROTECAO, SEGURANCA E SOCORRO</t>
  </si>
  <si>
    <t>142122800</t>
  </si>
  <si>
    <t>MAQUINAS E EQUIPAM. DE</t>
  </si>
  <si>
    <t>123110106</t>
  </si>
  <si>
    <t>MAQUINAS E EQUIPAMENTOS</t>
  </si>
  <si>
    <t>INSTRUMENTOS MUSICAIS E ARTISTICOS</t>
  </si>
  <si>
    <t>142123000</t>
  </si>
  <si>
    <t>123110107</t>
  </si>
  <si>
    <t>MAQUINAS E EQUIPAMENTOS DE NATUREZA INDUSTRIAL</t>
  </si>
  <si>
    <t>142123200</t>
  </si>
  <si>
    <t>123110108</t>
  </si>
  <si>
    <t>MAQUINAS E EQUIPAMENTOS ENERGETICOS</t>
  </si>
  <si>
    <t>142123300</t>
  </si>
  <si>
    <t>EQUIPAMENTOS PARA AUDIO</t>
  </si>
  <si>
    <t>123110405</t>
  </si>
  <si>
    <t>MAQUINAS E EQUIPAMENTOS GRAFICOS</t>
  </si>
  <si>
    <t>142123400</t>
  </si>
  <si>
    <t>MAQUINAS, UTENSILIOS E</t>
  </si>
  <si>
    <t>123110125</t>
  </si>
  <si>
    <t>MAQUINAS, UTENSILIOS E S</t>
  </si>
  <si>
    <t>EQUIPAMENTOS PARA AUDIO, VIDEO E FOTO</t>
  </si>
  <si>
    <t>123110199</t>
  </si>
  <si>
    <t>OUTRAS MAQUINAS, EQUIPA</t>
  </si>
  <si>
    <t>MAQUINAS, UTENSILIOS E EQUIPAMENTOS DIVERSOS</t>
  </si>
  <si>
    <t>142123500</t>
  </si>
  <si>
    <t>EQUIPAMENTOS DE PROCESS</t>
  </si>
  <si>
    <t>123110201</t>
  </si>
  <si>
    <t>EQUIP DE TECNOLOG DA IN</t>
  </si>
  <si>
    <t>EQUIPAMENTOS DE PROCESSAMENTOS DE DADOS</t>
  </si>
  <si>
    <t>142123600</t>
  </si>
  <si>
    <t>MAQUINAS, INSTALACOES E</t>
  </si>
  <si>
    <t>123110302</t>
  </si>
  <si>
    <t>MAQUINAS E UTENSILIOS D</t>
  </si>
  <si>
    <t>MAQUINAS, INSTALACOES E UTENS. DE ESCRITORIO</t>
  </si>
  <si>
    <t>142123800</t>
  </si>
  <si>
    <t>MAQUINAS, FERRAMENTAS E</t>
  </si>
  <si>
    <t>123110109</t>
  </si>
  <si>
    <t>MAQUINAS, FERRAMENTAS E UTENSILIOS DE OFICINA</t>
  </si>
  <si>
    <t>142123900</t>
  </si>
  <si>
    <t>EQUIPAMENTOS HIDRAULICO</t>
  </si>
  <si>
    <t>123110121</t>
  </si>
  <si>
    <t>EQUIPAMENTOS HIDRAULICOS E ELETRICOS</t>
  </si>
  <si>
    <t>142124000</t>
  </si>
  <si>
    <t>MAQ.EQUIP.UTENSILIOS AG</t>
  </si>
  <si>
    <t>123110120</t>
  </si>
  <si>
    <t>MAQUINAS E UTENSILIOS A</t>
  </si>
  <si>
    <t>MAQ. EQUIP. UTENSILIO AGRI/AGROP E. RODOVIARIOS</t>
  </si>
  <si>
    <t>142124200</t>
  </si>
  <si>
    <t>MOBILIARIO EM GERAL</t>
  </si>
  <si>
    <t>123110303</t>
  </si>
  <si>
    <t>142124400</t>
  </si>
  <si>
    <t>OBRAS DE ARTE E PECAS P</t>
  </si>
  <si>
    <t>123110406</t>
  </si>
  <si>
    <t>142124600</t>
  </si>
  <si>
    <t>SEMOVENTES E EQUIPAMENT</t>
  </si>
  <si>
    <t>123110110</t>
  </si>
  <si>
    <t>EQUIPAMENTOS DE MONTARI</t>
  </si>
  <si>
    <t>OBRAS DE ARTE E PECAS PARA EXPOSICAO</t>
  </si>
  <si>
    <t>123111000</t>
  </si>
  <si>
    <t>SEMOVENTES</t>
  </si>
  <si>
    <t>SEMOVENTES E EQUIPAMENTOS DE MONTARIA</t>
  </si>
  <si>
    <t>VEICULOS DIVERSOS</t>
  </si>
  <si>
    <t>142124800</t>
  </si>
  <si>
    <t>123110501</t>
  </si>
  <si>
    <t>VEICULOS EM GERAL</t>
  </si>
  <si>
    <t>EQUIPAMENTOS E MATERIAL SIGILOSO E RESERVADO</t>
  </si>
  <si>
    <t>142124900</t>
  </si>
  <si>
    <t>EQUIPAMENTOS E MATERIAL</t>
  </si>
  <si>
    <t>123110111</t>
  </si>
  <si>
    <t>EQUIPAMENTO E MATERIAIS</t>
  </si>
  <si>
    <t>VEICULOS FERROVIARIOS</t>
  </si>
  <si>
    <t>142125000</t>
  </si>
  <si>
    <t>123110502</t>
  </si>
  <si>
    <t>PECAS NAO INCORPORAVEIS A IMOVEIS</t>
  </si>
  <si>
    <t>142125100</t>
  </si>
  <si>
    <t>PECAS NAO INCORPORAVEIS</t>
  </si>
  <si>
    <t>123119909</t>
  </si>
  <si>
    <t>PECAS NAO INCORPORAVEIS_</t>
  </si>
  <si>
    <t>VEICULOS DE TRACAO MECANICA</t>
  </si>
  <si>
    <t>142125200</t>
  </si>
  <si>
    <t>VEICULOS DE TRACAO MECA</t>
  </si>
  <si>
    <t>123110503</t>
  </si>
  <si>
    <t>CARROS DE COMBATE</t>
  </si>
  <si>
    <t>142125300</t>
  </si>
  <si>
    <t>123110504</t>
  </si>
  <si>
    <t>EQUIPAMENTOS, PECAS E ACESSORIOS AERONAUTICOS</t>
  </si>
  <si>
    <t>142125400</t>
  </si>
  <si>
    <t>EQUIPAMENTOS, PECAS E A</t>
  </si>
  <si>
    <t>123110114</t>
  </si>
  <si>
    <t>TECNOLOGIA DA INFORMAÇÃO</t>
  </si>
  <si>
    <t>142125500</t>
  </si>
  <si>
    <t>TECNOLOGIA DA INFORMACA</t>
  </si>
  <si>
    <t>EQUIPAMENTOS, PECAS E ACES. DE PROTECAO AO VOO</t>
  </si>
  <si>
    <t>142125600</t>
  </si>
  <si>
    <t>123110115</t>
  </si>
  <si>
    <t>EQUIPAM. PECAS E ACESSO</t>
  </si>
  <si>
    <t>ACESSORIOS PARA AUTOMOVEIS</t>
  </si>
  <si>
    <t>142125700</t>
  </si>
  <si>
    <t>ACESSORIOS PARA AUTOMOV</t>
  </si>
  <si>
    <t>123110112</t>
  </si>
  <si>
    <t>EQUIPAMENTOS DE MERGULHO E SALVAMENTO</t>
  </si>
  <si>
    <t>142125800</t>
  </si>
  <si>
    <t>EQUIPAMENTOS DE MERGULH</t>
  </si>
  <si>
    <t>123110116</t>
  </si>
  <si>
    <t>EQUIPAMENTOS, PECAS E ACESSORIOS MARITIMOS</t>
  </si>
  <si>
    <t>142126000</t>
  </si>
  <si>
    <t>123110113</t>
  </si>
  <si>
    <t>EQUIPAMENTOS E SISTEMA DE PROT. VIG. AMBIENTAL</t>
  </si>
  <si>
    <t>142128200</t>
  </si>
  <si>
    <t>EQUIP E MAT PERMANENTES</t>
  </si>
  <si>
    <t>123110122</t>
  </si>
  <si>
    <t>OUTROS</t>
  </si>
  <si>
    <t>142128300</t>
  </si>
  <si>
    <t>EQUIPAMENTOS E SISTEMA</t>
  </si>
  <si>
    <t>123110119</t>
  </si>
  <si>
    <t>EQUIPAMENT DE PROTECAO</t>
  </si>
  <si>
    <t>142128400</t>
  </si>
  <si>
    <t>ESTOQUES A DISTRIBUIR E</t>
  </si>
  <si>
    <t>123119903</t>
  </si>
  <si>
    <t>ESTOQUE EM ARMAZENS DE</t>
  </si>
  <si>
    <t>142128500</t>
  </si>
  <si>
    <t>CORRECAO MONETARIA DA D</t>
  </si>
  <si>
    <t>123119998</t>
  </si>
  <si>
    <t>CM ESPECIAL ? LEI 8200/</t>
  </si>
  <si>
    <t>142128600</t>
  </si>
  <si>
    <t>BENS MOVEIS EM RECUPERA</t>
  </si>
  <si>
    <t>123119906</t>
  </si>
  <si>
    <t>142128700</t>
  </si>
  <si>
    <t>MATERIAL DE USO DURADOU</t>
  </si>
  <si>
    <t>123119910</t>
  </si>
  <si>
    <t>142128800</t>
  </si>
  <si>
    <t>142128900</t>
  </si>
  <si>
    <t>EQUIP.SOB.DE MAQ.MOTOR.</t>
  </si>
  <si>
    <t>123110117</t>
  </si>
  <si>
    <t>EQUIPAM DE MAQUINAS E M</t>
  </si>
  <si>
    <t>142129000</t>
  </si>
  <si>
    <t>BENS EM PROCESSO DE LOC</t>
  </si>
  <si>
    <t>123119907</t>
  </si>
  <si>
    <t>BENS NAO LOCALIZADOS</t>
  </si>
  <si>
    <t>142129100</t>
  </si>
  <si>
    <t>BENS MOVEIS A ALIENAR</t>
  </si>
  <si>
    <t>123119901</t>
  </si>
  <si>
    <t>142129201</t>
  </si>
  <si>
    <t>ESTOQUE INTERNO</t>
  </si>
  <si>
    <t>123110801</t>
  </si>
  <si>
    <t>142129202</t>
  </si>
  <si>
    <t>ESTOQUE DE DISTRIBUICAO</t>
  </si>
  <si>
    <t>123110802</t>
  </si>
  <si>
    <t>142129203</t>
  </si>
  <si>
    <t>BENS MOVEIS A REPARAR</t>
  </si>
  <si>
    <t>123110803</t>
  </si>
  <si>
    <t>142129204</t>
  </si>
  <si>
    <t>BENS MOVEIS EM REPARO</t>
  </si>
  <si>
    <t>123110804</t>
  </si>
  <si>
    <t>142129205</t>
  </si>
  <si>
    <t>BENS MOVEIS INSERVIVEIS</t>
  </si>
  <si>
    <t>123110805</t>
  </si>
  <si>
    <t>142129300</t>
  </si>
  <si>
    <t>BENS EM PODER DE OUTRA</t>
  </si>
  <si>
    <t>123119902</t>
  </si>
  <si>
    <t>142129400</t>
  </si>
  <si>
    <t>BENS MOVEIS EM TRANSITO</t>
  </si>
  <si>
    <t>123119905</t>
  </si>
  <si>
    <t>142129500</t>
  </si>
  <si>
    <t>IMPORTACOES EM ANDAMENT</t>
  </si>
  <si>
    <t>123110702</t>
  </si>
  <si>
    <t>142129600</t>
  </si>
  <si>
    <t>ADIANTAMENTOS PARA INVE</t>
  </si>
  <si>
    <t>123110703</t>
  </si>
  <si>
    <t>142129700</t>
  </si>
  <si>
    <t>BENS MOVEIS EM ELABORAC</t>
  </si>
  <si>
    <t>123110701</t>
  </si>
  <si>
    <t>142129800</t>
  </si>
  <si>
    <t>BENS MOVEIS A CLASSIFIC</t>
  </si>
  <si>
    <t>123119908</t>
  </si>
  <si>
    <t>142129900</t>
  </si>
  <si>
    <t>OUTROS BENS MOVEIS</t>
  </si>
  <si>
    <t>123119999</t>
  </si>
  <si>
    <t>OUTROS BENS MOVEIS S</t>
  </si>
  <si>
    <t>11.301.724/0001-91 EXEMPLO EMPRESA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</si>
</sst>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9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2"/>
      <color rgb="FFFF0000"/>
      <name val="Calibri"/>
      <family val="2"/>
    </font>
    <font>
      <sz val="11"/>
      <color rgb="FF000000"/>
      <name val="Arial"/>
      <family val="2"/>
    </font>
    <font>
      <sz val="9"/>
      <color rgb="FFFF000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rlito"/>
    </font>
    <font>
      <sz val="12"/>
      <color rgb="FF878787"/>
      <name val="Carlito"/>
    </font>
    <font>
      <sz val="12"/>
      <color theme="1"/>
      <name val="Carlito"/>
    </font>
    <font>
      <sz val="12"/>
      <color rgb="FF000000"/>
      <name val="Carlito"/>
    </font>
    <font>
      <sz val="10"/>
      <color rgb="FF000000"/>
      <name val="Courier New"/>
      <family val="3"/>
    </font>
    <font>
      <sz val="10"/>
      <color theme="1"/>
      <name val="Courier New"/>
      <family val="3"/>
    </font>
    <font>
      <sz val="10"/>
      <color rgb="FFFF0000"/>
      <name val="Courier New"/>
      <family val="3"/>
    </font>
    <font>
      <sz val="1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6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4" fillId="0" borderId="0" xfId="0" applyFont="1"/>
    <xf numFmtId="0" fontId="15" fillId="0" borderId="0" xfId="0" applyFont="1"/>
    <xf numFmtId="0" fontId="5" fillId="0" borderId="0" xfId="0" applyFont="1" applyAlignment="1">
      <alignment horizontal="left"/>
    </xf>
    <xf numFmtId="0" fontId="16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0" applyFont="1"/>
    <xf numFmtId="0" fontId="16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24" fillId="0" borderId="0" xfId="0" applyFont="1" applyAlignment="1">
      <alignment horizontal="center" vertical="top" shrinkToFit="1"/>
    </xf>
    <xf numFmtId="0" fontId="25" fillId="0" borderId="0" xfId="0" applyFont="1" applyAlignment="1">
      <alignment horizontal="center" vertical="top" wrapText="1"/>
    </xf>
    <xf numFmtId="0" fontId="25" fillId="0" borderId="0" xfId="0" applyFont="1" applyAlignment="1">
      <alignment vertical="top" wrapText="1"/>
    </xf>
    <xf numFmtId="0" fontId="16" fillId="0" borderId="0" xfId="0" applyFont="1" applyAlignment="1">
      <alignment horizontal="left" wrapText="1"/>
    </xf>
    <xf numFmtId="0" fontId="25" fillId="0" borderId="0" xfId="0" applyFont="1" applyAlignment="1">
      <alignment horizontal="right" vertical="top" wrapText="1"/>
    </xf>
    <xf numFmtId="0" fontId="25" fillId="0" borderId="0" xfId="0" applyFont="1" applyAlignment="1">
      <alignment horizontal="left" vertical="top" wrapText="1"/>
    </xf>
    <xf numFmtId="0" fontId="26" fillId="0" borderId="0" xfId="0" applyFont="1" applyAlignment="1">
      <alignment vertical="top" wrapText="1"/>
    </xf>
    <xf numFmtId="0" fontId="1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7" fillId="0" borderId="0" xfId="0" applyFont="1"/>
    <xf numFmtId="0" fontId="20" fillId="0" borderId="0" xfId="0" applyFont="1" applyAlignment="1">
      <alignment horizontal="left" vertical="center" wrapText="1"/>
    </xf>
    <xf numFmtId="0" fontId="29" fillId="0" borderId="0" xfId="0" applyFont="1"/>
    <xf numFmtId="0" fontId="21" fillId="0" borderId="0" xfId="0" applyFont="1" applyAlignment="1">
      <alignment horizontal="left" vertical="center" shrinkToFit="1"/>
    </xf>
    <xf numFmtId="0" fontId="22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shrinkToFit="1"/>
    </xf>
    <xf numFmtId="0" fontId="22" fillId="0" borderId="0" xfId="0" applyFont="1" applyAlignment="1">
      <alignment horizontal="left" vertical="top" wrapText="1"/>
    </xf>
    <xf numFmtId="0" fontId="21" fillId="0" borderId="0" xfId="0" applyFont="1" applyAlignment="1">
      <alignment horizontal="right" vertical="center" shrinkToFit="1"/>
    </xf>
    <xf numFmtId="0" fontId="21" fillId="0" borderId="0" xfId="0" applyFont="1" applyAlignment="1">
      <alignment horizontal="center" vertical="center" shrinkToFit="1"/>
    </xf>
    <xf numFmtId="0" fontId="30" fillId="0" borderId="0" xfId="0" applyFont="1"/>
    <xf numFmtId="0" fontId="31" fillId="0" borderId="0" xfId="0" applyFont="1"/>
    <xf numFmtId="0" fontId="5" fillId="0" borderId="0" xfId="0" applyFont="1" applyAlignment="1">
      <alignment horizontal="center"/>
    </xf>
    <xf numFmtId="0" fontId="0" fillId="0" borderId="0" xfId="0"/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7" fillId="0" borderId="0" xfId="0" applyFont="1" applyAlignment="1">
      <alignment horizontal="center" wrapText="1"/>
    </xf>
    <xf numFmtId="0" fontId="28" fillId="0" borderId="0" xfId="0" applyFont="1" applyAlignment="1">
      <alignment horizontal="center" vertical="top" wrapText="1"/>
    </xf>
    <xf numFmtId="0" fontId="25" fillId="0" borderId="0" xfId="0" applyFont="1" applyAlignment="1">
      <alignment horizontal="left" vertical="top" wrapText="1"/>
    </xf>
    <xf numFmtId="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A2" sqref="A2"/>
    </sheetView>
  </sheetViews>
  <sheetFormatPr defaultRowHeight="15"/>
  <cols>
    <col min="1" max="1" width="10" style="2" bestFit="1" customWidth="1"/>
    <col min="2" max="2" width="67.85546875" style="2" bestFit="1" customWidth="1"/>
    <col min="3" max="3" width="10.140625" style="3" bestFit="1" customWidth="1"/>
    <col min="4" max="4" width="26.7109375" style="2" bestFit="1" customWidth="1"/>
    <col min="5" max="5" width="11" style="2" bestFit="1" customWidth="1"/>
    <col min="6" max="6" width="70.7109375" style="2" bestFit="1" customWidth="1"/>
    <col min="7" max="7" width="26.42578125" bestFit="1" customWidth="1"/>
    <col min="8" max="11" width="22.140625" bestFit="1" customWidth="1"/>
  </cols>
  <sheetData>
    <row r="1" spans="1:11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396</v>
      </c>
      <c r="C2" s="66">
        <v>1000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242"/>
  <sheetViews>
    <sheetView zoomScale="70" zoomScaleNormal="70" workbookViewId="0">
      <selection activeCell="F5" sqref="F5"/>
    </sheetView>
  </sheetViews>
  <sheetFormatPr defaultRowHeight="15"/>
  <cols>
    <col min="1" max="1" width="13.85546875" customWidth="1"/>
    <col min="2" max="2" width="8.42578125" customWidth="1"/>
    <col min="3" max="3" width="11.140625" customWidth="1"/>
    <col min="4" max="4" width="10.28515625" customWidth="1"/>
    <col min="5" max="5" width="10.140625" customWidth="1"/>
    <col min="6" max="6" width="13.28515625" customWidth="1"/>
    <col min="7" max="7" width="6.42578125" bestFit="1" customWidth="1"/>
    <col min="8" max="8" width="15.140625" customWidth="1"/>
    <col min="10" max="10" width="169.7109375" bestFit="1" customWidth="1"/>
  </cols>
  <sheetData>
    <row r="3" spans="1:9" ht="15.75" customHeight="1">
      <c r="A3" s="4"/>
      <c r="B3" s="4"/>
      <c r="C3" s="4"/>
      <c r="D3" s="4"/>
      <c r="E3" s="4"/>
      <c r="F3" s="4"/>
      <c r="G3" s="4"/>
      <c r="H3" s="4"/>
    </row>
    <row r="4" spans="1:9" ht="15.75" customHeight="1">
      <c r="A4" s="5" t="s">
        <v>20</v>
      </c>
      <c r="B4" s="59" t="str">
        <f>EMPENHOS!G2</f>
        <v>PREGAO</v>
      </c>
      <c r="C4" s="53"/>
      <c r="D4" s="53"/>
      <c r="E4" s="6" t="s">
        <v>21</v>
      </c>
      <c r="F4" s="7" t="str">
        <f>LEFT(EMPENHOS!D2,20)</f>
        <v>23069.174787/2024-31</v>
      </c>
    </row>
    <row r="5" spans="1:9" ht="15.75" customHeight="1">
      <c r="A5" s="5"/>
      <c r="B5" s="5"/>
      <c r="C5" s="5"/>
      <c r="D5" s="5"/>
      <c r="E5" s="5"/>
      <c r="F5" s="5"/>
      <c r="G5" s="5"/>
      <c r="H5" s="5"/>
    </row>
    <row r="6" spans="1:9" ht="15.75" customHeight="1">
      <c r="A6" s="6" t="s">
        <v>22</v>
      </c>
      <c r="B6" s="58" t="str">
        <f>MID(EMPENHOS!B2,19,100)</f>
        <v xml:space="preserve"> EXEMPLO EMPRESA LTDA</v>
      </c>
      <c r="C6" s="53"/>
      <c r="D6" s="53"/>
      <c r="E6" s="53"/>
      <c r="F6" s="9" t="s">
        <v>23</v>
      </c>
      <c r="G6" s="56" t="str">
        <f>MID(EMPENHOS!B2,1,18)</f>
        <v>11.301.724/0001-91</v>
      </c>
      <c r="H6" s="53"/>
      <c r="I6" s="53"/>
    </row>
    <row r="7" spans="1:9" ht="15.75" customHeight="1">
      <c r="A7" s="6" t="s">
        <v>24</v>
      </c>
      <c r="B7" s="10" t="s">
        <v>25</v>
      </c>
      <c r="C7" s="11" t="s">
        <v>26</v>
      </c>
      <c r="D7" s="12">
        <v>29955</v>
      </c>
      <c r="F7" s="11" t="s">
        <v>27</v>
      </c>
      <c r="G7" s="60"/>
      <c r="H7" s="53"/>
      <c r="I7" s="53"/>
    </row>
    <row r="8" spans="1:9" ht="15.75" customHeight="1">
      <c r="A8" s="5" t="s">
        <v>28</v>
      </c>
      <c r="B8" s="10" t="s">
        <v>29</v>
      </c>
      <c r="C8" s="13"/>
      <c r="D8" s="5" t="s">
        <v>30</v>
      </c>
      <c r="E8" s="5"/>
      <c r="F8" s="10">
        <v>45646</v>
      </c>
      <c r="G8" s="14"/>
      <c r="H8" s="14"/>
    </row>
    <row r="9" spans="1:9" ht="15.75" customHeight="1">
      <c r="A9" s="13"/>
      <c r="B9" s="15"/>
      <c r="C9" s="15"/>
      <c r="D9" s="16" t="s">
        <v>31</v>
      </c>
      <c r="E9" s="61" t="s">
        <v>32</v>
      </c>
      <c r="F9" s="53"/>
      <c r="G9" s="16"/>
      <c r="H9" s="17"/>
    </row>
    <row r="10" spans="1:9">
      <c r="D10" t="s">
        <v>33</v>
      </c>
      <c r="F10" s="55" t="s">
        <v>34</v>
      </c>
      <c r="G10" s="53"/>
      <c r="H10" s="53"/>
    </row>
    <row r="11" spans="1:9" ht="15.75" customHeight="1">
      <c r="A11" s="5"/>
      <c r="B11" s="5"/>
      <c r="C11" s="5"/>
      <c r="D11" s="5"/>
      <c r="E11" s="5"/>
      <c r="F11" s="5"/>
      <c r="G11" s="5"/>
      <c r="H11" s="6"/>
    </row>
    <row r="12" spans="1:9" ht="15.75" customHeight="1">
      <c r="A12" s="40" t="s">
        <v>35</v>
      </c>
      <c r="B12" s="18" t="str">
        <f>EMPENHOS!A2</f>
        <v>314</v>
      </c>
      <c r="C12" s="19" t="s">
        <v>36</v>
      </c>
      <c r="D12" s="18" t="str">
        <f>IFERROR(MID(EMPENHOS!F2,13,2),"")</f>
        <v>35</v>
      </c>
      <c r="E12" s="20" t="s">
        <v>37</v>
      </c>
      <c r="F12" s="18" t="str">
        <f>EMPENHOS!E2</f>
        <v>1000A00237</v>
      </c>
      <c r="G12" s="19" t="s">
        <v>38</v>
      </c>
      <c r="H12" s="21">
        <f>EMPENHOS!C2</f>
        <v>1000</v>
      </c>
    </row>
    <row r="13" spans="1:9" ht="15.75" customHeight="1">
      <c r="A13" s="19" t="s">
        <v>39</v>
      </c>
      <c r="B13" s="22"/>
      <c r="C13" s="19" t="s">
        <v>36</v>
      </c>
      <c r="D13" s="22"/>
      <c r="E13" s="19" t="s">
        <v>37</v>
      </c>
      <c r="F13" s="22"/>
      <c r="G13" s="19" t="s">
        <v>38</v>
      </c>
      <c r="H13" s="7">
        <v>0</v>
      </c>
    </row>
    <row r="14" spans="1:9" ht="15.75" customHeight="1">
      <c r="A14" s="19" t="s">
        <v>39</v>
      </c>
      <c r="B14" s="22"/>
      <c r="C14" s="19" t="s">
        <v>36</v>
      </c>
      <c r="D14" s="5"/>
      <c r="E14" s="19" t="s">
        <v>37</v>
      </c>
      <c r="F14" s="22"/>
      <c r="G14" s="19" t="s">
        <v>38</v>
      </c>
      <c r="H14" s="7">
        <v>0</v>
      </c>
    </row>
    <row r="15" spans="1:9" ht="15.75" customHeight="1">
      <c r="A15" s="5"/>
      <c r="B15" s="5"/>
      <c r="C15" s="5"/>
      <c r="D15" s="5"/>
      <c r="E15" s="5"/>
      <c r="F15" s="5"/>
      <c r="G15" s="5"/>
      <c r="H15" s="6">
        <f>SUM(H12:H14)</f>
        <v>1000</v>
      </c>
    </row>
    <row r="16" spans="1:9" ht="15.75" customHeight="1">
      <c r="A16" s="5"/>
      <c r="B16" s="5"/>
      <c r="C16" s="5"/>
      <c r="D16" s="5"/>
      <c r="E16" s="5"/>
      <c r="F16" s="5"/>
      <c r="G16" s="23"/>
      <c r="H16" s="6"/>
    </row>
    <row r="17" spans="1:10" ht="15.75" customHeight="1">
      <c r="A17" s="23" t="s">
        <v>40</v>
      </c>
      <c r="B17" s="24" t="s">
        <v>41</v>
      </c>
      <c r="C17" s="23"/>
      <c r="D17" s="23"/>
      <c r="E17" s="23"/>
      <c r="F17" s="23"/>
      <c r="G17" s="23"/>
      <c r="H17" s="23"/>
    </row>
    <row r="18" spans="1:10" ht="15.75" customHeight="1">
      <c r="A18" s="5"/>
      <c r="B18" s="5"/>
      <c r="C18" s="5"/>
      <c r="D18" s="5"/>
      <c r="E18" s="5"/>
      <c r="F18" s="5"/>
      <c r="G18" s="5"/>
      <c r="H18" s="5"/>
    </row>
    <row r="19" spans="1:10" ht="15.75" customHeight="1">
      <c r="A19" s="19" t="s">
        <v>42</v>
      </c>
      <c r="B19" s="19" t="s">
        <v>43</v>
      </c>
      <c r="C19" s="22" t="s">
        <v>44</v>
      </c>
      <c r="E19" s="19" t="s">
        <v>45</v>
      </c>
      <c r="F19" s="22" t="s">
        <v>46</v>
      </c>
      <c r="H19" s="19" t="s">
        <v>47</v>
      </c>
      <c r="J19" s="50" t="str">
        <f>IF(J20&lt;&gt;"","DADOS PARA PREENCHIMENTO DA RETENÇÃO:","")</f>
        <v/>
      </c>
    </row>
    <row r="20" spans="1:10" ht="15.75" customHeight="1">
      <c r="A20" s="5"/>
      <c r="B20" s="13" t="str">
        <f>IF(B17="NÃO OPTANTE","6147","")</f>
        <v/>
      </c>
      <c r="C20" s="18" t="str">
        <f>IF(B17="NÃO OPTANTE",G6,"")</f>
        <v/>
      </c>
      <c r="E20" s="10"/>
      <c r="F20" s="18" t="str">
        <f>IF(B17="NÃO OPTANTE",H12,"")</f>
        <v/>
      </c>
      <c r="H20" s="6">
        <f>IFERROR((E20/100*F20),0)</f>
        <v>0</v>
      </c>
      <c r="J20" s="50" t="str">
        <f>IF(B20&lt;&gt;"","RECOLHIMENTO DE TRIBUTOS FEDERAIS ("&amp;E20&amp;" 
PERCENTUAL), SOBRE NF-E "&amp;B8&amp;", EMITIDA EM "&amp;E9&amp;", POR "&amp;B6&amp;", EM ATENDIMENTO A IN/RFB 1234/2012.","")</f>
        <v/>
      </c>
    </row>
    <row r="21" spans="1:10" ht="15.75" customHeight="1">
      <c r="A21" s="5"/>
      <c r="B21" s="5"/>
      <c r="C21" s="22"/>
      <c r="E21" s="5"/>
      <c r="F21" s="22">
        <f>H13</f>
        <v>0</v>
      </c>
      <c r="H21" s="5">
        <f>E21*F21</f>
        <v>0</v>
      </c>
      <c r="J21" s="51" t="str">
        <f>IF(J20&lt;&gt;"","DDF025","")</f>
        <v/>
      </c>
    </row>
    <row r="22" spans="1:10" ht="15.75" customHeight="1">
      <c r="A22" s="5"/>
      <c r="B22" s="5"/>
      <c r="C22" s="22"/>
      <c r="E22" s="5"/>
      <c r="F22" s="22">
        <f>H14</f>
        <v>0</v>
      </c>
      <c r="H22" s="5">
        <f>E22*F22</f>
        <v>0</v>
      </c>
      <c r="J22" t="str">
        <f>IF(J20&lt;&gt;"","153056","")</f>
        <v/>
      </c>
    </row>
    <row r="23" spans="1:10" ht="15.75" customHeight="1">
      <c r="A23" s="5"/>
      <c r="B23" s="5"/>
      <c r="C23" s="5"/>
      <c r="D23" s="5"/>
      <c r="E23" s="5"/>
      <c r="F23" s="25" t="s">
        <v>48</v>
      </c>
      <c r="H23" s="5">
        <f>SUM(H20:H22)</f>
        <v>0</v>
      </c>
      <c r="J23" t="str">
        <f>IF(J20&lt;&gt;"",IF(A8="NF-E","17009",IF(A8="NFS-E","17099",IF(A8="FATURA","17023","Verificar código e-cac"))),"")</f>
        <v/>
      </c>
    </row>
    <row r="24" spans="1:10" ht="15.75" customHeight="1">
      <c r="A24" s="5"/>
      <c r="B24" s="5"/>
      <c r="C24" s="5"/>
      <c r="D24" s="5"/>
      <c r="E24" s="5"/>
      <c r="F24" s="25" t="s">
        <v>49</v>
      </c>
      <c r="H24" s="5">
        <f>H12-H23</f>
        <v>1000</v>
      </c>
    </row>
    <row r="26" spans="1:10" ht="15.75" customHeight="1">
      <c r="A26" s="26" t="s">
        <v>50</v>
      </c>
      <c r="B26" s="14" t="str">
        <f>MID( EMPENHOS!F2,17,50)</f>
        <v xml:space="preserve"> MATERIAL LABORATORIAL</v>
      </c>
      <c r="C26" s="5"/>
      <c r="D26" s="13"/>
      <c r="E26" s="5"/>
      <c r="F26" s="5"/>
      <c r="G26" s="5"/>
      <c r="H26" s="5"/>
    </row>
    <row r="27" spans="1:10" ht="15.75" customHeight="1">
      <c r="A27" s="5" t="s">
        <v>51</v>
      </c>
      <c r="B27" s="27" t="str">
        <f>EMPENHOS!I2</f>
        <v>339030</v>
      </c>
      <c r="C27" s="41"/>
      <c r="D27" s="5" t="s">
        <v>52</v>
      </c>
      <c r="E27" s="7" t="str">
        <f>EMPENHOS!H2</f>
        <v>230547</v>
      </c>
      <c r="H27" s="5"/>
    </row>
    <row r="28" spans="1:10" ht="15.75" customHeight="1">
      <c r="A28" s="5" t="s">
        <v>53</v>
      </c>
      <c r="B28" s="57" t="b">
        <f>IF(B27=339030,331110900,IF(B27=339039,332310100,IF(B27=339033,332310100,IF(B27=449052,IFERROR(VLOOKUP('RASCUNHO GERADO'!D12,'449052'!G:I,2),"Ver tabela https://drive.google.com/drive/u/0/folders/1cN0d1EH7P8g_31DniQ6tvam4nJj_1DId")))))</f>
        <v>0</v>
      </c>
      <c r="C28" s="53"/>
      <c r="D28" s="5" t="s">
        <v>54</v>
      </c>
      <c r="E28" s="7" t="str">
        <f>EMPENHOS!J2</f>
        <v>OCCCUO9414N</v>
      </c>
      <c r="G28" s="5" t="s">
        <v>55</v>
      </c>
      <c r="H28" s="27" t="str">
        <f>EMPENHOS!K2</f>
        <v>157323</v>
      </c>
    </row>
    <row r="29" spans="1:10" ht="15.75" customHeight="1">
      <c r="A29" s="5" t="s">
        <v>56</v>
      </c>
      <c r="B29" s="6" t="str">
        <f>"DSP"&amp;IF(VALUE(B27)=449052,"201",IF(VALUE(B27)=339030,"102",IF(VALUE(B27)=339033,1,IF(VALUE(B27)=339039,1,IF(VALUE(B27)=339040,1,"Ver")))))</f>
        <v>DSP102</v>
      </c>
      <c r="C29" s="5" t="s">
        <v>57</v>
      </c>
      <c r="D29" s="57" t="str">
        <f>IF(B27=339030,115610100,IF(B27=449052,"-",IF(B27=339040,"-","ver")))</f>
        <v>ver</v>
      </c>
      <c r="E29" s="53"/>
      <c r="F29" s="5" t="s">
        <v>58</v>
      </c>
      <c r="G29" s="52">
        <v>213110400</v>
      </c>
      <c r="H29" s="53"/>
    </row>
    <row r="30" spans="1:10" ht="15.75" customHeight="1">
      <c r="A30" s="27" t="s">
        <v>59</v>
      </c>
      <c r="B30" s="11"/>
      <c r="C30" s="63" t="s">
        <v>60</v>
      </c>
      <c r="D30" s="53"/>
      <c r="E30" s="53"/>
      <c r="F30" s="53"/>
      <c r="G30" s="53"/>
      <c r="H30" s="53"/>
    </row>
    <row r="31" spans="1:10" ht="15.75" customHeight="1">
      <c r="A31" s="62" t="str">
        <f>"PEDIDO 17310 DA(O) "&amp;C30</f>
        <v>PEDIDO 17310 DA(O) PÓSGRADUAÇÃO EM CIÊNCIAS APL. A PRODUTOS PARA SAÚDE</v>
      </c>
      <c r="B31" s="53"/>
      <c r="C31" s="53"/>
      <c r="D31" s="53"/>
      <c r="E31" s="53"/>
      <c r="F31" s="53"/>
      <c r="G31" s="53"/>
      <c r="H31" s="53"/>
    </row>
    <row r="32" spans="1:10" ht="15.75" customHeight="1">
      <c r="A32" s="25"/>
      <c r="B32" s="5"/>
      <c r="C32" s="5"/>
      <c r="D32" s="5"/>
      <c r="E32" s="5"/>
      <c r="F32" s="5"/>
      <c r="G32" s="5"/>
      <c r="H32" s="5"/>
    </row>
    <row r="34" spans="1:8" ht="15.75" customHeight="1">
      <c r="A34" s="5"/>
      <c r="B34" s="5"/>
      <c r="C34" s="5"/>
      <c r="D34" s="5"/>
      <c r="E34" s="8"/>
      <c r="F34" s="5"/>
      <c r="G34" s="5"/>
      <c r="H34" s="5"/>
    </row>
    <row r="35" spans="1:8" ht="15.75" customHeight="1">
      <c r="A35" s="12" t="s">
        <v>61</v>
      </c>
      <c r="B35" s="7"/>
      <c r="C35" s="6"/>
      <c r="D35" s="6"/>
      <c r="E35" s="29"/>
      <c r="F35" s="7" t="s">
        <v>62</v>
      </c>
      <c r="G35" s="54">
        <v>45323</v>
      </c>
      <c r="H35" s="53"/>
    </row>
    <row r="36" spans="1:8" ht="15.75" customHeight="1">
      <c r="A36" s="28" t="s">
        <v>63</v>
      </c>
      <c r="B36" s="7"/>
      <c r="C36" s="6"/>
      <c r="D36" s="6"/>
      <c r="E36" s="6"/>
      <c r="F36" s="6"/>
      <c r="G36" s="6"/>
      <c r="H36" s="6"/>
    </row>
    <row r="37" spans="1:8" ht="15.75" customHeight="1">
      <c r="A37" s="25"/>
      <c r="B37" s="5"/>
      <c r="C37" s="5"/>
      <c r="D37" s="5"/>
      <c r="E37" s="5"/>
      <c r="F37" s="5"/>
      <c r="G37" s="5"/>
      <c r="H37" s="5"/>
    </row>
    <row r="38" spans="1:8" ht="15.75" customHeight="1">
      <c r="A38" s="39" t="s">
        <v>64</v>
      </c>
      <c r="D38" s="28" t="str">
        <f>IF(MID(F12,1,3)="105","Solicitar financeiro","")</f>
        <v/>
      </c>
      <c r="E38" s="13"/>
      <c r="F38" s="7" t="s">
        <v>65</v>
      </c>
      <c r="G38" s="54" t="str">
        <f>IF(MID(F12,1,3)="150","Solicitar financeiro","")</f>
        <v/>
      </c>
      <c r="H38" s="53"/>
    </row>
    <row r="39" spans="1:8">
      <c r="A39" s="26"/>
      <c r="B39" s="26"/>
      <c r="C39" s="26"/>
      <c r="D39" s="26"/>
      <c r="E39" s="26"/>
      <c r="F39" s="26"/>
      <c r="G39" s="26"/>
      <c r="H39" s="26"/>
    </row>
    <row r="40" spans="1:8" ht="136.5" customHeight="1">
      <c r="A40" s="64" t="str">
        <f>"7. Observações: APROPRIAÇÃO REFERENTE A "&amp;B26&amp;", CONFORME "&amp;A8&amp;" nº "&amp;B8&amp;", EMITIDA EM "&amp;DAY(F8)&amp;"/"&amp;MONTH(F8)&amp;"/"&amp;YEAR(F8)&amp;", POR "&amp;B6&amp;". "&amp;O2&amp;". UNIDADE BENEFICIADA: "&amp;C30&amp;" - EM ATENDIMENTO AO "&amp;A31&amp;" - UGR:"&amp;H28&amp;" - ATESTO:"&amp;F10&amp;" - PROCESSO SEI:"&amp;F4&amp;" - COMPETÊNCIA:"&amp;MONTH(F8)&amp;"/"&amp;YEAR(F8)&amp;""</f>
        <v>7. Observações: APROPRIAÇÃO REFERENTE A  MATERIAL LABORATORIAL, CONFORME NF-E nº 1889, EMITIDA EM 20/12/2024, POR  EXEMPLO EMPRESA LTDA. . UNIDADE BENEFICIADA: PÓSGRADUAÇÃO EM CIÊNCIAS APL. A PRODUTOS PARA SAÚDE - EM ATENDIMENTO AO PEDIDO 17310 DA(O) PÓSGRADUAÇÃO EM CIÊNCIAS APL. A PRODUTOS PARA SAÚDE - UGR:157323 - ATESTO:Evelize Folly das Chagas - PROCESSO SEI:23069.174787/2024-31 - COMPETÊNCIA:12/2024</v>
      </c>
      <c r="B40" s="53"/>
      <c r="C40" s="53"/>
      <c r="D40" s="53"/>
      <c r="E40" s="53"/>
      <c r="F40" s="53"/>
      <c r="G40" s="53"/>
      <c r="H40" s="53"/>
    </row>
    <row r="41" spans="1:8">
      <c r="A41" s="30"/>
      <c r="B41" s="30"/>
      <c r="C41" s="30"/>
      <c r="D41" s="30"/>
      <c r="E41" s="30"/>
      <c r="F41" s="30"/>
      <c r="G41" s="30"/>
      <c r="H41" s="30"/>
    </row>
    <row r="42" spans="1:8">
      <c r="A42" s="30"/>
      <c r="B42" s="30"/>
      <c r="C42" s="30"/>
      <c r="D42" s="30"/>
      <c r="E42" s="30"/>
      <c r="F42" s="30"/>
      <c r="G42" s="30"/>
      <c r="H42" s="30"/>
    </row>
    <row r="43" spans="1:8" ht="15.75" customHeight="1">
      <c r="A43" s="31"/>
      <c r="B43" s="31"/>
      <c r="C43" s="31"/>
      <c r="D43" s="31"/>
      <c r="E43" s="31"/>
      <c r="F43" s="31"/>
      <c r="G43" s="31"/>
      <c r="H43" s="31"/>
    </row>
    <row r="44" spans="1:8" ht="15.75" customHeight="1">
      <c r="A44" s="31"/>
      <c r="B44" s="31"/>
      <c r="C44" s="31"/>
      <c r="D44" s="31"/>
      <c r="E44" s="31"/>
      <c r="F44" s="31"/>
      <c r="G44" s="31"/>
      <c r="H44" s="31"/>
    </row>
    <row r="45" spans="1:8" ht="15.75" customHeight="1">
      <c r="A45" s="31"/>
      <c r="B45" s="31"/>
      <c r="C45" s="31"/>
      <c r="D45" s="31"/>
      <c r="E45" s="31"/>
      <c r="F45" s="31"/>
      <c r="G45" s="31"/>
      <c r="H45" s="31"/>
    </row>
    <row r="46" spans="1:8" ht="15.75" customHeight="1">
      <c r="A46" s="31"/>
      <c r="B46" s="31"/>
      <c r="C46" s="31"/>
      <c r="D46" s="31"/>
      <c r="E46" s="31"/>
      <c r="F46" s="31"/>
      <c r="G46" s="31"/>
      <c r="H46" s="31"/>
    </row>
    <row r="47" spans="1:8">
      <c r="A47" s="26"/>
      <c r="B47" s="26"/>
      <c r="C47" s="26"/>
      <c r="D47" s="26"/>
      <c r="E47" s="26"/>
      <c r="F47" s="26"/>
      <c r="G47" s="26"/>
      <c r="H47" s="26"/>
    </row>
    <row r="48" spans="1:8">
      <c r="A48" s="26"/>
      <c r="B48" s="26"/>
      <c r="C48" s="26"/>
      <c r="D48" s="26"/>
      <c r="E48" s="26"/>
      <c r="F48" s="26"/>
      <c r="G48" s="26"/>
      <c r="H48" s="26"/>
    </row>
    <row r="49" spans="1:8">
      <c r="A49" s="26"/>
      <c r="B49" s="26"/>
      <c r="C49" s="26"/>
      <c r="D49" s="26"/>
      <c r="E49" s="26"/>
      <c r="F49" s="26"/>
      <c r="G49" s="26"/>
      <c r="H49" s="26"/>
    </row>
    <row r="50" spans="1:8">
      <c r="A50" s="26"/>
      <c r="B50" s="26"/>
      <c r="C50" s="26"/>
      <c r="D50" s="26"/>
      <c r="E50" s="26"/>
      <c r="F50" s="26"/>
      <c r="G50" s="26"/>
      <c r="H50" s="26"/>
    </row>
    <row r="51" spans="1:8">
      <c r="A51" s="26"/>
      <c r="B51" s="26"/>
      <c r="C51" s="26"/>
      <c r="D51" s="26"/>
      <c r="E51" s="26"/>
      <c r="F51" s="26"/>
      <c r="G51" s="26"/>
      <c r="H51" s="26"/>
    </row>
    <row r="52" spans="1:8">
      <c r="A52" s="26"/>
      <c r="B52" s="26"/>
      <c r="C52" s="26"/>
      <c r="D52" s="26"/>
      <c r="E52" s="26"/>
      <c r="F52" s="26"/>
      <c r="G52" s="26"/>
      <c r="H52" s="26"/>
    </row>
    <row r="53" spans="1:8">
      <c r="A53" s="26"/>
      <c r="B53" s="26"/>
      <c r="C53" s="26"/>
      <c r="D53" s="26"/>
      <c r="E53" s="26"/>
      <c r="F53" s="26"/>
      <c r="G53" s="26"/>
      <c r="H53" s="26"/>
    </row>
    <row r="54" spans="1:8">
      <c r="A54" s="26"/>
      <c r="B54" s="26"/>
      <c r="C54" s="26"/>
      <c r="D54" s="26"/>
      <c r="E54" s="26"/>
      <c r="F54" s="26"/>
      <c r="G54" s="26"/>
      <c r="H54" s="26"/>
    </row>
    <row r="55" spans="1:8">
      <c r="A55" s="26"/>
      <c r="B55" s="26"/>
      <c r="C55" s="26"/>
      <c r="D55" s="26"/>
      <c r="E55" s="26"/>
      <c r="F55" s="26"/>
      <c r="G55" s="26"/>
      <c r="H55" s="26"/>
    </row>
    <row r="56" spans="1:8">
      <c r="A56" s="26"/>
      <c r="B56" s="26"/>
      <c r="C56" s="26"/>
      <c r="D56" s="26"/>
      <c r="E56" s="26"/>
      <c r="F56" s="26"/>
      <c r="G56" s="26"/>
      <c r="H56" s="26"/>
    </row>
    <row r="57" spans="1:8">
      <c r="A57" s="26"/>
      <c r="B57" s="26"/>
      <c r="C57" s="26"/>
      <c r="D57" s="26"/>
      <c r="E57" s="26"/>
      <c r="F57" s="26"/>
      <c r="G57" s="26"/>
      <c r="H57" s="26"/>
    </row>
    <row r="58" spans="1:8">
      <c r="A58" s="26"/>
      <c r="B58" s="26"/>
      <c r="C58" s="26"/>
      <c r="D58" s="26"/>
      <c r="E58" s="26"/>
      <c r="F58" s="26"/>
      <c r="G58" s="26"/>
      <c r="H58" s="26"/>
    </row>
    <row r="59" spans="1:8">
      <c r="A59" s="26"/>
      <c r="B59" s="26"/>
      <c r="C59" s="26"/>
      <c r="D59" s="26"/>
      <c r="E59" s="26"/>
      <c r="F59" s="26"/>
      <c r="G59" s="26"/>
      <c r="H59" s="26"/>
    </row>
    <row r="60" spans="1:8">
      <c r="A60" s="26"/>
      <c r="B60" s="26"/>
      <c r="C60" s="26"/>
      <c r="D60" s="26"/>
      <c r="E60" s="26"/>
      <c r="F60" s="26"/>
      <c r="G60" s="26"/>
      <c r="H60" s="26"/>
    </row>
    <row r="61" spans="1:8">
      <c r="A61" s="26"/>
      <c r="B61" s="26"/>
      <c r="C61" s="26"/>
      <c r="D61" s="26"/>
      <c r="E61" s="26"/>
      <c r="F61" s="26"/>
      <c r="G61" s="26"/>
      <c r="H61" s="26"/>
    </row>
    <row r="62" spans="1:8">
      <c r="A62" s="26"/>
      <c r="B62" s="26"/>
      <c r="C62" s="26"/>
      <c r="D62" s="26"/>
      <c r="E62" s="26"/>
      <c r="F62" s="26"/>
      <c r="G62" s="26"/>
      <c r="H62" s="26"/>
    </row>
    <row r="63" spans="1:8">
      <c r="A63" s="26"/>
      <c r="B63" s="26"/>
      <c r="C63" s="26"/>
      <c r="D63" s="26"/>
      <c r="E63" s="26"/>
      <c r="F63" s="26"/>
      <c r="G63" s="26"/>
      <c r="H63" s="26"/>
    </row>
    <row r="64" spans="1:8">
      <c r="A64" s="26"/>
      <c r="B64" s="26"/>
      <c r="C64" s="26"/>
      <c r="D64" s="26"/>
      <c r="E64" s="26"/>
      <c r="F64" s="26"/>
      <c r="G64" s="26"/>
      <c r="H64" s="26"/>
    </row>
    <row r="65" spans="1:8">
      <c r="A65" s="26"/>
      <c r="B65" s="26"/>
      <c r="C65" s="26"/>
      <c r="D65" s="26"/>
      <c r="E65" s="26"/>
      <c r="F65" s="26"/>
      <c r="G65" s="26"/>
      <c r="H65" s="26"/>
    </row>
    <row r="66" spans="1:8">
      <c r="A66" s="26"/>
      <c r="B66" s="26"/>
      <c r="C66" s="26"/>
      <c r="D66" s="26"/>
      <c r="E66" s="26"/>
      <c r="F66" s="26"/>
      <c r="G66" s="26"/>
      <c r="H66" s="26"/>
    </row>
    <row r="67" spans="1:8">
      <c r="A67" s="26"/>
      <c r="B67" s="26"/>
      <c r="C67" s="26"/>
      <c r="D67" s="26"/>
      <c r="E67" s="26"/>
      <c r="F67" s="26"/>
      <c r="G67" s="26"/>
      <c r="H67" s="26"/>
    </row>
    <row r="68" spans="1:8">
      <c r="A68" s="26"/>
      <c r="B68" s="26"/>
      <c r="C68" s="26"/>
      <c r="D68" s="26"/>
      <c r="E68" s="26"/>
      <c r="F68" s="26"/>
      <c r="G68" s="26"/>
      <c r="H68" s="26"/>
    </row>
    <row r="69" spans="1:8">
      <c r="A69" s="26"/>
      <c r="B69" s="26"/>
      <c r="C69" s="26"/>
      <c r="D69" s="26"/>
      <c r="E69" s="26"/>
      <c r="F69" s="26"/>
      <c r="G69" s="26"/>
      <c r="H69" s="26"/>
    </row>
    <row r="70" spans="1:8">
      <c r="A70" s="26"/>
      <c r="B70" s="26"/>
      <c r="C70" s="26"/>
      <c r="D70" s="26"/>
      <c r="E70" s="26"/>
      <c r="F70" s="26"/>
      <c r="G70" s="26"/>
      <c r="H70" s="26"/>
    </row>
    <row r="71" spans="1:8">
      <c r="A71" s="26"/>
      <c r="B71" s="26"/>
      <c r="C71" s="26"/>
      <c r="D71" s="26"/>
      <c r="E71" s="26"/>
      <c r="F71" s="26"/>
      <c r="G71" s="26"/>
      <c r="H71" s="26"/>
    </row>
    <row r="72" spans="1:8">
      <c r="A72" s="26"/>
      <c r="B72" s="26"/>
      <c r="C72" s="26"/>
      <c r="D72" s="26"/>
      <c r="E72" s="26"/>
      <c r="F72" s="26"/>
      <c r="G72" s="26"/>
      <c r="H72" s="26"/>
    </row>
    <row r="73" spans="1:8">
      <c r="A73" s="26"/>
      <c r="B73" s="26"/>
      <c r="C73" s="26"/>
      <c r="D73" s="26"/>
      <c r="E73" s="26"/>
      <c r="F73" s="26"/>
      <c r="G73" s="26"/>
      <c r="H73" s="26"/>
    </row>
    <row r="74" spans="1:8">
      <c r="A74" s="26"/>
      <c r="B74" s="26"/>
      <c r="C74" s="26"/>
      <c r="D74" s="26"/>
      <c r="E74" s="26"/>
      <c r="F74" s="26"/>
      <c r="G74" s="26"/>
      <c r="H74" s="26"/>
    </row>
    <row r="75" spans="1:8">
      <c r="A75" s="26"/>
      <c r="B75" s="26"/>
      <c r="C75" s="26"/>
      <c r="D75" s="26"/>
      <c r="E75" s="26"/>
      <c r="F75" s="26"/>
      <c r="G75" s="26"/>
      <c r="H75" s="26"/>
    </row>
    <row r="76" spans="1:8">
      <c r="A76" s="26"/>
      <c r="B76" s="26"/>
      <c r="C76" s="26"/>
      <c r="D76" s="26"/>
      <c r="E76" s="26"/>
      <c r="F76" s="26"/>
      <c r="G76" s="26"/>
      <c r="H76" s="26"/>
    </row>
    <row r="77" spans="1:8">
      <c r="A77" s="26"/>
      <c r="B77" s="26"/>
      <c r="C77" s="26"/>
      <c r="D77" s="26"/>
      <c r="E77" s="26"/>
      <c r="F77" s="26"/>
      <c r="G77" s="26"/>
      <c r="H77" s="26"/>
    </row>
    <row r="78" spans="1:8">
      <c r="A78" s="26"/>
      <c r="B78" s="26"/>
      <c r="C78" s="26"/>
      <c r="D78" s="26"/>
      <c r="E78" s="26"/>
      <c r="F78" s="26"/>
      <c r="G78" s="26"/>
      <c r="H78" s="26"/>
    </row>
    <row r="79" spans="1:8">
      <c r="A79" s="26"/>
      <c r="B79" s="26"/>
      <c r="C79" s="26"/>
      <c r="D79" s="26"/>
      <c r="E79" s="26"/>
      <c r="F79" s="26"/>
      <c r="G79" s="26"/>
      <c r="H79" s="26"/>
    </row>
    <row r="80" spans="1:8">
      <c r="A80" s="26"/>
      <c r="B80" s="26"/>
      <c r="C80" s="26"/>
      <c r="D80" s="26"/>
      <c r="E80" s="26"/>
      <c r="F80" s="26"/>
      <c r="G80" s="26"/>
      <c r="H80" s="26"/>
    </row>
    <row r="81" spans="1:8">
      <c r="A81" s="26"/>
      <c r="B81" s="26"/>
      <c r="C81" s="26"/>
      <c r="D81" s="26"/>
      <c r="E81" s="26"/>
      <c r="F81" s="26"/>
      <c r="G81" s="26"/>
      <c r="H81" s="26"/>
    </row>
    <row r="82" spans="1:8">
      <c r="A82" s="26"/>
      <c r="B82" s="26"/>
      <c r="C82" s="26"/>
      <c r="D82" s="26"/>
      <c r="E82" s="26"/>
      <c r="F82" s="26"/>
      <c r="G82" s="26"/>
      <c r="H82" s="26"/>
    </row>
    <row r="83" spans="1:8">
      <c r="A83" s="26"/>
      <c r="B83" s="26"/>
      <c r="C83" s="26"/>
      <c r="D83" s="26"/>
      <c r="E83" s="26"/>
      <c r="F83" s="26"/>
      <c r="G83" s="26"/>
      <c r="H83" s="26"/>
    </row>
    <row r="84" spans="1:8">
      <c r="A84" s="26"/>
      <c r="B84" s="26"/>
      <c r="C84" s="26"/>
      <c r="D84" s="26"/>
      <c r="E84" s="26"/>
      <c r="F84" s="26"/>
      <c r="G84" s="26"/>
      <c r="H84" s="26"/>
    </row>
    <row r="85" spans="1:8">
      <c r="A85" s="26"/>
      <c r="B85" s="26"/>
      <c r="C85" s="26"/>
      <c r="D85" s="26"/>
      <c r="E85" s="26"/>
      <c r="F85" s="26"/>
      <c r="G85" s="26"/>
      <c r="H85" s="26"/>
    </row>
    <row r="86" spans="1:8">
      <c r="A86" s="26"/>
      <c r="B86" s="26"/>
      <c r="C86" s="26"/>
      <c r="D86" s="26"/>
      <c r="E86" s="26"/>
      <c r="F86" s="26"/>
      <c r="G86" s="26"/>
      <c r="H86" s="26"/>
    </row>
    <row r="87" spans="1:8">
      <c r="A87" s="26"/>
      <c r="B87" s="26"/>
      <c r="C87" s="26"/>
      <c r="D87" s="26"/>
      <c r="E87" s="26"/>
      <c r="F87" s="26"/>
      <c r="G87" s="26"/>
      <c r="H87" s="26"/>
    </row>
    <row r="88" spans="1:8">
      <c r="A88" s="26"/>
      <c r="B88" s="26"/>
      <c r="C88" s="26"/>
      <c r="D88" s="26"/>
      <c r="E88" s="26"/>
      <c r="F88" s="26"/>
      <c r="G88" s="26"/>
      <c r="H88" s="26"/>
    </row>
    <row r="89" spans="1:8">
      <c r="A89" s="26"/>
      <c r="B89" s="26"/>
      <c r="C89" s="26"/>
      <c r="D89" s="26"/>
      <c r="E89" s="26"/>
      <c r="F89" s="26"/>
      <c r="G89" s="26"/>
      <c r="H89" s="26"/>
    </row>
    <row r="90" spans="1:8">
      <c r="A90" s="26"/>
      <c r="B90" s="26"/>
      <c r="C90" s="26"/>
      <c r="D90" s="26"/>
      <c r="E90" s="26"/>
      <c r="F90" s="26"/>
      <c r="G90" s="26"/>
      <c r="H90" s="26"/>
    </row>
    <row r="91" spans="1:8">
      <c r="A91" s="26"/>
      <c r="B91" s="26"/>
      <c r="C91" s="26"/>
      <c r="D91" s="26"/>
      <c r="E91" s="26"/>
      <c r="F91" s="26"/>
      <c r="G91" s="26"/>
      <c r="H91" s="26"/>
    </row>
    <row r="92" spans="1:8">
      <c r="A92" s="26"/>
      <c r="B92" s="26"/>
      <c r="C92" s="26"/>
      <c r="D92" s="26"/>
      <c r="E92" s="26"/>
      <c r="F92" s="26"/>
      <c r="G92" s="26"/>
      <c r="H92" s="26"/>
    </row>
    <row r="93" spans="1:8">
      <c r="A93" s="26"/>
      <c r="B93" s="26"/>
      <c r="C93" s="26"/>
      <c r="D93" s="26"/>
      <c r="E93" s="26"/>
      <c r="F93" s="26"/>
      <c r="G93" s="26"/>
      <c r="H93" s="26"/>
    </row>
    <row r="94" spans="1:8">
      <c r="A94" s="26"/>
      <c r="B94" s="26"/>
      <c r="C94" s="26"/>
      <c r="D94" s="26"/>
      <c r="E94" s="26"/>
      <c r="F94" s="26"/>
      <c r="G94" s="26"/>
      <c r="H94" s="26"/>
    </row>
    <row r="95" spans="1:8">
      <c r="A95" s="26"/>
      <c r="B95" s="26"/>
      <c r="C95" s="26"/>
      <c r="D95" s="26"/>
      <c r="E95" s="26"/>
      <c r="F95" s="26"/>
      <c r="G95" s="26"/>
      <c r="H95" s="26"/>
    </row>
    <row r="96" spans="1:8">
      <c r="A96" s="26"/>
      <c r="B96" s="26"/>
      <c r="C96" s="26"/>
      <c r="D96" s="26"/>
      <c r="E96" s="26"/>
      <c r="F96" s="26"/>
      <c r="G96" s="26"/>
      <c r="H96" s="26"/>
    </row>
    <row r="97" spans="1:8">
      <c r="A97" s="26"/>
      <c r="B97" s="26"/>
      <c r="C97" s="26"/>
      <c r="D97" s="26"/>
      <c r="E97" s="26"/>
      <c r="F97" s="26"/>
      <c r="G97" s="26"/>
      <c r="H97" s="26"/>
    </row>
    <row r="98" spans="1:8">
      <c r="A98" s="26"/>
      <c r="B98" s="26"/>
      <c r="C98" s="26"/>
      <c r="D98" s="26"/>
      <c r="E98" s="26"/>
      <c r="F98" s="26"/>
      <c r="G98" s="26"/>
      <c r="H98" s="26"/>
    </row>
    <row r="99" spans="1:8">
      <c r="A99" s="26"/>
      <c r="B99" s="26"/>
      <c r="C99" s="26"/>
      <c r="D99" s="26"/>
      <c r="E99" s="26"/>
      <c r="F99" s="26"/>
      <c r="G99" s="26"/>
      <c r="H99" s="26"/>
    </row>
    <row r="100" spans="1:8">
      <c r="A100" s="26"/>
      <c r="B100" s="26"/>
      <c r="C100" s="26"/>
      <c r="D100" s="26"/>
      <c r="E100" s="26"/>
      <c r="F100" s="26"/>
      <c r="G100" s="26"/>
      <c r="H100" s="26"/>
    </row>
    <row r="101" spans="1:8">
      <c r="A101" s="26"/>
      <c r="B101" s="26"/>
      <c r="C101" s="26"/>
      <c r="D101" s="26"/>
      <c r="E101" s="26"/>
      <c r="F101" s="26"/>
      <c r="G101" s="26"/>
      <c r="H101" s="26"/>
    </row>
    <row r="102" spans="1:8">
      <c r="A102" s="26"/>
      <c r="B102" s="26"/>
      <c r="C102" s="26"/>
      <c r="D102" s="26"/>
      <c r="E102" s="26"/>
      <c r="F102" s="26"/>
      <c r="G102" s="26"/>
      <c r="H102" s="26"/>
    </row>
    <row r="103" spans="1:8">
      <c r="A103" s="26"/>
      <c r="B103" s="26"/>
      <c r="C103" s="26"/>
      <c r="D103" s="26"/>
      <c r="E103" s="26"/>
      <c r="F103" s="26"/>
      <c r="G103" s="26"/>
      <c r="H103" s="26"/>
    </row>
    <row r="104" spans="1:8">
      <c r="A104" s="26"/>
      <c r="B104" s="26"/>
      <c r="C104" s="26"/>
      <c r="D104" s="26"/>
      <c r="E104" s="26"/>
      <c r="F104" s="26"/>
      <c r="G104" s="26"/>
      <c r="H104" s="26"/>
    </row>
    <row r="105" spans="1:8">
      <c r="A105" s="26"/>
      <c r="B105" s="26"/>
      <c r="C105" s="26"/>
      <c r="D105" s="26"/>
      <c r="E105" s="26"/>
      <c r="F105" s="26"/>
      <c r="G105" s="26"/>
      <c r="H105" s="26"/>
    </row>
    <row r="106" spans="1:8">
      <c r="A106" s="26"/>
      <c r="B106" s="26"/>
      <c r="C106" s="26"/>
      <c r="D106" s="26"/>
      <c r="E106" s="26"/>
      <c r="F106" s="26"/>
      <c r="G106" s="26"/>
      <c r="H106" s="26"/>
    </row>
    <row r="107" spans="1:8">
      <c r="A107" s="26"/>
      <c r="B107" s="26"/>
      <c r="C107" s="26"/>
      <c r="D107" s="26"/>
      <c r="E107" s="26"/>
      <c r="F107" s="26"/>
      <c r="G107" s="26"/>
      <c r="H107" s="26"/>
    </row>
    <row r="108" spans="1:8">
      <c r="A108" s="26"/>
      <c r="B108" s="26"/>
      <c r="C108" s="26"/>
      <c r="D108" s="26"/>
      <c r="E108" s="26"/>
      <c r="F108" s="26"/>
      <c r="G108" s="26"/>
      <c r="H108" s="26"/>
    </row>
    <row r="109" spans="1:8">
      <c r="A109" s="26"/>
      <c r="B109" s="26"/>
      <c r="C109" s="26"/>
      <c r="D109" s="26"/>
      <c r="E109" s="26"/>
      <c r="F109" s="26"/>
      <c r="G109" s="26"/>
      <c r="H109" s="26"/>
    </row>
    <row r="110" spans="1:8">
      <c r="A110" s="26"/>
      <c r="B110" s="26"/>
      <c r="C110" s="26"/>
      <c r="D110" s="26"/>
      <c r="E110" s="26"/>
      <c r="F110" s="26"/>
      <c r="G110" s="26"/>
      <c r="H110" s="26"/>
    </row>
    <row r="111" spans="1:8">
      <c r="A111" s="26"/>
      <c r="B111" s="26"/>
      <c r="C111" s="26"/>
      <c r="D111" s="26"/>
      <c r="E111" s="26"/>
      <c r="F111" s="26"/>
      <c r="G111" s="26"/>
      <c r="H111" s="26"/>
    </row>
    <row r="112" spans="1:8">
      <c r="A112" s="26"/>
      <c r="B112" s="26"/>
      <c r="C112" s="26"/>
      <c r="D112" s="26"/>
      <c r="E112" s="26"/>
      <c r="F112" s="26"/>
      <c r="G112" s="26"/>
      <c r="H112" s="26"/>
    </row>
    <row r="113" spans="1:8">
      <c r="A113" s="26"/>
      <c r="B113" s="26"/>
      <c r="C113" s="26"/>
      <c r="D113" s="26"/>
      <c r="E113" s="26"/>
      <c r="F113" s="26"/>
      <c r="G113" s="26"/>
      <c r="H113" s="26"/>
    </row>
    <row r="114" spans="1:8">
      <c r="A114" s="26"/>
      <c r="B114" s="26"/>
      <c r="C114" s="26"/>
      <c r="D114" s="26"/>
      <c r="E114" s="26"/>
      <c r="F114" s="26"/>
      <c r="G114" s="26"/>
      <c r="H114" s="26"/>
    </row>
    <row r="115" spans="1:8">
      <c r="A115" s="26"/>
      <c r="B115" s="26"/>
      <c r="C115" s="26"/>
      <c r="D115" s="26"/>
      <c r="E115" s="26"/>
      <c r="F115" s="26"/>
      <c r="G115" s="26"/>
      <c r="H115" s="26"/>
    </row>
    <row r="116" spans="1:8">
      <c r="A116" s="26"/>
      <c r="B116" s="26"/>
      <c r="C116" s="26"/>
      <c r="D116" s="26"/>
      <c r="E116" s="26"/>
      <c r="F116" s="26"/>
      <c r="G116" s="26"/>
      <c r="H116" s="26"/>
    </row>
    <row r="117" spans="1:8">
      <c r="A117" s="26"/>
      <c r="B117" s="26"/>
      <c r="C117" s="26"/>
      <c r="D117" s="26"/>
      <c r="E117" s="26"/>
      <c r="F117" s="26"/>
      <c r="G117" s="26"/>
      <c r="H117" s="26"/>
    </row>
    <row r="118" spans="1:8">
      <c r="A118" s="26"/>
      <c r="B118" s="26"/>
      <c r="C118" s="26"/>
      <c r="D118" s="26"/>
      <c r="E118" s="26"/>
      <c r="F118" s="26"/>
      <c r="G118" s="26"/>
      <c r="H118" s="26"/>
    </row>
    <row r="119" spans="1:8">
      <c r="A119" s="26"/>
      <c r="B119" s="26"/>
      <c r="C119" s="26"/>
      <c r="D119" s="26"/>
      <c r="E119" s="26"/>
      <c r="F119" s="26"/>
      <c r="G119" s="26"/>
      <c r="H119" s="26"/>
    </row>
    <row r="120" spans="1:8">
      <c r="A120" s="26"/>
      <c r="B120" s="26"/>
      <c r="C120" s="26"/>
      <c r="D120" s="26"/>
      <c r="E120" s="26"/>
      <c r="F120" s="26"/>
      <c r="G120" s="26"/>
      <c r="H120" s="26"/>
    </row>
    <row r="121" spans="1:8">
      <c r="A121" s="26"/>
      <c r="B121" s="26"/>
      <c r="C121" s="26"/>
      <c r="D121" s="26"/>
      <c r="E121" s="26"/>
      <c r="F121" s="26"/>
      <c r="G121" s="26"/>
      <c r="H121" s="26"/>
    </row>
    <row r="122" spans="1:8">
      <c r="A122" s="26"/>
      <c r="B122" s="26"/>
      <c r="C122" s="26"/>
      <c r="D122" s="26"/>
      <c r="E122" s="26"/>
      <c r="F122" s="26"/>
      <c r="G122" s="26"/>
      <c r="H122" s="26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8">
      <c r="A124" s="26"/>
      <c r="B124" s="26"/>
      <c r="C124" s="26"/>
      <c r="D124" s="26"/>
      <c r="E124" s="26"/>
      <c r="F124" s="26"/>
      <c r="G124" s="26"/>
      <c r="H124" s="26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8">
      <c r="A126" s="26"/>
      <c r="B126" s="26"/>
      <c r="C126" s="26"/>
      <c r="D126" s="26"/>
      <c r="E126" s="26"/>
      <c r="F126" s="26"/>
      <c r="G126" s="26"/>
      <c r="H126" s="26"/>
    </row>
    <row r="127" spans="1:8">
      <c r="A127" s="26"/>
      <c r="B127" s="26"/>
      <c r="C127" s="26"/>
      <c r="D127" s="26"/>
      <c r="E127" s="26"/>
      <c r="F127" s="26"/>
      <c r="G127" s="26"/>
      <c r="H127" s="26"/>
    </row>
    <row r="128" spans="1:8">
      <c r="A128" s="26"/>
      <c r="B128" s="26"/>
      <c r="C128" s="26"/>
      <c r="D128" s="26"/>
      <c r="E128" s="26"/>
      <c r="F128" s="26"/>
      <c r="G128" s="26"/>
      <c r="H128" s="26"/>
    </row>
    <row r="129" spans="1:8">
      <c r="A129" s="26"/>
      <c r="B129" s="26"/>
      <c r="C129" s="26"/>
      <c r="D129" s="26"/>
      <c r="E129" s="26"/>
      <c r="F129" s="26"/>
      <c r="G129" s="26"/>
      <c r="H129" s="26"/>
    </row>
    <row r="130" spans="1:8">
      <c r="A130" s="26"/>
      <c r="B130" s="26"/>
      <c r="C130" s="26"/>
      <c r="D130" s="26"/>
      <c r="E130" s="26"/>
      <c r="F130" s="26"/>
      <c r="G130" s="26"/>
      <c r="H130" s="26"/>
    </row>
    <row r="131" spans="1:8">
      <c r="A131" s="26"/>
      <c r="B131" s="26"/>
      <c r="C131" s="26"/>
      <c r="D131" s="26"/>
      <c r="E131" s="26"/>
      <c r="F131" s="26"/>
      <c r="G131" s="26"/>
      <c r="H131" s="26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8">
      <c r="A133" s="26"/>
      <c r="B133" s="26"/>
      <c r="C133" s="26"/>
      <c r="D133" s="26"/>
      <c r="E133" s="26"/>
      <c r="F133" s="26"/>
      <c r="G133" s="26"/>
      <c r="H133" s="26"/>
    </row>
    <row r="134" spans="1:8">
      <c r="A134" s="26"/>
      <c r="B134" s="26"/>
      <c r="C134" s="26"/>
      <c r="D134" s="26"/>
      <c r="E134" s="26"/>
      <c r="F134" s="26"/>
      <c r="G134" s="26"/>
      <c r="H134" s="26"/>
    </row>
    <row r="135" spans="1:8">
      <c r="A135" s="26"/>
      <c r="B135" s="26"/>
      <c r="C135" s="26"/>
      <c r="D135" s="26"/>
      <c r="E135" s="26"/>
      <c r="F135" s="26"/>
      <c r="G135" s="26"/>
      <c r="H135" s="26"/>
    </row>
    <row r="136" spans="1:8">
      <c r="A136" s="26"/>
      <c r="B136" s="26"/>
      <c r="C136" s="26"/>
      <c r="D136" s="26"/>
      <c r="E136" s="26"/>
      <c r="F136" s="26"/>
      <c r="G136" s="26"/>
      <c r="H136" s="26"/>
    </row>
    <row r="137" spans="1:8">
      <c r="A137" s="26"/>
      <c r="B137" s="26"/>
      <c r="C137" s="26"/>
      <c r="D137" s="26"/>
      <c r="E137" s="26"/>
      <c r="F137" s="26"/>
      <c r="G137" s="26"/>
      <c r="H137" s="26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8">
      <c r="A139" s="26"/>
      <c r="B139" s="26"/>
      <c r="C139" s="26"/>
      <c r="D139" s="26"/>
      <c r="E139" s="26"/>
      <c r="F139" s="26"/>
      <c r="G139" s="26"/>
      <c r="H139" s="26"/>
    </row>
    <row r="140" spans="1:8">
      <c r="A140" s="26"/>
      <c r="B140" s="26"/>
      <c r="C140" s="26"/>
      <c r="D140" s="26"/>
      <c r="E140" s="26"/>
      <c r="F140" s="26"/>
      <c r="G140" s="26"/>
      <c r="H140" s="26"/>
    </row>
    <row r="141" spans="1:8">
      <c r="A141" s="26"/>
      <c r="B141" s="26"/>
      <c r="C141" s="26"/>
      <c r="D141" s="26"/>
      <c r="E141" s="26"/>
      <c r="F141" s="26"/>
      <c r="G141" s="26"/>
      <c r="H141" s="26"/>
    </row>
    <row r="142" spans="1:8">
      <c r="A142" s="26"/>
      <c r="B142" s="26"/>
      <c r="C142" s="26"/>
      <c r="D142" s="26"/>
      <c r="E142" s="26"/>
      <c r="F142" s="26"/>
      <c r="G142" s="26"/>
      <c r="H142" s="26"/>
    </row>
    <row r="143" spans="1:8">
      <c r="A143" s="26"/>
      <c r="B143" s="26"/>
      <c r="C143" s="26"/>
      <c r="D143" s="26"/>
      <c r="E143" s="26"/>
      <c r="F143" s="26"/>
      <c r="G143" s="26"/>
      <c r="H143" s="26"/>
    </row>
    <row r="144" spans="1:8">
      <c r="A144" s="26"/>
      <c r="B144" s="26"/>
      <c r="C144" s="26"/>
      <c r="D144" s="26"/>
      <c r="E144" s="26"/>
      <c r="F144" s="26"/>
      <c r="G144" s="26"/>
      <c r="H144" s="26"/>
    </row>
    <row r="145" spans="1:8">
      <c r="A145" s="26"/>
      <c r="B145" s="26"/>
      <c r="C145" s="26"/>
      <c r="D145" s="26"/>
      <c r="E145" s="26"/>
      <c r="F145" s="26"/>
      <c r="G145" s="26"/>
      <c r="H145" s="26"/>
    </row>
    <row r="146" spans="1:8">
      <c r="A146" s="26"/>
      <c r="B146" s="26"/>
      <c r="C146" s="26"/>
      <c r="D146" s="26"/>
      <c r="E146" s="26"/>
      <c r="F146" s="26"/>
      <c r="G146" s="26"/>
      <c r="H146" s="26"/>
    </row>
    <row r="147" spans="1:8">
      <c r="A147" s="26"/>
      <c r="B147" s="26"/>
      <c r="C147" s="26"/>
      <c r="D147" s="26"/>
      <c r="E147" s="26"/>
      <c r="F147" s="26"/>
      <c r="G147" s="26"/>
      <c r="H147" s="26"/>
    </row>
    <row r="148" spans="1:8">
      <c r="A148" s="26"/>
      <c r="B148" s="26"/>
      <c r="C148" s="26"/>
      <c r="D148" s="26"/>
      <c r="E148" s="26"/>
      <c r="F148" s="26"/>
      <c r="G148" s="26"/>
      <c r="H148" s="26"/>
    </row>
    <row r="149" spans="1:8">
      <c r="A149" s="26"/>
      <c r="B149" s="26"/>
      <c r="C149" s="26"/>
      <c r="D149" s="26"/>
      <c r="E149" s="26"/>
      <c r="F149" s="26"/>
      <c r="G149" s="26"/>
      <c r="H149" s="26"/>
    </row>
    <row r="150" spans="1:8">
      <c r="A150" s="26"/>
      <c r="B150" s="26"/>
      <c r="C150" s="26"/>
      <c r="D150" s="26"/>
      <c r="E150" s="26"/>
      <c r="F150" s="26"/>
      <c r="G150" s="26"/>
      <c r="H150" s="26"/>
    </row>
    <row r="151" spans="1:8">
      <c r="A151" s="26"/>
      <c r="B151" s="26"/>
      <c r="C151" s="26"/>
      <c r="D151" s="26"/>
      <c r="E151" s="26"/>
      <c r="F151" s="26"/>
      <c r="G151" s="26"/>
      <c r="H151" s="26"/>
    </row>
    <row r="152" spans="1:8">
      <c r="A152" s="26"/>
      <c r="B152" s="26"/>
      <c r="C152" s="26"/>
      <c r="D152" s="26"/>
      <c r="E152" s="26"/>
      <c r="F152" s="26"/>
      <c r="G152" s="26"/>
      <c r="H152" s="26"/>
    </row>
    <row r="153" spans="1:8">
      <c r="A153" s="26"/>
      <c r="B153" s="26"/>
      <c r="C153" s="26"/>
      <c r="D153" s="26"/>
      <c r="E153" s="26"/>
      <c r="F153" s="26"/>
      <c r="G153" s="26"/>
      <c r="H153" s="26"/>
    </row>
    <row r="154" spans="1:8">
      <c r="A154" s="26"/>
      <c r="B154" s="26"/>
      <c r="C154" s="26"/>
      <c r="D154" s="26"/>
      <c r="E154" s="26"/>
      <c r="F154" s="26"/>
      <c r="G154" s="26"/>
      <c r="H154" s="26"/>
    </row>
    <row r="155" spans="1:8">
      <c r="A155" s="26"/>
      <c r="B155" s="26"/>
      <c r="C155" s="26"/>
      <c r="D155" s="26"/>
      <c r="E155" s="26"/>
      <c r="F155" s="26"/>
      <c r="G155" s="26"/>
      <c r="H155" s="26"/>
    </row>
    <row r="156" spans="1:8">
      <c r="A156" s="26"/>
      <c r="B156" s="26"/>
      <c r="C156" s="26"/>
      <c r="D156" s="26"/>
      <c r="E156" s="26"/>
      <c r="F156" s="26"/>
      <c r="G156" s="26"/>
      <c r="H156" s="26"/>
    </row>
    <row r="157" spans="1:8">
      <c r="A157" s="26"/>
      <c r="B157" s="26"/>
      <c r="C157" s="26"/>
      <c r="D157" s="26"/>
      <c r="E157" s="26"/>
      <c r="F157" s="26"/>
      <c r="G157" s="26"/>
      <c r="H157" s="26"/>
    </row>
    <row r="158" spans="1:8">
      <c r="A158" s="26"/>
      <c r="B158" s="26"/>
      <c r="C158" s="26"/>
      <c r="D158" s="26"/>
      <c r="E158" s="26"/>
      <c r="F158" s="26"/>
      <c r="G158" s="26"/>
      <c r="H158" s="26"/>
    </row>
    <row r="159" spans="1:8">
      <c r="A159" s="26"/>
      <c r="B159" s="26"/>
      <c r="C159" s="26"/>
      <c r="D159" s="26"/>
      <c r="E159" s="26"/>
      <c r="F159" s="26"/>
      <c r="G159" s="26"/>
      <c r="H159" s="26"/>
    </row>
    <row r="160" spans="1:8">
      <c r="A160" s="26"/>
      <c r="B160" s="26"/>
      <c r="C160" s="26"/>
      <c r="D160" s="26"/>
      <c r="E160" s="26"/>
      <c r="F160" s="26"/>
      <c r="G160" s="26"/>
      <c r="H160" s="26"/>
    </row>
    <row r="161" spans="1:8">
      <c r="A161" s="26"/>
      <c r="B161" s="26"/>
      <c r="C161" s="26"/>
      <c r="D161" s="26"/>
      <c r="E161" s="26"/>
      <c r="F161" s="26"/>
      <c r="G161" s="26"/>
      <c r="H161" s="26"/>
    </row>
    <row r="162" spans="1:8">
      <c r="A162" s="26"/>
      <c r="B162" s="26"/>
      <c r="C162" s="26"/>
      <c r="D162" s="26"/>
      <c r="E162" s="26"/>
      <c r="F162" s="26"/>
      <c r="G162" s="26"/>
      <c r="H162" s="26"/>
    </row>
    <row r="163" spans="1:8">
      <c r="A163" s="26"/>
      <c r="B163" s="26"/>
      <c r="C163" s="26"/>
      <c r="D163" s="26"/>
      <c r="E163" s="26"/>
      <c r="F163" s="26"/>
      <c r="G163" s="26"/>
      <c r="H163" s="26"/>
    </row>
    <row r="164" spans="1:8">
      <c r="A164" s="26"/>
      <c r="B164" s="26"/>
      <c r="C164" s="26"/>
      <c r="D164" s="26"/>
      <c r="E164" s="26"/>
      <c r="F164" s="26"/>
      <c r="G164" s="26"/>
      <c r="H164" s="26"/>
    </row>
    <row r="165" spans="1:8">
      <c r="A165" s="26"/>
      <c r="B165" s="26"/>
      <c r="C165" s="26"/>
      <c r="D165" s="26"/>
      <c r="E165" s="26"/>
      <c r="F165" s="26"/>
      <c r="G165" s="26"/>
      <c r="H165" s="26"/>
    </row>
    <row r="166" spans="1:8">
      <c r="A166" s="26"/>
      <c r="B166" s="26"/>
      <c r="C166" s="26"/>
      <c r="D166" s="26"/>
      <c r="E166" s="26"/>
      <c r="F166" s="26"/>
      <c r="G166" s="26"/>
      <c r="H166" s="26"/>
    </row>
    <row r="167" spans="1:8">
      <c r="A167" s="26"/>
      <c r="B167" s="26"/>
      <c r="C167" s="26"/>
      <c r="D167" s="26"/>
      <c r="E167" s="26"/>
      <c r="F167" s="26"/>
      <c r="G167" s="26"/>
      <c r="H167" s="26"/>
    </row>
    <row r="168" spans="1:8">
      <c r="A168" s="26"/>
      <c r="B168" s="26"/>
      <c r="C168" s="26"/>
      <c r="D168" s="26"/>
      <c r="E168" s="26"/>
      <c r="F168" s="26"/>
      <c r="G168" s="26"/>
      <c r="H168" s="26"/>
    </row>
    <row r="169" spans="1:8">
      <c r="A169" s="26"/>
      <c r="B169" s="26"/>
      <c r="C169" s="26"/>
      <c r="D169" s="26"/>
      <c r="E169" s="26"/>
      <c r="F169" s="26"/>
      <c r="G169" s="26"/>
      <c r="H169" s="26"/>
    </row>
    <row r="170" spans="1:8">
      <c r="A170" s="26"/>
      <c r="B170" s="26"/>
      <c r="C170" s="26"/>
      <c r="D170" s="26"/>
      <c r="E170" s="26"/>
      <c r="F170" s="26"/>
      <c r="G170" s="26"/>
      <c r="H170" s="26"/>
    </row>
    <row r="171" spans="1:8">
      <c r="A171" s="26"/>
      <c r="B171" s="26"/>
      <c r="C171" s="26"/>
      <c r="D171" s="26"/>
      <c r="E171" s="26"/>
      <c r="F171" s="26"/>
      <c r="G171" s="26"/>
      <c r="H171" s="26"/>
    </row>
    <row r="172" spans="1:8">
      <c r="A172" s="26"/>
      <c r="B172" s="26"/>
      <c r="C172" s="26"/>
      <c r="D172" s="26"/>
      <c r="E172" s="26"/>
      <c r="F172" s="26"/>
      <c r="G172" s="26"/>
      <c r="H172" s="26"/>
    </row>
    <row r="173" spans="1:8">
      <c r="A173" s="26"/>
      <c r="B173" s="26"/>
      <c r="C173" s="26"/>
      <c r="D173" s="26"/>
      <c r="E173" s="26"/>
      <c r="F173" s="26"/>
      <c r="G173" s="26"/>
      <c r="H173" s="26"/>
    </row>
    <row r="174" spans="1:8">
      <c r="A174" s="26"/>
      <c r="B174" s="26"/>
      <c r="C174" s="26"/>
      <c r="D174" s="26"/>
      <c r="E174" s="26"/>
      <c r="F174" s="26"/>
      <c r="G174" s="26"/>
      <c r="H174" s="26"/>
    </row>
    <row r="175" spans="1:8">
      <c r="A175" s="26"/>
      <c r="B175" s="26"/>
      <c r="C175" s="26"/>
      <c r="D175" s="26"/>
      <c r="E175" s="26"/>
      <c r="F175" s="26"/>
      <c r="G175" s="26"/>
      <c r="H175" s="26"/>
    </row>
    <row r="176" spans="1:8">
      <c r="A176" s="26"/>
      <c r="B176" s="26"/>
      <c r="C176" s="26"/>
      <c r="D176" s="26"/>
      <c r="E176" s="26"/>
      <c r="F176" s="26"/>
      <c r="G176" s="26"/>
      <c r="H176" s="26"/>
    </row>
    <row r="177" spans="1:8">
      <c r="A177" s="26"/>
      <c r="B177" s="26"/>
      <c r="C177" s="26"/>
      <c r="D177" s="26"/>
      <c r="E177" s="26"/>
      <c r="F177" s="26"/>
      <c r="G177" s="26"/>
      <c r="H177" s="26"/>
    </row>
    <row r="178" spans="1:8">
      <c r="A178" s="26"/>
      <c r="B178" s="26"/>
      <c r="C178" s="26"/>
      <c r="D178" s="26"/>
      <c r="E178" s="26"/>
      <c r="F178" s="26"/>
      <c r="G178" s="26"/>
      <c r="H178" s="26"/>
    </row>
    <row r="179" spans="1:8">
      <c r="A179" s="26"/>
      <c r="B179" s="26"/>
      <c r="C179" s="26"/>
      <c r="D179" s="26"/>
      <c r="E179" s="26"/>
      <c r="F179" s="26"/>
      <c r="G179" s="26"/>
      <c r="H179" s="26"/>
    </row>
    <row r="180" spans="1:8">
      <c r="A180" s="26"/>
      <c r="B180" s="26"/>
      <c r="C180" s="26"/>
      <c r="D180" s="26"/>
      <c r="E180" s="26"/>
      <c r="F180" s="26"/>
      <c r="G180" s="26"/>
      <c r="H180" s="26"/>
    </row>
    <row r="181" spans="1:8">
      <c r="A181" s="26"/>
      <c r="B181" s="26"/>
      <c r="C181" s="26"/>
      <c r="D181" s="26"/>
      <c r="E181" s="26"/>
      <c r="F181" s="26"/>
      <c r="G181" s="26"/>
      <c r="H181" s="26"/>
    </row>
    <row r="182" spans="1:8">
      <c r="A182" s="26"/>
      <c r="B182" s="26"/>
      <c r="C182" s="26"/>
      <c r="D182" s="26"/>
      <c r="E182" s="26"/>
      <c r="F182" s="26"/>
      <c r="G182" s="26"/>
      <c r="H182" s="26"/>
    </row>
    <row r="183" spans="1:8">
      <c r="A183" s="26"/>
      <c r="B183" s="26"/>
      <c r="C183" s="26"/>
      <c r="D183" s="26"/>
      <c r="E183" s="26"/>
      <c r="F183" s="26"/>
      <c r="G183" s="26"/>
      <c r="H183" s="26"/>
    </row>
    <row r="184" spans="1:8">
      <c r="A184" s="26"/>
      <c r="B184" s="26"/>
      <c r="C184" s="26"/>
      <c r="D184" s="26"/>
      <c r="E184" s="26"/>
      <c r="F184" s="26"/>
      <c r="G184" s="26"/>
      <c r="H184" s="26"/>
    </row>
    <row r="185" spans="1:8">
      <c r="A185" s="26"/>
      <c r="B185" s="26"/>
      <c r="C185" s="26"/>
      <c r="D185" s="26"/>
      <c r="E185" s="26"/>
      <c r="F185" s="26"/>
      <c r="G185" s="26"/>
      <c r="H185" s="26"/>
    </row>
    <row r="186" spans="1:8">
      <c r="A186" s="26"/>
      <c r="B186" s="26"/>
      <c r="C186" s="26"/>
      <c r="D186" s="26"/>
      <c r="E186" s="26"/>
      <c r="F186" s="26"/>
      <c r="G186" s="26"/>
      <c r="H186" s="26"/>
    </row>
    <row r="187" spans="1:8">
      <c r="A187" s="26"/>
      <c r="B187" s="26"/>
      <c r="C187" s="26"/>
      <c r="D187" s="26"/>
      <c r="E187" s="26"/>
      <c r="F187" s="26"/>
      <c r="G187" s="26"/>
      <c r="H187" s="26"/>
    </row>
    <row r="188" spans="1:8">
      <c r="A188" s="26"/>
      <c r="B188" s="26"/>
      <c r="C188" s="26"/>
      <c r="D188" s="26"/>
      <c r="E188" s="26"/>
      <c r="F188" s="26"/>
      <c r="G188" s="26"/>
      <c r="H188" s="26"/>
    </row>
    <row r="189" spans="1:8">
      <c r="A189" s="26"/>
      <c r="B189" s="26"/>
      <c r="C189" s="26"/>
      <c r="D189" s="26"/>
      <c r="E189" s="26"/>
      <c r="F189" s="26"/>
      <c r="G189" s="26"/>
      <c r="H189" s="26"/>
    </row>
    <row r="190" spans="1:8">
      <c r="A190" s="26"/>
      <c r="B190" s="26"/>
      <c r="C190" s="26"/>
      <c r="D190" s="26"/>
      <c r="E190" s="26"/>
      <c r="F190" s="26"/>
      <c r="G190" s="26"/>
      <c r="H190" s="26"/>
    </row>
    <row r="191" spans="1:8">
      <c r="A191" s="26"/>
      <c r="B191" s="26"/>
      <c r="C191" s="26"/>
      <c r="D191" s="26"/>
      <c r="E191" s="26"/>
      <c r="F191" s="26"/>
      <c r="G191" s="26"/>
      <c r="H191" s="26"/>
    </row>
    <row r="192" spans="1:8">
      <c r="A192" s="26"/>
      <c r="B192" s="26"/>
      <c r="C192" s="26"/>
      <c r="D192" s="26"/>
      <c r="E192" s="26"/>
      <c r="F192" s="26"/>
      <c r="G192" s="26"/>
      <c r="H192" s="26"/>
    </row>
    <row r="193" spans="1:8">
      <c r="A193" s="26"/>
      <c r="B193" s="26"/>
      <c r="C193" s="26"/>
      <c r="D193" s="26"/>
      <c r="E193" s="26"/>
      <c r="F193" s="26"/>
      <c r="G193" s="26"/>
      <c r="H193" s="26"/>
    </row>
    <row r="194" spans="1:8">
      <c r="A194" s="26"/>
      <c r="B194" s="26"/>
      <c r="C194" s="26"/>
      <c r="D194" s="26"/>
      <c r="E194" s="26"/>
      <c r="F194" s="26"/>
      <c r="G194" s="26"/>
      <c r="H194" s="26"/>
    </row>
    <row r="195" spans="1:8">
      <c r="A195" s="26"/>
      <c r="B195" s="26"/>
      <c r="C195" s="26"/>
      <c r="D195" s="26"/>
      <c r="E195" s="26"/>
      <c r="F195" s="26"/>
      <c r="G195" s="26"/>
      <c r="H195" s="26"/>
    </row>
    <row r="196" spans="1:8">
      <c r="A196" s="26"/>
      <c r="B196" s="26"/>
      <c r="C196" s="26"/>
      <c r="D196" s="26"/>
      <c r="E196" s="26"/>
      <c r="F196" s="26"/>
      <c r="G196" s="26"/>
      <c r="H196" s="26"/>
    </row>
    <row r="197" spans="1:8">
      <c r="A197" s="26"/>
      <c r="B197" s="26"/>
      <c r="C197" s="26"/>
      <c r="D197" s="26"/>
      <c r="E197" s="26"/>
      <c r="F197" s="26"/>
      <c r="G197" s="26"/>
      <c r="H197" s="26"/>
    </row>
    <row r="198" spans="1:8">
      <c r="A198" s="26"/>
      <c r="B198" s="26"/>
      <c r="C198" s="26"/>
      <c r="D198" s="26"/>
      <c r="E198" s="26"/>
      <c r="F198" s="26"/>
      <c r="G198" s="26"/>
      <c r="H198" s="26"/>
    </row>
    <row r="199" spans="1:8">
      <c r="A199" s="26"/>
      <c r="B199" s="26"/>
      <c r="C199" s="26"/>
      <c r="D199" s="26"/>
      <c r="E199" s="26"/>
      <c r="F199" s="26"/>
      <c r="G199" s="26"/>
      <c r="H199" s="26"/>
    </row>
    <row r="200" spans="1:8">
      <c r="A200" s="26"/>
      <c r="B200" s="26"/>
      <c r="C200" s="26"/>
      <c r="D200" s="26"/>
      <c r="E200" s="26"/>
      <c r="F200" s="26"/>
      <c r="G200" s="26"/>
      <c r="H200" s="26"/>
    </row>
    <row r="201" spans="1:8">
      <c r="A201" s="26"/>
      <c r="B201" s="26"/>
      <c r="C201" s="26"/>
      <c r="D201" s="26"/>
      <c r="E201" s="26"/>
      <c r="F201" s="26"/>
      <c r="G201" s="26"/>
      <c r="H201" s="26"/>
    </row>
    <row r="202" spans="1:8">
      <c r="A202" s="26"/>
      <c r="B202" s="26"/>
      <c r="C202" s="26"/>
      <c r="D202" s="26"/>
      <c r="E202" s="26"/>
      <c r="F202" s="26"/>
      <c r="G202" s="26"/>
      <c r="H202" s="26"/>
    </row>
    <row r="203" spans="1:8">
      <c r="A203" s="26"/>
      <c r="B203" s="26"/>
      <c r="C203" s="26"/>
      <c r="D203" s="26"/>
      <c r="E203" s="26"/>
      <c r="F203" s="26"/>
      <c r="G203" s="26"/>
      <c r="H203" s="26"/>
    </row>
    <row r="204" spans="1:8">
      <c r="A204" s="26"/>
      <c r="B204" s="26"/>
      <c r="C204" s="26"/>
      <c r="D204" s="26"/>
      <c r="E204" s="26"/>
      <c r="F204" s="26"/>
      <c r="G204" s="26"/>
      <c r="H204" s="26"/>
    </row>
    <row r="205" spans="1:8">
      <c r="A205" s="26"/>
      <c r="B205" s="26"/>
      <c r="C205" s="26"/>
      <c r="D205" s="26"/>
      <c r="E205" s="26"/>
      <c r="F205" s="26"/>
      <c r="G205" s="26"/>
      <c r="H205" s="26"/>
    </row>
    <row r="206" spans="1:8">
      <c r="A206" s="26"/>
      <c r="B206" s="26"/>
      <c r="C206" s="26"/>
      <c r="D206" s="26"/>
      <c r="E206" s="26"/>
      <c r="F206" s="26"/>
      <c r="G206" s="26"/>
      <c r="H206" s="26"/>
    </row>
    <row r="207" spans="1:8">
      <c r="A207" s="26"/>
      <c r="B207" s="26"/>
      <c r="C207" s="26"/>
      <c r="D207" s="26"/>
      <c r="E207" s="26"/>
      <c r="F207" s="26"/>
      <c r="G207" s="26"/>
      <c r="H207" s="26"/>
    </row>
    <row r="208" spans="1:8">
      <c r="A208" s="26"/>
      <c r="B208" s="26"/>
      <c r="C208" s="26"/>
      <c r="D208" s="26"/>
      <c r="E208" s="26"/>
      <c r="F208" s="26"/>
      <c r="G208" s="26"/>
      <c r="H208" s="26"/>
    </row>
    <row r="209" spans="1:8">
      <c r="A209" s="26"/>
      <c r="B209" s="26"/>
      <c r="C209" s="26"/>
      <c r="D209" s="26"/>
      <c r="E209" s="26"/>
      <c r="F209" s="26"/>
      <c r="G209" s="26"/>
      <c r="H209" s="26"/>
    </row>
    <row r="210" spans="1:8">
      <c r="A210" s="26"/>
      <c r="B210" s="26"/>
      <c r="C210" s="26"/>
      <c r="D210" s="26"/>
      <c r="E210" s="26"/>
      <c r="F210" s="26"/>
      <c r="G210" s="26"/>
      <c r="H210" s="26"/>
    </row>
    <row r="211" spans="1:8">
      <c r="A211" s="26"/>
      <c r="B211" s="26"/>
      <c r="C211" s="26"/>
      <c r="D211" s="26"/>
      <c r="E211" s="26"/>
      <c r="F211" s="26"/>
      <c r="G211" s="26"/>
      <c r="H211" s="26"/>
    </row>
    <row r="212" spans="1:8">
      <c r="A212" s="26"/>
      <c r="B212" s="26"/>
      <c r="C212" s="26"/>
      <c r="D212" s="26"/>
      <c r="E212" s="26"/>
      <c r="F212" s="26"/>
      <c r="G212" s="26"/>
      <c r="H212" s="26"/>
    </row>
    <row r="213" spans="1:8">
      <c r="A213" s="26"/>
      <c r="B213" s="26"/>
      <c r="C213" s="26"/>
      <c r="D213" s="26"/>
      <c r="E213" s="26"/>
      <c r="F213" s="26"/>
      <c r="G213" s="26"/>
      <c r="H213" s="26"/>
    </row>
    <row r="214" spans="1:8">
      <c r="A214" s="26"/>
      <c r="B214" s="26"/>
      <c r="C214" s="26"/>
      <c r="D214" s="26"/>
      <c r="E214" s="26"/>
      <c r="F214" s="26"/>
      <c r="G214" s="26"/>
      <c r="H214" s="26"/>
    </row>
    <row r="215" spans="1:8">
      <c r="A215" s="26"/>
      <c r="B215" s="26"/>
      <c r="C215" s="26"/>
      <c r="D215" s="26"/>
      <c r="E215" s="26"/>
      <c r="F215" s="26"/>
      <c r="G215" s="26"/>
      <c r="H215" s="26"/>
    </row>
    <row r="216" spans="1:8">
      <c r="A216" s="26"/>
      <c r="B216" s="26"/>
      <c r="C216" s="26"/>
      <c r="D216" s="26"/>
      <c r="E216" s="26"/>
      <c r="F216" s="26"/>
      <c r="G216" s="26"/>
      <c r="H216" s="26"/>
    </row>
    <row r="217" spans="1:8">
      <c r="A217" s="26"/>
      <c r="B217" s="26"/>
      <c r="C217" s="26"/>
      <c r="D217" s="26"/>
      <c r="E217" s="26"/>
      <c r="F217" s="26"/>
      <c r="G217" s="26"/>
      <c r="H217" s="26"/>
    </row>
    <row r="218" spans="1:8">
      <c r="A218" s="26"/>
      <c r="B218" s="26"/>
      <c r="C218" s="26"/>
      <c r="D218" s="26"/>
      <c r="E218" s="26"/>
      <c r="F218" s="26"/>
      <c r="G218" s="26"/>
      <c r="H218" s="26"/>
    </row>
    <row r="219" spans="1:8">
      <c r="A219" s="26"/>
      <c r="B219" s="26"/>
      <c r="C219" s="26"/>
      <c r="D219" s="26"/>
      <c r="E219" s="26"/>
      <c r="F219" s="26"/>
      <c r="G219" s="26"/>
      <c r="H219" s="26"/>
    </row>
    <row r="220" spans="1:8">
      <c r="A220" s="26"/>
      <c r="B220" s="26"/>
      <c r="C220" s="26"/>
      <c r="D220" s="26"/>
      <c r="E220" s="26"/>
      <c r="F220" s="26"/>
      <c r="G220" s="26"/>
      <c r="H220" s="26"/>
    </row>
    <row r="221" spans="1:8">
      <c r="A221" s="26"/>
      <c r="B221" s="26"/>
      <c r="C221" s="26"/>
      <c r="D221" s="26"/>
      <c r="E221" s="26"/>
      <c r="F221" s="26"/>
      <c r="G221" s="26"/>
      <c r="H221" s="26"/>
    </row>
    <row r="222" spans="1:8">
      <c r="A222" s="26"/>
      <c r="B222" s="26"/>
      <c r="C222" s="26"/>
      <c r="D222" s="26"/>
      <c r="E222" s="26"/>
      <c r="F222" s="26"/>
      <c r="G222" s="26"/>
      <c r="H222" s="26"/>
    </row>
    <row r="223" spans="1:8">
      <c r="A223" s="26"/>
      <c r="B223" s="26"/>
      <c r="C223" s="26"/>
      <c r="D223" s="26"/>
      <c r="E223" s="26"/>
      <c r="F223" s="26"/>
      <c r="G223" s="26"/>
      <c r="H223" s="26"/>
    </row>
    <row r="224" spans="1:8">
      <c r="A224" s="26"/>
      <c r="B224" s="26"/>
      <c r="C224" s="26"/>
      <c r="D224" s="26"/>
      <c r="E224" s="26"/>
      <c r="F224" s="26"/>
      <c r="G224" s="26"/>
      <c r="H224" s="26"/>
    </row>
    <row r="225" spans="1:8">
      <c r="A225" s="26"/>
      <c r="B225" s="26"/>
      <c r="C225" s="26"/>
      <c r="D225" s="26"/>
      <c r="E225" s="26"/>
      <c r="F225" s="26"/>
      <c r="G225" s="26"/>
      <c r="H225" s="26"/>
    </row>
    <row r="226" spans="1:8">
      <c r="A226" s="26"/>
      <c r="B226" s="26"/>
      <c r="C226" s="26"/>
      <c r="D226" s="26"/>
      <c r="E226" s="26"/>
      <c r="F226" s="26"/>
      <c r="G226" s="26"/>
      <c r="H226" s="26"/>
    </row>
    <row r="227" spans="1:8">
      <c r="A227" s="26"/>
      <c r="B227" s="26"/>
      <c r="C227" s="26"/>
      <c r="D227" s="26"/>
      <c r="E227" s="26"/>
      <c r="F227" s="26"/>
      <c r="G227" s="26"/>
      <c r="H227" s="26"/>
    </row>
    <row r="228" spans="1:8">
      <c r="A228" s="26"/>
      <c r="B228" s="26"/>
      <c r="C228" s="26"/>
      <c r="D228" s="26"/>
      <c r="E228" s="26"/>
      <c r="F228" s="26"/>
      <c r="G228" s="26"/>
      <c r="H228" s="26"/>
    </row>
    <row r="229" spans="1:8">
      <c r="A229" s="26"/>
      <c r="B229" s="26"/>
      <c r="C229" s="26"/>
      <c r="D229" s="26"/>
      <c r="E229" s="26"/>
      <c r="F229" s="26"/>
      <c r="G229" s="26"/>
      <c r="H229" s="26"/>
    </row>
    <row r="230" spans="1:8">
      <c r="A230" s="26"/>
      <c r="B230" s="26"/>
      <c r="C230" s="26"/>
      <c r="D230" s="26"/>
      <c r="E230" s="26"/>
      <c r="F230" s="26"/>
      <c r="G230" s="26"/>
      <c r="H230" s="26"/>
    </row>
    <row r="231" spans="1:8">
      <c r="A231" s="26"/>
      <c r="B231" s="26"/>
      <c r="C231" s="26"/>
      <c r="D231" s="26"/>
      <c r="E231" s="26"/>
      <c r="F231" s="26"/>
      <c r="G231" s="26"/>
      <c r="H231" s="26"/>
    </row>
    <row r="232" spans="1:8">
      <c r="A232" s="26"/>
      <c r="B232" s="26"/>
      <c r="C232" s="26"/>
      <c r="D232" s="26"/>
      <c r="E232" s="26"/>
      <c r="F232" s="26"/>
      <c r="G232" s="26"/>
      <c r="H232" s="26"/>
    </row>
    <row r="233" spans="1:8">
      <c r="A233" s="26"/>
      <c r="B233" s="26"/>
      <c r="C233" s="26"/>
      <c r="D233" s="26"/>
      <c r="E233" s="26"/>
      <c r="F233" s="26"/>
      <c r="G233" s="26"/>
      <c r="H233" s="26"/>
    </row>
    <row r="234" spans="1:8">
      <c r="A234" s="26"/>
      <c r="B234" s="26"/>
      <c r="C234" s="26"/>
      <c r="D234" s="26"/>
      <c r="E234" s="26"/>
      <c r="F234" s="26"/>
      <c r="G234" s="26"/>
      <c r="H234" s="26"/>
    </row>
    <row r="235" spans="1:8">
      <c r="A235" s="26"/>
      <c r="B235" s="26"/>
      <c r="C235" s="26"/>
      <c r="D235" s="26"/>
      <c r="E235" s="26"/>
      <c r="F235" s="26"/>
      <c r="G235" s="26"/>
      <c r="H235" s="26"/>
    </row>
    <row r="236" spans="1:8">
      <c r="A236" s="26"/>
      <c r="B236" s="26"/>
      <c r="C236" s="26"/>
      <c r="D236" s="26"/>
      <c r="E236" s="26"/>
      <c r="F236" s="26"/>
      <c r="G236" s="26"/>
      <c r="H236" s="26"/>
    </row>
    <row r="237" spans="1:8">
      <c r="A237" s="26"/>
      <c r="B237" s="26"/>
      <c r="C237" s="26"/>
      <c r="D237" s="26"/>
      <c r="E237" s="26"/>
      <c r="F237" s="26"/>
      <c r="G237" s="26"/>
      <c r="H237" s="26"/>
    </row>
    <row r="238" spans="1:8">
      <c r="A238" s="26"/>
      <c r="B238" s="26"/>
      <c r="C238" s="26"/>
      <c r="D238" s="26"/>
      <c r="E238" s="26"/>
      <c r="F238" s="26"/>
      <c r="G238" s="26"/>
      <c r="H238" s="26"/>
    </row>
    <row r="239" spans="1:8">
      <c r="A239" s="26"/>
      <c r="B239" s="26"/>
      <c r="C239" s="26"/>
      <c r="D239" s="26"/>
      <c r="E239" s="26"/>
      <c r="F239" s="26"/>
      <c r="G239" s="26"/>
      <c r="H239" s="26"/>
    </row>
    <row r="240" spans="1:8">
      <c r="A240" s="26"/>
      <c r="B240" s="26"/>
      <c r="C240" s="26"/>
      <c r="D240" s="26"/>
      <c r="E240" s="26"/>
      <c r="F240" s="26"/>
      <c r="G240" s="26"/>
      <c r="H240" s="26"/>
    </row>
    <row r="241" spans="1:8">
      <c r="A241" s="26"/>
      <c r="B241" s="26"/>
      <c r="C241" s="26"/>
      <c r="D241" s="26"/>
      <c r="E241" s="26"/>
      <c r="F241" s="26"/>
      <c r="G241" s="26"/>
      <c r="H241" s="26"/>
    </row>
    <row r="242" spans="1:8">
      <c r="A242" s="26"/>
      <c r="B242" s="26"/>
      <c r="C242" s="26"/>
      <c r="D242" s="26"/>
      <c r="E242" s="26"/>
      <c r="F242" s="26"/>
      <c r="G242" s="26"/>
      <c r="H242" s="26"/>
    </row>
  </sheetData>
  <mergeCells count="14">
    <mergeCell ref="A40:H40"/>
    <mergeCell ref="D29:E29"/>
    <mergeCell ref="B6:E6"/>
    <mergeCell ref="B4:D4"/>
    <mergeCell ref="B28:C28"/>
    <mergeCell ref="G7:I7"/>
    <mergeCell ref="E9:F9"/>
    <mergeCell ref="G29:H29"/>
    <mergeCell ref="G35:H35"/>
    <mergeCell ref="F10:H10"/>
    <mergeCell ref="G38:H38"/>
    <mergeCell ref="G6:I6"/>
    <mergeCell ref="A31:H31"/>
    <mergeCell ref="C30:H30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9"/>
  <sheetViews>
    <sheetView workbookViewId="0">
      <selection activeCell="K13" sqref="K13"/>
    </sheetView>
  </sheetViews>
  <sheetFormatPr defaultRowHeight="15"/>
  <cols>
    <col min="1" max="1" width="10.28515625" customWidth="1"/>
    <col min="2" max="2" width="12.85546875" customWidth="1"/>
    <col min="3" max="3" width="9.85546875" customWidth="1"/>
    <col min="4" max="4" width="11.28515625" customWidth="1"/>
    <col min="5" max="5" width="29.5703125" customWidth="1"/>
    <col min="6" max="8" width="9.85546875" customWidth="1"/>
  </cols>
  <sheetData>
    <row r="1" spans="1:8" ht="27" customHeight="1">
      <c r="A1" s="26" t="str">
        <f t="shared" ref="A1:A32" si="0">MID(B1,8,3)</f>
        <v>01</v>
      </c>
      <c r="B1" s="32">
        <v>333903901</v>
      </c>
      <c r="C1" s="33" t="s">
        <v>66</v>
      </c>
      <c r="D1" s="32">
        <v>332310300</v>
      </c>
      <c r="E1" s="34" t="s">
        <v>67</v>
      </c>
      <c r="G1" s="34"/>
      <c r="H1" s="34"/>
    </row>
    <row r="2" spans="1:8">
      <c r="A2" s="26" t="str">
        <f t="shared" si="0"/>
        <v/>
      </c>
      <c r="B2" s="35"/>
      <c r="C2" s="35"/>
      <c r="D2" s="32">
        <v>332340300</v>
      </c>
      <c r="E2" s="34" t="s">
        <v>68</v>
      </c>
      <c r="G2" s="34"/>
      <c r="H2" s="34"/>
    </row>
    <row r="3" spans="1:8">
      <c r="A3" s="26" t="str">
        <f t="shared" si="0"/>
        <v/>
      </c>
      <c r="B3" s="35"/>
      <c r="C3" s="35"/>
      <c r="D3" s="32">
        <v>332350300</v>
      </c>
      <c r="E3" s="34" t="s">
        <v>69</v>
      </c>
      <c r="G3" s="34"/>
      <c r="H3" s="34"/>
    </row>
    <row r="4" spans="1:8" ht="27" customHeight="1">
      <c r="A4" s="26" t="str">
        <f t="shared" si="0"/>
        <v>02</v>
      </c>
      <c r="B4" s="32">
        <v>333903902</v>
      </c>
      <c r="C4" s="33" t="s">
        <v>70</v>
      </c>
      <c r="D4" s="32">
        <v>332310500</v>
      </c>
      <c r="E4" s="34" t="s">
        <v>71</v>
      </c>
      <c r="G4" s="34"/>
      <c r="H4" s="34"/>
    </row>
    <row r="5" spans="1:8">
      <c r="A5" s="26" t="str">
        <f t="shared" si="0"/>
        <v/>
      </c>
      <c r="B5" s="35"/>
      <c r="C5" s="35"/>
      <c r="D5" s="32">
        <v>332340500</v>
      </c>
      <c r="E5" s="34" t="s">
        <v>71</v>
      </c>
      <c r="G5" s="34"/>
      <c r="H5" s="34"/>
    </row>
    <row r="6" spans="1:8">
      <c r="A6" s="26" t="str">
        <f t="shared" si="0"/>
        <v/>
      </c>
      <c r="B6" s="35"/>
      <c r="C6" s="35"/>
      <c r="D6" s="32">
        <v>332350500</v>
      </c>
      <c r="E6" s="34" t="s">
        <v>71</v>
      </c>
      <c r="G6" s="34"/>
      <c r="H6" s="34"/>
    </row>
    <row r="7" spans="1:8" ht="27" customHeight="1">
      <c r="A7" s="26" t="str">
        <f t="shared" si="0"/>
        <v>03</v>
      </c>
      <c r="B7" s="32">
        <v>333903903</v>
      </c>
      <c r="C7" s="33" t="s">
        <v>72</v>
      </c>
      <c r="D7" s="32">
        <v>332310500</v>
      </c>
      <c r="E7" s="34" t="s">
        <v>71</v>
      </c>
      <c r="G7" s="34"/>
      <c r="H7" s="34"/>
    </row>
    <row r="8" spans="1:8">
      <c r="A8" s="26" t="str">
        <f t="shared" si="0"/>
        <v/>
      </c>
      <c r="B8" s="35"/>
      <c r="C8" s="35"/>
      <c r="D8" s="32">
        <v>332340500</v>
      </c>
      <c r="E8" s="34" t="s">
        <v>71</v>
      </c>
      <c r="G8" s="34"/>
      <c r="H8" s="34"/>
    </row>
    <row r="9" spans="1:8">
      <c r="A9" s="26" t="str">
        <f t="shared" si="0"/>
        <v/>
      </c>
      <c r="B9" s="35"/>
      <c r="C9" s="35"/>
      <c r="D9" s="32">
        <v>332350500</v>
      </c>
      <c r="E9" s="34" t="s">
        <v>71</v>
      </c>
      <c r="G9" s="34"/>
      <c r="H9" s="34"/>
    </row>
    <row r="10" spans="1:8" ht="54" customHeight="1">
      <c r="A10" s="26" t="str">
        <f t="shared" si="0"/>
        <v>04</v>
      </c>
      <c r="B10" s="32">
        <v>333903904</v>
      </c>
      <c r="C10" s="34" t="s">
        <v>73</v>
      </c>
      <c r="D10" s="32">
        <v>332319900</v>
      </c>
      <c r="E10" s="36" t="s">
        <v>74</v>
      </c>
      <c r="G10" s="36" t="s">
        <v>75</v>
      </c>
      <c r="H10" s="37" t="s">
        <v>76</v>
      </c>
    </row>
    <row r="11" spans="1:8" ht="27" customHeight="1">
      <c r="A11" s="26" t="str">
        <f t="shared" si="0"/>
        <v/>
      </c>
      <c r="B11" s="35"/>
      <c r="C11" s="30"/>
      <c r="D11" s="32">
        <v>332341100</v>
      </c>
      <c r="E11" s="36" t="s">
        <v>74</v>
      </c>
      <c r="G11" s="36" t="s">
        <v>75</v>
      </c>
      <c r="H11" s="37" t="s">
        <v>76</v>
      </c>
    </row>
    <row r="12" spans="1:8" ht="27" customHeight="1">
      <c r="A12" s="26" t="str">
        <f t="shared" si="0"/>
        <v/>
      </c>
      <c r="B12" s="35"/>
      <c r="C12" s="30"/>
      <c r="D12" s="32">
        <v>332351100</v>
      </c>
      <c r="E12" s="36" t="s">
        <v>74</v>
      </c>
      <c r="G12" s="36" t="s">
        <v>75</v>
      </c>
      <c r="H12" s="37" t="s">
        <v>76</v>
      </c>
    </row>
    <row r="13" spans="1:8" ht="54" customHeight="1">
      <c r="A13" s="26" t="str">
        <f t="shared" si="0"/>
        <v>05</v>
      </c>
      <c r="B13" s="34">
        <v>333903905</v>
      </c>
      <c r="C13" s="34" t="s">
        <v>77</v>
      </c>
      <c r="D13" s="34">
        <v>332310100</v>
      </c>
      <c r="E13" s="34" t="s">
        <v>78</v>
      </c>
      <c r="G13" s="34"/>
      <c r="H13" s="34"/>
    </row>
    <row r="14" spans="1:8" ht="54" customHeight="1">
      <c r="A14" s="26" t="str">
        <f t="shared" si="0"/>
        <v>05</v>
      </c>
      <c r="B14" s="34">
        <v>333903905</v>
      </c>
      <c r="C14" s="34" t="s">
        <v>77</v>
      </c>
      <c r="D14" s="34">
        <v>332340100</v>
      </c>
      <c r="E14" s="34" t="s">
        <v>79</v>
      </c>
      <c r="G14" s="34"/>
      <c r="H14" s="34"/>
    </row>
    <row r="15" spans="1:8" ht="189" customHeight="1">
      <c r="A15" s="26" t="str">
        <f t="shared" si="0"/>
        <v xml:space="preserve">00 </v>
      </c>
      <c r="B15" s="38" t="s">
        <v>80</v>
      </c>
      <c r="C15" s="34"/>
      <c r="D15" s="32">
        <v>332340200</v>
      </c>
      <c r="E15" s="37" t="s">
        <v>81</v>
      </c>
      <c r="G15" s="36" t="s">
        <v>82</v>
      </c>
      <c r="H15" s="34"/>
    </row>
    <row r="16" spans="1:8">
      <c r="A16" s="26" t="str">
        <f t="shared" si="0"/>
        <v/>
      </c>
      <c r="D16" s="32">
        <v>332350200</v>
      </c>
      <c r="E16" s="37" t="s">
        <v>83</v>
      </c>
      <c r="G16" s="36" t="s">
        <v>82</v>
      </c>
    </row>
    <row r="17" spans="1:6" ht="54" customHeight="1">
      <c r="A17" s="26" t="str">
        <f t="shared" si="0"/>
        <v>07</v>
      </c>
      <c r="B17" s="32">
        <v>333903907</v>
      </c>
      <c r="C17" s="37" t="s">
        <v>84</v>
      </c>
      <c r="D17" s="32">
        <v>344010100</v>
      </c>
      <c r="E17" s="37" t="s">
        <v>84</v>
      </c>
      <c r="F17" s="36" t="s">
        <v>82</v>
      </c>
    </row>
    <row r="18" spans="1:6" ht="54" customHeight="1">
      <c r="A18" s="26" t="str">
        <f t="shared" si="0"/>
        <v>08</v>
      </c>
      <c r="B18" s="32">
        <v>333903908</v>
      </c>
      <c r="C18" s="37" t="s">
        <v>85</v>
      </c>
      <c r="D18" s="32">
        <v>332310100</v>
      </c>
      <c r="E18" s="37" t="s">
        <v>86</v>
      </c>
      <c r="F18" s="36" t="s">
        <v>82</v>
      </c>
    </row>
    <row r="19" spans="1:6" ht="27" customHeight="1">
      <c r="A19" s="26" t="str">
        <f t="shared" si="0"/>
        <v>09</v>
      </c>
      <c r="B19" s="32">
        <v>333903909</v>
      </c>
      <c r="C19" s="37" t="s">
        <v>87</v>
      </c>
      <c r="D19" s="32">
        <v>332310200</v>
      </c>
      <c r="E19" s="37" t="s">
        <v>88</v>
      </c>
      <c r="F19" s="36" t="s">
        <v>82</v>
      </c>
    </row>
    <row r="20" spans="1:6">
      <c r="A20" s="26" t="str">
        <f t="shared" si="0"/>
        <v/>
      </c>
      <c r="B20" s="35"/>
      <c r="C20" s="35"/>
      <c r="D20" s="32">
        <v>332340200</v>
      </c>
      <c r="E20" s="37" t="s">
        <v>81</v>
      </c>
      <c r="F20" s="36" t="s">
        <v>82</v>
      </c>
    </row>
    <row r="21" spans="1:6">
      <c r="A21" s="26" t="str">
        <f t="shared" si="0"/>
        <v/>
      </c>
      <c r="B21" s="35"/>
      <c r="C21" s="35"/>
      <c r="D21" s="32">
        <v>332350200</v>
      </c>
      <c r="E21" s="37" t="s">
        <v>83</v>
      </c>
      <c r="F21" s="36" t="s">
        <v>82</v>
      </c>
    </row>
    <row r="22" spans="1:6" ht="40.5" customHeight="1">
      <c r="A22" s="26" t="str">
        <f t="shared" si="0"/>
        <v>10</v>
      </c>
      <c r="B22" s="32">
        <v>333903910</v>
      </c>
      <c r="C22" s="37" t="s">
        <v>89</v>
      </c>
      <c r="D22" s="32">
        <v>332310900</v>
      </c>
      <c r="E22" s="37" t="s">
        <v>90</v>
      </c>
      <c r="F22" s="36" t="s">
        <v>82</v>
      </c>
    </row>
    <row r="23" spans="1:6">
      <c r="A23" s="26" t="str">
        <f t="shared" si="0"/>
        <v/>
      </c>
      <c r="B23" s="35"/>
      <c r="C23" s="35"/>
      <c r="D23" s="32">
        <v>332340900</v>
      </c>
      <c r="E23" s="37" t="s">
        <v>91</v>
      </c>
      <c r="F23" s="36" t="s">
        <v>82</v>
      </c>
    </row>
    <row r="24" spans="1:6">
      <c r="A24" s="26" t="str">
        <f t="shared" si="0"/>
        <v/>
      </c>
      <c r="B24" s="35"/>
      <c r="C24" s="35"/>
      <c r="D24" s="32">
        <v>332350900</v>
      </c>
      <c r="E24" s="37" t="s">
        <v>91</v>
      </c>
      <c r="F24" s="36" t="s">
        <v>82</v>
      </c>
    </row>
    <row r="25" spans="1:6" ht="54" customHeight="1">
      <c r="A25" s="26" t="str">
        <f t="shared" si="0"/>
        <v>11</v>
      </c>
      <c r="B25" s="32">
        <v>333903911</v>
      </c>
      <c r="C25" s="37" t="s">
        <v>92</v>
      </c>
      <c r="D25" s="32">
        <v>332310900</v>
      </c>
      <c r="E25" s="37" t="s">
        <v>90</v>
      </c>
      <c r="F25" s="36" t="s">
        <v>82</v>
      </c>
    </row>
    <row r="26" spans="1:6">
      <c r="A26" s="26" t="str">
        <f t="shared" si="0"/>
        <v/>
      </c>
      <c r="B26" s="35"/>
      <c r="C26" s="35"/>
      <c r="D26" s="32">
        <v>332340900</v>
      </c>
      <c r="E26" s="37" t="s">
        <v>91</v>
      </c>
      <c r="F26" s="36" t="s">
        <v>82</v>
      </c>
    </row>
    <row r="27" spans="1:6">
      <c r="A27" s="26" t="str">
        <f t="shared" si="0"/>
        <v/>
      </c>
      <c r="B27" s="35"/>
      <c r="C27" s="35"/>
      <c r="D27" s="32">
        <v>332350900</v>
      </c>
      <c r="E27" s="37" t="s">
        <v>91</v>
      </c>
      <c r="F27" s="36" t="s">
        <v>82</v>
      </c>
    </row>
    <row r="28" spans="1:6" ht="54" customHeight="1">
      <c r="A28" s="26" t="str">
        <f t="shared" si="0"/>
        <v>12</v>
      </c>
      <c r="B28" s="32">
        <v>333903912</v>
      </c>
      <c r="C28" s="37" t="s">
        <v>93</v>
      </c>
      <c r="D28" s="32">
        <v>332310900</v>
      </c>
      <c r="E28" s="37" t="s">
        <v>90</v>
      </c>
      <c r="F28" s="36" t="s">
        <v>82</v>
      </c>
    </row>
    <row r="29" spans="1:6">
      <c r="A29" s="26" t="str">
        <f t="shared" si="0"/>
        <v/>
      </c>
      <c r="B29" s="35"/>
      <c r="C29" s="35"/>
      <c r="D29" s="32">
        <v>332340900</v>
      </c>
      <c r="E29" s="37" t="s">
        <v>91</v>
      </c>
      <c r="F29" s="36" t="s">
        <v>82</v>
      </c>
    </row>
    <row r="30" spans="1:6">
      <c r="A30" s="26" t="str">
        <f t="shared" si="0"/>
        <v/>
      </c>
      <c r="B30" s="35"/>
      <c r="C30" s="35"/>
      <c r="D30" s="32">
        <v>332350900</v>
      </c>
      <c r="E30" s="37" t="s">
        <v>91</v>
      </c>
      <c r="F30" s="36" t="s">
        <v>82</v>
      </c>
    </row>
    <row r="31" spans="1:6" ht="54" customHeight="1">
      <c r="A31" s="26" t="str">
        <f t="shared" si="0"/>
        <v>13</v>
      </c>
      <c r="B31" s="32">
        <v>333903913</v>
      </c>
      <c r="C31" s="37" t="s">
        <v>94</v>
      </c>
      <c r="D31" s="32">
        <v>332310100</v>
      </c>
      <c r="E31" s="37" t="s">
        <v>86</v>
      </c>
      <c r="F31" s="36" t="s">
        <v>82</v>
      </c>
    </row>
    <row r="32" spans="1:6">
      <c r="A32" s="26" t="str">
        <f t="shared" si="0"/>
        <v/>
      </c>
      <c r="B32" s="35"/>
      <c r="C32" s="35"/>
      <c r="D32" s="32">
        <v>332340100</v>
      </c>
      <c r="E32" s="37" t="s">
        <v>86</v>
      </c>
      <c r="F32" s="36" t="s">
        <v>82</v>
      </c>
    </row>
    <row r="33" spans="1:6">
      <c r="A33" s="26" t="str">
        <f t="shared" ref="A33:A64" si="1">MID(B33,8,3)</f>
        <v/>
      </c>
      <c r="B33" s="35"/>
      <c r="C33" s="35"/>
      <c r="D33" s="32">
        <v>332350100</v>
      </c>
      <c r="E33" s="37" t="s">
        <v>86</v>
      </c>
      <c r="F33" s="36" t="s">
        <v>82</v>
      </c>
    </row>
    <row r="34" spans="1:6" ht="54" customHeight="1">
      <c r="A34" s="26" t="str">
        <f t="shared" si="1"/>
        <v>14</v>
      </c>
      <c r="B34" s="32">
        <v>333903914</v>
      </c>
      <c r="C34" s="37" t="s">
        <v>95</v>
      </c>
      <c r="D34" s="32">
        <v>332310900</v>
      </c>
      <c r="E34" s="37" t="s">
        <v>90</v>
      </c>
      <c r="F34" s="36" t="s">
        <v>82</v>
      </c>
    </row>
    <row r="35" spans="1:6">
      <c r="A35" s="26" t="str">
        <f t="shared" si="1"/>
        <v/>
      </c>
      <c r="B35" s="35"/>
      <c r="C35" s="35"/>
      <c r="D35" s="32">
        <v>332340900</v>
      </c>
      <c r="E35" s="37" t="s">
        <v>91</v>
      </c>
      <c r="F35" s="36" t="s">
        <v>82</v>
      </c>
    </row>
    <row r="36" spans="1:6">
      <c r="A36" s="26" t="str">
        <f t="shared" si="1"/>
        <v/>
      </c>
      <c r="B36" s="35"/>
      <c r="C36" s="35"/>
      <c r="D36" s="32">
        <v>332350900</v>
      </c>
      <c r="E36" s="37" t="s">
        <v>91</v>
      </c>
      <c r="F36" s="36" t="s">
        <v>82</v>
      </c>
    </row>
    <row r="37" spans="1:6" ht="54" customHeight="1">
      <c r="A37" s="26" t="str">
        <f t="shared" si="1"/>
        <v>15</v>
      </c>
      <c r="B37" s="32">
        <v>333903915</v>
      </c>
      <c r="C37" s="37" t="s">
        <v>96</v>
      </c>
      <c r="D37" s="32">
        <v>332310900</v>
      </c>
      <c r="E37" s="37" t="s">
        <v>90</v>
      </c>
      <c r="F37" s="36" t="s">
        <v>82</v>
      </c>
    </row>
    <row r="38" spans="1:6" ht="27" customHeight="1">
      <c r="A38" s="26" t="str">
        <f t="shared" si="1"/>
        <v>15</v>
      </c>
      <c r="B38" s="26">
        <v>333903915</v>
      </c>
      <c r="C38" s="26" t="s">
        <v>97</v>
      </c>
      <c r="D38" s="32">
        <v>332340900</v>
      </c>
      <c r="E38" s="37" t="s">
        <v>98</v>
      </c>
      <c r="F38" s="36" t="s">
        <v>99</v>
      </c>
    </row>
    <row r="39" spans="1:6" ht="27" customHeight="1">
      <c r="A39" s="26" t="str">
        <f t="shared" si="1"/>
        <v/>
      </c>
      <c r="D39" s="32">
        <v>332350900</v>
      </c>
      <c r="E39" s="37" t="s">
        <v>100</v>
      </c>
    </row>
    <row r="40" spans="1:6">
      <c r="A40" s="26" t="str">
        <f t="shared" si="1"/>
        <v>16</v>
      </c>
      <c r="B40" s="14">
        <v>333903916</v>
      </c>
      <c r="C40" s="26" t="s">
        <v>101</v>
      </c>
      <c r="D40" s="32">
        <v>332310200</v>
      </c>
      <c r="E40" s="37" t="s">
        <v>102</v>
      </c>
      <c r="F40" s="36" t="s">
        <v>99</v>
      </c>
    </row>
    <row r="41" spans="1:6">
      <c r="A41" s="26" t="str">
        <f t="shared" si="1"/>
        <v/>
      </c>
      <c r="B41" s="35"/>
      <c r="C41" s="35"/>
      <c r="D41" s="32">
        <v>332340200</v>
      </c>
      <c r="E41" s="37" t="s">
        <v>81</v>
      </c>
      <c r="F41" s="36" t="s">
        <v>82</v>
      </c>
    </row>
    <row r="42" spans="1:6">
      <c r="A42" s="26" t="str">
        <f t="shared" si="1"/>
        <v/>
      </c>
      <c r="B42" s="35"/>
      <c r="C42" s="35"/>
      <c r="D42" s="32">
        <v>332350200</v>
      </c>
      <c r="E42" s="37" t="s">
        <v>83</v>
      </c>
      <c r="F42" s="36" t="s">
        <v>82</v>
      </c>
    </row>
    <row r="43" spans="1:6" ht="54" customHeight="1">
      <c r="A43" s="26" t="str">
        <f t="shared" si="1"/>
        <v>17</v>
      </c>
      <c r="B43" s="32">
        <v>333903917</v>
      </c>
      <c r="C43" s="33" t="s">
        <v>103</v>
      </c>
      <c r="D43" s="32">
        <v>332310200</v>
      </c>
      <c r="E43" s="37" t="s">
        <v>88</v>
      </c>
      <c r="F43" s="36" t="s">
        <v>82</v>
      </c>
    </row>
    <row r="44" spans="1:6">
      <c r="A44" s="26" t="str">
        <f t="shared" si="1"/>
        <v/>
      </c>
      <c r="B44" s="35"/>
      <c r="C44" s="35"/>
      <c r="D44" s="32">
        <v>332340200</v>
      </c>
      <c r="E44" s="37" t="s">
        <v>81</v>
      </c>
      <c r="F44" s="36" t="s">
        <v>82</v>
      </c>
    </row>
    <row r="45" spans="1:6">
      <c r="A45" s="26" t="str">
        <f t="shared" si="1"/>
        <v/>
      </c>
      <c r="B45" s="35"/>
      <c r="C45" s="35"/>
      <c r="D45" s="32">
        <v>332350200</v>
      </c>
      <c r="E45" s="37" t="s">
        <v>83</v>
      </c>
      <c r="F45" s="36" t="s">
        <v>82</v>
      </c>
    </row>
    <row r="46" spans="1:6" ht="54" customHeight="1">
      <c r="A46" s="26" t="str">
        <f t="shared" si="1"/>
        <v>18</v>
      </c>
      <c r="B46" s="32">
        <v>333903918</v>
      </c>
      <c r="C46" s="33" t="s">
        <v>104</v>
      </c>
      <c r="D46" s="32">
        <v>332310200</v>
      </c>
      <c r="E46" s="37" t="s">
        <v>88</v>
      </c>
      <c r="F46" s="36" t="s">
        <v>82</v>
      </c>
    </row>
    <row r="47" spans="1:6">
      <c r="A47" s="26" t="str">
        <f t="shared" si="1"/>
        <v/>
      </c>
      <c r="B47" s="35"/>
      <c r="C47" s="35"/>
      <c r="D47" s="32">
        <v>332340200</v>
      </c>
      <c r="E47" s="37" t="s">
        <v>81</v>
      </c>
      <c r="F47" s="36" t="s">
        <v>82</v>
      </c>
    </row>
    <row r="48" spans="1:6">
      <c r="A48" s="26" t="str">
        <f t="shared" si="1"/>
        <v/>
      </c>
      <c r="B48" s="35"/>
      <c r="C48" s="35"/>
      <c r="D48" s="32">
        <v>332350200</v>
      </c>
      <c r="E48" s="37" t="s">
        <v>83</v>
      </c>
      <c r="F48" s="36" t="s">
        <v>82</v>
      </c>
    </row>
    <row r="49" spans="1:8" ht="54" customHeight="1">
      <c r="A49" s="26" t="str">
        <f t="shared" si="1"/>
        <v>19</v>
      </c>
      <c r="B49" s="32">
        <v>333903919</v>
      </c>
      <c r="C49" s="33" t="s">
        <v>105</v>
      </c>
      <c r="D49" s="32">
        <v>332310200</v>
      </c>
      <c r="E49" s="37" t="s">
        <v>88</v>
      </c>
      <c r="F49" s="36" t="s">
        <v>82</v>
      </c>
    </row>
    <row r="50" spans="1:8">
      <c r="A50" s="26" t="str">
        <f t="shared" si="1"/>
        <v/>
      </c>
      <c r="B50" s="35"/>
      <c r="C50" s="35"/>
      <c r="D50" s="32">
        <v>332340200</v>
      </c>
      <c r="E50" s="37" t="s">
        <v>81</v>
      </c>
      <c r="F50" s="36" t="s">
        <v>82</v>
      </c>
    </row>
    <row r="51" spans="1:8" ht="54" customHeight="1">
      <c r="A51" s="26" t="str">
        <f t="shared" si="1"/>
        <v>19</v>
      </c>
      <c r="B51" s="32">
        <v>333903919</v>
      </c>
      <c r="C51" s="37" t="s">
        <v>105</v>
      </c>
      <c r="D51" s="32">
        <v>332350200</v>
      </c>
      <c r="E51" s="37" t="s">
        <v>83</v>
      </c>
      <c r="F51" s="36" t="s">
        <v>82</v>
      </c>
    </row>
    <row r="52" spans="1:8" ht="40.5" customHeight="1">
      <c r="A52" s="26" t="str">
        <f t="shared" si="1"/>
        <v>20</v>
      </c>
      <c r="B52" s="32">
        <v>333903920</v>
      </c>
      <c r="C52" s="37" t="s">
        <v>106</v>
      </c>
      <c r="D52" s="32">
        <v>332310200</v>
      </c>
      <c r="E52" s="37" t="s">
        <v>88</v>
      </c>
      <c r="F52" s="36" t="s">
        <v>82</v>
      </c>
    </row>
    <row r="53" spans="1:8">
      <c r="A53" s="26" t="str">
        <f t="shared" si="1"/>
        <v/>
      </c>
      <c r="B53" s="35"/>
      <c r="C53" s="35"/>
      <c r="D53" s="32">
        <v>332340200</v>
      </c>
      <c r="E53" s="37" t="s">
        <v>81</v>
      </c>
      <c r="F53" s="36" t="s">
        <v>82</v>
      </c>
    </row>
    <row r="54" spans="1:8">
      <c r="A54" s="26" t="str">
        <f t="shared" si="1"/>
        <v/>
      </c>
      <c r="B54" s="35"/>
      <c r="C54" s="35"/>
      <c r="D54" s="32">
        <v>332350200</v>
      </c>
      <c r="E54" s="37" t="s">
        <v>83</v>
      </c>
      <c r="F54" s="36" t="s">
        <v>82</v>
      </c>
    </row>
    <row r="55" spans="1:8" ht="54" customHeight="1">
      <c r="A55" s="26" t="str">
        <f t="shared" si="1"/>
        <v>21</v>
      </c>
      <c r="B55" s="32">
        <v>333903921</v>
      </c>
      <c r="C55" s="37" t="s">
        <v>105</v>
      </c>
      <c r="D55" s="32">
        <v>332310200</v>
      </c>
      <c r="E55" s="37" t="s">
        <v>88</v>
      </c>
      <c r="F55" s="36" t="s">
        <v>82</v>
      </c>
    </row>
    <row r="56" spans="1:8">
      <c r="A56" s="26" t="str">
        <f t="shared" si="1"/>
        <v/>
      </c>
      <c r="B56" s="35"/>
      <c r="C56" s="35"/>
      <c r="D56" s="32">
        <v>332340200</v>
      </c>
      <c r="E56" s="37" t="s">
        <v>81</v>
      </c>
      <c r="F56" s="36" t="s">
        <v>82</v>
      </c>
    </row>
    <row r="57" spans="1:8">
      <c r="A57" s="26" t="str">
        <f t="shared" si="1"/>
        <v/>
      </c>
      <c r="B57" s="35"/>
      <c r="C57" s="35"/>
      <c r="D57" s="32">
        <v>332350200</v>
      </c>
      <c r="E57" s="37" t="s">
        <v>83</v>
      </c>
      <c r="F57" s="36" t="s">
        <v>82</v>
      </c>
    </row>
    <row r="58" spans="1:8" ht="54" customHeight="1">
      <c r="A58" s="26" t="str">
        <f t="shared" si="1"/>
        <v>22</v>
      </c>
      <c r="B58" s="32">
        <v>333903922</v>
      </c>
      <c r="C58" s="37" t="s">
        <v>107</v>
      </c>
      <c r="D58" s="32">
        <v>332311000</v>
      </c>
      <c r="E58" s="37" t="s">
        <v>108</v>
      </c>
      <c r="F58" s="36" t="s">
        <v>82</v>
      </c>
    </row>
    <row r="59" spans="1:8">
      <c r="A59" s="26" t="str">
        <f t="shared" si="1"/>
        <v/>
      </c>
      <c r="B59" s="35"/>
      <c r="C59" s="35"/>
      <c r="D59" s="32">
        <v>332341000</v>
      </c>
      <c r="E59" s="37" t="s">
        <v>108</v>
      </c>
      <c r="F59" s="36" t="s">
        <v>82</v>
      </c>
    </row>
    <row r="60" spans="1:8">
      <c r="A60" s="26" t="str">
        <f t="shared" si="1"/>
        <v/>
      </c>
      <c r="B60" s="35"/>
      <c r="C60" s="35"/>
      <c r="D60" s="32">
        <v>332351000</v>
      </c>
      <c r="E60" s="37" t="s">
        <v>108</v>
      </c>
      <c r="F60" s="36" t="s">
        <v>82</v>
      </c>
    </row>
    <row r="61" spans="1:8" ht="54" customHeight="1">
      <c r="A61" s="26" t="str">
        <f t="shared" si="1"/>
        <v>23</v>
      </c>
      <c r="B61" s="32">
        <v>333903923</v>
      </c>
      <c r="C61" s="37" t="s">
        <v>109</v>
      </c>
      <c r="D61" s="32">
        <v>332311000</v>
      </c>
      <c r="E61" s="37" t="s">
        <v>108</v>
      </c>
      <c r="F61" s="36" t="s">
        <v>82</v>
      </c>
    </row>
    <row r="62" spans="1:8">
      <c r="A62" s="26" t="str">
        <f t="shared" si="1"/>
        <v/>
      </c>
      <c r="B62" s="35"/>
      <c r="C62" s="35"/>
      <c r="D62" s="32">
        <v>332341000</v>
      </c>
      <c r="E62" s="37" t="s">
        <v>108</v>
      </c>
      <c r="F62" s="36" t="s">
        <v>82</v>
      </c>
    </row>
    <row r="63" spans="1:8">
      <c r="A63" s="26" t="str">
        <f t="shared" si="1"/>
        <v/>
      </c>
      <c r="B63" s="35"/>
      <c r="C63" s="35"/>
      <c r="D63" s="32">
        <v>332351000</v>
      </c>
      <c r="E63" s="37" t="s">
        <v>108</v>
      </c>
      <c r="F63" s="36" t="s">
        <v>82</v>
      </c>
    </row>
    <row r="64" spans="1:8" ht="40.5" customHeight="1">
      <c r="A64" s="26" t="str">
        <f t="shared" si="1"/>
        <v>24</v>
      </c>
      <c r="B64" s="32">
        <v>333903924</v>
      </c>
      <c r="C64" s="37" t="s">
        <v>110</v>
      </c>
      <c r="D64" s="32">
        <v>332310100</v>
      </c>
      <c r="E64" s="36" t="s">
        <v>74</v>
      </c>
      <c r="F64" s="37" t="s">
        <v>111</v>
      </c>
      <c r="G64" s="37" t="s">
        <v>112</v>
      </c>
      <c r="H64" s="36" t="s">
        <v>82</v>
      </c>
    </row>
    <row r="65" spans="1:8" ht="27" customHeight="1">
      <c r="A65" s="26" t="str">
        <f t="shared" ref="A65:A96" si="2">MID(B65,8,3)</f>
        <v/>
      </c>
      <c r="B65" s="35"/>
      <c r="C65" s="35"/>
      <c r="D65" s="32">
        <v>332340100</v>
      </c>
      <c r="E65" s="36" t="s">
        <v>74</v>
      </c>
      <c r="F65" s="37" t="s">
        <v>111</v>
      </c>
      <c r="G65" s="37" t="s">
        <v>112</v>
      </c>
      <c r="H65" s="36" t="s">
        <v>82</v>
      </c>
    </row>
    <row r="66" spans="1:8" ht="27" customHeight="1">
      <c r="A66" s="26" t="str">
        <f t="shared" si="2"/>
        <v/>
      </c>
      <c r="B66" s="35"/>
      <c r="C66" s="35"/>
      <c r="D66" s="32">
        <v>332350100</v>
      </c>
      <c r="E66" s="36" t="s">
        <v>74</v>
      </c>
      <c r="F66" s="37" t="s">
        <v>111</v>
      </c>
      <c r="G66" s="37" t="s">
        <v>112</v>
      </c>
      <c r="H66" s="36" t="s">
        <v>82</v>
      </c>
    </row>
    <row r="67" spans="1:8" ht="40.5" customHeight="1">
      <c r="A67" s="26" t="str">
        <f t="shared" si="2"/>
        <v>25</v>
      </c>
      <c r="B67" s="32">
        <v>333903925</v>
      </c>
      <c r="C67" s="37" t="s">
        <v>113</v>
      </c>
      <c r="D67" s="32">
        <v>332310500</v>
      </c>
      <c r="E67" s="36" t="s">
        <v>74</v>
      </c>
      <c r="F67" s="65" t="s">
        <v>114</v>
      </c>
      <c r="G67" s="53"/>
      <c r="H67" s="36" t="s">
        <v>82</v>
      </c>
    </row>
    <row r="68" spans="1:8">
      <c r="A68" s="26" t="str">
        <f t="shared" si="2"/>
        <v/>
      </c>
      <c r="B68" s="35"/>
      <c r="C68" s="35"/>
      <c r="D68" s="32">
        <v>332340500</v>
      </c>
      <c r="E68" s="36" t="s">
        <v>74</v>
      </c>
      <c r="F68" s="65" t="s">
        <v>114</v>
      </c>
      <c r="G68" s="53"/>
      <c r="H68" s="36" t="s">
        <v>82</v>
      </c>
    </row>
    <row r="69" spans="1:8">
      <c r="A69" s="26" t="str">
        <f t="shared" si="2"/>
        <v/>
      </c>
      <c r="B69" s="35"/>
      <c r="C69" s="35"/>
      <c r="D69" s="32">
        <v>332350500</v>
      </c>
      <c r="E69" s="36" t="s">
        <v>74</v>
      </c>
      <c r="F69" s="65" t="s">
        <v>114</v>
      </c>
      <c r="G69" s="53"/>
      <c r="H69" s="36" t="s">
        <v>82</v>
      </c>
    </row>
    <row r="70" spans="1:8" ht="54" customHeight="1">
      <c r="A70" s="26" t="str">
        <f t="shared" si="2"/>
        <v>26</v>
      </c>
      <c r="B70" s="32">
        <v>333903926</v>
      </c>
      <c r="C70" s="37" t="s">
        <v>115</v>
      </c>
      <c r="D70" s="32">
        <v>332310100</v>
      </c>
      <c r="E70" s="36" t="s">
        <v>74</v>
      </c>
      <c r="F70" s="65" t="s">
        <v>116</v>
      </c>
      <c r="G70" s="53"/>
      <c r="H70" s="36" t="s">
        <v>82</v>
      </c>
    </row>
    <row r="71" spans="1:8">
      <c r="A71" s="26" t="str">
        <f t="shared" si="2"/>
        <v/>
      </c>
      <c r="B71" s="35"/>
      <c r="C71" s="35"/>
      <c r="D71" s="32">
        <v>332340100</v>
      </c>
      <c r="E71" s="36" t="s">
        <v>74</v>
      </c>
      <c r="F71" s="65" t="s">
        <v>116</v>
      </c>
      <c r="G71" s="53"/>
      <c r="H71" s="36" t="s">
        <v>82</v>
      </c>
    </row>
    <row r="72" spans="1:8">
      <c r="A72" s="26" t="str">
        <f t="shared" si="2"/>
        <v/>
      </c>
      <c r="B72" s="35"/>
      <c r="C72" s="35"/>
      <c r="D72" s="32">
        <v>332350100</v>
      </c>
      <c r="E72" s="36" t="s">
        <v>74</v>
      </c>
      <c r="F72" s="65" t="s">
        <v>116</v>
      </c>
      <c r="G72" s="53"/>
      <c r="H72" s="36" t="s">
        <v>82</v>
      </c>
    </row>
    <row r="73" spans="1:8" ht="54" customHeight="1">
      <c r="A73" s="26" t="str">
        <f t="shared" si="2"/>
        <v>27</v>
      </c>
      <c r="B73" s="32">
        <v>333903927</v>
      </c>
      <c r="C73" s="37" t="s">
        <v>117</v>
      </c>
      <c r="D73" s="32">
        <v>332310100</v>
      </c>
      <c r="E73" s="36" t="s">
        <v>74</v>
      </c>
      <c r="F73" s="65" t="s">
        <v>116</v>
      </c>
      <c r="G73" s="53"/>
      <c r="H73" s="36" t="s">
        <v>82</v>
      </c>
    </row>
    <row r="74" spans="1:8">
      <c r="A74" s="26" t="str">
        <f t="shared" si="2"/>
        <v/>
      </c>
      <c r="B74" s="35"/>
      <c r="C74" s="35"/>
      <c r="D74" s="32">
        <v>332340100</v>
      </c>
      <c r="E74" s="36" t="s">
        <v>74</v>
      </c>
      <c r="F74" s="65" t="s">
        <v>116</v>
      </c>
      <c r="G74" s="53"/>
      <c r="H74" s="36" t="s">
        <v>82</v>
      </c>
    </row>
    <row r="75" spans="1:8">
      <c r="A75" s="26" t="str">
        <f t="shared" si="2"/>
        <v/>
      </c>
      <c r="B75" s="35"/>
      <c r="C75" s="35"/>
      <c r="D75" s="32">
        <v>332350100</v>
      </c>
      <c r="E75" s="36" t="s">
        <v>74</v>
      </c>
      <c r="F75" s="65" t="s">
        <v>116</v>
      </c>
      <c r="G75" s="53"/>
      <c r="H75" s="36" t="s">
        <v>82</v>
      </c>
    </row>
    <row r="76" spans="1:8" ht="54" customHeight="1">
      <c r="A76" s="26" t="str">
        <f t="shared" si="2"/>
        <v>28</v>
      </c>
      <c r="B76" s="32">
        <v>333903928</v>
      </c>
      <c r="C76" s="37" t="s">
        <v>118</v>
      </c>
      <c r="D76" s="32">
        <v>332310100</v>
      </c>
      <c r="E76" s="36" t="s">
        <v>74</v>
      </c>
      <c r="F76" s="65" t="s">
        <v>116</v>
      </c>
      <c r="G76" s="53"/>
      <c r="H76" s="36" t="s">
        <v>82</v>
      </c>
    </row>
    <row r="77" spans="1:8" ht="54" customHeight="1">
      <c r="A77" s="26" t="str">
        <f t="shared" si="2"/>
        <v>28</v>
      </c>
      <c r="B77" s="32">
        <v>333903928</v>
      </c>
      <c r="C77" s="33" t="s">
        <v>118</v>
      </c>
      <c r="D77" s="32">
        <v>332340100</v>
      </c>
      <c r="E77" s="36" t="s">
        <v>74</v>
      </c>
      <c r="F77" s="37" t="s">
        <v>111</v>
      </c>
      <c r="G77" s="37" t="s">
        <v>112</v>
      </c>
      <c r="H77" s="36" t="s">
        <v>82</v>
      </c>
    </row>
    <row r="78" spans="1:8" ht="27" customHeight="1">
      <c r="A78" s="26" t="str">
        <f t="shared" si="2"/>
        <v/>
      </c>
      <c r="B78" s="35"/>
      <c r="C78" s="35"/>
      <c r="D78" s="32">
        <v>332350100</v>
      </c>
      <c r="E78" s="36" t="s">
        <v>74</v>
      </c>
      <c r="F78" s="37" t="s">
        <v>111</v>
      </c>
      <c r="G78" s="37" t="s">
        <v>112</v>
      </c>
      <c r="H78" s="36" t="s">
        <v>82</v>
      </c>
    </row>
    <row r="79" spans="1:8" ht="54" customHeight="1">
      <c r="A79" s="26" t="str">
        <f t="shared" si="2"/>
        <v>29</v>
      </c>
      <c r="B79" s="32">
        <v>333903929</v>
      </c>
      <c r="C79" s="33" t="s">
        <v>119</v>
      </c>
      <c r="D79" s="32">
        <v>332310100</v>
      </c>
      <c r="E79" s="36" t="s">
        <v>74</v>
      </c>
      <c r="F79" s="37" t="s">
        <v>111</v>
      </c>
      <c r="G79" s="37" t="s">
        <v>112</v>
      </c>
      <c r="H79" s="36" t="s">
        <v>82</v>
      </c>
    </row>
    <row r="80" spans="1:8" ht="27" customHeight="1">
      <c r="A80" s="26" t="str">
        <f t="shared" si="2"/>
        <v/>
      </c>
      <c r="B80" s="35"/>
      <c r="C80" s="35"/>
      <c r="D80" s="32">
        <v>332340100</v>
      </c>
      <c r="E80" s="36" t="s">
        <v>74</v>
      </c>
      <c r="F80" s="37" t="s">
        <v>111</v>
      </c>
      <c r="G80" s="37" t="s">
        <v>112</v>
      </c>
      <c r="H80" s="36" t="s">
        <v>82</v>
      </c>
    </row>
    <row r="81" spans="1:8" ht="27" customHeight="1">
      <c r="A81" s="26" t="str">
        <f t="shared" si="2"/>
        <v/>
      </c>
      <c r="B81" s="35"/>
      <c r="C81" s="35"/>
      <c r="D81" s="32">
        <v>332350100</v>
      </c>
      <c r="E81" s="36" t="s">
        <v>74</v>
      </c>
      <c r="F81" s="37" t="s">
        <v>111</v>
      </c>
      <c r="G81" s="37" t="s">
        <v>112</v>
      </c>
      <c r="H81" s="36" t="s">
        <v>82</v>
      </c>
    </row>
    <row r="82" spans="1:8" ht="54" customHeight="1">
      <c r="A82" s="26" t="str">
        <f t="shared" si="2"/>
        <v>30</v>
      </c>
      <c r="B82" s="32">
        <v>333903930</v>
      </c>
      <c r="C82" s="33" t="s">
        <v>120</v>
      </c>
      <c r="D82" s="32">
        <v>332310100</v>
      </c>
      <c r="E82" s="36" t="s">
        <v>74</v>
      </c>
      <c r="F82" s="37" t="s">
        <v>111</v>
      </c>
      <c r="G82" s="37" t="s">
        <v>112</v>
      </c>
      <c r="H82" s="36" t="s">
        <v>82</v>
      </c>
    </row>
    <row r="83" spans="1:8" ht="27" customHeight="1">
      <c r="A83" s="26" t="str">
        <f t="shared" si="2"/>
        <v/>
      </c>
      <c r="B83" s="35"/>
      <c r="C83" s="35"/>
      <c r="D83" s="32">
        <v>332340100</v>
      </c>
      <c r="E83" s="36" t="s">
        <v>74</v>
      </c>
      <c r="F83" s="37" t="s">
        <v>111</v>
      </c>
      <c r="G83" s="37" t="s">
        <v>112</v>
      </c>
      <c r="H83" s="36" t="s">
        <v>82</v>
      </c>
    </row>
    <row r="84" spans="1:8" ht="27" customHeight="1">
      <c r="A84" s="26" t="str">
        <f t="shared" si="2"/>
        <v/>
      </c>
      <c r="B84" s="35"/>
      <c r="C84" s="35"/>
      <c r="D84" s="32">
        <v>332350100</v>
      </c>
      <c r="E84" s="36" t="s">
        <v>74</v>
      </c>
      <c r="F84" s="37" t="s">
        <v>111</v>
      </c>
      <c r="G84" s="37" t="s">
        <v>112</v>
      </c>
      <c r="H84" s="36" t="s">
        <v>82</v>
      </c>
    </row>
    <row r="85" spans="1:8" ht="67.5" customHeight="1">
      <c r="A85" s="26" t="str">
        <f t="shared" si="2"/>
        <v>31</v>
      </c>
      <c r="B85" s="34">
        <v>333903931</v>
      </c>
      <c r="C85" s="34" t="s">
        <v>121</v>
      </c>
      <c r="D85" s="34">
        <v>332310900</v>
      </c>
      <c r="E85" s="34" t="s">
        <v>122</v>
      </c>
      <c r="F85" s="34"/>
      <c r="G85" s="34"/>
      <c r="H85" s="34"/>
    </row>
    <row r="86" spans="1:8" ht="27" customHeight="1">
      <c r="A86" s="26" t="str">
        <f t="shared" si="2"/>
        <v/>
      </c>
      <c r="D86" s="32">
        <v>332340900</v>
      </c>
      <c r="E86" s="36" t="s">
        <v>123</v>
      </c>
    </row>
    <row r="87" spans="1:8" ht="27" customHeight="1">
      <c r="A87" s="26" t="str">
        <f t="shared" si="2"/>
        <v/>
      </c>
      <c r="D87" s="32">
        <v>332350900</v>
      </c>
      <c r="E87" s="36" t="s">
        <v>98</v>
      </c>
    </row>
    <row r="88" spans="1:8" ht="54" customHeight="1">
      <c r="A88" s="26" t="str">
        <f t="shared" si="2"/>
        <v>34</v>
      </c>
      <c r="B88" s="32">
        <v>333903934</v>
      </c>
      <c r="C88" s="37" t="s">
        <v>124</v>
      </c>
      <c r="D88" s="32">
        <v>343910200</v>
      </c>
      <c r="E88" s="65" t="s">
        <v>125</v>
      </c>
      <c r="F88" s="53"/>
      <c r="G88" s="53"/>
      <c r="H88" s="36" t="s">
        <v>82</v>
      </c>
    </row>
    <row r="89" spans="1:8" ht="40.5" customHeight="1">
      <c r="A89" s="26" t="str">
        <f t="shared" si="2"/>
        <v>35</v>
      </c>
      <c r="B89" s="32">
        <v>333903935</v>
      </c>
      <c r="C89" s="37" t="s">
        <v>126</v>
      </c>
      <c r="D89" s="32">
        <v>342310200</v>
      </c>
      <c r="E89" s="65" t="s">
        <v>126</v>
      </c>
      <c r="F89" s="53"/>
      <c r="G89" s="53"/>
      <c r="H89" s="36" t="s">
        <v>82</v>
      </c>
    </row>
    <row r="90" spans="1:8" ht="40.5" customHeight="1">
      <c r="A90" s="26" t="str">
        <f t="shared" si="2"/>
        <v>35</v>
      </c>
      <c r="B90" s="32">
        <v>333903935</v>
      </c>
      <c r="C90" s="37" t="s">
        <v>126</v>
      </c>
      <c r="D90" s="32">
        <v>342340200</v>
      </c>
      <c r="E90" s="37" t="s">
        <v>126</v>
      </c>
      <c r="F90" s="35"/>
      <c r="G90" s="36" t="s">
        <v>82</v>
      </c>
    </row>
    <row r="91" spans="1:8">
      <c r="A91" s="26" t="str">
        <f t="shared" si="2"/>
        <v/>
      </c>
      <c r="B91" s="35"/>
      <c r="C91" s="35"/>
      <c r="D91" s="32">
        <v>342350200</v>
      </c>
      <c r="E91" s="37" t="s">
        <v>126</v>
      </c>
      <c r="F91" s="35"/>
      <c r="G91" s="36" t="s">
        <v>82</v>
      </c>
    </row>
    <row r="92" spans="1:8" ht="40.5" customHeight="1">
      <c r="A92" s="26" t="str">
        <f t="shared" si="2"/>
        <v>36</v>
      </c>
      <c r="B92" s="32">
        <v>333903936</v>
      </c>
      <c r="C92" s="37" t="s">
        <v>127</v>
      </c>
      <c r="D92" s="32">
        <v>342310300</v>
      </c>
      <c r="E92" s="37" t="s">
        <v>127</v>
      </c>
      <c r="F92" s="35"/>
      <c r="G92" s="36" t="s">
        <v>82</v>
      </c>
    </row>
    <row r="93" spans="1:8">
      <c r="A93" s="26" t="str">
        <f t="shared" si="2"/>
        <v/>
      </c>
      <c r="B93" s="35"/>
      <c r="C93" s="35"/>
      <c r="D93" s="32">
        <v>342340300</v>
      </c>
      <c r="E93" s="37" t="s">
        <v>127</v>
      </c>
      <c r="F93" s="35"/>
      <c r="G93" s="36" t="s">
        <v>82</v>
      </c>
    </row>
    <row r="94" spans="1:8">
      <c r="A94" s="26" t="str">
        <f t="shared" si="2"/>
        <v/>
      </c>
      <c r="B94" s="35"/>
      <c r="C94" s="35"/>
      <c r="D94" s="32">
        <v>342350300</v>
      </c>
      <c r="E94" s="37" t="s">
        <v>127</v>
      </c>
      <c r="F94" s="35"/>
      <c r="G94" s="36" t="s">
        <v>82</v>
      </c>
    </row>
    <row r="95" spans="1:8">
      <c r="A95" s="26" t="str">
        <f t="shared" si="2"/>
        <v>37</v>
      </c>
      <c r="B95" s="32">
        <v>333903937</v>
      </c>
      <c r="C95" s="37" t="s">
        <v>128</v>
      </c>
      <c r="D95" s="32">
        <v>342310100</v>
      </c>
      <c r="E95" s="37" t="s">
        <v>129</v>
      </c>
      <c r="F95" s="35"/>
      <c r="G95" s="36" t="s">
        <v>82</v>
      </c>
    </row>
    <row r="96" spans="1:8">
      <c r="A96" s="26" t="str">
        <f t="shared" si="2"/>
        <v/>
      </c>
      <c r="B96" s="35"/>
      <c r="C96" s="35"/>
      <c r="D96" s="32">
        <v>342340100</v>
      </c>
      <c r="E96" s="37" t="s">
        <v>129</v>
      </c>
      <c r="F96" s="35"/>
      <c r="G96" s="36" t="s">
        <v>82</v>
      </c>
    </row>
    <row r="97" spans="1:7">
      <c r="A97" s="26" t="str">
        <f t="shared" ref="A97:A128" si="3">MID(B97,8,3)</f>
        <v/>
      </c>
      <c r="B97" s="35"/>
      <c r="C97" s="35"/>
      <c r="D97" s="32">
        <v>342350100</v>
      </c>
      <c r="E97" s="37" t="s">
        <v>129</v>
      </c>
      <c r="F97" s="35"/>
      <c r="G97" s="36" t="s">
        <v>82</v>
      </c>
    </row>
    <row r="98" spans="1:7" ht="54" customHeight="1">
      <c r="A98" s="26" t="str">
        <f t="shared" si="3"/>
        <v>38</v>
      </c>
      <c r="B98" s="32">
        <v>333903938</v>
      </c>
      <c r="C98" s="37" t="s">
        <v>130</v>
      </c>
      <c r="D98" s="32">
        <v>343910101</v>
      </c>
      <c r="E98" s="37" t="s">
        <v>130</v>
      </c>
      <c r="F98" s="37" t="s">
        <v>131</v>
      </c>
      <c r="G98" s="36" t="s">
        <v>82</v>
      </c>
    </row>
    <row r="99" spans="1:7">
      <c r="A99" s="26" t="str">
        <f t="shared" si="3"/>
        <v/>
      </c>
      <c r="B99" s="35"/>
      <c r="C99" s="35"/>
      <c r="D99" s="32">
        <v>343940101</v>
      </c>
      <c r="E99" s="37" t="s">
        <v>130</v>
      </c>
      <c r="F99" s="37" t="s">
        <v>131</v>
      </c>
      <c r="G99" s="36" t="s">
        <v>82</v>
      </c>
    </row>
    <row r="100" spans="1:7">
      <c r="A100" s="26" t="str">
        <f t="shared" si="3"/>
        <v/>
      </c>
      <c r="B100" s="35"/>
      <c r="C100" s="35"/>
      <c r="D100" s="32">
        <v>343950101</v>
      </c>
      <c r="E100" s="37" t="s">
        <v>130</v>
      </c>
      <c r="F100" s="37" t="s">
        <v>131</v>
      </c>
      <c r="G100" s="36" t="s">
        <v>82</v>
      </c>
    </row>
    <row r="101" spans="1:7" ht="54" customHeight="1">
      <c r="A101" s="26" t="str">
        <f t="shared" si="3"/>
        <v>39</v>
      </c>
      <c r="B101" s="32">
        <v>333903939</v>
      </c>
      <c r="C101" s="37" t="s">
        <v>130</v>
      </c>
      <c r="D101" s="32">
        <v>343910102</v>
      </c>
      <c r="E101" s="37" t="s">
        <v>130</v>
      </c>
      <c r="F101" s="37" t="s">
        <v>132</v>
      </c>
      <c r="G101" s="36" t="s">
        <v>82</v>
      </c>
    </row>
    <row r="102" spans="1:7">
      <c r="A102" s="26" t="str">
        <f t="shared" si="3"/>
        <v/>
      </c>
      <c r="B102" s="35"/>
      <c r="C102" s="35"/>
      <c r="D102" s="32">
        <v>343940102</v>
      </c>
      <c r="E102" s="37" t="s">
        <v>130</v>
      </c>
      <c r="F102" s="37" t="s">
        <v>132</v>
      </c>
      <c r="G102" s="36" t="s">
        <v>82</v>
      </c>
    </row>
    <row r="103" spans="1:7" ht="54" customHeight="1">
      <c r="A103" s="26" t="str">
        <f t="shared" si="3"/>
        <v>39</v>
      </c>
      <c r="B103" s="32">
        <v>333903939</v>
      </c>
      <c r="C103" s="33" t="s">
        <v>133</v>
      </c>
      <c r="D103" s="32">
        <v>343950102</v>
      </c>
      <c r="E103" s="37" t="s">
        <v>133</v>
      </c>
      <c r="F103" s="36" t="s">
        <v>82</v>
      </c>
    </row>
    <row r="104" spans="1:7" ht="54" customHeight="1">
      <c r="A104" s="26" t="str">
        <f t="shared" si="3"/>
        <v>40</v>
      </c>
      <c r="B104" s="32">
        <v>333903940</v>
      </c>
      <c r="C104" s="33" t="s">
        <v>134</v>
      </c>
      <c r="D104" s="32">
        <v>332311200</v>
      </c>
      <c r="E104" s="37" t="s">
        <v>135</v>
      </c>
      <c r="F104" s="36" t="s">
        <v>82</v>
      </c>
    </row>
    <row r="105" spans="1:7">
      <c r="A105" s="26" t="str">
        <f t="shared" si="3"/>
        <v/>
      </c>
      <c r="B105" s="35"/>
      <c r="C105" s="35"/>
      <c r="D105" s="32">
        <v>332341100</v>
      </c>
      <c r="E105" s="37" t="s">
        <v>136</v>
      </c>
      <c r="F105" s="36" t="s">
        <v>82</v>
      </c>
    </row>
    <row r="106" spans="1:7">
      <c r="A106" s="26" t="str">
        <f t="shared" si="3"/>
        <v/>
      </c>
      <c r="B106" s="35"/>
      <c r="C106" s="35"/>
      <c r="D106" s="32">
        <v>332351100</v>
      </c>
      <c r="E106" s="37" t="s">
        <v>136</v>
      </c>
      <c r="F106" s="36" t="s">
        <v>82</v>
      </c>
    </row>
    <row r="107" spans="1:7" ht="54" customHeight="1">
      <c r="A107" s="26" t="str">
        <f t="shared" si="3"/>
        <v>41</v>
      </c>
      <c r="B107" s="32">
        <v>333903941</v>
      </c>
      <c r="C107" s="33" t="s">
        <v>135</v>
      </c>
      <c r="D107" s="32">
        <v>332311200</v>
      </c>
      <c r="E107" s="37" t="s">
        <v>135</v>
      </c>
      <c r="F107" s="36" t="s">
        <v>82</v>
      </c>
    </row>
    <row r="108" spans="1:7">
      <c r="A108" s="26" t="str">
        <f t="shared" si="3"/>
        <v/>
      </c>
      <c r="B108" s="35"/>
      <c r="C108" s="35"/>
      <c r="D108" s="32">
        <v>332341100</v>
      </c>
      <c r="E108" s="37" t="s">
        <v>136</v>
      </c>
      <c r="F108" s="36" t="s">
        <v>82</v>
      </c>
    </row>
    <row r="109" spans="1:7">
      <c r="A109" s="26" t="str">
        <f t="shared" si="3"/>
        <v/>
      </c>
      <c r="B109" s="35"/>
      <c r="C109" s="35"/>
      <c r="D109" s="32">
        <v>332351100</v>
      </c>
      <c r="E109" s="37" t="s">
        <v>136</v>
      </c>
      <c r="F109" s="36" t="s">
        <v>82</v>
      </c>
    </row>
    <row r="110" spans="1:7" ht="54" customHeight="1">
      <c r="A110" s="26" t="str">
        <f t="shared" si="3"/>
        <v>42</v>
      </c>
      <c r="B110" s="32">
        <v>333903942</v>
      </c>
      <c r="C110" s="33" t="s">
        <v>137</v>
      </c>
      <c r="D110" s="32">
        <v>332319900</v>
      </c>
      <c r="E110" s="37" t="s">
        <v>136</v>
      </c>
      <c r="F110" s="36" t="s">
        <v>82</v>
      </c>
    </row>
    <row r="111" spans="1:7">
      <c r="A111" s="26" t="str">
        <f t="shared" si="3"/>
        <v/>
      </c>
      <c r="B111" s="35"/>
      <c r="C111" s="35"/>
      <c r="D111" s="32">
        <v>332341100</v>
      </c>
      <c r="E111" s="37" t="s">
        <v>136</v>
      </c>
      <c r="F111" s="36" t="s">
        <v>82</v>
      </c>
    </row>
    <row r="112" spans="1:7">
      <c r="A112" s="26" t="str">
        <f t="shared" si="3"/>
        <v/>
      </c>
      <c r="B112" s="35"/>
      <c r="C112" s="35"/>
      <c r="D112" s="32">
        <v>332351100</v>
      </c>
      <c r="E112" s="37" t="s">
        <v>136</v>
      </c>
      <c r="F112" s="36" t="s">
        <v>82</v>
      </c>
    </row>
    <row r="113" spans="1:8" ht="54" customHeight="1">
      <c r="A113" s="26" t="str">
        <f t="shared" si="3"/>
        <v>43</v>
      </c>
      <c r="B113" s="32">
        <v>333903943</v>
      </c>
      <c r="C113" s="33" t="s">
        <v>138</v>
      </c>
      <c r="D113" s="32">
        <v>332310800</v>
      </c>
      <c r="E113" s="37" t="s">
        <v>139</v>
      </c>
      <c r="F113" s="36" t="s">
        <v>82</v>
      </c>
    </row>
    <row r="114" spans="1:8">
      <c r="A114" s="26" t="str">
        <f t="shared" si="3"/>
        <v/>
      </c>
      <c r="B114" s="35"/>
      <c r="C114" s="35"/>
      <c r="D114" s="32">
        <v>332340800</v>
      </c>
      <c r="E114" s="37" t="s">
        <v>140</v>
      </c>
      <c r="F114" s="36" t="s">
        <v>82</v>
      </c>
    </row>
    <row r="115" spans="1:8">
      <c r="A115" s="26" t="str">
        <f t="shared" si="3"/>
        <v/>
      </c>
      <c r="B115" s="35"/>
      <c r="C115" s="35"/>
      <c r="D115" s="32">
        <v>332350800</v>
      </c>
      <c r="E115" s="37" t="s">
        <v>141</v>
      </c>
      <c r="F115" s="36" t="s">
        <v>82</v>
      </c>
    </row>
    <row r="116" spans="1:8" ht="27" customHeight="1">
      <c r="A116" s="26" t="str">
        <f t="shared" si="3"/>
        <v>44</v>
      </c>
      <c r="B116" s="32">
        <v>333903944</v>
      </c>
      <c r="C116" s="33" t="s">
        <v>74</v>
      </c>
      <c r="D116" s="32">
        <v>332310800</v>
      </c>
      <c r="E116" s="36" t="s">
        <v>142</v>
      </c>
      <c r="F116" s="36" t="s">
        <v>82</v>
      </c>
      <c r="G116" s="37"/>
    </row>
    <row r="117" spans="1:8">
      <c r="A117" s="26" t="str">
        <f t="shared" si="3"/>
        <v/>
      </c>
      <c r="B117" s="35"/>
      <c r="C117" s="35"/>
      <c r="D117" s="32">
        <v>332340800</v>
      </c>
      <c r="E117" s="36" t="s">
        <v>142</v>
      </c>
      <c r="F117" s="36" t="s">
        <v>82</v>
      </c>
      <c r="G117" s="37"/>
    </row>
    <row r="118" spans="1:8">
      <c r="A118" s="26" t="str">
        <f t="shared" si="3"/>
        <v/>
      </c>
      <c r="B118" s="35"/>
      <c r="C118" s="35"/>
      <c r="D118" s="32">
        <v>332350800</v>
      </c>
      <c r="E118" s="36" t="s">
        <v>142</v>
      </c>
      <c r="F118" s="36" t="s">
        <v>82</v>
      </c>
      <c r="G118" s="37"/>
    </row>
    <row r="119" spans="1:8" ht="27" customHeight="1">
      <c r="A119" s="26" t="str">
        <f t="shared" si="3"/>
        <v>45</v>
      </c>
      <c r="B119" s="32">
        <v>333903945</v>
      </c>
      <c r="C119" s="33" t="s">
        <v>74</v>
      </c>
      <c r="D119" s="32">
        <v>332310800</v>
      </c>
      <c r="E119" s="36" t="s">
        <v>142</v>
      </c>
      <c r="F119" s="36" t="s">
        <v>82</v>
      </c>
      <c r="G119" s="37"/>
    </row>
    <row r="120" spans="1:8">
      <c r="A120" s="26" t="str">
        <f t="shared" si="3"/>
        <v/>
      </c>
      <c r="B120" s="35"/>
      <c r="C120" s="35"/>
      <c r="D120" s="32">
        <v>332340800</v>
      </c>
      <c r="E120" s="36" t="s">
        <v>142</v>
      </c>
      <c r="F120" s="36" t="s">
        <v>82</v>
      </c>
      <c r="G120" s="37"/>
    </row>
    <row r="121" spans="1:8">
      <c r="A121" s="26" t="str">
        <f t="shared" si="3"/>
        <v/>
      </c>
      <c r="B121" s="35"/>
      <c r="C121" s="35"/>
      <c r="D121" s="32">
        <v>332350800</v>
      </c>
      <c r="E121" s="36" t="s">
        <v>142</v>
      </c>
      <c r="F121" s="36" t="s">
        <v>82</v>
      </c>
      <c r="G121" s="37"/>
    </row>
    <row r="122" spans="1:8" ht="67.5" customHeight="1">
      <c r="A122" s="26" t="str">
        <f t="shared" si="3"/>
        <v>46</v>
      </c>
      <c r="B122" s="34">
        <v>333903946</v>
      </c>
      <c r="C122" s="34" t="s">
        <v>143</v>
      </c>
      <c r="D122" s="34">
        <v>332310200</v>
      </c>
      <c r="E122" s="34" t="s">
        <v>144</v>
      </c>
      <c r="F122" s="34"/>
      <c r="G122" s="34"/>
      <c r="H122" s="34"/>
    </row>
    <row r="123" spans="1:8" ht="27" customHeight="1">
      <c r="A123" s="26" t="str">
        <f t="shared" si="3"/>
        <v/>
      </c>
      <c r="D123" s="26">
        <v>332340200</v>
      </c>
      <c r="E123" s="36" t="s">
        <v>145</v>
      </c>
    </row>
    <row r="124" spans="1:8" ht="27" customHeight="1">
      <c r="A124" s="26" t="str">
        <f t="shared" si="3"/>
        <v/>
      </c>
      <c r="D124" s="26">
        <v>332350200</v>
      </c>
      <c r="E124" s="36" t="s">
        <v>146</v>
      </c>
    </row>
    <row r="125" spans="1:8" ht="40.5" customHeight="1">
      <c r="A125" s="26" t="str">
        <f t="shared" si="3"/>
        <v/>
      </c>
      <c r="D125" s="26">
        <v>333903947</v>
      </c>
      <c r="E125" s="36" t="s">
        <v>147</v>
      </c>
    </row>
    <row r="126" spans="1:8" ht="40.5" customHeight="1">
      <c r="A126" s="26" t="str">
        <f t="shared" si="3"/>
        <v/>
      </c>
      <c r="D126" s="26">
        <v>333903948</v>
      </c>
      <c r="E126" s="36" t="s">
        <v>148</v>
      </c>
    </row>
    <row r="127" spans="1:8" ht="27" customHeight="1">
      <c r="A127" s="26" t="str">
        <f t="shared" si="3"/>
        <v/>
      </c>
      <c r="D127" s="26">
        <v>332340100</v>
      </c>
      <c r="E127" s="36" t="s">
        <v>149</v>
      </c>
    </row>
    <row r="128" spans="1:8" ht="27" customHeight="1">
      <c r="A128" s="26" t="str">
        <f t="shared" si="3"/>
        <v/>
      </c>
      <c r="D128" s="26">
        <v>332350100</v>
      </c>
      <c r="E128" s="36" t="s">
        <v>149</v>
      </c>
    </row>
    <row r="129" spans="1:7" ht="54" customHeight="1">
      <c r="A129" s="26" t="str">
        <f t="shared" ref="A129:A160" si="4">MID(B129,8,3)</f>
        <v>49</v>
      </c>
      <c r="B129" s="32">
        <v>333903949</v>
      </c>
      <c r="C129" s="33" t="s">
        <v>150</v>
      </c>
      <c r="D129" s="32">
        <v>332310300</v>
      </c>
      <c r="E129" s="37" t="s">
        <v>67</v>
      </c>
      <c r="F129" s="36" t="s">
        <v>82</v>
      </c>
    </row>
    <row r="130" spans="1:7">
      <c r="A130" s="26" t="str">
        <f t="shared" si="4"/>
        <v/>
      </c>
      <c r="B130" s="35"/>
      <c r="C130" s="35"/>
      <c r="D130" s="32">
        <v>332340300</v>
      </c>
      <c r="E130" s="37" t="s">
        <v>68</v>
      </c>
      <c r="F130" s="36" t="s">
        <v>82</v>
      </c>
    </row>
    <row r="131" spans="1:7">
      <c r="A131" s="26" t="str">
        <f t="shared" si="4"/>
        <v/>
      </c>
      <c r="B131" s="35"/>
      <c r="C131" s="35"/>
      <c r="D131" s="32">
        <v>332350300</v>
      </c>
      <c r="E131" s="37" t="s">
        <v>69</v>
      </c>
      <c r="F131" s="36" t="s">
        <v>82</v>
      </c>
    </row>
    <row r="132" spans="1:7" ht="54" customHeight="1">
      <c r="A132" s="26" t="str">
        <f t="shared" si="4"/>
        <v>50</v>
      </c>
      <c r="B132" s="32">
        <v>333903950</v>
      </c>
      <c r="C132" s="33" t="s">
        <v>151</v>
      </c>
      <c r="D132" s="32">
        <v>332310100</v>
      </c>
      <c r="E132" s="37" t="s">
        <v>86</v>
      </c>
      <c r="F132" s="36" t="s">
        <v>82</v>
      </c>
    </row>
    <row r="133" spans="1:7">
      <c r="A133" s="26" t="str">
        <f t="shared" si="4"/>
        <v/>
      </c>
      <c r="B133" s="35"/>
      <c r="C133" s="35"/>
      <c r="D133" s="32">
        <v>332340100</v>
      </c>
      <c r="E133" s="37" t="s">
        <v>86</v>
      </c>
      <c r="F133" s="36" t="s">
        <v>82</v>
      </c>
    </row>
    <row r="134" spans="1:7">
      <c r="A134" s="26" t="str">
        <f t="shared" si="4"/>
        <v/>
      </c>
      <c r="B134" s="35"/>
      <c r="C134" s="35"/>
      <c r="D134" s="32">
        <v>332350100</v>
      </c>
      <c r="E134" s="37" t="s">
        <v>86</v>
      </c>
      <c r="F134" s="36" t="s">
        <v>82</v>
      </c>
    </row>
    <row r="135" spans="1:7" ht="27" customHeight="1">
      <c r="A135" s="26" t="str">
        <f t="shared" si="4"/>
        <v>51</v>
      </c>
      <c r="B135" s="14">
        <v>333903951</v>
      </c>
      <c r="C135" s="26" t="s">
        <v>152</v>
      </c>
      <c r="D135" s="26">
        <v>332310100</v>
      </c>
      <c r="E135" s="37" t="s">
        <v>149</v>
      </c>
    </row>
    <row r="136" spans="1:7" ht="27" customHeight="1">
      <c r="A136" s="26" t="str">
        <f t="shared" si="4"/>
        <v/>
      </c>
      <c r="D136" s="26">
        <v>332340100</v>
      </c>
      <c r="E136" s="37" t="s">
        <v>149</v>
      </c>
    </row>
    <row r="137" spans="1:7" ht="27" customHeight="1">
      <c r="A137" s="26" t="str">
        <f t="shared" si="4"/>
        <v/>
      </c>
      <c r="D137" s="26">
        <v>332350100</v>
      </c>
      <c r="E137" s="37" t="s">
        <v>149</v>
      </c>
    </row>
    <row r="138" spans="1:7">
      <c r="A138" s="26" t="str">
        <f t="shared" si="4"/>
        <v>52</v>
      </c>
      <c r="B138" s="26">
        <v>333903952</v>
      </c>
      <c r="C138" s="26" t="s">
        <v>153</v>
      </c>
      <c r="D138" s="26">
        <v>332310600</v>
      </c>
    </row>
    <row r="139" spans="1:7">
      <c r="A139" s="26" t="str">
        <f t="shared" si="4"/>
        <v/>
      </c>
      <c r="D139" s="26">
        <v>332340600</v>
      </c>
    </row>
    <row r="140" spans="1:7">
      <c r="A140" s="26" t="str">
        <f t="shared" si="4"/>
        <v/>
      </c>
      <c r="D140" s="26">
        <v>332350600</v>
      </c>
    </row>
    <row r="141" spans="1:7" ht="27" customHeight="1">
      <c r="A141" s="26" t="str">
        <f t="shared" si="4"/>
        <v>53</v>
      </c>
      <c r="B141" s="32">
        <v>333903953</v>
      </c>
      <c r="C141" s="33" t="s">
        <v>74</v>
      </c>
      <c r="D141" s="32">
        <v>332340600</v>
      </c>
      <c r="E141" s="36" t="s">
        <v>74</v>
      </c>
      <c r="F141" s="37" t="s">
        <v>154</v>
      </c>
      <c r="G141" s="36" t="s">
        <v>82</v>
      </c>
    </row>
    <row r="142" spans="1:7" ht="27" customHeight="1">
      <c r="A142" s="26" t="str">
        <f t="shared" si="4"/>
        <v/>
      </c>
      <c r="B142" s="35"/>
      <c r="C142" s="35"/>
      <c r="D142" s="32">
        <v>332350600</v>
      </c>
      <c r="E142" s="36" t="s">
        <v>74</v>
      </c>
      <c r="F142" s="37" t="s">
        <v>154</v>
      </c>
      <c r="G142" s="36" t="s">
        <v>82</v>
      </c>
    </row>
    <row r="143" spans="1:7" ht="27" customHeight="1">
      <c r="A143" s="26" t="str">
        <f t="shared" si="4"/>
        <v>54</v>
      </c>
      <c r="B143" s="32">
        <v>333903954</v>
      </c>
      <c r="C143" s="33" t="s">
        <v>74</v>
      </c>
      <c r="D143" s="32">
        <v>332310600</v>
      </c>
      <c r="E143" s="36" t="s">
        <v>74</v>
      </c>
      <c r="F143" s="37" t="s">
        <v>154</v>
      </c>
      <c r="G143" s="36" t="s">
        <v>82</v>
      </c>
    </row>
    <row r="144" spans="1:7" ht="27" customHeight="1">
      <c r="A144" s="26" t="str">
        <f t="shared" si="4"/>
        <v/>
      </c>
      <c r="B144" s="35"/>
      <c r="C144" s="35"/>
      <c r="D144" s="32">
        <v>332340600</v>
      </c>
      <c r="E144" s="36" t="s">
        <v>74</v>
      </c>
      <c r="F144" s="37" t="s">
        <v>154</v>
      </c>
      <c r="G144" s="36" t="s">
        <v>82</v>
      </c>
    </row>
    <row r="145" spans="1:7" ht="27" customHeight="1">
      <c r="A145" s="26" t="str">
        <f t="shared" si="4"/>
        <v/>
      </c>
      <c r="B145" s="35"/>
      <c r="C145" s="35"/>
      <c r="D145" s="32">
        <v>332350600</v>
      </c>
      <c r="E145" s="36" t="s">
        <v>74</v>
      </c>
      <c r="F145" s="37" t="s">
        <v>154</v>
      </c>
      <c r="G145" s="36" t="s">
        <v>82</v>
      </c>
    </row>
    <row r="146" spans="1:7" ht="40.5" customHeight="1">
      <c r="A146" s="26" t="str">
        <f t="shared" si="4"/>
        <v>55</v>
      </c>
      <c r="B146" s="32">
        <v>333903955</v>
      </c>
      <c r="C146" s="33" t="s">
        <v>74</v>
      </c>
      <c r="D146" s="32">
        <v>332310700</v>
      </c>
      <c r="E146" s="36" t="s">
        <v>74</v>
      </c>
      <c r="F146" s="37" t="s">
        <v>155</v>
      </c>
      <c r="G146" s="36" t="s">
        <v>82</v>
      </c>
    </row>
    <row r="147" spans="1:7" ht="40.5" customHeight="1">
      <c r="A147" s="26" t="str">
        <f t="shared" si="4"/>
        <v/>
      </c>
      <c r="B147" s="35"/>
      <c r="C147" s="35"/>
      <c r="D147" s="32">
        <v>332340700</v>
      </c>
      <c r="E147" s="36" t="s">
        <v>74</v>
      </c>
      <c r="F147" s="37" t="s">
        <v>155</v>
      </c>
      <c r="G147" s="36" t="s">
        <v>82</v>
      </c>
    </row>
    <row r="148" spans="1:7" ht="40.5" customHeight="1">
      <c r="A148" s="26" t="str">
        <f t="shared" si="4"/>
        <v/>
      </c>
      <c r="B148" s="35"/>
      <c r="C148" s="35"/>
      <c r="D148" s="32">
        <v>332350700</v>
      </c>
      <c r="E148" s="36" t="s">
        <v>74</v>
      </c>
      <c r="F148" s="37" t="s">
        <v>155</v>
      </c>
      <c r="G148" s="36" t="s">
        <v>82</v>
      </c>
    </row>
    <row r="149" spans="1:7" ht="27" customHeight="1">
      <c r="A149" s="26" t="str">
        <f t="shared" si="4"/>
        <v>56</v>
      </c>
      <c r="B149" s="32">
        <v>333903956</v>
      </c>
      <c r="C149" s="33" t="s">
        <v>74</v>
      </c>
      <c r="D149" s="32">
        <v>332310100</v>
      </c>
      <c r="E149" s="36" t="s">
        <v>74</v>
      </c>
      <c r="F149" s="37" t="s">
        <v>116</v>
      </c>
      <c r="G149" s="36" t="s">
        <v>82</v>
      </c>
    </row>
    <row r="150" spans="1:7">
      <c r="A150" s="26"/>
    </row>
    <row r="151" spans="1:7">
      <c r="A151" s="26"/>
    </row>
    <row r="152" spans="1:7">
      <c r="A152" s="26"/>
    </row>
    <row r="153" spans="1:7">
      <c r="A153" s="26"/>
    </row>
    <row r="154" spans="1:7">
      <c r="A154" s="26"/>
    </row>
    <row r="155" spans="1:7">
      <c r="A155" s="26"/>
    </row>
    <row r="156" spans="1:7">
      <c r="A156" s="26"/>
    </row>
    <row r="157" spans="1:7">
      <c r="A157" s="26"/>
    </row>
    <row r="158" spans="1:7">
      <c r="A158" s="26"/>
    </row>
    <row r="159" spans="1:7">
      <c r="A159" s="26"/>
    </row>
    <row r="160" spans="1:7">
      <c r="A160" s="26"/>
    </row>
    <row r="161" spans="1:1">
      <c r="A161" s="26"/>
    </row>
    <row r="162" spans="1:1">
      <c r="A162" s="26"/>
    </row>
    <row r="163" spans="1:1">
      <c r="A163" s="26"/>
    </row>
    <row r="164" spans="1:1">
      <c r="A164" s="26"/>
    </row>
    <row r="165" spans="1:1">
      <c r="A165" s="26"/>
    </row>
    <row r="166" spans="1:1">
      <c r="A166" s="26"/>
    </row>
    <row r="167" spans="1:1">
      <c r="A167" s="26"/>
    </row>
    <row r="168" spans="1:1">
      <c r="A168" s="26"/>
    </row>
    <row r="169" spans="1:1">
      <c r="A169" s="26"/>
    </row>
    <row r="170" spans="1:1">
      <c r="A170" s="26"/>
    </row>
    <row r="171" spans="1:1">
      <c r="A171" s="26"/>
    </row>
    <row r="172" spans="1:1">
      <c r="A172" s="26"/>
    </row>
    <row r="173" spans="1:1">
      <c r="A173" s="26"/>
    </row>
    <row r="174" spans="1:1">
      <c r="A174" s="26"/>
    </row>
    <row r="175" spans="1:1">
      <c r="A175" s="26"/>
    </row>
    <row r="176" spans="1:1">
      <c r="A176" s="26"/>
    </row>
    <row r="177" spans="1:1">
      <c r="A177" s="26"/>
    </row>
    <row r="178" spans="1:1">
      <c r="A178" s="26"/>
    </row>
    <row r="179" spans="1:1">
      <c r="A179" s="26"/>
    </row>
    <row r="180" spans="1:1">
      <c r="A180" s="26"/>
    </row>
    <row r="181" spans="1:1">
      <c r="A181" s="26"/>
    </row>
    <row r="182" spans="1:1">
      <c r="A182" s="26"/>
    </row>
    <row r="183" spans="1:1">
      <c r="A183" s="26"/>
    </row>
    <row r="184" spans="1:1">
      <c r="A184" s="26"/>
    </row>
    <row r="185" spans="1:1">
      <c r="A185" s="26"/>
    </row>
    <row r="186" spans="1:1">
      <c r="A186" s="26"/>
    </row>
    <row r="187" spans="1:1">
      <c r="A187" s="26"/>
    </row>
    <row r="188" spans="1:1">
      <c r="A188" s="26"/>
    </row>
    <row r="189" spans="1:1">
      <c r="A189" s="26"/>
    </row>
    <row r="190" spans="1:1">
      <c r="A190" s="26"/>
    </row>
    <row r="191" spans="1:1">
      <c r="A191" s="26"/>
    </row>
    <row r="192" spans="1:1">
      <c r="A192" s="26"/>
    </row>
    <row r="193" spans="1:1">
      <c r="A193" s="26"/>
    </row>
    <row r="194" spans="1:1">
      <c r="A194" s="26"/>
    </row>
    <row r="195" spans="1:1">
      <c r="A195" s="26"/>
    </row>
    <row r="196" spans="1:1">
      <c r="A196" s="26"/>
    </row>
    <row r="197" spans="1:1">
      <c r="A197" s="26"/>
    </row>
    <row r="198" spans="1:1">
      <c r="A198" s="26"/>
    </row>
    <row r="199" spans="1:1">
      <c r="A199" s="26"/>
    </row>
    <row r="200" spans="1:1">
      <c r="A200" s="26"/>
    </row>
    <row r="201" spans="1:1">
      <c r="A201" s="26"/>
    </row>
    <row r="202" spans="1:1">
      <c r="A202" s="26"/>
    </row>
    <row r="203" spans="1:1">
      <c r="A203" s="26"/>
    </row>
    <row r="204" spans="1:1">
      <c r="A204" s="26"/>
    </row>
    <row r="205" spans="1:1">
      <c r="A205" s="26"/>
    </row>
    <row r="206" spans="1:1">
      <c r="A206" s="26"/>
    </row>
    <row r="207" spans="1:1">
      <c r="A207" s="26"/>
    </row>
    <row r="208" spans="1:1">
      <c r="A208" s="26"/>
    </row>
    <row r="209" spans="1:1">
      <c r="A209" s="26"/>
    </row>
    <row r="210" spans="1:1">
      <c r="A210" s="26"/>
    </row>
    <row r="211" spans="1:1">
      <c r="A211" s="26"/>
    </row>
    <row r="212" spans="1:1">
      <c r="A212" s="26"/>
    </row>
    <row r="213" spans="1:1">
      <c r="A213" s="26"/>
    </row>
    <row r="214" spans="1:1">
      <c r="A214" s="26"/>
    </row>
    <row r="215" spans="1:1">
      <c r="A215" s="26"/>
    </row>
    <row r="216" spans="1:1">
      <c r="A216" s="26"/>
    </row>
    <row r="217" spans="1:1">
      <c r="A217" s="26"/>
    </row>
    <row r="218" spans="1:1">
      <c r="A218" s="26"/>
    </row>
    <row r="219" spans="1:1">
      <c r="A219" s="26"/>
    </row>
    <row r="220" spans="1:1">
      <c r="A220" s="26"/>
    </row>
    <row r="221" spans="1:1">
      <c r="A221" s="26"/>
    </row>
    <row r="222" spans="1:1">
      <c r="A222" s="26"/>
    </row>
    <row r="223" spans="1:1">
      <c r="A223" s="26"/>
    </row>
    <row r="224" spans="1:1">
      <c r="A224" s="26"/>
    </row>
    <row r="225" spans="1:1">
      <c r="A225" s="26"/>
    </row>
    <row r="226" spans="1:1">
      <c r="A226" s="26"/>
    </row>
    <row r="227" spans="1:1">
      <c r="A227" s="26"/>
    </row>
    <row r="228" spans="1:1">
      <c r="A228" s="26"/>
    </row>
    <row r="229" spans="1:1">
      <c r="A229" s="26"/>
    </row>
    <row r="230" spans="1:1">
      <c r="A230" s="26"/>
    </row>
    <row r="231" spans="1:1">
      <c r="A231" s="26"/>
    </row>
    <row r="232" spans="1:1">
      <c r="A232" s="26"/>
    </row>
    <row r="233" spans="1:1">
      <c r="A233" s="26"/>
    </row>
    <row r="234" spans="1:1">
      <c r="A234" s="26"/>
    </row>
    <row r="235" spans="1:1">
      <c r="A235" s="26"/>
    </row>
    <row r="236" spans="1:1">
      <c r="A236" s="26"/>
    </row>
    <row r="237" spans="1:1">
      <c r="A237" s="26"/>
    </row>
    <row r="238" spans="1:1">
      <c r="A238" s="26"/>
    </row>
    <row r="239" spans="1:1">
      <c r="A239" s="26"/>
    </row>
    <row r="240" spans="1:1">
      <c r="A240" s="26"/>
    </row>
    <row r="241" spans="1:1">
      <c r="A241" s="26"/>
    </row>
    <row r="242" spans="1:1">
      <c r="A242" s="26"/>
    </row>
    <row r="243" spans="1:1">
      <c r="A243" s="26"/>
    </row>
    <row r="244" spans="1:1">
      <c r="A244" s="26"/>
    </row>
    <row r="245" spans="1:1">
      <c r="A245" s="26"/>
    </row>
    <row r="246" spans="1:1">
      <c r="A246" s="26"/>
    </row>
    <row r="247" spans="1:1">
      <c r="A247" s="26"/>
    </row>
    <row r="248" spans="1:1">
      <c r="A248" s="26"/>
    </row>
    <row r="249" spans="1:1">
      <c r="A249" s="26"/>
    </row>
    <row r="250" spans="1:1">
      <c r="A250" s="26"/>
    </row>
    <row r="251" spans="1:1">
      <c r="A251" s="26"/>
    </row>
    <row r="252" spans="1:1">
      <c r="A252" s="26"/>
    </row>
    <row r="253" spans="1:1">
      <c r="A253" s="26"/>
    </row>
    <row r="254" spans="1:1">
      <c r="A254" s="26"/>
    </row>
    <row r="255" spans="1:1">
      <c r="A255" s="26"/>
    </row>
    <row r="256" spans="1:1">
      <c r="A256" s="26"/>
    </row>
    <row r="257" spans="1:1">
      <c r="A257" s="26"/>
    </row>
    <row r="258" spans="1:1">
      <c r="A258" s="26"/>
    </row>
    <row r="259" spans="1:1">
      <c r="A259" s="26"/>
    </row>
    <row r="260" spans="1:1">
      <c r="A260" s="26"/>
    </row>
    <row r="261" spans="1:1">
      <c r="A261" s="26"/>
    </row>
    <row r="262" spans="1:1">
      <c r="A262" s="26"/>
    </row>
    <row r="263" spans="1:1">
      <c r="A263" s="26"/>
    </row>
    <row r="264" spans="1:1">
      <c r="A264" s="26"/>
    </row>
    <row r="265" spans="1:1">
      <c r="A265" s="26"/>
    </row>
    <row r="266" spans="1:1">
      <c r="A266" s="26"/>
    </row>
    <row r="267" spans="1:1">
      <c r="A267" s="26"/>
    </row>
    <row r="268" spans="1:1">
      <c r="A268" s="26"/>
    </row>
    <row r="269" spans="1:1">
      <c r="A269" s="26"/>
    </row>
    <row r="270" spans="1:1">
      <c r="A270" s="26"/>
    </row>
    <row r="271" spans="1:1">
      <c r="A271" s="26"/>
    </row>
    <row r="272" spans="1:1">
      <c r="A272" s="26"/>
    </row>
    <row r="273" spans="1:1">
      <c r="A273" s="26"/>
    </row>
    <row r="274" spans="1:1">
      <c r="A274" s="26"/>
    </row>
    <row r="275" spans="1:1">
      <c r="A275" s="26"/>
    </row>
    <row r="276" spans="1:1">
      <c r="A276" s="26"/>
    </row>
    <row r="277" spans="1:1">
      <c r="A277" s="26"/>
    </row>
    <row r="278" spans="1:1">
      <c r="A278" s="26"/>
    </row>
    <row r="279" spans="1:1">
      <c r="A279" s="26"/>
    </row>
    <row r="280" spans="1:1">
      <c r="A280" s="26"/>
    </row>
    <row r="281" spans="1:1">
      <c r="A281" s="26"/>
    </row>
    <row r="282" spans="1:1">
      <c r="A282" s="26"/>
    </row>
    <row r="283" spans="1:1">
      <c r="A283" s="26"/>
    </row>
    <row r="284" spans="1:1">
      <c r="A284" s="26"/>
    </row>
    <row r="285" spans="1:1">
      <c r="A285" s="26"/>
    </row>
    <row r="286" spans="1:1">
      <c r="A286" s="26"/>
    </row>
    <row r="287" spans="1:1">
      <c r="A287" s="26"/>
    </row>
    <row r="288" spans="1:1">
      <c r="A288" s="26"/>
    </row>
    <row r="289" spans="1:1">
      <c r="A289" s="26"/>
    </row>
    <row r="290" spans="1:1">
      <c r="A290" s="26"/>
    </row>
    <row r="291" spans="1:1">
      <c r="A291" s="26"/>
    </row>
    <row r="292" spans="1:1">
      <c r="A292" s="26"/>
    </row>
    <row r="293" spans="1:1">
      <c r="A293" s="26"/>
    </row>
    <row r="294" spans="1:1">
      <c r="A294" s="26"/>
    </row>
    <row r="295" spans="1:1">
      <c r="A295" s="26"/>
    </row>
    <row r="296" spans="1:1">
      <c r="A296" s="26"/>
    </row>
    <row r="297" spans="1:1">
      <c r="A297" s="26"/>
    </row>
    <row r="298" spans="1:1">
      <c r="A298" s="26"/>
    </row>
    <row r="299" spans="1:1">
      <c r="A299" s="26"/>
    </row>
    <row r="300" spans="1:1">
      <c r="A300" s="26"/>
    </row>
    <row r="301" spans="1:1">
      <c r="A301" s="26"/>
    </row>
    <row r="302" spans="1:1">
      <c r="A302" s="26"/>
    </row>
    <row r="303" spans="1:1">
      <c r="A303" s="26"/>
    </row>
    <row r="304" spans="1:1">
      <c r="A304" s="26"/>
    </row>
    <row r="305" spans="1:1">
      <c r="A305" s="26"/>
    </row>
    <row r="306" spans="1:1">
      <c r="A306" s="26"/>
    </row>
    <row r="307" spans="1:1">
      <c r="A307" s="26"/>
    </row>
    <row r="308" spans="1:1">
      <c r="A308" s="26"/>
    </row>
    <row r="309" spans="1:1">
      <c r="A309" s="26"/>
    </row>
    <row r="310" spans="1:1">
      <c r="A310" s="26"/>
    </row>
    <row r="311" spans="1:1">
      <c r="A311" s="26"/>
    </row>
    <row r="312" spans="1:1">
      <c r="A312" s="26"/>
    </row>
    <row r="313" spans="1:1">
      <c r="A313" s="26"/>
    </row>
    <row r="314" spans="1:1">
      <c r="A314" s="26"/>
    </row>
    <row r="315" spans="1:1">
      <c r="A315" s="26"/>
    </row>
    <row r="316" spans="1:1">
      <c r="A316" s="26"/>
    </row>
    <row r="317" spans="1:1">
      <c r="A317" s="26"/>
    </row>
    <row r="318" spans="1:1">
      <c r="A318" s="26"/>
    </row>
    <row r="319" spans="1:1">
      <c r="A319" s="26"/>
    </row>
    <row r="320" spans="1:1">
      <c r="A320" s="26"/>
    </row>
    <row r="321" spans="1:1">
      <c r="A321" s="26"/>
    </row>
    <row r="322" spans="1:1">
      <c r="A322" s="26"/>
    </row>
    <row r="323" spans="1:1">
      <c r="A323" s="26"/>
    </row>
    <row r="324" spans="1:1">
      <c r="A324" s="26"/>
    </row>
    <row r="325" spans="1:1">
      <c r="A325" s="26"/>
    </row>
    <row r="326" spans="1:1">
      <c r="A326" s="26"/>
    </row>
    <row r="327" spans="1:1">
      <c r="A327" s="26"/>
    </row>
    <row r="328" spans="1:1">
      <c r="A328" s="26"/>
    </row>
    <row r="329" spans="1:1">
      <c r="A329" s="26"/>
    </row>
    <row r="330" spans="1:1">
      <c r="A330" s="26"/>
    </row>
    <row r="331" spans="1:1">
      <c r="A331" s="26"/>
    </row>
    <row r="332" spans="1:1">
      <c r="A332" s="26"/>
    </row>
    <row r="333" spans="1:1">
      <c r="A333" s="26"/>
    </row>
    <row r="334" spans="1:1">
      <c r="A334" s="26"/>
    </row>
    <row r="335" spans="1:1">
      <c r="A335" s="26"/>
    </row>
    <row r="336" spans="1:1">
      <c r="A336" s="26"/>
    </row>
    <row r="337" spans="1:1">
      <c r="A337" s="26"/>
    </row>
    <row r="338" spans="1:1">
      <c r="A338" s="26"/>
    </row>
    <row r="339" spans="1:1">
      <c r="A339" s="26"/>
    </row>
    <row r="340" spans="1:1">
      <c r="A340" s="26"/>
    </row>
    <row r="341" spans="1:1">
      <c r="A341" s="26"/>
    </row>
    <row r="342" spans="1:1">
      <c r="A342" s="26"/>
    </row>
    <row r="343" spans="1:1">
      <c r="A343" s="26"/>
    </row>
    <row r="344" spans="1:1">
      <c r="A344" s="26"/>
    </row>
    <row r="345" spans="1:1">
      <c r="A345" s="26"/>
    </row>
    <row r="346" spans="1:1">
      <c r="A346" s="26"/>
    </row>
    <row r="347" spans="1:1">
      <c r="A347" s="26"/>
    </row>
    <row r="348" spans="1:1">
      <c r="A348" s="26"/>
    </row>
    <row r="349" spans="1:1">
      <c r="A349" s="26"/>
    </row>
  </sheetData>
  <mergeCells count="12">
    <mergeCell ref="F67:G67"/>
    <mergeCell ref="F68:G68"/>
    <mergeCell ref="F76:G76"/>
    <mergeCell ref="E88:G88"/>
    <mergeCell ref="F70:G70"/>
    <mergeCell ref="F71:G71"/>
    <mergeCell ref="F74:G74"/>
    <mergeCell ref="F75:G75"/>
    <mergeCell ref="F73:G73"/>
    <mergeCell ref="E89:G89"/>
    <mergeCell ref="F69:G69"/>
    <mergeCell ref="F72:G7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6"/>
  <sheetViews>
    <sheetView topLeftCell="A5" workbookViewId="0">
      <selection activeCell="G8" sqref="G8"/>
    </sheetView>
  </sheetViews>
  <sheetFormatPr defaultRowHeight="15"/>
  <cols>
    <col min="1" max="1" width="14.5703125" customWidth="1"/>
    <col min="2" max="2" width="14.140625" customWidth="1"/>
    <col min="3" max="3" width="24" customWidth="1"/>
    <col min="5" max="5" width="15" bestFit="1" customWidth="1"/>
    <col min="6" max="6" width="28.42578125" bestFit="1" customWidth="1"/>
    <col min="7" max="7" width="14" bestFit="1" customWidth="1"/>
    <col min="8" max="8" width="10" bestFit="1" customWidth="1"/>
    <col min="9" max="9" width="28.42578125" bestFit="1" customWidth="1"/>
  </cols>
  <sheetData>
    <row r="1" spans="1:9" ht="15.75" customHeight="1">
      <c r="A1" s="42" t="s">
        <v>156</v>
      </c>
      <c r="B1" s="42" t="s">
        <v>157</v>
      </c>
      <c r="C1" s="42" t="s">
        <v>158</v>
      </c>
      <c r="E1" t="s">
        <v>159</v>
      </c>
      <c r="G1" t="s">
        <v>160</v>
      </c>
      <c r="H1" t="s">
        <v>157</v>
      </c>
    </row>
    <row r="2" spans="1:9" ht="15.75" customHeight="1">
      <c r="A2" s="42"/>
      <c r="B2" s="42"/>
      <c r="C2" s="42"/>
      <c r="G2" s="43">
        <v>0</v>
      </c>
      <c r="H2" s="44">
        <v>124110201</v>
      </c>
      <c r="I2" t="s">
        <v>161</v>
      </c>
    </row>
    <row r="3" spans="1:9">
      <c r="A3" s="44">
        <v>0</v>
      </c>
      <c r="B3" s="44">
        <v>124110201</v>
      </c>
      <c r="C3" s="45" t="s">
        <v>161</v>
      </c>
      <c r="E3" t="s">
        <v>162</v>
      </c>
      <c r="F3" t="s">
        <v>163</v>
      </c>
      <c r="G3">
        <v>2</v>
      </c>
      <c r="H3" t="s">
        <v>164</v>
      </c>
      <c r="I3" t="s">
        <v>163</v>
      </c>
    </row>
    <row r="4" spans="1:9">
      <c r="A4" s="46">
        <v>2</v>
      </c>
      <c r="B4" s="46">
        <v>123110505</v>
      </c>
      <c r="C4" s="45" t="s">
        <v>163</v>
      </c>
      <c r="E4" t="s">
        <v>165</v>
      </c>
      <c r="F4" t="s">
        <v>166</v>
      </c>
      <c r="G4">
        <v>4</v>
      </c>
      <c r="H4" t="s">
        <v>167</v>
      </c>
      <c r="I4" t="s">
        <v>166</v>
      </c>
    </row>
    <row r="5" spans="1:9" ht="45" customHeight="1">
      <c r="A5" s="44">
        <v>4</v>
      </c>
      <c r="B5" s="44">
        <v>123110101</v>
      </c>
      <c r="C5" s="45" t="s">
        <v>168</v>
      </c>
      <c r="E5" t="s">
        <v>169</v>
      </c>
      <c r="F5" t="s">
        <v>170</v>
      </c>
      <c r="G5">
        <v>6</v>
      </c>
      <c r="H5" t="s">
        <v>171</v>
      </c>
      <c r="I5" t="s">
        <v>170</v>
      </c>
    </row>
    <row r="6" spans="1:9" ht="45" customHeight="1">
      <c r="A6" s="44">
        <v>6</v>
      </c>
      <c r="B6" s="44">
        <v>123110102</v>
      </c>
      <c r="C6" s="45" t="s">
        <v>172</v>
      </c>
      <c r="E6" t="s">
        <v>173</v>
      </c>
      <c r="F6" t="s">
        <v>174</v>
      </c>
      <c r="G6">
        <v>8</v>
      </c>
      <c r="H6" t="s">
        <v>175</v>
      </c>
      <c r="I6" t="s">
        <v>176</v>
      </c>
    </row>
    <row r="7" spans="1:9" ht="75" customHeight="1">
      <c r="A7" s="44">
        <v>8</v>
      </c>
      <c r="B7" s="44">
        <v>123110103</v>
      </c>
      <c r="C7" s="47" t="s">
        <v>177</v>
      </c>
      <c r="E7" t="s">
        <v>178</v>
      </c>
      <c r="F7" t="s">
        <v>179</v>
      </c>
      <c r="G7">
        <v>10</v>
      </c>
      <c r="H7" t="s">
        <v>180</v>
      </c>
      <c r="I7" t="s">
        <v>181</v>
      </c>
    </row>
    <row r="8" spans="1:9" ht="60" customHeight="1">
      <c r="A8" s="44">
        <v>10</v>
      </c>
      <c r="B8" s="44">
        <v>123110104</v>
      </c>
      <c r="C8" s="45" t="s">
        <v>182</v>
      </c>
      <c r="E8" t="s">
        <v>183</v>
      </c>
      <c r="F8" t="s">
        <v>184</v>
      </c>
      <c r="G8">
        <v>12</v>
      </c>
      <c r="H8" t="s">
        <v>185</v>
      </c>
      <c r="I8" t="s">
        <v>184</v>
      </c>
    </row>
    <row r="9" spans="1:9" ht="45" customHeight="1">
      <c r="A9" s="44">
        <v>12</v>
      </c>
      <c r="B9" s="44">
        <v>123110301</v>
      </c>
      <c r="C9" s="45" t="s">
        <v>186</v>
      </c>
      <c r="E9" t="s">
        <v>187</v>
      </c>
      <c r="F9" t="s">
        <v>188</v>
      </c>
      <c r="G9">
        <v>13</v>
      </c>
      <c r="H9" t="s">
        <v>189</v>
      </c>
      <c r="I9" t="s">
        <v>190</v>
      </c>
    </row>
    <row r="10" spans="1:9" ht="60" customHeight="1">
      <c r="A10" s="44">
        <v>13</v>
      </c>
      <c r="B10" s="44">
        <v>123119904</v>
      </c>
      <c r="C10" s="45" t="s">
        <v>191</v>
      </c>
      <c r="E10" t="s">
        <v>192</v>
      </c>
      <c r="F10" t="s">
        <v>193</v>
      </c>
      <c r="G10">
        <v>14</v>
      </c>
      <c r="H10" t="s">
        <v>194</v>
      </c>
      <c r="I10" t="s">
        <v>193</v>
      </c>
    </row>
    <row r="11" spans="1:9">
      <c r="A11" s="44">
        <v>14</v>
      </c>
      <c r="B11" s="44">
        <v>123110900</v>
      </c>
      <c r="C11" s="45" t="s">
        <v>193</v>
      </c>
      <c r="E11" t="s">
        <v>195</v>
      </c>
      <c r="F11" t="s">
        <v>196</v>
      </c>
      <c r="G11">
        <v>18</v>
      </c>
      <c r="H11" t="s">
        <v>197</v>
      </c>
      <c r="I11" t="s">
        <v>196</v>
      </c>
    </row>
    <row r="12" spans="1:9" ht="45" customHeight="1">
      <c r="A12" s="44">
        <v>16</v>
      </c>
      <c r="B12" s="47" t="s">
        <v>198</v>
      </c>
      <c r="C12" s="45" t="s">
        <v>199</v>
      </c>
      <c r="E12" t="s">
        <v>200</v>
      </c>
      <c r="F12" t="s">
        <v>201</v>
      </c>
      <c r="G12">
        <v>19</v>
      </c>
      <c r="H12" t="s">
        <v>202</v>
      </c>
      <c r="I12" t="s">
        <v>201</v>
      </c>
    </row>
    <row r="13" spans="1:9" ht="45" customHeight="1">
      <c r="A13" s="44">
        <v>18</v>
      </c>
      <c r="B13" s="44">
        <v>123110402</v>
      </c>
      <c r="C13" s="45" t="s">
        <v>203</v>
      </c>
      <c r="E13" t="s">
        <v>204</v>
      </c>
      <c r="F13" t="s">
        <v>205</v>
      </c>
      <c r="G13">
        <v>20</v>
      </c>
      <c r="H13" t="s">
        <v>206</v>
      </c>
      <c r="I13" t="s">
        <v>205</v>
      </c>
    </row>
    <row r="14" spans="1:9" ht="30" customHeight="1">
      <c r="A14" s="44">
        <v>19</v>
      </c>
      <c r="B14" s="44">
        <v>123110403</v>
      </c>
      <c r="C14" s="45" t="s">
        <v>201</v>
      </c>
      <c r="E14" t="s">
        <v>207</v>
      </c>
      <c r="F14" t="s">
        <v>208</v>
      </c>
      <c r="G14">
        <v>22</v>
      </c>
      <c r="H14" t="s">
        <v>209</v>
      </c>
      <c r="I14" t="s">
        <v>208</v>
      </c>
    </row>
    <row r="15" spans="1:9">
      <c r="A15" s="44">
        <v>20</v>
      </c>
      <c r="B15" s="44">
        <v>123110506</v>
      </c>
      <c r="C15" s="45" t="s">
        <v>205</v>
      </c>
      <c r="E15" t="s">
        <v>210</v>
      </c>
      <c r="F15" t="s">
        <v>211</v>
      </c>
      <c r="G15">
        <v>24</v>
      </c>
      <c r="H15" t="s">
        <v>212</v>
      </c>
      <c r="I15" t="s">
        <v>211</v>
      </c>
    </row>
    <row r="16" spans="1:9" ht="45" customHeight="1">
      <c r="A16" s="44">
        <v>22</v>
      </c>
      <c r="B16" s="44">
        <v>123110118</v>
      </c>
      <c r="C16" s="45" t="s">
        <v>213</v>
      </c>
      <c r="E16" t="s">
        <v>214</v>
      </c>
      <c r="F16" t="s">
        <v>215</v>
      </c>
      <c r="G16">
        <v>26</v>
      </c>
      <c r="H16" t="s">
        <v>216</v>
      </c>
      <c r="I16" t="s">
        <v>215</v>
      </c>
    </row>
    <row r="17" spans="1:9" ht="60" customHeight="1">
      <c r="A17" s="44">
        <v>24</v>
      </c>
      <c r="B17" s="44">
        <v>123110105</v>
      </c>
      <c r="C17" s="45" t="s">
        <v>217</v>
      </c>
      <c r="E17" t="s">
        <v>218</v>
      </c>
      <c r="F17" t="s">
        <v>219</v>
      </c>
      <c r="G17">
        <v>28</v>
      </c>
      <c r="H17" t="s">
        <v>220</v>
      </c>
      <c r="I17" t="s">
        <v>221</v>
      </c>
    </row>
    <row r="18" spans="1:9" ht="45" customHeight="1">
      <c r="A18" s="44">
        <v>26</v>
      </c>
      <c r="B18" s="44">
        <v>123110404</v>
      </c>
      <c r="C18" s="45" t="s">
        <v>222</v>
      </c>
      <c r="E18" t="s">
        <v>223</v>
      </c>
      <c r="F18" t="s">
        <v>221</v>
      </c>
      <c r="G18">
        <v>30</v>
      </c>
      <c r="H18" t="s">
        <v>224</v>
      </c>
      <c r="I18" t="s">
        <v>221</v>
      </c>
    </row>
    <row r="19" spans="1:9" ht="60" customHeight="1">
      <c r="A19" s="44">
        <v>28</v>
      </c>
      <c r="B19" s="44">
        <v>123110106</v>
      </c>
      <c r="C19" s="45" t="s">
        <v>225</v>
      </c>
      <c r="E19" t="s">
        <v>226</v>
      </c>
      <c r="F19" t="s">
        <v>221</v>
      </c>
      <c r="G19">
        <v>32</v>
      </c>
      <c r="H19" t="s">
        <v>227</v>
      </c>
      <c r="I19" t="s">
        <v>221</v>
      </c>
    </row>
    <row r="20" spans="1:9" ht="45" customHeight="1">
      <c r="A20" s="44">
        <v>30</v>
      </c>
      <c r="B20" s="48">
        <v>123110107</v>
      </c>
      <c r="C20" s="45" t="s">
        <v>228</v>
      </c>
      <c r="E20" t="s">
        <v>229</v>
      </c>
      <c r="F20" t="s">
        <v>230</v>
      </c>
      <c r="G20">
        <v>33</v>
      </c>
      <c r="H20" t="s">
        <v>231</v>
      </c>
      <c r="I20" t="s">
        <v>230</v>
      </c>
    </row>
    <row r="21" spans="1:9" ht="45" customHeight="1">
      <c r="A21" s="44">
        <v>32</v>
      </c>
      <c r="B21" s="48">
        <v>123110108</v>
      </c>
      <c r="C21" s="45" t="s">
        <v>232</v>
      </c>
      <c r="E21" t="s">
        <v>233</v>
      </c>
      <c r="F21" t="s">
        <v>234</v>
      </c>
      <c r="G21">
        <v>34</v>
      </c>
      <c r="H21" t="s">
        <v>235</v>
      </c>
      <c r="I21" t="s">
        <v>236</v>
      </c>
    </row>
    <row r="22" spans="1:9" ht="45" customHeight="1">
      <c r="A22" s="44">
        <v>33</v>
      </c>
      <c r="B22" s="48">
        <v>123110405</v>
      </c>
      <c r="C22" s="45" t="s">
        <v>237</v>
      </c>
      <c r="H22" t="s">
        <v>238</v>
      </c>
      <c r="I22" t="s">
        <v>239</v>
      </c>
    </row>
    <row r="23" spans="1:9" ht="60" customHeight="1">
      <c r="A23" s="44">
        <v>34</v>
      </c>
      <c r="B23" s="48">
        <v>123110125</v>
      </c>
      <c r="C23" s="45" t="s">
        <v>240</v>
      </c>
      <c r="E23" t="s">
        <v>241</v>
      </c>
      <c r="F23" t="s">
        <v>242</v>
      </c>
      <c r="G23">
        <v>35</v>
      </c>
      <c r="H23" t="s">
        <v>243</v>
      </c>
      <c r="I23" t="s">
        <v>244</v>
      </c>
    </row>
    <row r="24" spans="1:9" ht="45" customHeight="1">
      <c r="A24" s="44">
        <v>35</v>
      </c>
      <c r="B24" s="48">
        <v>123110201</v>
      </c>
      <c r="C24" s="45" t="s">
        <v>245</v>
      </c>
      <c r="E24" t="s">
        <v>246</v>
      </c>
      <c r="F24" t="s">
        <v>247</v>
      </c>
      <c r="G24">
        <v>36</v>
      </c>
      <c r="H24" t="s">
        <v>248</v>
      </c>
      <c r="I24" t="s">
        <v>249</v>
      </c>
    </row>
    <row r="25" spans="1:9" ht="60" customHeight="1">
      <c r="A25" s="44">
        <v>36</v>
      </c>
      <c r="B25" s="48">
        <v>123110302</v>
      </c>
      <c r="C25" s="45" t="s">
        <v>250</v>
      </c>
      <c r="E25" t="s">
        <v>251</v>
      </c>
      <c r="F25" t="s">
        <v>252</v>
      </c>
      <c r="G25">
        <v>38</v>
      </c>
      <c r="H25" t="s">
        <v>253</v>
      </c>
      <c r="I25" t="s">
        <v>252</v>
      </c>
    </row>
    <row r="26" spans="1:9" ht="60" customHeight="1">
      <c r="A26" s="44">
        <v>38</v>
      </c>
      <c r="B26" s="48">
        <v>123110109</v>
      </c>
      <c r="C26" s="45" t="s">
        <v>254</v>
      </c>
      <c r="E26" t="s">
        <v>255</v>
      </c>
      <c r="F26" t="s">
        <v>256</v>
      </c>
      <c r="G26">
        <v>39</v>
      </c>
      <c r="H26" t="s">
        <v>257</v>
      </c>
      <c r="I26" t="s">
        <v>256</v>
      </c>
    </row>
    <row r="27" spans="1:9" ht="45" customHeight="1">
      <c r="A27" s="44">
        <v>39</v>
      </c>
      <c r="B27" s="48">
        <v>123110121</v>
      </c>
      <c r="C27" s="45" t="s">
        <v>258</v>
      </c>
      <c r="E27" t="s">
        <v>259</v>
      </c>
      <c r="F27" t="s">
        <v>260</v>
      </c>
      <c r="G27">
        <v>40</v>
      </c>
      <c r="H27" t="s">
        <v>261</v>
      </c>
      <c r="I27" t="s">
        <v>262</v>
      </c>
    </row>
    <row r="28" spans="1:9" ht="60" customHeight="1">
      <c r="A28" s="44">
        <v>40</v>
      </c>
      <c r="B28" s="48">
        <v>123110120</v>
      </c>
      <c r="C28" s="45" t="s">
        <v>263</v>
      </c>
      <c r="E28" t="s">
        <v>264</v>
      </c>
      <c r="F28" t="s">
        <v>265</v>
      </c>
      <c r="G28">
        <v>42</v>
      </c>
      <c r="H28" t="s">
        <v>266</v>
      </c>
      <c r="I28" t="s">
        <v>265</v>
      </c>
    </row>
    <row r="29" spans="1:9">
      <c r="A29" s="44">
        <v>41</v>
      </c>
      <c r="B29" s="48">
        <v>123110201</v>
      </c>
      <c r="C29" s="45"/>
      <c r="E29" t="s">
        <v>267</v>
      </c>
      <c r="F29" t="s">
        <v>268</v>
      </c>
      <c r="G29">
        <v>44</v>
      </c>
      <c r="H29" t="s">
        <v>269</v>
      </c>
      <c r="I29" t="s">
        <v>268</v>
      </c>
    </row>
    <row r="30" spans="1:9" ht="30" customHeight="1">
      <c r="A30" s="44">
        <v>42</v>
      </c>
      <c r="B30" s="48">
        <v>123110303</v>
      </c>
      <c r="C30" s="45" t="s">
        <v>265</v>
      </c>
      <c r="E30" t="s">
        <v>270</v>
      </c>
      <c r="F30" t="s">
        <v>271</v>
      </c>
      <c r="H30" t="s">
        <v>272</v>
      </c>
      <c r="I30" t="s">
        <v>273</v>
      </c>
    </row>
    <row r="31" spans="1:9" ht="45" customHeight="1">
      <c r="A31" s="44">
        <v>44</v>
      </c>
      <c r="B31" s="48">
        <v>123110406</v>
      </c>
      <c r="C31" s="45" t="s">
        <v>274</v>
      </c>
      <c r="G31">
        <v>46</v>
      </c>
      <c r="H31" t="s">
        <v>275</v>
      </c>
      <c r="I31" t="s">
        <v>276</v>
      </c>
    </row>
    <row r="32" spans="1:9" ht="45" customHeight="1">
      <c r="A32" s="44">
        <v>46</v>
      </c>
      <c r="B32" s="48">
        <v>123111000</v>
      </c>
      <c r="C32" s="45" t="s">
        <v>277</v>
      </c>
      <c r="H32" t="s">
        <v>275</v>
      </c>
      <c r="I32" t="s">
        <v>276</v>
      </c>
    </row>
    <row r="33" spans="1:9" ht="30" customHeight="1">
      <c r="A33" s="44">
        <v>48</v>
      </c>
      <c r="B33" s="48">
        <v>123110501</v>
      </c>
      <c r="C33" s="45" t="s">
        <v>278</v>
      </c>
      <c r="E33" t="s">
        <v>279</v>
      </c>
      <c r="F33" t="s">
        <v>278</v>
      </c>
      <c r="G33">
        <v>48</v>
      </c>
      <c r="H33" t="s">
        <v>280</v>
      </c>
      <c r="I33" t="s">
        <v>281</v>
      </c>
    </row>
    <row r="34" spans="1:9" ht="45" customHeight="1">
      <c r="A34" s="44">
        <v>49</v>
      </c>
      <c r="B34" s="48">
        <v>123110111</v>
      </c>
      <c r="C34" s="45" t="s">
        <v>282</v>
      </c>
      <c r="E34" t="s">
        <v>283</v>
      </c>
      <c r="F34" t="s">
        <v>284</v>
      </c>
      <c r="G34">
        <v>49</v>
      </c>
      <c r="H34" t="s">
        <v>285</v>
      </c>
      <c r="I34" t="s">
        <v>286</v>
      </c>
    </row>
    <row r="35" spans="1:9" ht="30" customHeight="1">
      <c r="A35" s="44">
        <v>50</v>
      </c>
      <c r="B35" s="48">
        <v>123110502</v>
      </c>
      <c r="C35" s="45" t="s">
        <v>287</v>
      </c>
      <c r="E35" t="s">
        <v>288</v>
      </c>
      <c r="F35" t="s">
        <v>287</v>
      </c>
      <c r="G35">
        <v>50</v>
      </c>
      <c r="H35" t="s">
        <v>289</v>
      </c>
      <c r="I35" t="s">
        <v>287</v>
      </c>
    </row>
    <row r="36" spans="1:9" ht="45" customHeight="1">
      <c r="A36" s="44">
        <v>51</v>
      </c>
      <c r="B36" s="48">
        <v>123119909</v>
      </c>
      <c r="C36" s="45" t="s">
        <v>290</v>
      </c>
      <c r="E36" t="s">
        <v>291</v>
      </c>
      <c r="F36" t="s">
        <v>292</v>
      </c>
      <c r="G36">
        <v>51</v>
      </c>
      <c r="H36" t="s">
        <v>293</v>
      </c>
      <c r="I36" t="s">
        <v>294</v>
      </c>
    </row>
    <row r="37" spans="1:9" ht="30" customHeight="1">
      <c r="A37" s="44">
        <v>52</v>
      </c>
      <c r="B37" s="48">
        <v>123110503</v>
      </c>
      <c r="C37" s="45" t="s">
        <v>295</v>
      </c>
      <c r="E37" t="s">
        <v>296</v>
      </c>
      <c r="F37" t="s">
        <v>297</v>
      </c>
      <c r="G37">
        <v>52</v>
      </c>
      <c r="H37" t="s">
        <v>298</v>
      </c>
      <c r="I37" t="s">
        <v>297</v>
      </c>
    </row>
    <row r="38" spans="1:9" ht="30" customHeight="1">
      <c r="A38" s="44">
        <v>53</v>
      </c>
      <c r="B38" s="48">
        <v>123110504</v>
      </c>
      <c r="C38" s="45" t="s">
        <v>299</v>
      </c>
      <c r="E38" t="s">
        <v>300</v>
      </c>
      <c r="F38" t="s">
        <v>299</v>
      </c>
      <c r="G38">
        <v>53</v>
      </c>
      <c r="H38" t="s">
        <v>301</v>
      </c>
      <c r="I38" t="s">
        <v>299</v>
      </c>
    </row>
    <row r="39" spans="1:9" ht="60" customHeight="1">
      <c r="A39" s="44">
        <v>54</v>
      </c>
      <c r="B39" s="48">
        <v>123110114</v>
      </c>
      <c r="C39" s="45" t="s">
        <v>302</v>
      </c>
      <c r="E39" t="s">
        <v>303</v>
      </c>
      <c r="F39" t="s">
        <v>304</v>
      </c>
      <c r="G39">
        <v>54</v>
      </c>
      <c r="H39" t="s">
        <v>305</v>
      </c>
      <c r="I39" t="s">
        <v>304</v>
      </c>
    </row>
    <row r="40" spans="1:9" ht="30" customHeight="1">
      <c r="A40" s="44">
        <v>55</v>
      </c>
      <c r="B40" s="49">
        <v>123110201</v>
      </c>
      <c r="C40" s="45" t="s">
        <v>306</v>
      </c>
      <c r="E40" t="s">
        <v>307</v>
      </c>
      <c r="F40" t="s">
        <v>308</v>
      </c>
      <c r="G40">
        <v>55</v>
      </c>
      <c r="H40" t="s">
        <v>243</v>
      </c>
      <c r="I40" t="s">
        <v>244</v>
      </c>
    </row>
    <row r="41" spans="1:9" ht="45" customHeight="1">
      <c r="A41" s="44">
        <v>56</v>
      </c>
      <c r="B41" s="49">
        <v>123110115</v>
      </c>
      <c r="C41" s="45" t="s">
        <v>309</v>
      </c>
      <c r="E41" t="s">
        <v>310</v>
      </c>
      <c r="F41" t="s">
        <v>304</v>
      </c>
      <c r="G41" s="43">
        <v>56</v>
      </c>
      <c r="H41" t="s">
        <v>311</v>
      </c>
      <c r="I41" t="s">
        <v>312</v>
      </c>
    </row>
    <row r="42" spans="1:9" ht="30" customHeight="1">
      <c r="A42" s="44">
        <v>57</v>
      </c>
      <c r="B42" s="49">
        <v>123110112</v>
      </c>
      <c r="C42" s="45" t="s">
        <v>313</v>
      </c>
      <c r="E42" t="s">
        <v>314</v>
      </c>
      <c r="F42" t="s">
        <v>315</v>
      </c>
      <c r="G42">
        <v>57</v>
      </c>
      <c r="H42" t="s">
        <v>316</v>
      </c>
      <c r="I42" t="s">
        <v>304</v>
      </c>
    </row>
    <row r="43" spans="1:9" ht="45" customHeight="1">
      <c r="A43" s="44">
        <v>58</v>
      </c>
      <c r="B43" s="49">
        <v>123110116</v>
      </c>
      <c r="C43" s="45" t="s">
        <v>317</v>
      </c>
      <c r="E43" t="s">
        <v>318</v>
      </c>
      <c r="F43" t="s">
        <v>319</v>
      </c>
      <c r="G43">
        <v>58</v>
      </c>
      <c r="H43" t="s">
        <v>320</v>
      </c>
      <c r="I43" t="s">
        <v>319</v>
      </c>
    </row>
    <row r="44" spans="1:9" ht="60" customHeight="1">
      <c r="A44" s="44">
        <v>60</v>
      </c>
      <c r="B44" s="49">
        <v>123110113</v>
      </c>
      <c r="C44" s="45" t="s">
        <v>321</v>
      </c>
      <c r="E44" t="s">
        <v>322</v>
      </c>
      <c r="F44" t="s">
        <v>304</v>
      </c>
      <c r="G44">
        <v>60</v>
      </c>
      <c r="H44" t="s">
        <v>323</v>
      </c>
      <c r="I44" t="s">
        <v>304</v>
      </c>
    </row>
    <row r="45" spans="1:9" ht="45" customHeight="1">
      <c r="A45" s="44">
        <v>83</v>
      </c>
      <c r="B45" s="49">
        <v>123110119</v>
      </c>
      <c r="C45" s="45" t="s">
        <v>324</v>
      </c>
      <c r="E45" t="s">
        <v>325</v>
      </c>
      <c r="F45" t="s">
        <v>326</v>
      </c>
      <c r="H45" t="s">
        <v>327</v>
      </c>
      <c r="I45" t="s">
        <v>326</v>
      </c>
    </row>
    <row r="46" spans="1:9">
      <c r="A46" s="44">
        <v>99</v>
      </c>
      <c r="B46" s="49">
        <v>123119999</v>
      </c>
      <c r="C46" s="45" t="s">
        <v>328</v>
      </c>
      <c r="E46" t="s">
        <v>329</v>
      </c>
      <c r="F46" t="s">
        <v>330</v>
      </c>
      <c r="H46" t="s">
        <v>331</v>
      </c>
      <c r="I46" t="s">
        <v>332</v>
      </c>
    </row>
    <row r="47" spans="1:9">
      <c r="E47" t="s">
        <v>333</v>
      </c>
      <c r="F47" t="s">
        <v>334</v>
      </c>
      <c r="H47" t="s">
        <v>335</v>
      </c>
      <c r="I47" t="s">
        <v>336</v>
      </c>
    </row>
    <row r="48" spans="1:9">
      <c r="E48" t="s">
        <v>337</v>
      </c>
      <c r="F48" t="s">
        <v>338</v>
      </c>
      <c r="H48" t="s">
        <v>339</v>
      </c>
      <c r="I48" t="s">
        <v>340</v>
      </c>
    </row>
    <row r="49" spans="5:9">
      <c r="E49" t="s">
        <v>341</v>
      </c>
      <c r="F49" t="s">
        <v>342</v>
      </c>
      <c r="H49" t="s">
        <v>343</v>
      </c>
      <c r="I49" t="s">
        <v>342</v>
      </c>
    </row>
    <row r="50" spans="5:9">
      <c r="E50" t="s">
        <v>344</v>
      </c>
      <c r="F50" t="s">
        <v>345</v>
      </c>
      <c r="H50" t="s">
        <v>346</v>
      </c>
      <c r="I50" t="s">
        <v>345</v>
      </c>
    </row>
    <row r="51" spans="5:9">
      <c r="E51" t="s">
        <v>347</v>
      </c>
      <c r="F51" t="s">
        <v>340</v>
      </c>
      <c r="H51" t="s">
        <v>339</v>
      </c>
      <c r="I51" t="s">
        <v>340</v>
      </c>
    </row>
    <row r="52" spans="5:9">
      <c r="E52" t="s">
        <v>348</v>
      </c>
      <c r="F52" t="s">
        <v>349</v>
      </c>
      <c r="H52" t="s">
        <v>350</v>
      </c>
      <c r="I52" t="s">
        <v>351</v>
      </c>
    </row>
    <row r="53" spans="5:9">
      <c r="E53" t="s">
        <v>352</v>
      </c>
      <c r="F53" t="s">
        <v>353</v>
      </c>
      <c r="H53" t="s">
        <v>354</v>
      </c>
      <c r="I53" t="s">
        <v>355</v>
      </c>
    </row>
    <row r="54" spans="5:9">
      <c r="E54" t="s">
        <v>356</v>
      </c>
      <c r="F54" t="s">
        <v>357</v>
      </c>
      <c r="H54" t="s">
        <v>358</v>
      </c>
      <c r="I54" t="s">
        <v>357</v>
      </c>
    </row>
    <row r="55" spans="5:9">
      <c r="E55" t="s">
        <v>359</v>
      </c>
      <c r="F55" t="s">
        <v>360</v>
      </c>
      <c r="H55" t="s">
        <v>361</v>
      </c>
      <c r="I55" t="s">
        <v>360</v>
      </c>
    </row>
    <row r="56" spans="5:9">
      <c r="E56" t="s">
        <v>362</v>
      </c>
      <c r="F56" t="s">
        <v>363</v>
      </c>
      <c r="H56" t="s">
        <v>364</v>
      </c>
      <c r="I56" t="s">
        <v>363</v>
      </c>
    </row>
    <row r="57" spans="5:9">
      <c r="E57" t="s">
        <v>365</v>
      </c>
      <c r="F57" t="s">
        <v>366</v>
      </c>
      <c r="H57" t="s">
        <v>367</v>
      </c>
      <c r="I57" t="s">
        <v>366</v>
      </c>
    </row>
    <row r="58" spans="5:9">
      <c r="E58" t="s">
        <v>368</v>
      </c>
      <c r="F58" t="s">
        <v>369</v>
      </c>
      <c r="H58" t="s">
        <v>370</v>
      </c>
      <c r="I58" t="s">
        <v>369</v>
      </c>
    </row>
    <row r="59" spans="5:9">
      <c r="E59" t="s">
        <v>371</v>
      </c>
      <c r="F59" t="s">
        <v>372</v>
      </c>
      <c r="H59" t="s">
        <v>373</v>
      </c>
      <c r="I59" t="s">
        <v>372</v>
      </c>
    </row>
    <row r="60" spans="5:9">
      <c r="E60" t="s">
        <v>374</v>
      </c>
      <c r="F60" t="s">
        <v>375</v>
      </c>
      <c r="H60" t="s">
        <v>376</v>
      </c>
      <c r="I60" t="s">
        <v>375</v>
      </c>
    </row>
    <row r="61" spans="5:9">
      <c r="E61" t="s">
        <v>377</v>
      </c>
      <c r="F61" t="s">
        <v>378</v>
      </c>
      <c r="H61" t="s">
        <v>379</v>
      </c>
      <c r="I61" t="s">
        <v>378</v>
      </c>
    </row>
    <row r="62" spans="5:9">
      <c r="E62" t="s">
        <v>380</v>
      </c>
      <c r="F62" t="s">
        <v>381</v>
      </c>
      <c r="H62" t="s">
        <v>382</v>
      </c>
      <c r="I62" t="s">
        <v>381</v>
      </c>
    </row>
    <row r="63" spans="5:9">
      <c r="E63" t="s">
        <v>383</v>
      </c>
      <c r="F63" t="s">
        <v>384</v>
      </c>
      <c r="H63" t="s">
        <v>385</v>
      </c>
      <c r="I63" t="s">
        <v>384</v>
      </c>
    </row>
    <row r="64" spans="5:9">
      <c r="E64" t="s">
        <v>386</v>
      </c>
      <c r="F64" t="s">
        <v>387</v>
      </c>
      <c r="H64" t="s">
        <v>388</v>
      </c>
      <c r="I64" t="s">
        <v>387</v>
      </c>
    </row>
    <row r="65" spans="5:9">
      <c r="E65" t="s">
        <v>389</v>
      </c>
      <c r="F65" t="s">
        <v>390</v>
      </c>
      <c r="H65" t="s">
        <v>391</v>
      </c>
      <c r="I65" t="s">
        <v>390</v>
      </c>
    </row>
    <row r="66" spans="5:9">
      <c r="E66" t="s">
        <v>392</v>
      </c>
      <c r="F66" t="s">
        <v>393</v>
      </c>
      <c r="G66">
        <v>99</v>
      </c>
      <c r="H66" t="s">
        <v>394</v>
      </c>
      <c r="I66" t="s">
        <v>395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EMPENHOS</vt:lpstr>
      <vt:lpstr>RASCUNHO GERADO</vt:lpstr>
      <vt:lpstr>339030</vt:lpstr>
      <vt:lpstr>449052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Renata</cp:lastModifiedBy>
  <cp:lastPrinted>2025-02-04T14:48:20Z</cp:lastPrinted>
  <dcterms:created xsi:type="dcterms:W3CDTF">2023-08-19T05:21:08Z</dcterms:created>
  <dcterms:modified xsi:type="dcterms:W3CDTF">2025-03-12T04:15:07Z</dcterms:modified>
</cp:coreProperties>
</file>