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15" yWindow="15" windowWidth="10155" windowHeight="12165" tabRatio="600" firstSheet="0" activeTab="0" autoFilterDateGrouping="1"/>
  </bookViews>
  <sheets>
    <sheet xmlns:r="http://schemas.openxmlformats.org/officeDocument/2006/relationships" name="EMPENHOS" sheetId="1" state="visible" r:id="rId1"/>
    <sheet xmlns:r="http://schemas.openxmlformats.org/officeDocument/2006/relationships" name="RASCUNHO GERADO" sheetId="2" state="visible" r:id="rId2"/>
    <sheet xmlns:r="http://schemas.openxmlformats.org/officeDocument/2006/relationships" name="339030" sheetId="3" state="visible" r:id="rId3"/>
    <sheet xmlns:r="http://schemas.openxmlformats.org/officeDocument/2006/relationships" name="449052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&quot;R$&quot;\ * #,##0.00_-;\-&quot;R$&quot;\ * #,##0.00_-;_-&quot;R$&quot;\ * &quot;-&quot;??_-;_-@_-"/>
    <numFmt numFmtId="165" formatCode="_-* #,##0.00_-;\-* #,##0.00_-;_-* \-??_-;_-@"/>
    <numFmt numFmtId="166" formatCode="&quot;R$ &quot;#,##0.00;[Red]&quot;-R$ &quot;#,##0.00"/>
  </numFmts>
  <fonts count="3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"/>
      <sz val="12"/>
    </font>
    <font>
      <name val="Calibri"/>
      <family val="2"/>
      <color rgb="FF000000"/>
      <sz val="11"/>
    </font>
    <font>
      <name val="Calibri"/>
      <family val="2"/>
      <sz val="9"/>
    </font>
    <font>
      <name val="Calibri"/>
      <family val="2"/>
      <sz val="12"/>
    </font>
    <font>
      <name val="Calibri"/>
      <family val="2"/>
      <color rgb="FFFF0000"/>
      <sz val="12"/>
    </font>
    <font>
      <name val="Calibri"/>
      <family val="2"/>
      <sz val="12"/>
    </font>
    <font>
      <name val="Calibri"/>
      <family val="2"/>
      <color rgb="FFFF0000"/>
      <sz val="12"/>
    </font>
    <font>
      <name val="Arial"/>
      <family val="2"/>
      <color theme="1"/>
      <sz val="11"/>
    </font>
    <font>
      <name val="Arial"/>
      <family val="2"/>
      <color rgb="FFFF0000"/>
      <sz val="11"/>
    </font>
    <font>
      <name val="Calibri"/>
      <family val="2"/>
      <b val="1"/>
      <color rgb="FFFF0000"/>
      <sz val="12"/>
    </font>
    <font>
      <name val="Arial"/>
      <family val="2"/>
      <color rgb="FF000000"/>
      <sz val="11"/>
    </font>
    <font>
      <name val="Calibri"/>
      <family val="2"/>
      <color rgb="FFFF0000"/>
      <sz val="9"/>
    </font>
    <font>
      <name val="Calibri"/>
      <family val="2"/>
      <color theme="1"/>
      <sz val="11"/>
    </font>
    <font>
      <name val="Calibri"/>
      <family val="2"/>
      <b val="1"/>
      <color theme="1"/>
      <sz val="12"/>
    </font>
    <font>
      <name val="Carlito"/>
      <b val="1"/>
      <color theme="1"/>
      <sz val="12"/>
    </font>
    <font>
      <name val="Carlito"/>
      <color rgb="FF878787"/>
      <sz val="12"/>
    </font>
    <font>
      <name val="Carlito"/>
      <color theme="1"/>
      <sz val="12"/>
    </font>
    <font>
      <name val="Carlito"/>
      <color rgb="FF000000"/>
      <sz val="12"/>
    </font>
    <font>
      <name val="Courier New"/>
      <family val="3"/>
      <color rgb="FF000000"/>
      <sz val="10"/>
    </font>
    <font>
      <name val="Courier New"/>
      <family val="3"/>
      <color theme="1"/>
      <sz val="10"/>
    </font>
    <font>
      <name val="Courier New"/>
      <family val="3"/>
      <color rgb="FFFF0000"/>
      <sz val="10"/>
    </font>
    <font>
      <name val="Calibri"/>
      <family val="2"/>
      <sz val="11"/>
      <scheme val="minor"/>
    </font>
    <font>
      <name val="Calibri"/>
      <family val="2"/>
      <b val="1"/>
      <color rgb="FF000000"/>
      <sz val="12"/>
    </font>
    <font>
      <name val="Calibri"/>
      <family val="2"/>
      <color theme="1"/>
      <sz val="11"/>
      <u val="single"/>
      <scheme val="minor"/>
    </font>
    <font>
      <name val="Calibri"/>
      <color rgb="FF000000"/>
      <sz val="11"/>
    </font>
    <font>
      <name val="Calibri"/>
      <color theme="1"/>
      <sz val="11"/>
    </font>
    <font>
      <name val="Calibri"/>
      <family val="2"/>
      <color theme="1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1" fillId="0" borderId="0"/>
    <xf numFmtId="44" fontId="1" fillId="0" borderId="0"/>
  </cellStyleXfs>
  <cellXfs count="97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9" fillId="0" borderId="0" pivotButton="0" quotePrefix="0" xfId="0"/>
    <xf numFmtId="49" fontId="10" fillId="0" borderId="0" pivotButton="0" quotePrefix="0" xfId="0"/>
    <xf numFmtId="0" fontId="11" fillId="0" borderId="0" pivotButton="0" quotePrefix="0" xfId="0"/>
    <xf numFmtId="0" fontId="10" fillId="0" borderId="0" applyAlignment="1" pivotButton="0" quotePrefix="0" xfId="0">
      <alignment horizontal="left"/>
    </xf>
    <xf numFmtId="49" fontId="5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6" fillId="0" borderId="0" applyAlignment="1" pivotButton="0" quotePrefix="0" xfId="0">
      <alignment vertical="center"/>
    </xf>
    <xf numFmtId="14" fontId="12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2" fontId="6" fillId="0" borderId="0" applyAlignment="1" pivotButton="0" quotePrefix="0" xfId="0">
      <alignment horizontal="left" wrapText="1"/>
    </xf>
    <xf numFmtId="49" fontId="5" fillId="0" borderId="0" applyAlignment="1" pivotButton="0" quotePrefix="0" xfId="0">
      <alignment horizontal="center"/>
    </xf>
    <xf numFmtId="165" fontId="6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165" fontId="6" fillId="0" borderId="0" pivotButton="0" quotePrefix="0" xfId="0"/>
    <xf numFmtId="0" fontId="4" fillId="0" borderId="0" pivotButton="0" quotePrefix="0" xfId="0"/>
    <xf numFmtId="0" fontId="15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5" fillId="0" borderId="2" pivotButton="0" quotePrefix="0" xfId="0"/>
    <xf numFmtId="0" fontId="12" fillId="0" borderId="3" pivotButton="0" quotePrefix="0" xfId="0"/>
    <xf numFmtId="0" fontId="6" fillId="0" borderId="2" pivotButton="0" quotePrefix="0" xfId="0"/>
    <xf numFmtId="0" fontId="5" fillId="0" borderId="3" pivotButton="0" quotePrefix="0" xfId="0"/>
    <xf numFmtId="0" fontId="5" fillId="0" borderId="4" pivotButton="0" quotePrefix="0" xfId="0"/>
    <xf numFmtId="2" fontId="5" fillId="0" borderId="2" pivotButton="0" quotePrefix="0" xfId="0"/>
    <xf numFmtId="2" fontId="5" fillId="0" borderId="0" pivotButton="0" quotePrefix="0" xfId="0"/>
    <xf numFmtId="0" fontId="5" fillId="0" borderId="0" applyAlignment="1" pivotButton="0" quotePrefix="0" xfId="0">
      <alignment horizontal="left"/>
    </xf>
    <xf numFmtId="166" fontId="5" fillId="0" borderId="0" pivotButton="0" quotePrefix="0" xfId="0"/>
    <xf numFmtId="0" fontId="16" fillId="0" borderId="0" pivotButton="0" quotePrefix="0" xfId="0"/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8" fillId="0" borderId="0" pivotButton="0" quotePrefix="0" xfId="0"/>
    <xf numFmtId="0" fontId="16" fillId="0" borderId="0" applyAlignment="1" pivotButton="0" quotePrefix="0" xfId="0">
      <alignment wrapText="1"/>
    </xf>
    <xf numFmtId="0" fontId="4" fillId="0" borderId="0" applyAlignment="1" pivotButton="0" quotePrefix="0" xfId="0">
      <alignment vertical="top" wrapText="1"/>
    </xf>
    <xf numFmtId="2" fontId="16" fillId="0" borderId="0" pivotButton="0" quotePrefix="0" xfId="0"/>
    <xf numFmtId="1" fontId="24" fillId="0" borderId="0" applyAlignment="1" pivotButton="0" quotePrefix="0" xfId="0">
      <alignment horizontal="center" vertical="top" shrinkToFit="1"/>
    </xf>
    <xf numFmtId="0" fontId="25" fillId="0" borderId="0" applyAlignment="1" pivotButton="0" quotePrefix="0" xfId="0">
      <alignment horizontal="center" vertical="top" wrapText="1"/>
    </xf>
    <xf numFmtId="0" fontId="25" fillId="0" borderId="0" applyAlignment="1" pivotButton="0" quotePrefix="0" xfId="0">
      <alignment vertical="top" wrapText="1"/>
    </xf>
    <xf numFmtId="0" fontId="16" fillId="0" borderId="0" applyAlignment="1" pivotButton="0" quotePrefix="0" xfId="0">
      <alignment horizontal="left" wrapText="1"/>
    </xf>
    <xf numFmtId="0" fontId="25" fillId="0" borderId="0" applyAlignment="1" pivotButton="0" quotePrefix="0" xfId="0">
      <alignment horizontal="right" vertical="top" wrapText="1"/>
    </xf>
    <xf numFmtId="0" fontId="25" fillId="0" borderId="0" applyAlignment="1" pivotButton="0" quotePrefix="0" xfId="0">
      <alignment horizontal="left" vertical="top" wrapText="1"/>
    </xf>
    <xf numFmtId="0" fontId="26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14" fontId="10" fillId="0" borderId="0" pivotButton="0" quotePrefix="0" xfId="0"/>
    <xf numFmtId="0" fontId="10" fillId="0" borderId="0" applyAlignment="1" pivotButton="0" quotePrefix="0" xfId="0">
      <alignment horizontal="center"/>
    </xf>
    <xf numFmtId="49" fontId="5" fillId="0" borderId="2" applyAlignment="1" pivotButton="0" quotePrefix="0" xfId="0">
      <alignment horizontal="center"/>
    </xf>
    <xf numFmtId="0" fontId="0" fillId="0" borderId="4" pivotButton="0" quotePrefix="0" xfId="0"/>
    <xf numFmtId="2" fontId="5" fillId="0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2" fontId="6" fillId="0" borderId="2" applyAlignment="1" pivotButton="0" quotePrefix="0" xfId="0">
      <alignment horizontal="center"/>
    </xf>
    <xf numFmtId="0" fontId="0" fillId="0" borderId="5" pivotButton="0" quotePrefix="0" xfId="0"/>
    <xf numFmtId="1" fontId="11" fillId="0" borderId="0" applyAlignment="1" pivotButton="0" quotePrefix="0" xfId="0">
      <alignment horizontal="left"/>
    </xf>
    <xf numFmtId="0" fontId="27" fillId="0" borderId="0" pivotButton="0" quotePrefix="0" xfId="0"/>
    <xf numFmtId="0" fontId="20" fillId="0" borderId="0" applyAlignment="1" pivotButton="0" quotePrefix="0" xfId="0">
      <alignment horizontal="left" vertical="center" wrapText="1"/>
    </xf>
    <xf numFmtId="0" fontId="29" fillId="0" borderId="0" pivotButton="0" quotePrefix="0" xfId="0"/>
    <xf numFmtId="0" fontId="21" fillId="0" borderId="0" applyAlignment="1" pivotButton="0" quotePrefix="0" xfId="0">
      <alignment horizontal="left" vertical="center" shrinkToFit="1"/>
    </xf>
    <xf numFmtId="0" fontId="22" fillId="0" borderId="0" applyAlignment="1" pivotButton="0" quotePrefix="0" xfId="0">
      <alignment horizontal="left" vertical="center" wrapText="1"/>
    </xf>
    <xf numFmtId="0" fontId="23" fillId="0" borderId="0" applyAlignment="1" pivotButton="0" quotePrefix="0" xfId="0">
      <alignment horizontal="left" vertical="center" shrinkToFit="1"/>
    </xf>
    <xf numFmtId="0" fontId="22" fillId="0" borderId="0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right" vertical="center" shrinkToFit="1"/>
    </xf>
    <xf numFmtId="0" fontId="21" fillId="0" borderId="0" applyAlignment="1" pivotButton="0" quotePrefix="0" xfId="0">
      <alignment horizontal="center" vertical="center" shrinkToFit="1"/>
    </xf>
    <xf numFmtId="0" fontId="30" fillId="0" borderId="0" pivotButton="0" quotePrefix="0" xfId="0"/>
    <xf numFmtId="0" fontId="31" fillId="0" borderId="0" pivotButton="0" quotePrefix="0" xfId="0"/>
    <xf numFmtId="49" fontId="10" fillId="0" borderId="4" pivotButton="0" quotePrefix="0" xfId="0"/>
    <xf numFmtId="0" fontId="28" fillId="0" borderId="0" applyAlignment="1" pivotButton="0" quotePrefix="0" xfId="0">
      <alignment horizontal="center" vertical="top" wrapText="1"/>
    </xf>
    <xf numFmtId="1" fontId="5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wrapText="1"/>
    </xf>
    <xf numFmtId="0" fontId="10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14" fontId="12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32" fillId="0" borderId="0" applyAlignment="1" pivotButton="0" quotePrefix="0" xfId="0">
      <alignment horizontal="left"/>
    </xf>
    <xf numFmtId="49" fontId="10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left" vertical="top" wrapText="1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5" fontId="6" fillId="0" borderId="0" applyAlignment="1" pivotButton="0" quotePrefix="0" xfId="0">
      <alignment horizontal="left"/>
    </xf>
    <xf numFmtId="165" fontId="6" fillId="0" borderId="0" pivotButton="0" quotePrefix="0" xfId="0"/>
    <xf numFmtId="166" fontId="5" fillId="0" borderId="0" pivotButton="0" quotePrefix="0" xfId="0"/>
  </cellXfs>
  <cellStyles count="2">
    <cellStyle name="Normal" xfId="0" builtinId="0"/>
    <cellStyle name="Mo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workbookViewId="0">
      <selection activeCell="A2" sqref="A2"/>
    </sheetView>
  </sheetViews>
  <sheetFormatPr baseColWidth="8" defaultRowHeight="15"/>
  <cols>
    <col width="10" bestFit="1" customWidth="1" style="2" min="1" max="1"/>
    <col width="67.85546875" bestFit="1" customWidth="1" style="2" min="2" max="2"/>
    <col width="10.140625" bestFit="1" customWidth="1" style="92" min="3" max="3"/>
    <col width="26.7109375" bestFit="1" customWidth="1" style="2" min="4" max="4"/>
    <col width="11" bestFit="1" customWidth="1" style="2" min="5" max="5"/>
    <col width="70.7109375" bestFit="1" customWidth="1" style="2" min="6" max="6"/>
    <col width="26.42578125" bestFit="1" customWidth="1" style="91" min="7" max="7"/>
    <col width="22.140625" bestFit="1" customWidth="1" style="91" min="8" max="11"/>
  </cols>
  <sheetData>
    <row r="1">
      <c r="A1" s="1" t="inlineStr">
        <is>
          <t>EMPENHO</t>
        </is>
      </c>
      <c r="B1" s="1" t="inlineStr">
        <is>
          <t>FORNECEDOR</t>
        </is>
      </c>
      <c r="C1" s="93" t="inlineStr">
        <is>
          <t>VALOR</t>
        </is>
      </c>
      <c r="D1" s="1" t="inlineStr">
        <is>
          <t>PROCESSO</t>
        </is>
      </c>
      <c r="E1" s="1" t="inlineStr">
        <is>
          <t>FONTE</t>
        </is>
      </c>
      <c r="F1" s="1" t="inlineStr">
        <is>
          <t>NATUREZA</t>
        </is>
      </c>
      <c r="G1" s="1" t="inlineStr">
        <is>
          <t>MODALIDADE DA LICITAÇÃO</t>
        </is>
      </c>
      <c r="H1" s="1" t="inlineStr">
        <is>
          <t>PTRES</t>
        </is>
      </c>
      <c r="I1" s="1" t="inlineStr">
        <is>
          <t>Nº NATUREZA DESPESA</t>
        </is>
      </c>
      <c r="J1" s="1" t="inlineStr">
        <is>
          <t>PLANO INTERNO</t>
        </is>
      </c>
      <c r="K1" s="1" t="inlineStr">
        <is>
          <t>UGR</t>
        </is>
      </c>
    </row>
    <row r="2">
      <c r="A2" t="inlineStr">
        <is>
          <t>765</t>
        </is>
      </c>
      <c r="B2" t="inlineStr">
        <is>
          <t>00.398.022/0002-32 PRO ANALISE QUIMICA E DIAGNOSTICA LTDA</t>
        </is>
      </c>
      <c r="C2" t="inlineStr">
        <is>
          <t>3.119,00</t>
        </is>
      </c>
      <c r="D2" t="inlineStr">
        <is>
          <t>23069.174296/2024-91 0,0000</t>
        </is>
      </c>
      <c r="E2" t="inlineStr">
        <is>
          <t>1000A00237</t>
        </is>
      </c>
      <c r="F2" t="inlineStr">
        <is>
          <t>Subelemento 35 - MATERIAL LABORATORIAL</t>
        </is>
      </c>
      <c r="G2" t="inlineStr">
        <is>
          <t>INEXIGIBILIDADE</t>
        </is>
      </c>
      <c r="H2" t="inlineStr">
        <is>
          <t>230547</t>
        </is>
      </c>
      <c r="I2" t="inlineStr">
        <is>
          <t>339030</t>
        </is>
      </c>
      <c r="J2" t="inlineStr">
        <is>
          <t>OCCCUO9414N</t>
        </is>
      </c>
      <c r="K2" t="inlineStr">
        <is>
          <t>153568</t>
        </is>
      </c>
    </row>
    <row r="3"/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J242"/>
  <sheetViews>
    <sheetView zoomScale="70" zoomScaleNormal="70" workbookViewId="0">
      <selection activeCell="F5" sqref="F5"/>
    </sheetView>
  </sheetViews>
  <sheetFormatPr baseColWidth="8" defaultRowHeight="15"/>
  <cols>
    <col width="13.85546875" customWidth="1" style="91" min="1" max="1"/>
    <col width="8.42578125" customWidth="1" style="91" min="2" max="2"/>
    <col width="11.140625" customWidth="1" style="91" min="3" max="3"/>
    <col width="10.28515625" customWidth="1" style="91" min="4" max="4"/>
    <col width="10.140625" customWidth="1" style="91" min="5" max="5"/>
    <col width="13.28515625" customWidth="1" style="91" min="6" max="6"/>
    <col width="6.42578125" bestFit="1" customWidth="1" style="91" min="7" max="7"/>
    <col width="15.140625" customWidth="1" style="91" min="8" max="8"/>
    <col width="169.7109375" bestFit="1" customWidth="1" style="91" min="10" max="10"/>
  </cols>
  <sheetData>
    <row r="3" ht="15.75" customHeight="1" s="91">
      <c r="A3" s="5" t="n"/>
      <c r="B3" s="5" t="n"/>
      <c r="C3" s="5" t="n"/>
      <c r="D3" s="5" t="n"/>
      <c r="E3" s="5" t="n"/>
      <c r="F3" s="5" t="n"/>
      <c r="G3" s="5" t="n"/>
      <c r="H3" s="5" t="n"/>
    </row>
    <row r="4" ht="15.75" customHeight="1" s="91">
      <c r="A4" s="6" t="inlineStr">
        <is>
          <t xml:space="preserve">Tipo: </t>
        </is>
      </c>
      <c r="B4" s="81">
        <f>EMPENHOS!G2</f>
        <v/>
      </c>
      <c r="E4" s="7" t="inlineStr">
        <is>
          <t xml:space="preserve">Processo: </t>
        </is>
      </c>
      <c r="F4" s="8">
        <f>LEFT(EMPENHOS!D2,20)</f>
        <v/>
      </c>
    </row>
    <row r="5" ht="15.75" customHeight="1" s="91">
      <c r="A5" s="6" t="n"/>
      <c r="B5" s="6" t="n"/>
      <c r="C5" s="6" t="n"/>
      <c r="D5" s="6" t="n"/>
      <c r="E5" s="6" t="n"/>
      <c r="F5" s="6" t="n"/>
      <c r="G5" s="6" t="n"/>
      <c r="H5" s="6" t="n"/>
    </row>
    <row r="6" ht="15.75" customHeight="1" s="91">
      <c r="A6" s="7" t="inlineStr">
        <is>
          <t xml:space="preserve">FAVORECIDO: </t>
        </is>
      </c>
      <c r="B6" s="85">
        <f>MID(EMPENHOS!B2,19,100)</f>
        <v/>
      </c>
      <c r="F6" s="10" t="inlineStr">
        <is>
          <t>CNPJ:</t>
        </is>
      </c>
      <c r="G6" s="87">
        <f>MID(EMPENHOS!B2,1,18)</f>
        <v/>
      </c>
    </row>
    <row r="7" ht="15.75" customHeight="1" s="91">
      <c r="A7" s="7" t="inlineStr">
        <is>
          <t>BANCO:</t>
        </is>
      </c>
      <c r="B7" s="11" t="inlineStr">
        <is>
          <t>001</t>
        </is>
      </c>
      <c r="C7" s="12" t="inlineStr">
        <is>
          <t>AGÊNCIA:</t>
        </is>
      </c>
      <c r="D7" s="80" t="n">
        <v>29955</v>
      </c>
      <c r="F7" s="12" t="inlineStr">
        <is>
          <t xml:space="preserve">CONTA: </t>
        </is>
      </c>
      <c r="G7" s="86" t="n"/>
    </row>
    <row r="8" ht="15.75" customHeight="1" s="91">
      <c r="A8" s="14" t="inlineStr">
        <is>
          <t>NF-E</t>
        </is>
      </c>
      <c r="B8" s="11" t="inlineStr">
        <is>
          <t>1889</t>
        </is>
      </c>
      <c r="C8" s="15" t="n"/>
      <c r="D8" s="6" t="inlineStr">
        <is>
          <t xml:space="preserve">Data de emissão: </t>
        </is>
      </c>
      <c r="E8" s="6" t="n"/>
      <c r="F8" s="56" t="n">
        <v>45646</v>
      </c>
      <c r="G8" s="16" t="n"/>
      <c r="H8" s="16" t="n"/>
    </row>
    <row r="9" ht="15.75" customHeight="1" s="91">
      <c r="A9" s="15" t="n"/>
      <c r="B9" s="17" t="n"/>
      <c r="C9" s="17" t="n"/>
      <c r="D9" s="18" t="inlineStr">
        <is>
          <t xml:space="preserve">Atesto: </t>
        </is>
      </c>
      <c r="E9" s="88" t="inlineStr">
        <is>
          <t>09/12/2024</t>
        </is>
      </c>
      <c r="G9" s="18" t="n"/>
      <c r="H9" s="19" t="n"/>
    </row>
    <row r="10">
      <c r="D10" t="inlineStr">
        <is>
          <t>Nome quem atestou:</t>
        </is>
      </c>
      <c r="F10" s="82" t="inlineStr">
        <is>
          <t>Evelize Folly das Chagas</t>
        </is>
      </c>
    </row>
    <row r="11" ht="15.75" customHeight="1" s="91">
      <c r="A11" s="6" t="n"/>
      <c r="B11" s="6" t="n"/>
      <c r="C11" s="6" t="n"/>
      <c r="D11" s="6" t="n"/>
      <c r="E11" s="6" t="n"/>
      <c r="F11" s="6" t="n"/>
      <c r="G11" s="6" t="n"/>
      <c r="H11" s="7" t="n"/>
    </row>
    <row r="12" ht="15.75" customHeight="1" s="91">
      <c r="A12" s="57" t="inlineStr">
        <is>
          <t>2024NE</t>
        </is>
      </c>
      <c r="B12" s="89">
        <f>EMPENHOS!A2</f>
        <v/>
      </c>
      <c r="C12" s="21" t="inlineStr">
        <is>
          <t>Subitem</t>
        </is>
      </c>
      <c r="D12" s="89">
        <f>IFERROR(MID(EMPENHOS!F2,13,2),"")</f>
        <v/>
      </c>
      <c r="E12" s="22" t="inlineStr">
        <is>
          <t>Fonte</t>
        </is>
      </c>
      <c r="F12" s="89">
        <f>EMPENHOS!E2</f>
        <v/>
      </c>
      <c r="G12" s="21" t="inlineStr">
        <is>
          <t>Valor</t>
        </is>
      </c>
      <c r="H12" s="23">
        <f>EMPENHOS!C2</f>
        <v/>
      </c>
    </row>
    <row r="13" ht="15.75" customHeight="1" s="91">
      <c r="A13" s="21" t="inlineStr">
        <is>
          <t>NE</t>
        </is>
      </c>
      <c r="B13" s="24" t="n"/>
      <c r="C13" s="21" t="inlineStr">
        <is>
          <t>Subitem</t>
        </is>
      </c>
      <c r="D13" s="24" t="n"/>
      <c r="E13" s="21" t="inlineStr">
        <is>
          <t>Fonte</t>
        </is>
      </c>
      <c r="F13" s="24" t="n"/>
      <c r="G13" s="21" t="inlineStr">
        <is>
          <t>Valor</t>
        </is>
      </c>
      <c r="H13" s="94" t="n">
        <v>0</v>
      </c>
    </row>
    <row r="14" ht="15.75" customHeight="1" s="91">
      <c r="A14" s="21" t="inlineStr">
        <is>
          <t>NE</t>
        </is>
      </c>
      <c r="B14" s="26" t="n"/>
      <c r="C14" s="21" t="inlineStr">
        <is>
          <t>Subitem</t>
        </is>
      </c>
      <c r="D14" s="14" t="n"/>
      <c r="E14" s="21" t="inlineStr">
        <is>
          <t>Fonte</t>
        </is>
      </c>
      <c r="F14" s="26" t="n"/>
      <c r="G14" s="21" t="inlineStr">
        <is>
          <t>Valor</t>
        </is>
      </c>
      <c r="H14" s="94" t="n">
        <v>0</v>
      </c>
    </row>
    <row r="15" ht="15.75" customHeight="1" s="91">
      <c r="A15" s="6" t="n"/>
      <c r="B15" s="6" t="n"/>
      <c r="C15" s="6" t="n"/>
      <c r="D15" s="6" t="n"/>
      <c r="E15" s="6" t="n"/>
      <c r="F15" s="6" t="n"/>
      <c r="G15" s="6" t="n"/>
      <c r="H15" s="95">
        <f>SUM(H12:H14)</f>
        <v/>
      </c>
    </row>
    <row r="16" ht="15.75" customHeight="1" s="91">
      <c r="A16" s="6" t="n"/>
      <c r="B16" s="6" t="n"/>
      <c r="C16" s="6" t="n"/>
      <c r="D16" s="6" t="n"/>
      <c r="E16" s="6" t="n"/>
      <c r="F16" s="6" t="n"/>
      <c r="G16" s="28" t="n"/>
      <c r="H16" s="95" t="n"/>
    </row>
    <row r="17" ht="15.75" customHeight="1" s="91">
      <c r="A17" s="28" t="inlineStr">
        <is>
          <t xml:space="preserve">3. Deduções: </t>
        </is>
      </c>
      <c r="B17" s="29" t="inlineStr">
        <is>
          <t>OPTANTE</t>
        </is>
      </c>
      <c r="C17" s="28" t="n"/>
      <c r="D17" s="28" t="n"/>
      <c r="E17" s="28" t="n"/>
      <c r="F17" s="28" t="n"/>
      <c r="G17" s="28" t="n"/>
      <c r="H17" s="28" t="n"/>
    </row>
    <row r="18" ht="15.75" customHeight="1" s="91">
      <c r="A18" s="6" t="n"/>
      <c r="B18" s="6" t="n"/>
      <c r="C18" s="6" t="n"/>
      <c r="D18" s="6" t="n"/>
      <c r="E18" s="6" t="n"/>
      <c r="F18" s="6" t="n"/>
      <c r="G18" s="6" t="n"/>
      <c r="H18" s="6" t="n"/>
    </row>
    <row r="19" ht="15.75" customHeight="1" s="91">
      <c r="A19" s="30" t="inlineStr">
        <is>
          <t>Tipo</t>
        </is>
      </c>
      <c r="B19" s="30" t="inlineStr">
        <is>
          <t>Código</t>
        </is>
      </c>
      <c r="C19" s="58" t="inlineStr">
        <is>
          <t>CNPJ</t>
        </is>
      </c>
      <c r="D19" s="59" t="n"/>
      <c r="E19" s="30" t="inlineStr">
        <is>
          <t>%</t>
        </is>
      </c>
      <c r="F19" s="60" t="inlineStr">
        <is>
          <t>Base</t>
        </is>
      </c>
      <c r="G19" s="59" t="n"/>
      <c r="H19" s="30" t="inlineStr">
        <is>
          <t>Dedução</t>
        </is>
      </c>
      <c r="J19" s="74">
        <f>IF(J20&lt;&gt;"","DADOS PARA PREENCHIMENTO DA RETENÇÃO:","")</f>
        <v/>
      </c>
    </row>
    <row r="20" ht="15.75" customHeight="1" s="91">
      <c r="A20" s="31" t="n"/>
      <c r="B20" s="32">
        <f>IF(B17="NÃO OPTANTE","6147","")</f>
        <v/>
      </c>
      <c r="C20" s="61">
        <f>IF(B17="NÃO OPTANTE",G6,"")</f>
        <v/>
      </c>
      <c r="D20" s="59" t="n"/>
      <c r="E20" s="76" t="n"/>
      <c r="F20" s="62">
        <f>IF(B17="NÃO OPTANTE",H12,"")</f>
        <v/>
      </c>
      <c r="G20" s="59" t="n"/>
      <c r="H20" s="33">
        <f>IFERROR((E20/100*F20),0)</f>
        <v/>
      </c>
      <c r="J20" s="74">
        <f>IF(B20&lt;&gt;"","RECOLHIMENTO DE TRIBUTOS FEDERAIS ("&amp;E20&amp;" 
PERCENTUAL), SOBRE NF-E "&amp;B8&amp;", EMITIDA EM "&amp;E9&amp;", POR "&amp;B6&amp;", EM ATENDIMENTO A IN/RFB 1234/2012.","")</f>
        <v/>
      </c>
    </row>
    <row r="21" ht="15.75" customHeight="1" s="91">
      <c r="A21" s="31" t="n"/>
      <c r="B21" s="34" t="n"/>
      <c r="C21" s="58" t="n"/>
      <c r="D21" s="59" t="n"/>
      <c r="E21" s="35" t="n"/>
      <c r="F21" s="60">
        <f>H13</f>
        <v/>
      </c>
      <c r="G21" s="59" t="n"/>
      <c r="H21" s="36">
        <f>E21*F21</f>
        <v/>
      </c>
      <c r="J21" s="75">
        <f>IF(J20&lt;&gt;"","DDF025","")</f>
        <v/>
      </c>
    </row>
    <row r="22" ht="15.75" customHeight="1" s="91">
      <c r="A22" s="31" t="n"/>
      <c r="B22" s="34" t="n"/>
      <c r="C22" s="58" t="n"/>
      <c r="D22" s="59" t="n"/>
      <c r="E22" s="35" t="n"/>
      <c r="F22" s="60">
        <f>H14</f>
        <v/>
      </c>
      <c r="G22" s="59" t="n"/>
      <c r="H22" s="36">
        <f>E22*F22</f>
        <v/>
      </c>
      <c r="J22">
        <f>IF(J20&lt;&gt;"","153056","")</f>
        <v/>
      </c>
    </row>
    <row r="23" ht="15.75" customHeight="1" s="91">
      <c r="A23" s="6" t="n"/>
      <c r="B23" s="6" t="n"/>
      <c r="C23" s="6" t="n"/>
      <c r="D23" s="6" t="n"/>
      <c r="E23" s="6" t="n"/>
      <c r="F23" s="55" t="inlineStr">
        <is>
          <t>Total Deduções R$:</t>
        </is>
      </c>
      <c r="G23" s="63" t="n"/>
      <c r="H23" s="37">
        <f>SUM(H20:H22)</f>
        <v/>
      </c>
      <c r="J23">
        <f>IF(J20&lt;&gt;"",IF(A8="NF-E","17009",IF(A8="NFS-E","17099",IF(A8="FATURA","17023","Verificar código e-cac"))),"")</f>
        <v/>
      </c>
    </row>
    <row r="24" ht="15.75" customHeight="1" s="91">
      <c r="A24" s="6" t="n"/>
      <c r="B24" s="6" t="n"/>
      <c r="C24" s="6" t="n"/>
      <c r="D24" s="6" t="n"/>
      <c r="E24" s="6" t="n"/>
      <c r="F24" s="38" t="inlineStr">
        <is>
          <t>Total Liquido R$:</t>
        </is>
      </c>
      <c r="H24" s="96">
        <f>H12-H23</f>
        <v/>
      </c>
    </row>
    <row r="26" ht="15.75" customHeight="1" s="91">
      <c r="A26" s="40" t="inlineStr">
        <is>
          <t>SUBITEM:</t>
        </is>
      </c>
      <c r="B26" s="16">
        <f>MID( EMPENHOS!F2,17,50)</f>
        <v/>
      </c>
      <c r="C26" s="6" t="n"/>
      <c r="D26" s="15" t="n"/>
      <c r="E26" s="6" t="n"/>
      <c r="F26" s="6" t="n"/>
      <c r="G26" s="6" t="n"/>
      <c r="H26" s="96" t="n"/>
    </row>
    <row r="27" ht="15.75" customHeight="1" s="91">
      <c r="A27" s="6" t="inlineStr">
        <is>
          <t>N.D.:</t>
        </is>
      </c>
      <c r="B27" s="64">
        <f>EMPENHOS!I2</f>
        <v/>
      </c>
      <c r="C27" s="65" t="n"/>
      <c r="D27" s="6" t="inlineStr">
        <is>
          <t xml:space="preserve">PTRES: </t>
        </is>
      </c>
      <c r="E27" s="8">
        <f>EMPENHOS!H2</f>
        <v/>
      </c>
      <c r="H27" s="96" t="n"/>
    </row>
    <row r="28" ht="15.75" customHeight="1" s="91">
      <c r="A28" s="6" t="inlineStr">
        <is>
          <t xml:space="preserve">VPD: </t>
        </is>
      </c>
      <c r="B28" s="89">
        <f>IF(B27=339030,331110900,IF(B27=339039,332310100,IF(B27=339033,332310100,IF(B27=449052,IFERROR(VLOOKUP('RASCUNHO GERADO'!D12,'449052'!G:I,2),"Ver tabela https://drive.google.com/drive/u/0/folders/1cN0d1EH7P8g_31DniQ6tvam4nJj_1DId")))))</f>
        <v/>
      </c>
      <c r="D28" s="6" t="inlineStr">
        <is>
          <t xml:space="preserve">PI: </t>
        </is>
      </c>
      <c r="E28" s="8">
        <f>EMPENHOS!J2</f>
        <v/>
      </c>
      <c r="G28" s="6" t="inlineStr">
        <is>
          <t>UGR:</t>
        </is>
      </c>
      <c r="H28" s="41">
        <f>EMPENHOS!K2</f>
        <v/>
      </c>
    </row>
    <row r="29" ht="15.75" customHeight="1" s="91">
      <c r="A29" s="6" t="inlineStr">
        <is>
          <t>DSP:</t>
        </is>
      </c>
      <c r="B29" s="7">
        <f>"DSP"&amp;IF(VALUE(B27)=449052,"201",IF(VALUE(B27)=339030,"102",IF(VALUE(B27)=339033,1,IF(VALUE(B27)=339039,1,IF(VALUE(B27)=339040,1,"Ver")))))</f>
        <v/>
      </c>
      <c r="C29" s="6" t="inlineStr">
        <is>
          <t>ESTOQUE</t>
        </is>
      </c>
      <c r="D29" s="83">
        <f>IF(B27=339030,115610100,IF(B27=449052,"-",IF(B27=339040,"-","ver")))</f>
        <v/>
      </c>
      <c r="F29" s="6" t="inlineStr">
        <is>
          <t>Contas a pag.</t>
        </is>
      </c>
      <c r="G29" s="78" t="n">
        <v>213110400</v>
      </c>
    </row>
    <row r="30" ht="15.75" customHeight="1" s="91">
      <c r="A30" s="41" t="inlineStr">
        <is>
          <t xml:space="preserve">UNIDADE BENEFICIADA: </t>
        </is>
      </c>
      <c r="B30" s="12" t="n"/>
      <c r="C30" s="79" t="inlineStr">
        <is>
          <t>PÓSGRADUAÇÃO EM CIÊNCIAS APL. A PRODUTOS PARA SAÚDE</t>
        </is>
      </c>
    </row>
    <row r="31" ht="15.75" customHeight="1" s="91">
      <c r="A31" s="80">
        <f>"PEDIDO 17310 DA(O) "&amp;C30</f>
        <v/>
      </c>
    </row>
    <row r="32" ht="15.75" customHeight="1" s="91">
      <c r="A32" s="38" t="n"/>
      <c r="B32" s="6" t="n"/>
      <c r="C32" s="6" t="n"/>
      <c r="D32" s="6" t="n"/>
      <c r="E32" s="6" t="n"/>
      <c r="F32" s="6" t="n"/>
      <c r="G32" s="6" t="n"/>
      <c r="H32" s="96" t="n"/>
    </row>
    <row r="34" ht="15.75" customHeight="1" s="91">
      <c r="A34" s="6" t="n"/>
      <c r="B34" s="6" t="n"/>
      <c r="C34" s="6" t="n"/>
      <c r="D34" s="6" t="n"/>
      <c r="E34" s="9" t="n"/>
      <c r="F34" s="6" t="n"/>
      <c r="G34" s="6" t="n"/>
      <c r="H34" s="6" t="n"/>
    </row>
    <row r="35" ht="15.75" customHeight="1" s="91">
      <c r="A35" s="80" t="inlineStr">
        <is>
          <t>2025NP000088</t>
        </is>
      </c>
      <c r="B35" s="8" t="n"/>
      <c r="C35" s="7" t="n"/>
      <c r="D35" s="7" t="n"/>
      <c r="E35" s="43" t="n"/>
      <c r="F35" s="8" t="inlineStr">
        <is>
          <t xml:space="preserve">Data: </t>
        </is>
      </c>
      <c r="G35" s="84" t="n">
        <v>45323</v>
      </c>
    </row>
    <row r="36" ht="15.75" customHeight="1" s="91">
      <c r="A36" s="42" t="inlineStr">
        <is>
          <t>2024NS000231</t>
        </is>
      </c>
      <c r="B36" s="8" t="n"/>
      <c r="C36" s="7" t="n"/>
      <c r="D36" s="7" t="n"/>
      <c r="E36" s="7" t="n"/>
      <c r="F36" s="7" t="n"/>
      <c r="G36" s="7" t="n"/>
      <c r="H36" s="7" t="n"/>
    </row>
    <row r="37" ht="15.75" customHeight="1" s="91">
      <c r="A37" s="38" t="n"/>
      <c r="B37" s="6" t="n"/>
      <c r="C37" s="6" t="n"/>
      <c r="D37" s="6" t="n"/>
      <c r="E37" s="6" t="n"/>
      <c r="F37" s="6" t="n"/>
      <c r="G37" s="6" t="n"/>
      <c r="H37" s="6" t="n"/>
    </row>
    <row r="38" ht="15.75" customHeight="1" s="91">
      <c r="A38" s="54" t="inlineStr">
        <is>
          <t>6. Pedido de recurso financeiro:</t>
        </is>
      </c>
      <c r="D38" s="42">
        <f>IF(MID(F12,1,3)="105","Solicitar financeiro","")</f>
        <v/>
      </c>
      <c r="E38" s="15" t="n"/>
      <c r="F38" s="8" t="inlineStr">
        <is>
          <t>Data:</t>
        </is>
      </c>
      <c r="G38" s="84">
        <f>IF(MID(F12,1,3)="150","Solicitar financeiro","")</f>
        <v/>
      </c>
    </row>
    <row r="39">
      <c r="A39" s="40" t="n"/>
      <c r="B39" s="40" t="n"/>
      <c r="C39" s="40" t="n"/>
      <c r="D39" s="40" t="n"/>
      <c r="E39" s="40" t="n"/>
      <c r="F39" s="40" t="n"/>
      <c r="G39" s="40" t="n"/>
      <c r="H39" s="40" t="n"/>
    </row>
    <row r="40" ht="136.5" customHeight="1" s="91">
      <c r="A40" s="77">
        <f>"7. Observações: APROPRIAÇÃO REFERENTE A "&amp;B26&amp;", CONFORME "&amp;A8&amp;" nº "&amp;B8&amp;", EMITIDA EM "&amp;DAY(F8)&amp;"/"&amp;MONTH(F8)&amp;"/"&amp;YEAR(F8)&amp;", POR "&amp;B6&amp;". "&amp;O2&amp;". UNIDADE BENEFICIADA: "&amp;C30&amp;" - EM ATENDIMENTO AO "&amp;A31&amp;" - UGR:"&amp;H28&amp;" - ATESTO:"&amp;F10&amp;" - PROCESSO SEI:"&amp;F4&amp;" - COMPETÊNCIA:"&amp;MONTH(F8)&amp;"/"&amp;YEAR(F8)&amp;""</f>
        <v/>
      </c>
    </row>
    <row r="41">
      <c r="A41" s="44" t="n"/>
      <c r="B41" s="44" t="n"/>
      <c r="C41" s="44" t="n"/>
      <c r="D41" s="44" t="n"/>
      <c r="E41" s="44" t="n"/>
      <c r="F41" s="44" t="n"/>
      <c r="G41" s="44" t="n"/>
      <c r="H41" s="44" t="n"/>
    </row>
    <row r="42">
      <c r="A42" s="44" t="n"/>
      <c r="B42" s="44" t="n"/>
      <c r="C42" s="44" t="n"/>
      <c r="D42" s="44" t="n"/>
      <c r="E42" s="44" t="n"/>
      <c r="F42" s="44" t="n"/>
      <c r="G42" s="44" t="n"/>
      <c r="H42" s="44" t="n"/>
    </row>
    <row r="43" ht="15.75" customHeight="1" s="91">
      <c r="A43" s="45" t="n"/>
      <c r="B43" s="45" t="n"/>
      <c r="C43" s="45" t="n"/>
      <c r="D43" s="45" t="n"/>
      <c r="E43" s="45" t="n"/>
      <c r="F43" s="45" t="n"/>
      <c r="G43" s="45" t="n"/>
      <c r="H43" s="45" t="n"/>
    </row>
    <row r="44" ht="15.75" customHeight="1" s="91">
      <c r="A44" s="45" t="n"/>
      <c r="B44" s="45" t="n"/>
      <c r="C44" s="45" t="n"/>
      <c r="D44" s="45" t="n"/>
      <c r="E44" s="45" t="n"/>
      <c r="F44" s="45" t="n"/>
      <c r="G44" s="45" t="n"/>
      <c r="H44" s="45" t="n"/>
    </row>
    <row r="45" ht="15.75" customHeight="1" s="91">
      <c r="A45" s="45" t="n"/>
      <c r="B45" s="45" t="n"/>
      <c r="C45" s="45" t="n"/>
      <c r="D45" s="45" t="n"/>
      <c r="E45" s="45" t="n"/>
      <c r="F45" s="45" t="n"/>
      <c r="G45" s="45" t="n"/>
      <c r="H45" s="45" t="n"/>
    </row>
    <row r="46" ht="15.75" customHeight="1" s="91">
      <c r="A46" s="45" t="n"/>
      <c r="B46" s="45" t="n"/>
      <c r="C46" s="45" t="n"/>
      <c r="D46" s="45" t="n"/>
      <c r="E46" s="45" t="n"/>
      <c r="F46" s="45" t="n"/>
      <c r="G46" s="45" t="n"/>
      <c r="H46" s="45" t="n"/>
    </row>
    <row r="47">
      <c r="A47" s="40" t="n"/>
      <c r="B47" s="40" t="n"/>
      <c r="C47" s="40" t="n"/>
      <c r="D47" s="40" t="n"/>
      <c r="E47" s="40" t="n"/>
      <c r="F47" s="40" t="n"/>
      <c r="G47" s="40" t="n"/>
      <c r="H47" s="40" t="n"/>
    </row>
    <row r="48">
      <c r="A48" s="40" t="n"/>
      <c r="B48" s="40" t="n"/>
      <c r="C48" s="40" t="n"/>
      <c r="D48" s="40" t="n"/>
      <c r="E48" s="40" t="n"/>
      <c r="F48" s="40" t="n"/>
      <c r="G48" s="40" t="n"/>
      <c r="H48" s="40" t="n"/>
    </row>
    <row r="49">
      <c r="A49" s="40" t="n"/>
      <c r="B49" s="40" t="n"/>
      <c r="C49" s="40" t="n"/>
      <c r="D49" s="40" t="n"/>
      <c r="E49" s="40" t="n"/>
      <c r="F49" s="40" t="n"/>
      <c r="G49" s="40" t="n"/>
      <c r="H49" s="40" t="n"/>
    </row>
    <row r="50">
      <c r="A50" s="40" t="n"/>
      <c r="B50" s="40" t="n"/>
      <c r="C50" s="40" t="n"/>
      <c r="D50" s="40" t="n"/>
      <c r="E50" s="40" t="n"/>
      <c r="F50" s="40" t="n"/>
      <c r="G50" s="40" t="n"/>
      <c r="H50" s="40" t="n"/>
    </row>
    <row r="51">
      <c r="A51" s="40" t="n"/>
      <c r="B51" s="40" t="n"/>
      <c r="C51" s="40" t="n"/>
      <c r="D51" s="40" t="n"/>
      <c r="E51" s="40" t="n"/>
      <c r="F51" s="40" t="n"/>
      <c r="G51" s="40" t="n"/>
      <c r="H51" s="40" t="n"/>
    </row>
    <row r="52">
      <c r="A52" s="40" t="n"/>
      <c r="B52" s="40" t="n"/>
      <c r="C52" s="40" t="n"/>
      <c r="D52" s="40" t="n"/>
      <c r="E52" s="40" t="n"/>
      <c r="F52" s="40" t="n"/>
      <c r="G52" s="40" t="n"/>
      <c r="H52" s="40" t="n"/>
    </row>
    <row r="53">
      <c r="A53" s="40" t="n"/>
      <c r="B53" s="40" t="n"/>
      <c r="C53" s="40" t="n"/>
      <c r="D53" s="40" t="n"/>
      <c r="E53" s="40" t="n"/>
      <c r="F53" s="40" t="n"/>
      <c r="G53" s="40" t="n"/>
      <c r="H53" s="40" t="n"/>
    </row>
    <row r="54">
      <c r="A54" s="40" t="n"/>
      <c r="B54" s="40" t="n"/>
      <c r="C54" s="40" t="n"/>
      <c r="D54" s="40" t="n"/>
      <c r="E54" s="40" t="n"/>
      <c r="F54" s="40" t="n"/>
      <c r="G54" s="40" t="n"/>
      <c r="H54" s="40" t="n"/>
    </row>
    <row r="55">
      <c r="A55" s="40" t="n"/>
      <c r="B55" s="40" t="n"/>
      <c r="C55" s="40" t="n"/>
      <c r="D55" s="40" t="n"/>
      <c r="E55" s="40" t="n"/>
      <c r="F55" s="40" t="n"/>
      <c r="G55" s="40" t="n"/>
      <c r="H55" s="40" t="n"/>
    </row>
    <row r="56">
      <c r="A56" s="40" t="n"/>
      <c r="B56" s="40" t="n"/>
      <c r="C56" s="40" t="n"/>
      <c r="D56" s="40" t="n"/>
      <c r="E56" s="40" t="n"/>
      <c r="F56" s="40" t="n"/>
      <c r="G56" s="40" t="n"/>
      <c r="H56" s="40" t="n"/>
    </row>
    <row r="57">
      <c r="A57" s="40" t="n"/>
      <c r="B57" s="40" t="n"/>
      <c r="C57" s="40" t="n"/>
      <c r="D57" s="40" t="n"/>
      <c r="E57" s="40" t="n"/>
      <c r="F57" s="40" t="n"/>
      <c r="G57" s="40" t="n"/>
      <c r="H57" s="40" t="n"/>
    </row>
    <row r="58">
      <c r="A58" s="40" t="n"/>
      <c r="B58" s="40" t="n"/>
      <c r="C58" s="40" t="n"/>
      <c r="D58" s="40" t="n"/>
      <c r="E58" s="40" t="n"/>
      <c r="F58" s="40" t="n"/>
      <c r="G58" s="40" t="n"/>
      <c r="H58" s="40" t="n"/>
    </row>
    <row r="59">
      <c r="A59" s="40" t="n"/>
      <c r="B59" s="40" t="n"/>
      <c r="C59" s="40" t="n"/>
      <c r="D59" s="40" t="n"/>
      <c r="E59" s="40" t="n"/>
      <c r="F59" s="40" t="n"/>
      <c r="G59" s="40" t="n"/>
      <c r="H59" s="40" t="n"/>
    </row>
    <row r="60">
      <c r="A60" s="40" t="n"/>
      <c r="B60" s="40" t="n"/>
      <c r="C60" s="40" t="n"/>
      <c r="D60" s="40" t="n"/>
      <c r="E60" s="40" t="n"/>
      <c r="F60" s="40" t="n"/>
      <c r="G60" s="40" t="n"/>
      <c r="H60" s="40" t="n"/>
    </row>
    <row r="61">
      <c r="A61" s="40" t="n"/>
      <c r="B61" s="40" t="n"/>
      <c r="C61" s="40" t="n"/>
      <c r="D61" s="40" t="n"/>
      <c r="E61" s="40" t="n"/>
      <c r="F61" s="40" t="n"/>
      <c r="G61" s="40" t="n"/>
      <c r="H61" s="40" t="n"/>
    </row>
    <row r="62">
      <c r="A62" s="40" t="n"/>
      <c r="B62" s="40" t="n"/>
      <c r="C62" s="40" t="n"/>
      <c r="D62" s="40" t="n"/>
      <c r="E62" s="40" t="n"/>
      <c r="F62" s="40" t="n"/>
      <c r="G62" s="40" t="n"/>
      <c r="H62" s="40" t="n"/>
    </row>
    <row r="63">
      <c r="A63" s="40" t="n"/>
      <c r="B63" s="40" t="n"/>
      <c r="C63" s="40" t="n"/>
      <c r="D63" s="40" t="n"/>
      <c r="E63" s="40" t="n"/>
      <c r="F63" s="40" t="n"/>
      <c r="G63" s="40" t="n"/>
      <c r="H63" s="40" t="n"/>
    </row>
    <row r="64">
      <c r="A64" s="40" t="n"/>
      <c r="B64" s="40" t="n"/>
      <c r="C64" s="40" t="n"/>
      <c r="D64" s="40" t="n"/>
      <c r="E64" s="40" t="n"/>
      <c r="F64" s="40" t="n"/>
      <c r="G64" s="40" t="n"/>
      <c r="H64" s="40" t="n"/>
    </row>
    <row r="65">
      <c r="A65" s="40" t="n"/>
      <c r="B65" s="40" t="n"/>
      <c r="C65" s="40" t="n"/>
      <c r="D65" s="40" t="n"/>
      <c r="E65" s="40" t="n"/>
      <c r="F65" s="40" t="n"/>
      <c r="G65" s="40" t="n"/>
      <c r="H65" s="40" t="n"/>
    </row>
    <row r="66">
      <c r="A66" s="40" t="n"/>
      <c r="B66" s="40" t="n"/>
      <c r="C66" s="40" t="n"/>
      <c r="D66" s="40" t="n"/>
      <c r="E66" s="40" t="n"/>
      <c r="F66" s="40" t="n"/>
      <c r="G66" s="40" t="n"/>
      <c r="H66" s="40" t="n"/>
    </row>
    <row r="67">
      <c r="A67" s="40" t="n"/>
      <c r="B67" s="40" t="n"/>
      <c r="C67" s="40" t="n"/>
      <c r="D67" s="40" t="n"/>
      <c r="E67" s="40" t="n"/>
      <c r="F67" s="40" t="n"/>
      <c r="G67" s="40" t="n"/>
      <c r="H67" s="40" t="n"/>
    </row>
    <row r="68">
      <c r="A68" s="40" t="n"/>
      <c r="B68" s="40" t="n"/>
      <c r="C68" s="40" t="n"/>
      <c r="D68" s="40" t="n"/>
      <c r="E68" s="40" t="n"/>
      <c r="F68" s="40" t="n"/>
      <c r="G68" s="40" t="n"/>
      <c r="H68" s="40" t="n"/>
    </row>
    <row r="69">
      <c r="A69" s="40" t="n"/>
      <c r="B69" s="40" t="n"/>
      <c r="C69" s="40" t="n"/>
      <c r="D69" s="40" t="n"/>
      <c r="E69" s="40" t="n"/>
      <c r="F69" s="40" t="n"/>
      <c r="G69" s="40" t="n"/>
      <c r="H69" s="40" t="n"/>
    </row>
    <row r="70">
      <c r="A70" s="40" t="n"/>
      <c r="B70" s="40" t="n"/>
      <c r="C70" s="40" t="n"/>
      <c r="D70" s="40" t="n"/>
      <c r="E70" s="40" t="n"/>
      <c r="F70" s="40" t="n"/>
      <c r="G70" s="40" t="n"/>
      <c r="H70" s="40" t="n"/>
    </row>
    <row r="71">
      <c r="A71" s="40" t="n"/>
      <c r="B71" s="40" t="n"/>
      <c r="C71" s="40" t="n"/>
      <c r="D71" s="40" t="n"/>
      <c r="E71" s="40" t="n"/>
      <c r="F71" s="40" t="n"/>
      <c r="G71" s="40" t="n"/>
      <c r="H71" s="40" t="n"/>
    </row>
    <row r="72">
      <c r="A72" s="40" t="n"/>
      <c r="B72" s="40" t="n"/>
      <c r="C72" s="40" t="n"/>
      <c r="D72" s="40" t="n"/>
      <c r="E72" s="40" t="n"/>
      <c r="F72" s="40" t="n"/>
      <c r="G72" s="40" t="n"/>
      <c r="H72" s="40" t="n"/>
    </row>
    <row r="73">
      <c r="A73" s="40" t="n"/>
      <c r="B73" s="40" t="n"/>
      <c r="C73" s="40" t="n"/>
      <c r="D73" s="40" t="n"/>
      <c r="E73" s="40" t="n"/>
      <c r="F73" s="40" t="n"/>
      <c r="G73" s="40" t="n"/>
      <c r="H73" s="40" t="n"/>
    </row>
    <row r="74">
      <c r="A74" s="40" t="n"/>
      <c r="B74" s="40" t="n"/>
      <c r="C74" s="40" t="n"/>
      <c r="D74" s="40" t="n"/>
      <c r="E74" s="40" t="n"/>
      <c r="F74" s="40" t="n"/>
      <c r="G74" s="40" t="n"/>
      <c r="H74" s="40" t="n"/>
    </row>
    <row r="75">
      <c r="A75" s="40" t="n"/>
      <c r="B75" s="40" t="n"/>
      <c r="C75" s="40" t="n"/>
      <c r="D75" s="40" t="n"/>
      <c r="E75" s="40" t="n"/>
      <c r="F75" s="40" t="n"/>
      <c r="G75" s="40" t="n"/>
      <c r="H75" s="40" t="n"/>
    </row>
    <row r="76">
      <c r="A76" s="40" t="n"/>
      <c r="B76" s="40" t="n"/>
      <c r="C76" s="40" t="n"/>
      <c r="D76" s="40" t="n"/>
      <c r="E76" s="40" t="n"/>
      <c r="F76" s="40" t="n"/>
      <c r="G76" s="40" t="n"/>
      <c r="H76" s="40" t="n"/>
    </row>
    <row r="77">
      <c r="A77" s="40" t="n"/>
      <c r="B77" s="40" t="n"/>
      <c r="C77" s="40" t="n"/>
      <c r="D77" s="40" t="n"/>
      <c r="E77" s="40" t="n"/>
      <c r="F77" s="40" t="n"/>
      <c r="G77" s="40" t="n"/>
      <c r="H77" s="40" t="n"/>
    </row>
    <row r="78">
      <c r="A78" s="40" t="n"/>
      <c r="B78" s="40" t="n"/>
      <c r="C78" s="40" t="n"/>
      <c r="D78" s="40" t="n"/>
      <c r="E78" s="40" t="n"/>
      <c r="F78" s="40" t="n"/>
      <c r="G78" s="40" t="n"/>
      <c r="H78" s="40" t="n"/>
    </row>
    <row r="79">
      <c r="A79" s="40" t="n"/>
      <c r="B79" s="40" t="n"/>
      <c r="C79" s="40" t="n"/>
      <c r="D79" s="40" t="n"/>
      <c r="E79" s="40" t="n"/>
      <c r="F79" s="40" t="n"/>
      <c r="G79" s="40" t="n"/>
      <c r="H79" s="40" t="n"/>
    </row>
    <row r="80">
      <c r="A80" s="40" t="n"/>
      <c r="B80" s="40" t="n"/>
      <c r="C80" s="40" t="n"/>
      <c r="D80" s="40" t="n"/>
      <c r="E80" s="40" t="n"/>
      <c r="F80" s="40" t="n"/>
      <c r="G80" s="40" t="n"/>
      <c r="H80" s="40" t="n"/>
    </row>
    <row r="81">
      <c r="A81" s="40" t="n"/>
      <c r="B81" s="40" t="n"/>
      <c r="C81" s="40" t="n"/>
      <c r="D81" s="40" t="n"/>
      <c r="E81" s="40" t="n"/>
      <c r="F81" s="40" t="n"/>
      <c r="G81" s="40" t="n"/>
      <c r="H81" s="40" t="n"/>
    </row>
    <row r="82">
      <c r="A82" s="40" t="n"/>
      <c r="B82" s="40" t="n"/>
      <c r="C82" s="40" t="n"/>
      <c r="D82" s="40" t="n"/>
      <c r="E82" s="40" t="n"/>
      <c r="F82" s="40" t="n"/>
      <c r="G82" s="40" t="n"/>
      <c r="H82" s="40" t="n"/>
    </row>
    <row r="83">
      <c r="A83" s="40" t="n"/>
      <c r="B83" s="40" t="n"/>
      <c r="C83" s="40" t="n"/>
      <c r="D83" s="40" t="n"/>
      <c r="E83" s="40" t="n"/>
      <c r="F83" s="40" t="n"/>
      <c r="G83" s="40" t="n"/>
      <c r="H83" s="40" t="n"/>
    </row>
    <row r="84">
      <c r="A84" s="40" t="n"/>
      <c r="B84" s="40" t="n"/>
      <c r="C84" s="40" t="n"/>
      <c r="D84" s="40" t="n"/>
      <c r="E84" s="40" t="n"/>
      <c r="F84" s="40" t="n"/>
      <c r="G84" s="40" t="n"/>
      <c r="H84" s="40" t="n"/>
    </row>
    <row r="85">
      <c r="A85" s="40" t="n"/>
      <c r="B85" s="40" t="n"/>
      <c r="C85" s="40" t="n"/>
      <c r="D85" s="40" t="n"/>
      <c r="E85" s="40" t="n"/>
      <c r="F85" s="40" t="n"/>
      <c r="G85" s="40" t="n"/>
      <c r="H85" s="40" t="n"/>
    </row>
    <row r="86">
      <c r="A86" s="40" t="n"/>
      <c r="B86" s="40" t="n"/>
      <c r="C86" s="40" t="n"/>
      <c r="D86" s="40" t="n"/>
      <c r="E86" s="40" t="n"/>
      <c r="F86" s="40" t="n"/>
      <c r="G86" s="40" t="n"/>
      <c r="H86" s="40" t="n"/>
    </row>
    <row r="87">
      <c r="A87" s="40" t="n"/>
      <c r="B87" s="40" t="n"/>
      <c r="C87" s="40" t="n"/>
      <c r="D87" s="40" t="n"/>
      <c r="E87" s="40" t="n"/>
      <c r="F87" s="40" t="n"/>
      <c r="G87" s="40" t="n"/>
      <c r="H87" s="40" t="n"/>
    </row>
    <row r="88">
      <c r="A88" s="40" t="n"/>
      <c r="B88" s="40" t="n"/>
      <c r="C88" s="40" t="n"/>
      <c r="D88" s="40" t="n"/>
      <c r="E88" s="40" t="n"/>
      <c r="F88" s="40" t="n"/>
      <c r="G88" s="40" t="n"/>
      <c r="H88" s="40" t="n"/>
    </row>
    <row r="89">
      <c r="A89" s="40" t="n"/>
      <c r="B89" s="40" t="n"/>
      <c r="C89" s="40" t="n"/>
      <c r="D89" s="40" t="n"/>
      <c r="E89" s="40" t="n"/>
      <c r="F89" s="40" t="n"/>
      <c r="G89" s="40" t="n"/>
      <c r="H89" s="40" t="n"/>
    </row>
    <row r="90">
      <c r="A90" s="40" t="n"/>
      <c r="B90" s="40" t="n"/>
      <c r="C90" s="40" t="n"/>
      <c r="D90" s="40" t="n"/>
      <c r="E90" s="40" t="n"/>
      <c r="F90" s="40" t="n"/>
      <c r="G90" s="40" t="n"/>
      <c r="H90" s="40" t="n"/>
    </row>
    <row r="91">
      <c r="A91" s="40" t="n"/>
      <c r="B91" s="40" t="n"/>
      <c r="C91" s="40" t="n"/>
      <c r="D91" s="40" t="n"/>
      <c r="E91" s="40" t="n"/>
      <c r="F91" s="40" t="n"/>
      <c r="G91" s="40" t="n"/>
      <c r="H91" s="40" t="n"/>
    </row>
    <row r="92">
      <c r="A92" s="40" t="n"/>
      <c r="B92" s="40" t="n"/>
      <c r="C92" s="40" t="n"/>
      <c r="D92" s="40" t="n"/>
      <c r="E92" s="40" t="n"/>
      <c r="F92" s="40" t="n"/>
      <c r="G92" s="40" t="n"/>
      <c r="H92" s="40" t="n"/>
    </row>
    <row r="93">
      <c r="A93" s="40" t="n"/>
      <c r="B93" s="40" t="n"/>
      <c r="C93" s="40" t="n"/>
      <c r="D93" s="40" t="n"/>
      <c r="E93" s="40" t="n"/>
      <c r="F93" s="40" t="n"/>
      <c r="G93" s="40" t="n"/>
      <c r="H93" s="40" t="n"/>
    </row>
    <row r="94">
      <c r="A94" s="40" t="n"/>
      <c r="B94" s="40" t="n"/>
      <c r="C94" s="40" t="n"/>
      <c r="D94" s="40" t="n"/>
      <c r="E94" s="40" t="n"/>
      <c r="F94" s="40" t="n"/>
      <c r="G94" s="40" t="n"/>
      <c r="H94" s="40" t="n"/>
    </row>
    <row r="95">
      <c r="A95" s="40" t="n"/>
      <c r="B95" s="40" t="n"/>
      <c r="C95" s="40" t="n"/>
      <c r="D95" s="40" t="n"/>
      <c r="E95" s="40" t="n"/>
      <c r="F95" s="40" t="n"/>
      <c r="G95" s="40" t="n"/>
      <c r="H95" s="40" t="n"/>
    </row>
    <row r="96">
      <c r="A96" s="40" t="n"/>
      <c r="B96" s="40" t="n"/>
      <c r="C96" s="40" t="n"/>
      <c r="D96" s="40" t="n"/>
      <c r="E96" s="40" t="n"/>
      <c r="F96" s="40" t="n"/>
      <c r="G96" s="40" t="n"/>
      <c r="H96" s="40" t="n"/>
    </row>
    <row r="97">
      <c r="A97" s="40" t="n"/>
      <c r="B97" s="40" t="n"/>
      <c r="C97" s="40" t="n"/>
      <c r="D97" s="40" t="n"/>
      <c r="E97" s="40" t="n"/>
      <c r="F97" s="40" t="n"/>
      <c r="G97" s="40" t="n"/>
      <c r="H97" s="40" t="n"/>
    </row>
    <row r="98">
      <c r="A98" s="40" t="n"/>
      <c r="B98" s="40" t="n"/>
      <c r="C98" s="40" t="n"/>
      <c r="D98" s="40" t="n"/>
      <c r="E98" s="40" t="n"/>
      <c r="F98" s="40" t="n"/>
      <c r="G98" s="40" t="n"/>
      <c r="H98" s="40" t="n"/>
    </row>
    <row r="99">
      <c r="A99" s="40" t="n"/>
      <c r="B99" s="40" t="n"/>
      <c r="C99" s="40" t="n"/>
      <c r="D99" s="40" t="n"/>
      <c r="E99" s="40" t="n"/>
      <c r="F99" s="40" t="n"/>
      <c r="G99" s="40" t="n"/>
      <c r="H99" s="40" t="n"/>
    </row>
    <row r="100">
      <c r="A100" s="40" t="n"/>
      <c r="B100" s="40" t="n"/>
      <c r="C100" s="40" t="n"/>
      <c r="D100" s="40" t="n"/>
      <c r="E100" s="40" t="n"/>
      <c r="F100" s="40" t="n"/>
      <c r="G100" s="40" t="n"/>
      <c r="H100" s="40" t="n"/>
    </row>
    <row r="101">
      <c r="A101" s="40" t="n"/>
      <c r="B101" s="40" t="n"/>
      <c r="C101" s="40" t="n"/>
      <c r="D101" s="40" t="n"/>
      <c r="E101" s="40" t="n"/>
      <c r="F101" s="40" t="n"/>
      <c r="G101" s="40" t="n"/>
      <c r="H101" s="40" t="n"/>
    </row>
    <row r="102">
      <c r="A102" s="40" t="n"/>
      <c r="B102" s="40" t="n"/>
      <c r="C102" s="40" t="n"/>
      <c r="D102" s="40" t="n"/>
      <c r="E102" s="40" t="n"/>
      <c r="F102" s="40" t="n"/>
      <c r="G102" s="40" t="n"/>
      <c r="H102" s="40" t="n"/>
    </row>
    <row r="103">
      <c r="A103" s="40" t="n"/>
      <c r="B103" s="40" t="n"/>
      <c r="C103" s="40" t="n"/>
      <c r="D103" s="40" t="n"/>
      <c r="E103" s="40" t="n"/>
      <c r="F103" s="40" t="n"/>
      <c r="G103" s="40" t="n"/>
      <c r="H103" s="40" t="n"/>
    </row>
    <row r="104">
      <c r="A104" s="40" t="n"/>
      <c r="B104" s="40" t="n"/>
      <c r="C104" s="40" t="n"/>
      <c r="D104" s="40" t="n"/>
      <c r="E104" s="40" t="n"/>
      <c r="F104" s="40" t="n"/>
      <c r="G104" s="40" t="n"/>
      <c r="H104" s="40" t="n"/>
    </row>
    <row r="105">
      <c r="A105" s="40" t="n"/>
      <c r="B105" s="40" t="n"/>
      <c r="C105" s="40" t="n"/>
      <c r="D105" s="40" t="n"/>
      <c r="E105" s="40" t="n"/>
      <c r="F105" s="40" t="n"/>
      <c r="G105" s="40" t="n"/>
      <c r="H105" s="40" t="n"/>
    </row>
    <row r="106">
      <c r="A106" s="40" t="n"/>
      <c r="B106" s="40" t="n"/>
      <c r="C106" s="40" t="n"/>
      <c r="D106" s="40" t="n"/>
      <c r="E106" s="40" t="n"/>
      <c r="F106" s="40" t="n"/>
      <c r="G106" s="40" t="n"/>
      <c r="H106" s="40" t="n"/>
    </row>
    <row r="107">
      <c r="A107" s="40" t="n"/>
      <c r="B107" s="40" t="n"/>
      <c r="C107" s="40" t="n"/>
      <c r="D107" s="40" t="n"/>
      <c r="E107" s="40" t="n"/>
      <c r="F107" s="40" t="n"/>
      <c r="G107" s="40" t="n"/>
      <c r="H107" s="40" t="n"/>
    </row>
    <row r="108">
      <c r="A108" s="40" t="n"/>
      <c r="B108" s="40" t="n"/>
      <c r="C108" s="40" t="n"/>
      <c r="D108" s="40" t="n"/>
      <c r="E108" s="40" t="n"/>
      <c r="F108" s="40" t="n"/>
      <c r="G108" s="40" t="n"/>
      <c r="H108" s="40" t="n"/>
    </row>
    <row r="109">
      <c r="A109" s="40" t="n"/>
      <c r="B109" s="40" t="n"/>
      <c r="C109" s="40" t="n"/>
      <c r="D109" s="40" t="n"/>
      <c r="E109" s="40" t="n"/>
      <c r="F109" s="40" t="n"/>
      <c r="G109" s="40" t="n"/>
      <c r="H109" s="40" t="n"/>
    </row>
    <row r="110">
      <c r="A110" s="40" t="n"/>
      <c r="B110" s="40" t="n"/>
      <c r="C110" s="40" t="n"/>
      <c r="D110" s="40" t="n"/>
      <c r="E110" s="40" t="n"/>
      <c r="F110" s="40" t="n"/>
      <c r="G110" s="40" t="n"/>
      <c r="H110" s="40" t="n"/>
    </row>
    <row r="111">
      <c r="A111" s="40" t="n"/>
      <c r="B111" s="40" t="n"/>
      <c r="C111" s="40" t="n"/>
      <c r="D111" s="40" t="n"/>
      <c r="E111" s="40" t="n"/>
      <c r="F111" s="40" t="n"/>
      <c r="G111" s="40" t="n"/>
      <c r="H111" s="40" t="n"/>
    </row>
    <row r="112">
      <c r="A112" s="40" t="n"/>
      <c r="B112" s="40" t="n"/>
      <c r="C112" s="40" t="n"/>
      <c r="D112" s="40" t="n"/>
      <c r="E112" s="40" t="n"/>
      <c r="F112" s="40" t="n"/>
      <c r="G112" s="40" t="n"/>
      <c r="H112" s="40" t="n"/>
    </row>
    <row r="113">
      <c r="A113" s="40" t="n"/>
      <c r="B113" s="40" t="n"/>
      <c r="C113" s="40" t="n"/>
      <c r="D113" s="40" t="n"/>
      <c r="E113" s="40" t="n"/>
      <c r="F113" s="40" t="n"/>
      <c r="G113" s="40" t="n"/>
      <c r="H113" s="40" t="n"/>
    </row>
    <row r="114">
      <c r="A114" s="40" t="n"/>
      <c r="B114" s="40" t="n"/>
      <c r="C114" s="40" t="n"/>
      <c r="D114" s="40" t="n"/>
      <c r="E114" s="40" t="n"/>
      <c r="F114" s="40" t="n"/>
      <c r="G114" s="40" t="n"/>
      <c r="H114" s="40" t="n"/>
    </row>
    <row r="115">
      <c r="A115" s="40" t="n"/>
      <c r="B115" s="40" t="n"/>
      <c r="C115" s="40" t="n"/>
      <c r="D115" s="40" t="n"/>
      <c r="E115" s="40" t="n"/>
      <c r="F115" s="40" t="n"/>
      <c r="G115" s="40" t="n"/>
      <c r="H115" s="40" t="n"/>
    </row>
    <row r="116">
      <c r="A116" s="40" t="n"/>
      <c r="B116" s="40" t="n"/>
      <c r="C116" s="40" t="n"/>
      <c r="D116" s="40" t="n"/>
      <c r="E116" s="40" t="n"/>
      <c r="F116" s="40" t="n"/>
      <c r="G116" s="40" t="n"/>
      <c r="H116" s="40" t="n"/>
    </row>
    <row r="117">
      <c r="A117" s="40" t="n"/>
      <c r="B117" s="40" t="n"/>
      <c r="C117" s="40" t="n"/>
      <c r="D117" s="40" t="n"/>
      <c r="E117" s="40" t="n"/>
      <c r="F117" s="40" t="n"/>
      <c r="G117" s="40" t="n"/>
      <c r="H117" s="40" t="n"/>
    </row>
    <row r="118">
      <c r="A118" s="40" t="n"/>
      <c r="B118" s="40" t="n"/>
      <c r="C118" s="40" t="n"/>
      <c r="D118" s="40" t="n"/>
      <c r="E118" s="40" t="n"/>
      <c r="F118" s="40" t="n"/>
      <c r="G118" s="40" t="n"/>
      <c r="H118" s="40" t="n"/>
    </row>
    <row r="119">
      <c r="A119" s="40" t="n"/>
      <c r="B119" s="40" t="n"/>
      <c r="C119" s="40" t="n"/>
      <c r="D119" s="40" t="n"/>
      <c r="E119" s="40" t="n"/>
      <c r="F119" s="40" t="n"/>
      <c r="G119" s="40" t="n"/>
      <c r="H119" s="40" t="n"/>
    </row>
    <row r="120">
      <c r="A120" s="40" t="n"/>
      <c r="B120" s="40" t="n"/>
      <c r="C120" s="40" t="n"/>
      <c r="D120" s="40" t="n"/>
      <c r="E120" s="40" t="n"/>
      <c r="F120" s="40" t="n"/>
      <c r="G120" s="40" t="n"/>
      <c r="H120" s="40" t="n"/>
    </row>
    <row r="121">
      <c r="A121" s="40" t="n"/>
      <c r="B121" s="40" t="n"/>
      <c r="C121" s="40" t="n"/>
      <c r="D121" s="40" t="n"/>
      <c r="E121" s="40" t="n"/>
      <c r="F121" s="40" t="n"/>
      <c r="G121" s="40" t="n"/>
      <c r="H121" s="40" t="n"/>
    </row>
    <row r="122">
      <c r="A122" s="40" t="n"/>
      <c r="B122" s="40" t="n"/>
      <c r="C122" s="40" t="n"/>
      <c r="D122" s="40" t="n"/>
      <c r="E122" s="40" t="n"/>
      <c r="F122" s="40" t="n"/>
      <c r="G122" s="40" t="n"/>
      <c r="H122" s="40" t="n"/>
    </row>
    <row r="123">
      <c r="A123" s="40" t="n"/>
      <c r="B123" s="40" t="n"/>
      <c r="C123" s="40" t="n"/>
      <c r="D123" s="40" t="n"/>
      <c r="E123" s="40" t="n"/>
      <c r="F123" s="40" t="n"/>
      <c r="G123" s="40" t="n"/>
      <c r="H123" s="40" t="n"/>
    </row>
    <row r="124">
      <c r="A124" s="40" t="n"/>
      <c r="B124" s="40" t="n"/>
      <c r="C124" s="40" t="n"/>
      <c r="D124" s="40" t="n"/>
      <c r="E124" s="40" t="n"/>
      <c r="F124" s="40" t="n"/>
      <c r="G124" s="40" t="n"/>
      <c r="H124" s="40" t="n"/>
    </row>
    <row r="125">
      <c r="A125" s="40" t="n"/>
      <c r="B125" s="40" t="n"/>
      <c r="C125" s="40" t="n"/>
      <c r="D125" s="40" t="n"/>
      <c r="E125" s="40" t="n"/>
      <c r="F125" s="40" t="n"/>
      <c r="G125" s="40" t="n"/>
      <c r="H125" s="40" t="n"/>
    </row>
    <row r="126">
      <c r="A126" s="40" t="n"/>
      <c r="B126" s="40" t="n"/>
      <c r="C126" s="40" t="n"/>
      <c r="D126" s="40" t="n"/>
      <c r="E126" s="40" t="n"/>
      <c r="F126" s="40" t="n"/>
      <c r="G126" s="40" t="n"/>
      <c r="H126" s="40" t="n"/>
    </row>
    <row r="127">
      <c r="A127" s="40" t="n"/>
      <c r="B127" s="40" t="n"/>
      <c r="C127" s="40" t="n"/>
      <c r="D127" s="40" t="n"/>
      <c r="E127" s="40" t="n"/>
      <c r="F127" s="40" t="n"/>
      <c r="G127" s="40" t="n"/>
      <c r="H127" s="40" t="n"/>
    </row>
    <row r="128">
      <c r="A128" s="40" t="n"/>
      <c r="B128" s="40" t="n"/>
      <c r="C128" s="40" t="n"/>
      <c r="D128" s="40" t="n"/>
      <c r="E128" s="40" t="n"/>
      <c r="F128" s="40" t="n"/>
      <c r="G128" s="40" t="n"/>
      <c r="H128" s="40" t="n"/>
    </row>
    <row r="129">
      <c r="A129" s="40" t="n"/>
      <c r="B129" s="40" t="n"/>
      <c r="C129" s="40" t="n"/>
      <c r="D129" s="40" t="n"/>
      <c r="E129" s="40" t="n"/>
      <c r="F129" s="40" t="n"/>
      <c r="G129" s="40" t="n"/>
      <c r="H129" s="40" t="n"/>
    </row>
    <row r="130">
      <c r="A130" s="40" t="n"/>
      <c r="B130" s="40" t="n"/>
      <c r="C130" s="40" t="n"/>
      <c r="D130" s="40" t="n"/>
      <c r="E130" s="40" t="n"/>
      <c r="F130" s="40" t="n"/>
      <c r="G130" s="40" t="n"/>
      <c r="H130" s="40" t="n"/>
    </row>
    <row r="131">
      <c r="A131" s="40" t="n"/>
      <c r="B131" s="40" t="n"/>
      <c r="C131" s="40" t="n"/>
      <c r="D131" s="40" t="n"/>
      <c r="E131" s="40" t="n"/>
      <c r="F131" s="40" t="n"/>
      <c r="G131" s="40" t="n"/>
      <c r="H131" s="40" t="n"/>
    </row>
    <row r="132">
      <c r="A132" s="40" t="n"/>
      <c r="B132" s="40" t="n"/>
      <c r="C132" s="40" t="n"/>
      <c r="D132" s="40" t="n"/>
      <c r="E132" s="40" t="n"/>
      <c r="F132" s="40" t="n"/>
      <c r="G132" s="40" t="n"/>
      <c r="H132" s="40" t="n"/>
    </row>
    <row r="133">
      <c r="A133" s="40" t="n"/>
      <c r="B133" s="40" t="n"/>
      <c r="C133" s="40" t="n"/>
      <c r="D133" s="40" t="n"/>
      <c r="E133" s="40" t="n"/>
      <c r="F133" s="40" t="n"/>
      <c r="G133" s="40" t="n"/>
      <c r="H133" s="40" t="n"/>
    </row>
    <row r="134">
      <c r="A134" s="40" t="n"/>
      <c r="B134" s="40" t="n"/>
      <c r="C134" s="40" t="n"/>
      <c r="D134" s="40" t="n"/>
      <c r="E134" s="40" t="n"/>
      <c r="F134" s="40" t="n"/>
      <c r="G134" s="40" t="n"/>
      <c r="H134" s="40" t="n"/>
    </row>
    <row r="135">
      <c r="A135" s="40" t="n"/>
      <c r="B135" s="40" t="n"/>
      <c r="C135" s="40" t="n"/>
      <c r="D135" s="40" t="n"/>
      <c r="E135" s="40" t="n"/>
      <c r="F135" s="40" t="n"/>
      <c r="G135" s="40" t="n"/>
      <c r="H135" s="40" t="n"/>
    </row>
    <row r="136">
      <c r="A136" s="40" t="n"/>
      <c r="B136" s="40" t="n"/>
      <c r="C136" s="40" t="n"/>
      <c r="D136" s="40" t="n"/>
      <c r="E136" s="40" t="n"/>
      <c r="F136" s="40" t="n"/>
      <c r="G136" s="40" t="n"/>
      <c r="H136" s="40" t="n"/>
    </row>
    <row r="137">
      <c r="A137" s="40" t="n"/>
      <c r="B137" s="40" t="n"/>
      <c r="C137" s="40" t="n"/>
      <c r="D137" s="40" t="n"/>
      <c r="E137" s="40" t="n"/>
      <c r="F137" s="40" t="n"/>
      <c r="G137" s="40" t="n"/>
      <c r="H137" s="40" t="n"/>
    </row>
    <row r="138">
      <c r="A138" s="40" t="n"/>
      <c r="B138" s="40" t="n"/>
      <c r="C138" s="40" t="n"/>
      <c r="D138" s="40" t="n"/>
      <c r="E138" s="40" t="n"/>
      <c r="F138" s="40" t="n"/>
      <c r="G138" s="40" t="n"/>
      <c r="H138" s="40" t="n"/>
    </row>
    <row r="139">
      <c r="A139" s="40" t="n"/>
      <c r="B139" s="40" t="n"/>
      <c r="C139" s="40" t="n"/>
      <c r="D139" s="40" t="n"/>
      <c r="E139" s="40" t="n"/>
      <c r="F139" s="40" t="n"/>
      <c r="G139" s="40" t="n"/>
      <c r="H139" s="40" t="n"/>
    </row>
    <row r="140">
      <c r="A140" s="40" t="n"/>
      <c r="B140" s="40" t="n"/>
      <c r="C140" s="40" t="n"/>
      <c r="D140" s="40" t="n"/>
      <c r="E140" s="40" t="n"/>
      <c r="F140" s="40" t="n"/>
      <c r="G140" s="40" t="n"/>
      <c r="H140" s="40" t="n"/>
    </row>
    <row r="141">
      <c r="A141" s="40" t="n"/>
      <c r="B141" s="40" t="n"/>
      <c r="C141" s="40" t="n"/>
      <c r="D141" s="40" t="n"/>
      <c r="E141" s="40" t="n"/>
      <c r="F141" s="40" t="n"/>
      <c r="G141" s="40" t="n"/>
      <c r="H141" s="40" t="n"/>
    </row>
    <row r="142">
      <c r="A142" s="40" t="n"/>
      <c r="B142" s="40" t="n"/>
      <c r="C142" s="40" t="n"/>
      <c r="D142" s="40" t="n"/>
      <c r="E142" s="40" t="n"/>
      <c r="F142" s="40" t="n"/>
      <c r="G142" s="40" t="n"/>
      <c r="H142" s="40" t="n"/>
    </row>
    <row r="143">
      <c r="A143" s="40" t="n"/>
      <c r="B143" s="40" t="n"/>
      <c r="C143" s="40" t="n"/>
      <c r="D143" s="40" t="n"/>
      <c r="E143" s="40" t="n"/>
      <c r="F143" s="40" t="n"/>
      <c r="G143" s="40" t="n"/>
      <c r="H143" s="40" t="n"/>
    </row>
    <row r="144">
      <c r="A144" s="40" t="n"/>
      <c r="B144" s="40" t="n"/>
      <c r="C144" s="40" t="n"/>
      <c r="D144" s="40" t="n"/>
      <c r="E144" s="40" t="n"/>
      <c r="F144" s="40" t="n"/>
      <c r="G144" s="40" t="n"/>
      <c r="H144" s="40" t="n"/>
    </row>
    <row r="145">
      <c r="A145" s="40" t="n"/>
      <c r="B145" s="40" t="n"/>
      <c r="C145" s="40" t="n"/>
      <c r="D145" s="40" t="n"/>
      <c r="E145" s="40" t="n"/>
      <c r="F145" s="40" t="n"/>
      <c r="G145" s="40" t="n"/>
      <c r="H145" s="40" t="n"/>
    </row>
    <row r="146">
      <c r="A146" s="40" t="n"/>
      <c r="B146" s="40" t="n"/>
      <c r="C146" s="40" t="n"/>
      <c r="D146" s="40" t="n"/>
      <c r="E146" s="40" t="n"/>
      <c r="F146" s="40" t="n"/>
      <c r="G146" s="40" t="n"/>
      <c r="H146" s="40" t="n"/>
    </row>
    <row r="147">
      <c r="A147" s="40" t="n"/>
      <c r="B147" s="40" t="n"/>
      <c r="C147" s="40" t="n"/>
      <c r="D147" s="40" t="n"/>
      <c r="E147" s="40" t="n"/>
      <c r="F147" s="40" t="n"/>
      <c r="G147" s="40" t="n"/>
      <c r="H147" s="40" t="n"/>
    </row>
    <row r="148">
      <c r="A148" s="40" t="n"/>
      <c r="B148" s="40" t="n"/>
      <c r="C148" s="40" t="n"/>
      <c r="D148" s="40" t="n"/>
      <c r="E148" s="40" t="n"/>
      <c r="F148" s="40" t="n"/>
      <c r="G148" s="40" t="n"/>
      <c r="H148" s="40" t="n"/>
    </row>
    <row r="149">
      <c r="A149" s="40" t="n"/>
      <c r="B149" s="40" t="n"/>
      <c r="C149" s="40" t="n"/>
      <c r="D149" s="40" t="n"/>
      <c r="E149" s="40" t="n"/>
      <c r="F149" s="40" t="n"/>
      <c r="G149" s="40" t="n"/>
      <c r="H149" s="40" t="n"/>
    </row>
    <row r="150">
      <c r="A150" s="40" t="n"/>
      <c r="B150" s="40" t="n"/>
      <c r="C150" s="40" t="n"/>
      <c r="D150" s="40" t="n"/>
      <c r="E150" s="40" t="n"/>
      <c r="F150" s="40" t="n"/>
      <c r="G150" s="40" t="n"/>
      <c r="H150" s="40" t="n"/>
    </row>
    <row r="151">
      <c r="A151" s="40" t="n"/>
      <c r="B151" s="40" t="n"/>
      <c r="C151" s="40" t="n"/>
      <c r="D151" s="40" t="n"/>
      <c r="E151" s="40" t="n"/>
      <c r="F151" s="40" t="n"/>
      <c r="G151" s="40" t="n"/>
      <c r="H151" s="40" t="n"/>
    </row>
    <row r="152">
      <c r="A152" s="40" t="n"/>
      <c r="B152" s="40" t="n"/>
      <c r="C152" s="40" t="n"/>
      <c r="D152" s="40" t="n"/>
      <c r="E152" s="40" t="n"/>
      <c r="F152" s="40" t="n"/>
      <c r="G152" s="40" t="n"/>
      <c r="H152" s="40" t="n"/>
    </row>
    <row r="153">
      <c r="A153" s="40" t="n"/>
      <c r="B153" s="40" t="n"/>
      <c r="C153" s="40" t="n"/>
      <c r="D153" s="40" t="n"/>
      <c r="E153" s="40" t="n"/>
      <c r="F153" s="40" t="n"/>
      <c r="G153" s="40" t="n"/>
      <c r="H153" s="40" t="n"/>
    </row>
    <row r="154">
      <c r="A154" s="40" t="n"/>
      <c r="B154" s="40" t="n"/>
      <c r="C154" s="40" t="n"/>
      <c r="D154" s="40" t="n"/>
      <c r="E154" s="40" t="n"/>
      <c r="F154" s="40" t="n"/>
      <c r="G154" s="40" t="n"/>
      <c r="H154" s="40" t="n"/>
    </row>
    <row r="155">
      <c r="A155" s="40" t="n"/>
      <c r="B155" s="40" t="n"/>
      <c r="C155" s="40" t="n"/>
      <c r="D155" s="40" t="n"/>
      <c r="E155" s="40" t="n"/>
      <c r="F155" s="40" t="n"/>
      <c r="G155" s="40" t="n"/>
      <c r="H155" s="40" t="n"/>
    </row>
    <row r="156">
      <c r="A156" s="40" t="n"/>
      <c r="B156" s="40" t="n"/>
      <c r="C156" s="40" t="n"/>
      <c r="D156" s="40" t="n"/>
      <c r="E156" s="40" t="n"/>
      <c r="F156" s="40" t="n"/>
      <c r="G156" s="40" t="n"/>
      <c r="H156" s="40" t="n"/>
    </row>
    <row r="157">
      <c r="A157" s="40" t="n"/>
      <c r="B157" s="40" t="n"/>
      <c r="C157" s="40" t="n"/>
      <c r="D157" s="40" t="n"/>
      <c r="E157" s="40" t="n"/>
      <c r="F157" s="40" t="n"/>
      <c r="G157" s="40" t="n"/>
      <c r="H157" s="40" t="n"/>
    </row>
    <row r="158">
      <c r="A158" s="40" t="n"/>
      <c r="B158" s="40" t="n"/>
      <c r="C158" s="40" t="n"/>
      <c r="D158" s="40" t="n"/>
      <c r="E158" s="40" t="n"/>
      <c r="F158" s="40" t="n"/>
      <c r="G158" s="40" t="n"/>
      <c r="H158" s="40" t="n"/>
    </row>
    <row r="159">
      <c r="A159" s="40" t="n"/>
      <c r="B159" s="40" t="n"/>
      <c r="C159" s="40" t="n"/>
      <c r="D159" s="40" t="n"/>
      <c r="E159" s="40" t="n"/>
      <c r="F159" s="40" t="n"/>
      <c r="G159" s="40" t="n"/>
      <c r="H159" s="40" t="n"/>
    </row>
    <row r="160">
      <c r="A160" s="40" t="n"/>
      <c r="B160" s="40" t="n"/>
      <c r="C160" s="40" t="n"/>
      <c r="D160" s="40" t="n"/>
      <c r="E160" s="40" t="n"/>
      <c r="F160" s="40" t="n"/>
      <c r="G160" s="40" t="n"/>
      <c r="H160" s="40" t="n"/>
    </row>
    <row r="161">
      <c r="A161" s="40" t="n"/>
      <c r="B161" s="40" t="n"/>
      <c r="C161" s="40" t="n"/>
      <c r="D161" s="40" t="n"/>
      <c r="E161" s="40" t="n"/>
      <c r="F161" s="40" t="n"/>
      <c r="G161" s="40" t="n"/>
      <c r="H161" s="40" t="n"/>
    </row>
    <row r="162">
      <c r="A162" s="40" t="n"/>
      <c r="B162" s="40" t="n"/>
      <c r="C162" s="40" t="n"/>
      <c r="D162" s="40" t="n"/>
      <c r="E162" s="40" t="n"/>
      <c r="F162" s="40" t="n"/>
      <c r="G162" s="40" t="n"/>
      <c r="H162" s="40" t="n"/>
    </row>
    <row r="163">
      <c r="A163" s="40" t="n"/>
      <c r="B163" s="40" t="n"/>
      <c r="C163" s="40" t="n"/>
      <c r="D163" s="40" t="n"/>
      <c r="E163" s="40" t="n"/>
      <c r="F163" s="40" t="n"/>
      <c r="G163" s="40" t="n"/>
      <c r="H163" s="40" t="n"/>
    </row>
    <row r="164">
      <c r="A164" s="40" t="n"/>
      <c r="B164" s="40" t="n"/>
      <c r="C164" s="40" t="n"/>
      <c r="D164" s="40" t="n"/>
      <c r="E164" s="40" t="n"/>
      <c r="F164" s="40" t="n"/>
      <c r="G164" s="40" t="n"/>
      <c r="H164" s="40" t="n"/>
    </row>
    <row r="165">
      <c r="A165" s="40" t="n"/>
      <c r="B165" s="40" t="n"/>
      <c r="C165" s="40" t="n"/>
      <c r="D165" s="40" t="n"/>
      <c r="E165" s="40" t="n"/>
      <c r="F165" s="40" t="n"/>
      <c r="G165" s="40" t="n"/>
      <c r="H165" s="40" t="n"/>
    </row>
    <row r="166">
      <c r="A166" s="40" t="n"/>
      <c r="B166" s="40" t="n"/>
      <c r="C166" s="40" t="n"/>
      <c r="D166" s="40" t="n"/>
      <c r="E166" s="40" t="n"/>
      <c r="F166" s="40" t="n"/>
      <c r="G166" s="40" t="n"/>
      <c r="H166" s="40" t="n"/>
    </row>
    <row r="167">
      <c r="A167" s="40" t="n"/>
      <c r="B167" s="40" t="n"/>
      <c r="C167" s="40" t="n"/>
      <c r="D167" s="40" t="n"/>
      <c r="E167" s="40" t="n"/>
      <c r="F167" s="40" t="n"/>
      <c r="G167" s="40" t="n"/>
      <c r="H167" s="40" t="n"/>
    </row>
    <row r="168">
      <c r="A168" s="40" t="n"/>
      <c r="B168" s="40" t="n"/>
      <c r="C168" s="40" t="n"/>
      <c r="D168" s="40" t="n"/>
      <c r="E168" s="40" t="n"/>
      <c r="F168" s="40" t="n"/>
      <c r="G168" s="40" t="n"/>
      <c r="H168" s="40" t="n"/>
    </row>
    <row r="169">
      <c r="A169" s="40" t="n"/>
      <c r="B169" s="40" t="n"/>
      <c r="C169" s="40" t="n"/>
      <c r="D169" s="40" t="n"/>
      <c r="E169" s="40" t="n"/>
      <c r="F169" s="40" t="n"/>
      <c r="G169" s="40" t="n"/>
      <c r="H169" s="40" t="n"/>
    </row>
    <row r="170">
      <c r="A170" s="40" t="n"/>
      <c r="B170" s="40" t="n"/>
      <c r="C170" s="40" t="n"/>
      <c r="D170" s="40" t="n"/>
      <c r="E170" s="40" t="n"/>
      <c r="F170" s="40" t="n"/>
      <c r="G170" s="40" t="n"/>
      <c r="H170" s="40" t="n"/>
    </row>
    <row r="171">
      <c r="A171" s="40" t="n"/>
      <c r="B171" s="40" t="n"/>
      <c r="C171" s="40" t="n"/>
      <c r="D171" s="40" t="n"/>
      <c r="E171" s="40" t="n"/>
      <c r="F171" s="40" t="n"/>
      <c r="G171" s="40" t="n"/>
      <c r="H171" s="40" t="n"/>
    </row>
    <row r="172">
      <c r="A172" s="40" t="n"/>
      <c r="B172" s="40" t="n"/>
      <c r="C172" s="40" t="n"/>
      <c r="D172" s="40" t="n"/>
      <c r="E172" s="40" t="n"/>
      <c r="F172" s="40" t="n"/>
      <c r="G172" s="40" t="n"/>
      <c r="H172" s="40" t="n"/>
    </row>
    <row r="173">
      <c r="A173" s="40" t="n"/>
      <c r="B173" s="40" t="n"/>
      <c r="C173" s="40" t="n"/>
      <c r="D173" s="40" t="n"/>
      <c r="E173" s="40" t="n"/>
      <c r="F173" s="40" t="n"/>
      <c r="G173" s="40" t="n"/>
      <c r="H173" s="40" t="n"/>
    </row>
    <row r="174">
      <c r="A174" s="40" t="n"/>
      <c r="B174" s="40" t="n"/>
      <c r="C174" s="40" t="n"/>
      <c r="D174" s="40" t="n"/>
      <c r="E174" s="40" t="n"/>
      <c r="F174" s="40" t="n"/>
      <c r="G174" s="40" t="n"/>
      <c r="H174" s="40" t="n"/>
    </row>
    <row r="175">
      <c r="A175" s="40" t="n"/>
      <c r="B175" s="40" t="n"/>
      <c r="C175" s="40" t="n"/>
      <c r="D175" s="40" t="n"/>
      <c r="E175" s="40" t="n"/>
      <c r="F175" s="40" t="n"/>
      <c r="G175" s="40" t="n"/>
      <c r="H175" s="40" t="n"/>
    </row>
    <row r="176">
      <c r="A176" s="40" t="n"/>
      <c r="B176" s="40" t="n"/>
      <c r="C176" s="40" t="n"/>
      <c r="D176" s="40" t="n"/>
      <c r="E176" s="40" t="n"/>
      <c r="F176" s="40" t="n"/>
      <c r="G176" s="40" t="n"/>
      <c r="H176" s="40" t="n"/>
    </row>
    <row r="177">
      <c r="A177" s="40" t="n"/>
      <c r="B177" s="40" t="n"/>
      <c r="C177" s="40" t="n"/>
      <c r="D177" s="40" t="n"/>
      <c r="E177" s="40" t="n"/>
      <c r="F177" s="40" t="n"/>
      <c r="G177" s="40" t="n"/>
      <c r="H177" s="40" t="n"/>
    </row>
    <row r="178">
      <c r="A178" s="40" t="n"/>
      <c r="B178" s="40" t="n"/>
      <c r="C178" s="40" t="n"/>
      <c r="D178" s="40" t="n"/>
      <c r="E178" s="40" t="n"/>
      <c r="F178" s="40" t="n"/>
      <c r="G178" s="40" t="n"/>
      <c r="H178" s="40" t="n"/>
    </row>
    <row r="179">
      <c r="A179" s="40" t="n"/>
      <c r="B179" s="40" t="n"/>
      <c r="C179" s="40" t="n"/>
      <c r="D179" s="40" t="n"/>
      <c r="E179" s="40" t="n"/>
      <c r="F179" s="40" t="n"/>
      <c r="G179" s="40" t="n"/>
      <c r="H179" s="40" t="n"/>
    </row>
    <row r="180">
      <c r="A180" s="40" t="n"/>
      <c r="B180" s="40" t="n"/>
      <c r="C180" s="40" t="n"/>
      <c r="D180" s="40" t="n"/>
      <c r="E180" s="40" t="n"/>
      <c r="F180" s="40" t="n"/>
      <c r="G180" s="40" t="n"/>
      <c r="H180" s="40" t="n"/>
    </row>
    <row r="181">
      <c r="A181" s="40" t="n"/>
      <c r="B181" s="40" t="n"/>
      <c r="C181" s="40" t="n"/>
      <c r="D181" s="40" t="n"/>
      <c r="E181" s="40" t="n"/>
      <c r="F181" s="40" t="n"/>
      <c r="G181" s="40" t="n"/>
      <c r="H181" s="40" t="n"/>
    </row>
    <row r="182">
      <c r="A182" s="40" t="n"/>
      <c r="B182" s="40" t="n"/>
      <c r="C182" s="40" t="n"/>
      <c r="D182" s="40" t="n"/>
      <c r="E182" s="40" t="n"/>
      <c r="F182" s="40" t="n"/>
      <c r="G182" s="40" t="n"/>
      <c r="H182" s="40" t="n"/>
    </row>
    <row r="183">
      <c r="A183" s="40" t="n"/>
      <c r="B183" s="40" t="n"/>
      <c r="C183" s="40" t="n"/>
      <c r="D183" s="40" t="n"/>
      <c r="E183" s="40" t="n"/>
      <c r="F183" s="40" t="n"/>
      <c r="G183" s="40" t="n"/>
      <c r="H183" s="40" t="n"/>
    </row>
    <row r="184">
      <c r="A184" s="40" t="n"/>
      <c r="B184" s="40" t="n"/>
      <c r="C184" s="40" t="n"/>
      <c r="D184" s="40" t="n"/>
      <c r="E184" s="40" t="n"/>
      <c r="F184" s="40" t="n"/>
      <c r="G184" s="40" t="n"/>
      <c r="H184" s="40" t="n"/>
    </row>
    <row r="185">
      <c r="A185" s="40" t="n"/>
      <c r="B185" s="40" t="n"/>
      <c r="C185" s="40" t="n"/>
      <c r="D185" s="40" t="n"/>
      <c r="E185" s="40" t="n"/>
      <c r="F185" s="40" t="n"/>
      <c r="G185" s="40" t="n"/>
      <c r="H185" s="40" t="n"/>
    </row>
    <row r="186">
      <c r="A186" s="40" t="n"/>
      <c r="B186" s="40" t="n"/>
      <c r="C186" s="40" t="n"/>
      <c r="D186" s="40" t="n"/>
      <c r="E186" s="40" t="n"/>
      <c r="F186" s="40" t="n"/>
      <c r="G186" s="40" t="n"/>
      <c r="H186" s="40" t="n"/>
    </row>
    <row r="187">
      <c r="A187" s="40" t="n"/>
      <c r="B187" s="40" t="n"/>
      <c r="C187" s="40" t="n"/>
      <c r="D187" s="40" t="n"/>
      <c r="E187" s="40" t="n"/>
      <c r="F187" s="40" t="n"/>
      <c r="G187" s="40" t="n"/>
      <c r="H187" s="40" t="n"/>
    </row>
    <row r="188">
      <c r="A188" s="40" t="n"/>
      <c r="B188" s="40" t="n"/>
      <c r="C188" s="40" t="n"/>
      <c r="D188" s="40" t="n"/>
      <c r="E188" s="40" t="n"/>
      <c r="F188" s="40" t="n"/>
      <c r="G188" s="40" t="n"/>
      <c r="H188" s="40" t="n"/>
    </row>
    <row r="189">
      <c r="A189" s="40" t="n"/>
      <c r="B189" s="40" t="n"/>
      <c r="C189" s="40" t="n"/>
      <c r="D189" s="40" t="n"/>
      <c r="E189" s="40" t="n"/>
      <c r="F189" s="40" t="n"/>
      <c r="G189" s="40" t="n"/>
      <c r="H189" s="40" t="n"/>
    </row>
    <row r="190">
      <c r="A190" s="40" t="n"/>
      <c r="B190" s="40" t="n"/>
      <c r="C190" s="40" t="n"/>
      <c r="D190" s="40" t="n"/>
      <c r="E190" s="40" t="n"/>
      <c r="F190" s="40" t="n"/>
      <c r="G190" s="40" t="n"/>
      <c r="H190" s="40" t="n"/>
    </row>
    <row r="191">
      <c r="A191" s="40" t="n"/>
      <c r="B191" s="40" t="n"/>
      <c r="C191" s="40" t="n"/>
      <c r="D191" s="40" t="n"/>
      <c r="E191" s="40" t="n"/>
      <c r="F191" s="40" t="n"/>
      <c r="G191" s="40" t="n"/>
      <c r="H191" s="40" t="n"/>
    </row>
    <row r="192">
      <c r="A192" s="40" t="n"/>
      <c r="B192" s="40" t="n"/>
      <c r="C192" s="40" t="n"/>
      <c r="D192" s="40" t="n"/>
      <c r="E192" s="40" t="n"/>
      <c r="F192" s="40" t="n"/>
      <c r="G192" s="40" t="n"/>
      <c r="H192" s="40" t="n"/>
    </row>
    <row r="193">
      <c r="A193" s="40" t="n"/>
      <c r="B193" s="40" t="n"/>
      <c r="C193" s="40" t="n"/>
      <c r="D193" s="40" t="n"/>
      <c r="E193" s="40" t="n"/>
      <c r="F193" s="40" t="n"/>
      <c r="G193" s="40" t="n"/>
      <c r="H193" s="40" t="n"/>
    </row>
    <row r="194">
      <c r="A194" s="40" t="n"/>
      <c r="B194" s="40" t="n"/>
      <c r="C194" s="40" t="n"/>
      <c r="D194" s="40" t="n"/>
      <c r="E194" s="40" t="n"/>
      <c r="F194" s="40" t="n"/>
      <c r="G194" s="40" t="n"/>
      <c r="H194" s="40" t="n"/>
    </row>
    <row r="195">
      <c r="A195" s="40" t="n"/>
      <c r="B195" s="40" t="n"/>
      <c r="C195" s="40" t="n"/>
      <c r="D195" s="40" t="n"/>
      <c r="E195" s="40" t="n"/>
      <c r="F195" s="40" t="n"/>
      <c r="G195" s="40" t="n"/>
      <c r="H195" s="40" t="n"/>
    </row>
    <row r="196">
      <c r="A196" s="40" t="n"/>
      <c r="B196" s="40" t="n"/>
      <c r="C196" s="40" t="n"/>
      <c r="D196" s="40" t="n"/>
      <c r="E196" s="40" t="n"/>
      <c r="F196" s="40" t="n"/>
      <c r="G196" s="40" t="n"/>
      <c r="H196" s="40" t="n"/>
    </row>
    <row r="197">
      <c r="A197" s="40" t="n"/>
      <c r="B197" s="40" t="n"/>
      <c r="C197" s="40" t="n"/>
      <c r="D197" s="40" t="n"/>
      <c r="E197" s="40" t="n"/>
      <c r="F197" s="40" t="n"/>
      <c r="G197" s="40" t="n"/>
      <c r="H197" s="40" t="n"/>
    </row>
    <row r="198">
      <c r="A198" s="40" t="n"/>
      <c r="B198" s="40" t="n"/>
      <c r="C198" s="40" t="n"/>
      <c r="D198" s="40" t="n"/>
      <c r="E198" s="40" t="n"/>
      <c r="F198" s="40" t="n"/>
      <c r="G198" s="40" t="n"/>
      <c r="H198" s="40" t="n"/>
    </row>
    <row r="199">
      <c r="A199" s="40" t="n"/>
      <c r="B199" s="40" t="n"/>
      <c r="C199" s="40" t="n"/>
      <c r="D199" s="40" t="n"/>
      <c r="E199" s="40" t="n"/>
      <c r="F199" s="40" t="n"/>
      <c r="G199" s="40" t="n"/>
      <c r="H199" s="40" t="n"/>
    </row>
    <row r="200">
      <c r="A200" s="40" t="n"/>
      <c r="B200" s="40" t="n"/>
      <c r="C200" s="40" t="n"/>
      <c r="D200" s="40" t="n"/>
      <c r="E200" s="40" t="n"/>
      <c r="F200" s="40" t="n"/>
      <c r="G200" s="40" t="n"/>
      <c r="H200" s="40" t="n"/>
    </row>
    <row r="201">
      <c r="A201" s="40" t="n"/>
      <c r="B201" s="40" t="n"/>
      <c r="C201" s="40" t="n"/>
      <c r="D201" s="40" t="n"/>
      <c r="E201" s="40" t="n"/>
      <c r="F201" s="40" t="n"/>
      <c r="G201" s="40" t="n"/>
      <c r="H201" s="40" t="n"/>
    </row>
    <row r="202">
      <c r="A202" s="40" t="n"/>
      <c r="B202" s="40" t="n"/>
      <c r="C202" s="40" t="n"/>
      <c r="D202" s="40" t="n"/>
      <c r="E202" s="40" t="n"/>
      <c r="F202" s="40" t="n"/>
      <c r="G202" s="40" t="n"/>
      <c r="H202" s="40" t="n"/>
    </row>
    <row r="203">
      <c r="A203" s="40" t="n"/>
      <c r="B203" s="40" t="n"/>
      <c r="C203" s="40" t="n"/>
      <c r="D203" s="40" t="n"/>
      <c r="E203" s="40" t="n"/>
      <c r="F203" s="40" t="n"/>
      <c r="G203" s="40" t="n"/>
      <c r="H203" s="40" t="n"/>
    </row>
    <row r="204">
      <c r="A204" s="40" t="n"/>
      <c r="B204" s="40" t="n"/>
      <c r="C204" s="40" t="n"/>
      <c r="D204" s="40" t="n"/>
      <c r="E204" s="40" t="n"/>
      <c r="F204" s="40" t="n"/>
      <c r="G204" s="40" t="n"/>
      <c r="H204" s="40" t="n"/>
    </row>
    <row r="205">
      <c r="A205" s="40" t="n"/>
      <c r="B205" s="40" t="n"/>
      <c r="C205" s="40" t="n"/>
      <c r="D205" s="40" t="n"/>
      <c r="E205" s="40" t="n"/>
      <c r="F205" s="40" t="n"/>
      <c r="G205" s="40" t="n"/>
      <c r="H205" s="40" t="n"/>
    </row>
    <row r="206">
      <c r="A206" s="40" t="n"/>
      <c r="B206" s="40" t="n"/>
      <c r="C206" s="40" t="n"/>
      <c r="D206" s="40" t="n"/>
      <c r="E206" s="40" t="n"/>
      <c r="F206" s="40" t="n"/>
      <c r="G206" s="40" t="n"/>
      <c r="H206" s="40" t="n"/>
    </row>
    <row r="207">
      <c r="A207" s="40" t="n"/>
      <c r="B207" s="40" t="n"/>
      <c r="C207" s="40" t="n"/>
      <c r="D207" s="40" t="n"/>
      <c r="E207" s="40" t="n"/>
      <c r="F207" s="40" t="n"/>
      <c r="G207" s="40" t="n"/>
      <c r="H207" s="40" t="n"/>
    </row>
    <row r="208">
      <c r="A208" s="40" t="n"/>
      <c r="B208" s="40" t="n"/>
      <c r="C208" s="40" t="n"/>
      <c r="D208" s="40" t="n"/>
      <c r="E208" s="40" t="n"/>
      <c r="F208" s="40" t="n"/>
      <c r="G208" s="40" t="n"/>
      <c r="H208" s="40" t="n"/>
    </row>
    <row r="209">
      <c r="A209" s="40" t="n"/>
      <c r="B209" s="40" t="n"/>
      <c r="C209" s="40" t="n"/>
      <c r="D209" s="40" t="n"/>
      <c r="E209" s="40" t="n"/>
      <c r="F209" s="40" t="n"/>
      <c r="G209" s="40" t="n"/>
      <c r="H209" s="40" t="n"/>
    </row>
    <row r="210">
      <c r="A210" s="40" t="n"/>
      <c r="B210" s="40" t="n"/>
      <c r="C210" s="40" t="n"/>
      <c r="D210" s="40" t="n"/>
      <c r="E210" s="40" t="n"/>
      <c r="F210" s="40" t="n"/>
      <c r="G210" s="40" t="n"/>
      <c r="H210" s="40" t="n"/>
    </row>
    <row r="211">
      <c r="A211" s="40" t="n"/>
      <c r="B211" s="40" t="n"/>
      <c r="C211" s="40" t="n"/>
      <c r="D211" s="40" t="n"/>
      <c r="E211" s="40" t="n"/>
      <c r="F211" s="40" t="n"/>
      <c r="G211" s="40" t="n"/>
      <c r="H211" s="40" t="n"/>
    </row>
    <row r="212">
      <c r="A212" s="40" t="n"/>
      <c r="B212" s="40" t="n"/>
      <c r="C212" s="40" t="n"/>
      <c r="D212" s="40" t="n"/>
      <c r="E212" s="40" t="n"/>
      <c r="F212" s="40" t="n"/>
      <c r="G212" s="40" t="n"/>
      <c r="H212" s="40" t="n"/>
    </row>
    <row r="213">
      <c r="A213" s="40" t="n"/>
      <c r="B213" s="40" t="n"/>
      <c r="C213" s="40" t="n"/>
      <c r="D213" s="40" t="n"/>
      <c r="E213" s="40" t="n"/>
      <c r="F213" s="40" t="n"/>
      <c r="G213" s="40" t="n"/>
      <c r="H213" s="40" t="n"/>
    </row>
    <row r="214">
      <c r="A214" s="40" t="n"/>
      <c r="B214" s="40" t="n"/>
      <c r="C214" s="40" t="n"/>
      <c r="D214" s="40" t="n"/>
      <c r="E214" s="40" t="n"/>
      <c r="F214" s="40" t="n"/>
      <c r="G214" s="40" t="n"/>
      <c r="H214" s="40" t="n"/>
    </row>
    <row r="215">
      <c r="A215" s="40" t="n"/>
      <c r="B215" s="40" t="n"/>
      <c r="C215" s="40" t="n"/>
      <c r="D215" s="40" t="n"/>
      <c r="E215" s="40" t="n"/>
      <c r="F215" s="40" t="n"/>
      <c r="G215" s="40" t="n"/>
      <c r="H215" s="40" t="n"/>
    </row>
    <row r="216">
      <c r="A216" s="40" t="n"/>
      <c r="B216" s="40" t="n"/>
      <c r="C216" s="40" t="n"/>
      <c r="D216" s="40" t="n"/>
      <c r="E216" s="40" t="n"/>
      <c r="F216" s="40" t="n"/>
      <c r="G216" s="40" t="n"/>
      <c r="H216" s="40" t="n"/>
    </row>
    <row r="217">
      <c r="A217" s="40" t="n"/>
      <c r="B217" s="40" t="n"/>
      <c r="C217" s="40" t="n"/>
      <c r="D217" s="40" t="n"/>
      <c r="E217" s="40" t="n"/>
      <c r="F217" s="40" t="n"/>
      <c r="G217" s="40" t="n"/>
      <c r="H217" s="40" t="n"/>
    </row>
    <row r="218">
      <c r="A218" s="40" t="n"/>
      <c r="B218" s="40" t="n"/>
      <c r="C218" s="40" t="n"/>
      <c r="D218" s="40" t="n"/>
      <c r="E218" s="40" t="n"/>
      <c r="F218" s="40" t="n"/>
      <c r="G218" s="40" t="n"/>
      <c r="H218" s="40" t="n"/>
    </row>
    <row r="219">
      <c r="A219" s="40" t="n"/>
      <c r="B219" s="40" t="n"/>
      <c r="C219" s="40" t="n"/>
      <c r="D219" s="40" t="n"/>
      <c r="E219" s="40" t="n"/>
      <c r="F219" s="40" t="n"/>
      <c r="G219" s="40" t="n"/>
      <c r="H219" s="40" t="n"/>
    </row>
    <row r="220">
      <c r="A220" s="40" t="n"/>
      <c r="B220" s="40" t="n"/>
      <c r="C220" s="40" t="n"/>
      <c r="D220" s="40" t="n"/>
      <c r="E220" s="40" t="n"/>
      <c r="F220" s="40" t="n"/>
      <c r="G220" s="40" t="n"/>
      <c r="H220" s="40" t="n"/>
    </row>
    <row r="221">
      <c r="A221" s="40" t="n"/>
      <c r="B221" s="40" t="n"/>
      <c r="C221" s="40" t="n"/>
      <c r="D221" s="40" t="n"/>
      <c r="E221" s="40" t="n"/>
      <c r="F221" s="40" t="n"/>
      <c r="G221" s="40" t="n"/>
      <c r="H221" s="40" t="n"/>
    </row>
    <row r="222">
      <c r="A222" s="40" t="n"/>
      <c r="B222" s="40" t="n"/>
      <c r="C222" s="40" t="n"/>
      <c r="D222" s="40" t="n"/>
      <c r="E222" s="40" t="n"/>
      <c r="F222" s="40" t="n"/>
      <c r="G222" s="40" t="n"/>
      <c r="H222" s="40" t="n"/>
    </row>
    <row r="223">
      <c r="A223" s="40" t="n"/>
      <c r="B223" s="40" t="n"/>
      <c r="C223" s="40" t="n"/>
      <c r="D223" s="40" t="n"/>
      <c r="E223" s="40" t="n"/>
      <c r="F223" s="40" t="n"/>
      <c r="G223" s="40" t="n"/>
      <c r="H223" s="40" t="n"/>
    </row>
    <row r="224">
      <c r="A224" s="40" t="n"/>
      <c r="B224" s="40" t="n"/>
      <c r="C224" s="40" t="n"/>
      <c r="D224" s="40" t="n"/>
      <c r="E224" s="40" t="n"/>
      <c r="F224" s="40" t="n"/>
      <c r="G224" s="40" t="n"/>
      <c r="H224" s="40" t="n"/>
    </row>
    <row r="225">
      <c r="A225" s="40" t="n"/>
      <c r="B225" s="40" t="n"/>
      <c r="C225" s="40" t="n"/>
      <c r="D225" s="40" t="n"/>
      <c r="E225" s="40" t="n"/>
      <c r="F225" s="40" t="n"/>
      <c r="G225" s="40" t="n"/>
      <c r="H225" s="40" t="n"/>
    </row>
    <row r="226">
      <c r="A226" s="40" t="n"/>
      <c r="B226" s="40" t="n"/>
      <c r="C226" s="40" t="n"/>
      <c r="D226" s="40" t="n"/>
      <c r="E226" s="40" t="n"/>
      <c r="F226" s="40" t="n"/>
      <c r="G226" s="40" t="n"/>
      <c r="H226" s="40" t="n"/>
    </row>
    <row r="227">
      <c r="A227" s="40" t="n"/>
      <c r="B227" s="40" t="n"/>
      <c r="C227" s="40" t="n"/>
      <c r="D227" s="40" t="n"/>
      <c r="E227" s="40" t="n"/>
      <c r="F227" s="40" t="n"/>
      <c r="G227" s="40" t="n"/>
      <c r="H227" s="40" t="n"/>
    </row>
    <row r="228">
      <c r="A228" s="40" t="n"/>
      <c r="B228" s="40" t="n"/>
      <c r="C228" s="40" t="n"/>
      <c r="D228" s="40" t="n"/>
      <c r="E228" s="40" t="n"/>
      <c r="F228" s="40" t="n"/>
      <c r="G228" s="40" t="n"/>
      <c r="H228" s="40" t="n"/>
    </row>
    <row r="229">
      <c r="A229" s="40" t="n"/>
      <c r="B229" s="40" t="n"/>
      <c r="C229" s="40" t="n"/>
      <c r="D229" s="40" t="n"/>
      <c r="E229" s="40" t="n"/>
      <c r="F229" s="40" t="n"/>
      <c r="G229" s="40" t="n"/>
      <c r="H229" s="40" t="n"/>
    </row>
    <row r="230">
      <c r="A230" s="40" t="n"/>
      <c r="B230" s="40" t="n"/>
      <c r="C230" s="40" t="n"/>
      <c r="D230" s="40" t="n"/>
      <c r="E230" s="40" t="n"/>
      <c r="F230" s="40" t="n"/>
      <c r="G230" s="40" t="n"/>
      <c r="H230" s="40" t="n"/>
    </row>
    <row r="231">
      <c r="A231" s="40" t="n"/>
      <c r="B231" s="40" t="n"/>
      <c r="C231" s="40" t="n"/>
      <c r="D231" s="40" t="n"/>
      <c r="E231" s="40" t="n"/>
      <c r="F231" s="40" t="n"/>
      <c r="G231" s="40" t="n"/>
      <c r="H231" s="40" t="n"/>
    </row>
    <row r="232">
      <c r="A232" s="40" t="n"/>
      <c r="B232" s="40" t="n"/>
      <c r="C232" s="40" t="n"/>
      <c r="D232" s="40" t="n"/>
      <c r="E232" s="40" t="n"/>
      <c r="F232" s="40" t="n"/>
      <c r="G232" s="40" t="n"/>
      <c r="H232" s="40" t="n"/>
    </row>
    <row r="233">
      <c r="A233" s="40" t="n"/>
      <c r="B233" s="40" t="n"/>
      <c r="C233" s="40" t="n"/>
      <c r="D233" s="40" t="n"/>
      <c r="E233" s="40" t="n"/>
      <c r="F233" s="40" t="n"/>
      <c r="G233" s="40" t="n"/>
      <c r="H233" s="40" t="n"/>
    </row>
    <row r="234">
      <c r="A234" s="40" t="n"/>
      <c r="B234" s="40" t="n"/>
      <c r="C234" s="40" t="n"/>
      <c r="D234" s="40" t="n"/>
      <c r="E234" s="40" t="n"/>
      <c r="F234" s="40" t="n"/>
      <c r="G234" s="40" t="n"/>
      <c r="H234" s="40" t="n"/>
    </row>
    <row r="235">
      <c r="A235" s="40" t="n"/>
      <c r="B235" s="40" t="n"/>
      <c r="C235" s="40" t="n"/>
      <c r="D235" s="40" t="n"/>
      <c r="E235" s="40" t="n"/>
      <c r="F235" s="40" t="n"/>
      <c r="G235" s="40" t="n"/>
      <c r="H235" s="40" t="n"/>
    </row>
    <row r="236">
      <c r="A236" s="40" t="n"/>
      <c r="B236" s="40" t="n"/>
      <c r="C236" s="40" t="n"/>
      <c r="D236" s="40" t="n"/>
      <c r="E236" s="40" t="n"/>
      <c r="F236" s="40" t="n"/>
      <c r="G236" s="40" t="n"/>
      <c r="H236" s="40" t="n"/>
    </row>
    <row r="237">
      <c r="A237" s="40" t="n"/>
      <c r="B237" s="40" t="n"/>
      <c r="C237" s="40" t="n"/>
      <c r="D237" s="40" t="n"/>
      <c r="E237" s="40" t="n"/>
      <c r="F237" s="40" t="n"/>
      <c r="G237" s="40" t="n"/>
      <c r="H237" s="40" t="n"/>
    </row>
    <row r="238">
      <c r="A238" s="40" t="n"/>
      <c r="B238" s="40" t="n"/>
      <c r="C238" s="40" t="n"/>
      <c r="D238" s="40" t="n"/>
      <c r="E238" s="40" t="n"/>
      <c r="F238" s="40" t="n"/>
      <c r="G238" s="40" t="n"/>
      <c r="H238" s="40" t="n"/>
    </row>
    <row r="239">
      <c r="A239" s="40" t="n"/>
      <c r="B239" s="40" t="n"/>
      <c r="C239" s="40" t="n"/>
      <c r="D239" s="40" t="n"/>
      <c r="E239" s="40" t="n"/>
      <c r="F239" s="40" t="n"/>
      <c r="G239" s="40" t="n"/>
      <c r="H239" s="40" t="n"/>
    </row>
    <row r="240">
      <c r="A240" s="40" t="n"/>
      <c r="B240" s="40" t="n"/>
      <c r="C240" s="40" t="n"/>
      <c r="D240" s="40" t="n"/>
      <c r="E240" s="40" t="n"/>
      <c r="F240" s="40" t="n"/>
      <c r="G240" s="40" t="n"/>
      <c r="H240" s="40" t="n"/>
    </row>
    <row r="241">
      <c r="A241" s="40" t="n"/>
      <c r="B241" s="40" t="n"/>
      <c r="C241" s="40" t="n"/>
      <c r="D241" s="40" t="n"/>
      <c r="E241" s="40" t="n"/>
      <c r="F241" s="40" t="n"/>
      <c r="G241" s="40" t="n"/>
      <c r="H241" s="40" t="n"/>
    </row>
    <row r="242">
      <c r="A242" s="40" t="n"/>
      <c r="B242" s="40" t="n"/>
      <c r="C242" s="40" t="n"/>
      <c r="D242" s="40" t="n"/>
      <c r="E242" s="40" t="n"/>
      <c r="F242" s="40" t="n"/>
      <c r="G242" s="40" t="n"/>
      <c r="H242" s="40" t="n"/>
    </row>
  </sheetData>
  <mergeCells count="14">
    <mergeCell ref="G29:H29"/>
    <mergeCell ref="G35:H35"/>
    <mergeCell ref="F10:H10"/>
    <mergeCell ref="G38:H38"/>
    <mergeCell ref="G6:I6"/>
    <mergeCell ref="D29:E29"/>
    <mergeCell ref="B6:E6"/>
    <mergeCell ref="B4:D4"/>
    <mergeCell ref="B28:C28"/>
    <mergeCell ref="G7:I7"/>
    <mergeCell ref="E9:F9"/>
    <mergeCell ref="A31:H31"/>
    <mergeCell ref="C30:H30"/>
    <mergeCell ref="A40:H40"/>
  </mergeCells>
  <pageMargins left="0.511811024" right="0.511811024" top="0.787401575" bottom="0.787401575" header="0.31496062" footer="0.31496062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49"/>
  <sheetViews>
    <sheetView workbookViewId="0">
      <selection activeCell="K13" sqref="K13"/>
    </sheetView>
  </sheetViews>
  <sheetFormatPr baseColWidth="8" defaultRowHeight="15"/>
  <cols>
    <col width="10.28515625" customWidth="1" style="91" min="1" max="1"/>
    <col width="12.85546875" customWidth="1" style="91" min="2" max="2"/>
    <col width="9.85546875" customWidth="1" style="91" min="3" max="3"/>
    <col width="11.28515625" customWidth="1" style="91" min="4" max="4"/>
    <col width="29.5703125" customWidth="1" style="91" min="5" max="5"/>
    <col width="9.85546875" customWidth="1" style="91" min="6" max="8"/>
  </cols>
  <sheetData>
    <row r="1" ht="27" customHeight="1" s="91">
      <c r="A1" s="46">
        <f>MID(B1,8,3)</f>
        <v/>
      </c>
      <c r="B1" s="47" t="n">
        <v>333903901</v>
      </c>
      <c r="C1" s="48" t="inlineStr">
        <is>
          <t>ASSINATURAS</t>
        </is>
      </c>
      <c r="D1" s="47" t="n">
        <v>332310300</v>
      </c>
      <c r="E1" s="49" t="inlineStr">
        <is>
          <t>SERVICOS COMUNICACAO, G</t>
        </is>
      </c>
      <c r="G1" s="49" t="n"/>
      <c r="H1" s="49" t="n"/>
    </row>
    <row r="2">
      <c r="A2" s="46">
        <f>MID(B2,8,3)</f>
        <v/>
      </c>
      <c r="B2" s="50" t="n"/>
      <c r="C2" s="50" t="n"/>
      <c r="D2" s="47" t="n">
        <v>332340300</v>
      </c>
      <c r="E2" s="49" t="inlineStr">
        <is>
          <t>SERV.COMUNICACAO, GRAFI</t>
        </is>
      </c>
      <c r="G2" s="49" t="n"/>
      <c r="H2" s="49" t="n"/>
    </row>
    <row r="3">
      <c r="A3" s="46">
        <f>MID(B3,8,3)</f>
        <v/>
      </c>
      <c r="B3" s="50" t="n"/>
      <c r="C3" s="50" t="n"/>
      <c r="D3" s="47" t="n">
        <v>332350300</v>
      </c>
      <c r="E3" s="49" t="inlineStr">
        <is>
          <t>SERV.COMUNICACAO,GRAFIC</t>
        </is>
      </c>
      <c r="G3" s="49" t="n"/>
      <c r="H3" s="49" t="n"/>
    </row>
    <row r="4" ht="27" customHeight="1" s="91">
      <c r="A4" s="46">
        <f>MID(B4,8,3)</f>
        <v/>
      </c>
      <c r="B4" s="47" t="n">
        <v>333903902</v>
      </c>
      <c r="C4" s="48" t="inlineStr">
        <is>
          <t>CONDOMINIOS</t>
        </is>
      </c>
      <c r="D4" s="47" t="n">
        <v>332310500</v>
      </c>
      <c r="E4" s="49" t="inlineStr">
        <is>
          <t>SERVICOS ADMINISTRATIVO</t>
        </is>
      </c>
      <c r="G4" s="49" t="n"/>
      <c r="H4" s="49" t="n"/>
    </row>
    <row r="5">
      <c r="A5" s="46">
        <f>MID(B5,8,3)</f>
        <v/>
      </c>
      <c r="B5" s="50" t="n"/>
      <c r="C5" s="50" t="n"/>
      <c r="D5" s="47" t="n">
        <v>332340500</v>
      </c>
      <c r="E5" s="49" t="inlineStr">
        <is>
          <t>SERVICOS ADMINISTRATIVO</t>
        </is>
      </c>
      <c r="G5" s="49" t="n"/>
      <c r="H5" s="49" t="n"/>
    </row>
    <row r="6">
      <c r="A6" s="46">
        <f>MID(B6,8,3)</f>
        <v/>
      </c>
      <c r="B6" s="50" t="n"/>
      <c r="C6" s="50" t="n"/>
      <c r="D6" s="47" t="n">
        <v>332350500</v>
      </c>
      <c r="E6" s="49" t="inlineStr">
        <is>
          <t>SERVICOS ADMINISTRATIVO</t>
        </is>
      </c>
      <c r="G6" s="49" t="n"/>
      <c r="H6" s="49" t="n"/>
    </row>
    <row r="7" ht="27" customHeight="1" s="91">
      <c r="A7" s="46">
        <f>MID(B7,8,3)</f>
        <v/>
      </c>
      <c r="B7" s="47" t="n">
        <v>333903903</v>
      </c>
      <c r="C7" s="48" t="inlineStr">
        <is>
          <t>COMISSOES E</t>
        </is>
      </c>
      <c r="D7" s="47" t="n">
        <v>332310500</v>
      </c>
      <c r="E7" s="49" t="inlineStr">
        <is>
          <t>SERVICOS ADMINISTRATIVO</t>
        </is>
      </c>
      <c r="G7" s="49" t="n"/>
      <c r="H7" s="49" t="n"/>
    </row>
    <row r="8">
      <c r="A8" s="46">
        <f>MID(B8,8,3)</f>
        <v/>
      </c>
      <c r="B8" s="50" t="n"/>
      <c r="C8" s="50" t="n"/>
      <c r="D8" s="47" t="n">
        <v>332340500</v>
      </c>
      <c r="E8" s="49" t="inlineStr">
        <is>
          <t>SERVICOS ADMINISTRATIVO</t>
        </is>
      </c>
      <c r="G8" s="49" t="n"/>
      <c r="H8" s="49" t="n"/>
    </row>
    <row r="9">
      <c r="A9" s="46">
        <f>MID(B9,8,3)</f>
        <v/>
      </c>
      <c r="B9" s="50" t="n"/>
      <c r="C9" s="50" t="n"/>
      <c r="D9" s="47" t="n">
        <v>332350500</v>
      </c>
      <c r="E9" s="49" t="inlineStr">
        <is>
          <t>SERVICOS ADMINISTRATIVO</t>
        </is>
      </c>
      <c r="G9" s="49" t="n"/>
      <c r="H9" s="49" t="n"/>
    </row>
    <row r="10" ht="54" customHeight="1" s="91">
      <c r="A10" s="46">
        <f>MID(B10,8,3)</f>
        <v/>
      </c>
      <c r="B10" s="47" t="n">
        <v>333903904</v>
      </c>
      <c r="C10" s="49" t="inlineStr">
        <is>
          <t>DIREITOS AUTORAIS</t>
        </is>
      </c>
      <c r="D10" s="47" t="n">
        <v>332319900</v>
      </c>
      <c r="E10" s="51" t="inlineStr">
        <is>
          <t>SERVICOS</t>
        </is>
      </c>
      <c r="G10" s="51" t="inlineStr">
        <is>
          <t>PRESTADOS</t>
        </is>
      </c>
      <c r="H10" s="90" t="inlineStr">
        <is>
          <t>DIVE</t>
        </is>
      </c>
    </row>
    <row r="11" ht="27" customHeight="1" s="91">
      <c r="A11" s="46">
        <f>MID(B11,8,3)</f>
        <v/>
      </c>
      <c r="B11" s="50" t="n"/>
      <c r="C11" s="44" t="n"/>
      <c r="D11" s="47" t="n">
        <v>332341100</v>
      </c>
      <c r="E11" s="51" t="inlineStr">
        <is>
          <t>SERVICOS</t>
        </is>
      </c>
      <c r="G11" s="51" t="inlineStr">
        <is>
          <t>PRESTADOS</t>
        </is>
      </c>
      <c r="H11" s="90" t="inlineStr">
        <is>
          <t>DIVE</t>
        </is>
      </c>
    </row>
    <row r="12" ht="27" customHeight="1" s="91">
      <c r="A12" s="46">
        <f>MID(B12,8,3)</f>
        <v/>
      </c>
      <c r="B12" s="50" t="n"/>
      <c r="C12" s="44" t="n"/>
      <c r="D12" s="47" t="n">
        <v>332351100</v>
      </c>
      <c r="E12" s="51" t="inlineStr">
        <is>
          <t>SERVICOS</t>
        </is>
      </c>
      <c r="G12" s="51" t="inlineStr">
        <is>
          <t>PRESTADOS</t>
        </is>
      </c>
      <c r="H12" s="90" t="inlineStr">
        <is>
          <t>DIVE</t>
        </is>
      </c>
    </row>
    <row r="13" ht="54" customHeight="1" s="91">
      <c r="A13" s="46">
        <f>MID(B13,8,3)</f>
        <v/>
      </c>
      <c r="B13" s="49" t="n">
        <v>333903905</v>
      </c>
      <c r="C13" s="49" t="inlineStr">
        <is>
          <t xml:space="preserve">SERVICOS TECNICOS PROFI </t>
        </is>
      </c>
      <c r="D13" s="49" t="n">
        <v>332310100</v>
      </c>
      <c r="E13" s="49" t="inlineStr">
        <is>
          <t xml:space="preserve">SERVICOS TECNICOS PROFI     </t>
        </is>
      </c>
      <c r="G13" s="49" t="n"/>
      <c r="H13" s="49" t="n"/>
    </row>
    <row r="14" ht="54" customHeight="1" s="91">
      <c r="A14" s="46">
        <f>MID(B14,8,3)</f>
        <v/>
      </c>
      <c r="B14" s="49" t="n">
        <v>333903905</v>
      </c>
      <c r="C14" s="49" t="inlineStr">
        <is>
          <t xml:space="preserve">SERVICOS TECNICOS PROFI </t>
        </is>
      </c>
      <c r="D14" s="49" t="n">
        <v>332340100</v>
      </c>
      <c r="E14" s="49" t="inlineStr">
        <is>
          <t>SERVICOS TECNICOS PROFI      N</t>
        </is>
      </c>
      <c r="G14" s="49" t="n"/>
      <c r="H14" s="49" t="n"/>
    </row>
    <row r="15" ht="189" customHeight="1" s="91">
      <c r="A15" s="46">
        <f>MID(B15,8,3)</f>
        <v/>
      </c>
      <c r="B15" s="53" t="inlineStr">
        <is>
          <t>332350100  SERVICOS TECNICOS PROFI      N
333903906 CAPATAZIA, ESTIVA E PES 332310200  SERVICOS DE APOIO ADM,       N</t>
        </is>
      </c>
      <c r="C15" s="49" t="n"/>
      <c r="D15" s="47" t="n">
        <v>332340200</v>
      </c>
      <c r="E15" s="90" t="inlineStr">
        <is>
          <t>SERV. APOIO ADM, TECNIC</t>
        </is>
      </c>
      <c r="G15" s="51" t="inlineStr">
        <is>
          <t>N</t>
        </is>
      </c>
      <c r="H15" s="49" t="n"/>
    </row>
    <row r="16">
      <c r="A16" s="46">
        <f>MID(B16,8,3)</f>
        <v/>
      </c>
      <c r="D16" s="47" t="n">
        <v>332350200</v>
      </c>
      <c r="E16" s="90" t="inlineStr">
        <is>
          <t>SERV.APOIO ADM.,TECNICO</t>
        </is>
      </c>
      <c r="G16" s="51" t="inlineStr">
        <is>
          <t>N</t>
        </is>
      </c>
    </row>
    <row r="17" ht="54" customHeight="1" s="91">
      <c r="A17" s="46">
        <f>MID(B17,8,3)</f>
        <v/>
      </c>
      <c r="B17" s="47" t="n">
        <v>333903907</v>
      </c>
      <c r="C17" s="90" t="inlineStr">
        <is>
          <t>DESCONTOS FINANCEIROS C</t>
        </is>
      </c>
      <c r="D17" s="47" t="n">
        <v>344010100</v>
      </c>
      <c r="E17" s="90" t="inlineStr">
        <is>
          <t>DESCONTOS FINANCEIROS C</t>
        </is>
      </c>
      <c r="F17" s="51" t="inlineStr">
        <is>
          <t>N</t>
        </is>
      </c>
    </row>
    <row r="18" ht="54" customHeight="1" s="91">
      <c r="A18" s="46">
        <f>MID(B18,8,3)</f>
        <v/>
      </c>
      <c r="B18" s="47" t="n">
        <v>333903908</v>
      </c>
      <c r="C18" s="90" t="inlineStr">
        <is>
          <t>MANUTENCAO DE SOFTWARE</t>
        </is>
      </c>
      <c r="D18" s="47" t="n">
        <v>332310100</v>
      </c>
      <c r="E18" s="90" t="inlineStr">
        <is>
          <t>SERVICOS TECNICOS PROFI</t>
        </is>
      </c>
      <c r="F18" s="51" t="inlineStr">
        <is>
          <t>N</t>
        </is>
      </c>
    </row>
    <row r="19" ht="27" customHeight="1" s="91">
      <c r="A19" s="46">
        <f>MID(B19,8,3)</f>
        <v/>
      </c>
      <c r="B19" s="47" t="n">
        <v>333903909</v>
      </c>
      <c r="C19" s="90" t="inlineStr">
        <is>
          <t>ARMAZENAGEM</t>
        </is>
      </c>
      <c r="D19" s="47" t="n">
        <v>332310200</v>
      </c>
      <c r="E19" s="90" t="inlineStr">
        <is>
          <t>SERVICOS DE APOIO ADM,</t>
        </is>
      </c>
      <c r="F19" s="51" t="inlineStr">
        <is>
          <t>N</t>
        </is>
      </c>
    </row>
    <row r="20">
      <c r="A20" s="46">
        <f>MID(B20,8,3)</f>
        <v/>
      </c>
      <c r="B20" s="50" t="n"/>
      <c r="C20" s="50" t="n"/>
      <c r="D20" s="47" t="n">
        <v>332340200</v>
      </c>
      <c r="E20" s="90" t="inlineStr">
        <is>
          <t>SERV. APOIO ADM, TECNIC</t>
        </is>
      </c>
      <c r="F20" s="51" t="inlineStr">
        <is>
          <t>N</t>
        </is>
      </c>
    </row>
    <row r="21">
      <c r="A21" s="46">
        <f>MID(B21,8,3)</f>
        <v/>
      </c>
      <c r="B21" s="50" t="n"/>
      <c r="C21" s="50" t="n"/>
      <c r="D21" s="47" t="n">
        <v>332350200</v>
      </c>
      <c r="E21" s="90" t="inlineStr">
        <is>
          <t>SERV.APOIO ADM.,TECNICO</t>
        </is>
      </c>
      <c r="F21" s="51" t="inlineStr">
        <is>
          <t>N</t>
        </is>
      </c>
    </row>
    <row r="22" ht="40.5" customHeight="1" s="91">
      <c r="A22" s="46">
        <f>MID(B22,8,3)</f>
        <v/>
      </c>
      <c r="B22" s="47" t="n">
        <v>333903910</v>
      </c>
      <c r="C22" s="90" t="inlineStr">
        <is>
          <t>LOCACAO DE IMOVEIS</t>
        </is>
      </c>
      <c r="D22" s="47" t="n">
        <v>332310900</v>
      </c>
      <c r="E22" s="90" t="inlineStr">
        <is>
          <t>LOCACAO E ARRENDAMENTO</t>
        </is>
      </c>
      <c r="F22" s="51" t="inlineStr">
        <is>
          <t>N</t>
        </is>
      </c>
    </row>
    <row r="23">
      <c r="A23" s="46">
        <f>MID(B23,8,3)</f>
        <v/>
      </c>
      <c r="B23" s="50" t="n"/>
      <c r="C23" s="50" t="n"/>
      <c r="D23" s="47" t="n">
        <v>332340900</v>
      </c>
      <c r="E23" s="90" t="inlineStr">
        <is>
          <t>LOCACOES E ARRENDAMENTO</t>
        </is>
      </c>
      <c r="F23" s="51" t="inlineStr">
        <is>
          <t>N</t>
        </is>
      </c>
    </row>
    <row r="24">
      <c r="A24" s="46">
        <f>MID(B24,8,3)</f>
        <v/>
      </c>
      <c r="B24" s="50" t="n"/>
      <c r="C24" s="50" t="n"/>
      <c r="D24" s="47" t="n">
        <v>332350900</v>
      </c>
      <c r="E24" s="90" t="inlineStr">
        <is>
          <t>LOCACOES E ARRENDAMENTO</t>
        </is>
      </c>
      <c r="F24" s="51" t="inlineStr">
        <is>
          <t>N</t>
        </is>
      </c>
    </row>
    <row r="25" ht="54" customHeight="1" s="91">
      <c r="A25" s="46">
        <f>MID(B25,8,3)</f>
        <v/>
      </c>
      <c r="B25" s="47" t="n">
        <v>333903911</v>
      </c>
      <c r="C25" s="90" t="inlineStr">
        <is>
          <t>LOCACAO DE SOFTWARES</t>
        </is>
      </c>
      <c r="D25" s="47" t="n">
        <v>332310900</v>
      </c>
      <c r="E25" s="90" t="inlineStr">
        <is>
          <t>LOCACAO E ARRENDAMENTO</t>
        </is>
      </c>
      <c r="F25" s="51" t="inlineStr">
        <is>
          <t>N</t>
        </is>
      </c>
    </row>
    <row r="26">
      <c r="A26" s="46">
        <f>MID(B26,8,3)</f>
        <v/>
      </c>
      <c r="B26" s="50" t="n"/>
      <c r="C26" s="50" t="n"/>
      <c r="D26" s="47" t="n">
        <v>332340900</v>
      </c>
      <c r="E26" s="90" t="inlineStr">
        <is>
          <t>LOCACOES E ARRENDAMENTO</t>
        </is>
      </c>
      <c r="F26" s="51" t="inlineStr">
        <is>
          <t>N</t>
        </is>
      </c>
    </row>
    <row r="27">
      <c r="A27" s="46">
        <f>MID(B27,8,3)</f>
        <v/>
      </c>
      <c r="B27" s="50" t="n"/>
      <c r="C27" s="50" t="n"/>
      <c r="D27" s="47" t="n">
        <v>332350900</v>
      </c>
      <c r="E27" s="90" t="inlineStr">
        <is>
          <t>LOCACOES E ARRENDAMENTO</t>
        </is>
      </c>
      <c r="F27" s="51" t="inlineStr">
        <is>
          <t>N</t>
        </is>
      </c>
    </row>
    <row r="28" ht="54" customHeight="1" s="91">
      <c r="A28" s="46">
        <f>MID(B28,8,3)</f>
        <v/>
      </c>
      <c r="B28" s="47" t="n">
        <v>333903912</v>
      </c>
      <c r="C28" s="90" t="inlineStr">
        <is>
          <t>LOCACAO DE MAQUINAS E E</t>
        </is>
      </c>
      <c r="D28" s="47" t="n">
        <v>332310900</v>
      </c>
      <c r="E28" s="90" t="inlineStr">
        <is>
          <t>LOCACAO E ARRENDAMENTO</t>
        </is>
      </c>
      <c r="F28" s="51" t="inlineStr">
        <is>
          <t>N</t>
        </is>
      </c>
    </row>
    <row r="29">
      <c r="A29" s="46">
        <f>MID(B29,8,3)</f>
        <v/>
      </c>
      <c r="B29" s="50" t="n"/>
      <c r="C29" s="50" t="n"/>
      <c r="D29" s="47" t="n">
        <v>332340900</v>
      </c>
      <c r="E29" s="90" t="inlineStr">
        <is>
          <t>LOCACOES E ARRENDAMENTO</t>
        </is>
      </c>
      <c r="F29" s="51" t="inlineStr">
        <is>
          <t>N</t>
        </is>
      </c>
    </row>
    <row r="30">
      <c r="A30" s="46">
        <f>MID(B30,8,3)</f>
        <v/>
      </c>
      <c r="B30" s="50" t="n"/>
      <c r="C30" s="50" t="n"/>
      <c r="D30" s="47" t="n">
        <v>332350900</v>
      </c>
      <c r="E30" s="90" t="inlineStr">
        <is>
          <t>LOCACOES E ARRENDAMENTO</t>
        </is>
      </c>
      <c r="F30" s="51" t="inlineStr">
        <is>
          <t>N</t>
        </is>
      </c>
    </row>
    <row r="31" ht="54" customHeight="1" s="91">
      <c r="A31" s="46">
        <f>MID(B31,8,3)</f>
        <v/>
      </c>
      <c r="B31" s="47" t="n">
        <v>333903913</v>
      </c>
      <c r="C31" s="90" t="inlineStr">
        <is>
          <t>PERICIAS TECNICAS JUSTI</t>
        </is>
      </c>
      <c r="D31" s="47" t="n">
        <v>332310100</v>
      </c>
      <c r="E31" s="90" t="inlineStr">
        <is>
          <t>SERVICOS TECNICOS PROFI</t>
        </is>
      </c>
      <c r="F31" s="51" t="inlineStr">
        <is>
          <t>N</t>
        </is>
      </c>
    </row>
    <row r="32">
      <c r="A32" s="46">
        <f>MID(B32,8,3)</f>
        <v/>
      </c>
      <c r="B32" s="50" t="n"/>
      <c r="C32" s="50" t="n"/>
      <c r="D32" s="47" t="n">
        <v>332340100</v>
      </c>
      <c r="E32" s="90" t="inlineStr">
        <is>
          <t>SERVICOS TECNICOS PROFI</t>
        </is>
      </c>
      <c r="F32" s="51" t="inlineStr">
        <is>
          <t>N</t>
        </is>
      </c>
    </row>
    <row r="33">
      <c r="A33" s="46">
        <f>MID(B33,8,3)</f>
        <v/>
      </c>
      <c r="B33" s="50" t="n"/>
      <c r="C33" s="50" t="n"/>
      <c r="D33" s="47" t="n">
        <v>332350100</v>
      </c>
      <c r="E33" s="90" t="inlineStr">
        <is>
          <t>SERVICOS TECNICOS PROFI</t>
        </is>
      </c>
      <c r="F33" s="51" t="inlineStr">
        <is>
          <t>N</t>
        </is>
      </c>
    </row>
    <row r="34" ht="54" customHeight="1" s="91">
      <c r="A34" s="46">
        <f>MID(B34,8,3)</f>
        <v/>
      </c>
      <c r="B34" s="47" t="n">
        <v>333903914</v>
      </c>
      <c r="C34" s="90" t="inlineStr">
        <is>
          <t>LOCACAO BENS MOV. OUT.N</t>
        </is>
      </c>
      <c r="D34" s="47" t="n">
        <v>332310900</v>
      </c>
      <c r="E34" s="90" t="inlineStr">
        <is>
          <t>LOCACAO E ARRENDAMENTO</t>
        </is>
      </c>
      <c r="F34" s="51" t="inlineStr">
        <is>
          <t>N</t>
        </is>
      </c>
    </row>
    <row r="35">
      <c r="A35" s="46">
        <f>MID(B35,8,3)</f>
        <v/>
      </c>
      <c r="B35" s="50" t="n"/>
      <c r="C35" s="50" t="n"/>
      <c r="D35" s="47" t="n">
        <v>332340900</v>
      </c>
      <c r="E35" s="90" t="inlineStr">
        <is>
          <t>LOCACOES E ARRENDAMENTO</t>
        </is>
      </c>
      <c r="F35" s="51" t="inlineStr">
        <is>
          <t>N</t>
        </is>
      </c>
    </row>
    <row r="36">
      <c r="A36" s="46">
        <f>MID(B36,8,3)</f>
        <v/>
      </c>
      <c r="B36" s="50" t="n"/>
      <c r="C36" s="50" t="n"/>
      <c r="D36" s="47" t="n">
        <v>332350900</v>
      </c>
      <c r="E36" s="90" t="inlineStr">
        <is>
          <t>LOCACOES E ARRENDAMENTO</t>
        </is>
      </c>
      <c r="F36" s="51" t="inlineStr">
        <is>
          <t>N</t>
        </is>
      </c>
    </row>
    <row r="37" ht="54" customHeight="1" s="91">
      <c r="A37" s="46">
        <f>MID(B37,8,3)</f>
        <v/>
      </c>
      <c r="B37" s="47" t="n">
        <v>333903915</v>
      </c>
      <c r="C37" s="90" t="inlineStr">
        <is>
          <t>TRIBUTOS A CONTA DO LOC</t>
        </is>
      </c>
      <c r="D37" s="47" t="n">
        <v>332310900</v>
      </c>
      <c r="E37" s="90" t="inlineStr">
        <is>
          <t>LOCACAO E ARRENDAMENTO</t>
        </is>
      </c>
      <c r="F37" s="51" t="inlineStr">
        <is>
          <t>N</t>
        </is>
      </c>
    </row>
    <row r="38" ht="27" customHeight="1" s="91">
      <c r="A38" s="46">
        <f>MID(B38,8,3)</f>
        <v/>
      </c>
      <c r="B38" s="40" t="n">
        <v>333903915</v>
      </c>
      <c r="C38" s="40" t="inlineStr">
        <is>
          <t xml:space="preserve"> TRIBUTOS A CONTA DO LOC</t>
        </is>
      </c>
      <c r="D38" s="47" t="n">
        <v>332340900</v>
      </c>
      <c r="E38" s="90" t="inlineStr">
        <is>
          <t xml:space="preserve">  LOCACOES E ARRENDAMENTO      N</t>
        </is>
      </c>
      <c r="F38" s="51" t="inlineStr">
        <is>
          <t>n</t>
        </is>
      </c>
    </row>
    <row r="39" ht="27" customHeight="1" s="91">
      <c r="A39" s="46">
        <f>MID(B39,8,3)</f>
        <v/>
      </c>
      <c r="D39" s="47" t="n">
        <v>332350900</v>
      </c>
      <c r="E39" s="90" t="inlineStr">
        <is>
          <t xml:space="preserve">  LOCACOES E ARRENDAMENTO </t>
        </is>
      </c>
    </row>
    <row r="40">
      <c r="A40" s="46">
        <f>MID(B40,8,3)</f>
        <v/>
      </c>
      <c r="B40" s="16" t="n">
        <v>333903916</v>
      </c>
      <c r="C40" s="40" t="inlineStr">
        <is>
          <t xml:space="preserve"> MANUTENCAO E CONSERV. D</t>
        </is>
      </c>
      <c r="D40" s="47" t="n">
        <v>332310200</v>
      </c>
      <c r="E40" s="90" t="inlineStr">
        <is>
          <t>SERVICOS DE APOIO ADM</t>
        </is>
      </c>
      <c r="F40" s="51" t="inlineStr">
        <is>
          <t>n</t>
        </is>
      </c>
    </row>
    <row r="41">
      <c r="A41" s="46">
        <f>MID(B41,8,3)</f>
        <v/>
      </c>
      <c r="B41" s="50" t="n"/>
      <c r="C41" s="50" t="n"/>
      <c r="D41" s="47" t="n">
        <v>332340200</v>
      </c>
      <c r="E41" s="90" t="inlineStr">
        <is>
          <t>SERV. APOIO ADM, TECNIC</t>
        </is>
      </c>
      <c r="F41" s="51" t="inlineStr">
        <is>
          <t>N</t>
        </is>
      </c>
    </row>
    <row r="42">
      <c r="A42" s="46">
        <f>MID(B42,8,3)</f>
        <v/>
      </c>
      <c r="B42" s="50" t="n"/>
      <c r="C42" s="50" t="n"/>
      <c r="D42" s="47" t="n">
        <v>332350200</v>
      </c>
      <c r="E42" s="90" t="inlineStr">
        <is>
          <t>SERV.APOIO ADM.,TECNICO</t>
        </is>
      </c>
      <c r="F42" s="51" t="inlineStr">
        <is>
          <t>N</t>
        </is>
      </c>
    </row>
    <row r="43" ht="54" customHeight="1" s="91">
      <c r="A43" s="46">
        <f>MID(B43,8,3)</f>
        <v/>
      </c>
      <c r="B43" s="47" t="n">
        <v>333903917</v>
      </c>
      <c r="C43" s="48" t="inlineStr">
        <is>
          <t>MANUT. E CONSERV. DE MA</t>
        </is>
      </c>
      <c r="D43" s="47" t="n">
        <v>332310200</v>
      </c>
      <c r="E43" s="90" t="inlineStr">
        <is>
          <t>SERVICOS DE APOIO ADM,</t>
        </is>
      </c>
      <c r="F43" s="51" t="inlineStr">
        <is>
          <t>N</t>
        </is>
      </c>
    </row>
    <row r="44">
      <c r="A44" s="46">
        <f>MID(B44,8,3)</f>
        <v/>
      </c>
      <c r="B44" s="50" t="n"/>
      <c r="C44" s="50" t="n"/>
      <c r="D44" s="47" t="n">
        <v>332340200</v>
      </c>
      <c r="E44" s="90" t="inlineStr">
        <is>
          <t>SERV. APOIO ADM, TECNIC</t>
        </is>
      </c>
      <c r="F44" s="51" t="inlineStr">
        <is>
          <t>N</t>
        </is>
      </c>
    </row>
    <row r="45">
      <c r="A45" s="46">
        <f>MID(B45,8,3)</f>
        <v/>
      </c>
      <c r="B45" s="50" t="n"/>
      <c r="C45" s="50" t="n"/>
      <c r="D45" s="47" t="n">
        <v>332350200</v>
      </c>
      <c r="E45" s="90" t="inlineStr">
        <is>
          <t>SERV.APOIO ADM.,TECNICO</t>
        </is>
      </c>
      <c r="F45" s="51" t="inlineStr">
        <is>
          <t>N</t>
        </is>
      </c>
    </row>
    <row r="46" ht="54" customHeight="1" s="91">
      <c r="A46" s="46">
        <f>MID(B46,8,3)</f>
        <v/>
      </c>
      <c r="B46" s="47" t="n">
        <v>333903918</v>
      </c>
      <c r="C46" s="48" t="inlineStr">
        <is>
          <t>SERVICOS DE ESTACIONAME</t>
        </is>
      </c>
      <c r="D46" s="47" t="n">
        <v>332310200</v>
      </c>
      <c r="E46" s="90" t="inlineStr">
        <is>
          <t>SERVICOS DE APOIO ADM,</t>
        </is>
      </c>
      <c r="F46" s="51" t="inlineStr">
        <is>
          <t>N</t>
        </is>
      </c>
    </row>
    <row r="47">
      <c r="A47" s="46">
        <f>MID(B47,8,3)</f>
        <v/>
      </c>
      <c r="B47" s="50" t="n"/>
      <c r="C47" s="50" t="n"/>
      <c r="D47" s="47" t="n">
        <v>332340200</v>
      </c>
      <c r="E47" s="90" t="inlineStr">
        <is>
          <t>SERV. APOIO ADM, TECNIC</t>
        </is>
      </c>
      <c r="F47" s="51" t="inlineStr">
        <is>
          <t>N</t>
        </is>
      </c>
    </row>
    <row r="48">
      <c r="A48" s="46">
        <f>MID(B48,8,3)</f>
        <v/>
      </c>
      <c r="B48" s="50" t="n"/>
      <c r="C48" s="50" t="n"/>
      <c r="D48" s="47" t="n">
        <v>332350200</v>
      </c>
      <c r="E48" s="90" t="inlineStr">
        <is>
          <t>SERV.APOIO ADM.,TECNICO</t>
        </is>
      </c>
      <c r="F48" s="51" t="inlineStr">
        <is>
          <t>N</t>
        </is>
      </c>
    </row>
    <row r="49" ht="54" customHeight="1" s="91">
      <c r="A49" s="46">
        <f>MID(B49,8,3)</f>
        <v/>
      </c>
      <c r="B49" s="47" t="n">
        <v>333903919</v>
      </c>
      <c r="C49" s="48" t="inlineStr">
        <is>
          <t>MANUTENCAO E CONSERV. D</t>
        </is>
      </c>
      <c r="D49" s="47" t="n">
        <v>332310200</v>
      </c>
      <c r="E49" s="90" t="inlineStr">
        <is>
          <t>SERVICOS DE APOIO ADM,</t>
        </is>
      </c>
      <c r="F49" s="51" t="inlineStr">
        <is>
          <t>N</t>
        </is>
      </c>
    </row>
    <row r="50">
      <c r="A50" s="46">
        <f>MID(B50,8,3)</f>
        <v/>
      </c>
      <c r="B50" s="50" t="n"/>
      <c r="C50" s="50" t="n"/>
      <c r="D50" s="47" t="n">
        <v>332340200</v>
      </c>
      <c r="E50" s="90" t="inlineStr">
        <is>
          <t>SERV. APOIO ADM, TECNIC</t>
        </is>
      </c>
      <c r="F50" s="51" t="inlineStr">
        <is>
          <t>N</t>
        </is>
      </c>
    </row>
    <row r="51" ht="54" customHeight="1" s="91">
      <c r="A51" s="46">
        <f>MID(B51,8,3)</f>
        <v/>
      </c>
      <c r="B51" s="47" t="n">
        <v>333903919</v>
      </c>
      <c r="C51" s="90" t="inlineStr">
        <is>
          <t>MANUTENCAO E CONSERV. D</t>
        </is>
      </c>
      <c r="D51" s="47" t="n">
        <v>332350200</v>
      </c>
      <c r="E51" s="90" t="inlineStr">
        <is>
          <t>SERV.APOIO ADM.,TECNICO</t>
        </is>
      </c>
      <c r="F51" s="51" t="inlineStr">
        <is>
          <t>N</t>
        </is>
      </c>
    </row>
    <row r="52" ht="40.5" customHeight="1" s="91">
      <c r="A52" s="46">
        <f>MID(B52,8,3)</f>
        <v/>
      </c>
      <c r="B52" s="47" t="n">
        <v>333903920</v>
      </c>
      <c r="C52" s="90" t="inlineStr">
        <is>
          <t>MANUT.E CONS.DE B.MOVEI</t>
        </is>
      </c>
      <c r="D52" s="47" t="n">
        <v>332310200</v>
      </c>
      <c r="E52" s="90" t="inlineStr">
        <is>
          <t>SERVICOS DE APOIO ADM,</t>
        </is>
      </c>
      <c r="F52" s="51" t="inlineStr">
        <is>
          <t>N</t>
        </is>
      </c>
    </row>
    <row r="53">
      <c r="A53" s="46">
        <f>MID(B53,8,3)</f>
        <v/>
      </c>
      <c r="B53" s="50" t="n"/>
      <c r="C53" s="50" t="n"/>
      <c r="D53" s="47" t="n">
        <v>332340200</v>
      </c>
      <c r="E53" s="90" t="inlineStr">
        <is>
          <t>SERV. APOIO ADM, TECNIC</t>
        </is>
      </c>
      <c r="F53" s="51" t="inlineStr">
        <is>
          <t>N</t>
        </is>
      </c>
    </row>
    <row r="54">
      <c r="A54" s="46">
        <f>MID(B54,8,3)</f>
        <v/>
      </c>
      <c r="B54" s="50" t="n"/>
      <c r="C54" s="50" t="n"/>
      <c r="D54" s="47" t="n">
        <v>332350200</v>
      </c>
      <c r="E54" s="90" t="inlineStr">
        <is>
          <t>SERV.APOIO ADM.,TECNICO</t>
        </is>
      </c>
      <c r="F54" s="51" t="inlineStr">
        <is>
          <t>N</t>
        </is>
      </c>
    </row>
    <row r="55" ht="54" customHeight="1" s="91">
      <c r="A55" s="46">
        <f>MID(B55,8,3)</f>
        <v/>
      </c>
      <c r="B55" s="47" t="n">
        <v>333903921</v>
      </c>
      <c r="C55" s="90" t="inlineStr">
        <is>
          <t>MANUTENCAO E CONSERV. D</t>
        </is>
      </c>
      <c r="D55" s="47" t="n">
        <v>332310200</v>
      </c>
      <c r="E55" s="90" t="inlineStr">
        <is>
          <t>SERVICOS DE APOIO ADM,</t>
        </is>
      </c>
      <c r="F55" s="51" t="inlineStr">
        <is>
          <t>N</t>
        </is>
      </c>
    </row>
    <row r="56">
      <c r="A56" s="46">
        <f>MID(B56,8,3)</f>
        <v/>
      </c>
      <c r="B56" s="50" t="n"/>
      <c r="C56" s="50" t="n"/>
      <c r="D56" s="47" t="n">
        <v>332340200</v>
      </c>
      <c r="E56" s="90" t="inlineStr">
        <is>
          <t>SERV. APOIO ADM, TECNIC</t>
        </is>
      </c>
      <c r="F56" s="51" t="inlineStr">
        <is>
          <t>N</t>
        </is>
      </c>
    </row>
    <row r="57">
      <c r="A57" s="46">
        <f>MID(B57,8,3)</f>
        <v/>
      </c>
      <c r="B57" s="50" t="n"/>
      <c r="C57" s="50" t="n"/>
      <c r="D57" s="47" t="n">
        <v>332350200</v>
      </c>
      <c r="E57" s="90" t="inlineStr">
        <is>
          <t>SERV.APOIO ADM.,TECNICO</t>
        </is>
      </c>
      <c r="F57" s="51" t="inlineStr">
        <is>
          <t>N</t>
        </is>
      </c>
    </row>
    <row r="58" ht="54" customHeight="1" s="91">
      <c r="A58" s="46">
        <f>MID(B58,8,3)</f>
        <v/>
      </c>
      <c r="B58" s="47" t="n">
        <v>333903922</v>
      </c>
      <c r="C58" s="90" t="inlineStr">
        <is>
          <t>EXPOSICOES, CONGRESSOS</t>
        </is>
      </c>
      <c r="D58" s="47" t="n">
        <v>332311000</v>
      </c>
      <c r="E58" s="90" t="inlineStr">
        <is>
          <t>SERVICOS EDUCACIONAIS E</t>
        </is>
      </c>
      <c r="F58" s="51" t="inlineStr">
        <is>
          <t>N</t>
        </is>
      </c>
    </row>
    <row r="59">
      <c r="A59" s="46">
        <f>MID(B59,8,3)</f>
        <v/>
      </c>
      <c r="B59" s="50" t="n"/>
      <c r="C59" s="50" t="n"/>
      <c r="D59" s="47" t="n">
        <v>332341000</v>
      </c>
      <c r="E59" s="90" t="inlineStr">
        <is>
          <t>SERVICOS EDUCACIONAIS E</t>
        </is>
      </c>
      <c r="F59" s="51" t="inlineStr">
        <is>
          <t>N</t>
        </is>
      </c>
    </row>
    <row r="60">
      <c r="A60" s="46">
        <f>MID(B60,8,3)</f>
        <v/>
      </c>
      <c r="B60" s="50" t="n"/>
      <c r="C60" s="50" t="n"/>
      <c r="D60" s="47" t="n">
        <v>332351000</v>
      </c>
      <c r="E60" s="90" t="inlineStr">
        <is>
          <t>SERVICOS EDUCACIONAIS E</t>
        </is>
      </c>
      <c r="F60" s="51" t="inlineStr">
        <is>
          <t>N</t>
        </is>
      </c>
    </row>
    <row r="61" ht="54" customHeight="1" s="91">
      <c r="A61" s="46">
        <f>MID(B61,8,3)</f>
        <v/>
      </c>
      <c r="B61" s="47" t="n">
        <v>333903923</v>
      </c>
      <c r="C61" s="90" t="inlineStr">
        <is>
          <t>FESTIVIDADES E HOMENAGE</t>
        </is>
      </c>
      <c r="D61" s="47" t="n">
        <v>332311000</v>
      </c>
      <c r="E61" s="90" t="inlineStr">
        <is>
          <t>SERVICOS EDUCACIONAIS E</t>
        </is>
      </c>
      <c r="F61" s="51" t="inlineStr">
        <is>
          <t>N</t>
        </is>
      </c>
    </row>
    <row r="62">
      <c r="A62" s="46">
        <f>MID(B62,8,3)</f>
        <v/>
      </c>
      <c r="B62" s="50" t="n"/>
      <c r="C62" s="50" t="n"/>
      <c r="D62" s="47" t="n">
        <v>332341000</v>
      </c>
      <c r="E62" s="90" t="inlineStr">
        <is>
          <t>SERVICOS EDUCACIONAIS E</t>
        </is>
      </c>
      <c r="F62" s="51" t="inlineStr">
        <is>
          <t>N</t>
        </is>
      </c>
    </row>
    <row r="63">
      <c r="A63" s="46">
        <f>MID(B63,8,3)</f>
        <v/>
      </c>
      <c r="B63" s="50" t="n"/>
      <c r="C63" s="50" t="n"/>
      <c r="D63" s="47" t="n">
        <v>332351000</v>
      </c>
      <c r="E63" s="90" t="inlineStr">
        <is>
          <t>SERVICOS EDUCACIONAIS E</t>
        </is>
      </c>
      <c r="F63" s="51" t="inlineStr">
        <is>
          <t>N</t>
        </is>
      </c>
    </row>
    <row r="64" ht="40.5" customHeight="1" s="91">
      <c r="A64" s="46">
        <f>MID(B64,8,3)</f>
        <v/>
      </c>
      <c r="B64" s="47" t="n">
        <v>333903924</v>
      </c>
      <c r="C64" s="90" t="inlineStr">
        <is>
          <t>VISTOS CONSULARES</t>
        </is>
      </c>
      <c r="D64" s="47" t="n">
        <v>332310100</v>
      </c>
      <c r="E64" s="51" t="inlineStr">
        <is>
          <t>SERVICOS</t>
        </is>
      </c>
      <c r="F64" s="90" t="inlineStr">
        <is>
          <t>TECNICOS</t>
        </is>
      </c>
      <c r="G64" s="90" t="inlineStr">
        <is>
          <t>PROFI</t>
        </is>
      </c>
      <c r="H64" s="51" t="inlineStr">
        <is>
          <t>N</t>
        </is>
      </c>
    </row>
    <row r="65" ht="27" customHeight="1" s="91">
      <c r="A65" s="46">
        <f>MID(B65,8,3)</f>
        <v/>
      </c>
      <c r="B65" s="50" t="n"/>
      <c r="C65" s="50" t="n"/>
      <c r="D65" s="47" t="n">
        <v>332340100</v>
      </c>
      <c r="E65" s="51" t="inlineStr">
        <is>
          <t>SERVICOS</t>
        </is>
      </c>
      <c r="F65" s="90" t="inlineStr">
        <is>
          <t>TECNICOS</t>
        </is>
      </c>
      <c r="G65" s="90" t="inlineStr">
        <is>
          <t>PROFI</t>
        </is>
      </c>
      <c r="H65" s="51" t="inlineStr">
        <is>
          <t>N</t>
        </is>
      </c>
    </row>
    <row r="66" ht="27" customHeight="1" s="91">
      <c r="A66" s="46">
        <f>MID(B66,8,3)</f>
        <v/>
      </c>
      <c r="B66" s="50" t="n"/>
      <c r="C66" s="50" t="n"/>
      <c r="D66" s="47" t="n">
        <v>332350100</v>
      </c>
      <c r="E66" s="51" t="inlineStr">
        <is>
          <t>SERVICOS</t>
        </is>
      </c>
      <c r="F66" s="90" t="inlineStr">
        <is>
          <t>TECNICOS</t>
        </is>
      </c>
      <c r="G66" s="90" t="inlineStr">
        <is>
          <t>PROFI</t>
        </is>
      </c>
      <c r="H66" s="51" t="inlineStr">
        <is>
          <t>N</t>
        </is>
      </c>
    </row>
    <row r="67" ht="40.5" customHeight="1" s="91">
      <c r="A67" s="46">
        <f>MID(B67,8,3)</f>
        <v/>
      </c>
      <c r="B67" s="47" t="n">
        <v>333903925</v>
      </c>
      <c r="C67" s="90" t="inlineStr">
        <is>
          <t>TAXA DE ADMINISTRACAO</t>
        </is>
      </c>
      <c r="D67" s="47" t="n">
        <v>332310500</v>
      </c>
      <c r="E67" s="51" t="inlineStr">
        <is>
          <t>SERVICOS</t>
        </is>
      </c>
      <c r="F67" s="90" t="inlineStr">
        <is>
          <t>ADMINISTRATIVO</t>
        </is>
      </c>
      <c r="H67" s="51" t="inlineStr">
        <is>
          <t>N</t>
        </is>
      </c>
    </row>
    <row r="68">
      <c r="A68" s="46">
        <f>MID(B68,8,3)</f>
        <v/>
      </c>
      <c r="B68" s="50" t="n"/>
      <c r="C68" s="50" t="n"/>
      <c r="D68" s="47" t="n">
        <v>332340500</v>
      </c>
      <c r="E68" s="51" t="inlineStr">
        <is>
          <t>SERVICOS</t>
        </is>
      </c>
      <c r="F68" s="90" t="inlineStr">
        <is>
          <t>ADMINISTRATIVO</t>
        </is>
      </c>
      <c r="H68" s="51" t="inlineStr">
        <is>
          <t>N</t>
        </is>
      </c>
    </row>
    <row r="69">
      <c r="A69" s="46">
        <f>MID(B69,8,3)</f>
        <v/>
      </c>
      <c r="B69" s="50" t="n"/>
      <c r="C69" s="50" t="n"/>
      <c r="D69" s="47" t="n">
        <v>332350500</v>
      </c>
      <c r="E69" s="51" t="inlineStr">
        <is>
          <t>SERVICOS</t>
        </is>
      </c>
      <c r="F69" s="90" t="inlineStr">
        <is>
          <t>ADMINISTRATIVO</t>
        </is>
      </c>
      <c r="H69" s="51" t="inlineStr">
        <is>
          <t>N</t>
        </is>
      </c>
    </row>
    <row r="70" ht="54" customHeight="1" s="91">
      <c r="A70" s="46">
        <f>MID(B70,8,3)</f>
        <v/>
      </c>
      <c r="B70" s="47" t="n">
        <v>333903926</v>
      </c>
      <c r="C70" s="90" t="inlineStr">
        <is>
          <t>DESENVOLVIMENTO DE SOFT</t>
        </is>
      </c>
      <c r="D70" s="47" t="n">
        <v>332310100</v>
      </c>
      <c r="E70" s="51" t="inlineStr">
        <is>
          <t>SERVICOS</t>
        </is>
      </c>
      <c r="F70" s="90" t="inlineStr">
        <is>
          <t>TECNICOS PROFI</t>
        </is>
      </c>
      <c r="H70" s="51" t="inlineStr">
        <is>
          <t>N</t>
        </is>
      </c>
    </row>
    <row r="71">
      <c r="A71" s="46">
        <f>MID(B71,8,3)</f>
        <v/>
      </c>
      <c r="B71" s="50" t="n"/>
      <c r="C71" s="50" t="n"/>
      <c r="D71" s="47" t="n">
        <v>332340100</v>
      </c>
      <c r="E71" s="51" t="inlineStr">
        <is>
          <t>SERVICOS</t>
        </is>
      </c>
      <c r="F71" s="90" t="inlineStr">
        <is>
          <t>TECNICOS PROFI</t>
        </is>
      </c>
      <c r="H71" s="51" t="inlineStr">
        <is>
          <t>N</t>
        </is>
      </c>
    </row>
    <row r="72">
      <c r="A72" s="46">
        <f>MID(B72,8,3)</f>
        <v/>
      </c>
      <c r="B72" s="50" t="n"/>
      <c r="C72" s="50" t="n"/>
      <c r="D72" s="47" t="n">
        <v>332350100</v>
      </c>
      <c r="E72" s="51" t="inlineStr">
        <is>
          <t>SERVICOS</t>
        </is>
      </c>
      <c r="F72" s="90" t="inlineStr">
        <is>
          <t>TECNICOS PROFI</t>
        </is>
      </c>
      <c r="H72" s="51" t="inlineStr">
        <is>
          <t>N</t>
        </is>
      </c>
    </row>
    <row r="73" ht="54" customHeight="1" s="91">
      <c r="A73" s="46">
        <f>MID(B73,8,3)</f>
        <v/>
      </c>
      <c r="B73" s="47" t="n">
        <v>333903927</v>
      </c>
      <c r="C73" s="90" t="inlineStr">
        <is>
          <t>SUPORTE DE INFRAESTRUTU</t>
        </is>
      </c>
      <c r="D73" s="47" t="n">
        <v>332310100</v>
      </c>
      <c r="E73" s="51" t="inlineStr">
        <is>
          <t>SERVICOS</t>
        </is>
      </c>
      <c r="F73" s="90" t="inlineStr">
        <is>
          <t>TECNICOS PROFI</t>
        </is>
      </c>
      <c r="H73" s="51" t="inlineStr">
        <is>
          <t>N</t>
        </is>
      </c>
    </row>
    <row r="74">
      <c r="A74" s="46">
        <f>MID(B74,8,3)</f>
        <v/>
      </c>
      <c r="B74" s="50" t="n"/>
      <c r="C74" s="50" t="n"/>
      <c r="D74" s="47" t="n">
        <v>332340100</v>
      </c>
      <c r="E74" s="51" t="inlineStr">
        <is>
          <t>SERVICOS</t>
        </is>
      </c>
      <c r="F74" s="90" t="inlineStr">
        <is>
          <t>TECNICOS PROFI</t>
        </is>
      </c>
      <c r="H74" s="51" t="inlineStr">
        <is>
          <t>N</t>
        </is>
      </c>
    </row>
    <row r="75">
      <c r="A75" s="46">
        <f>MID(B75,8,3)</f>
        <v/>
      </c>
      <c r="B75" s="50" t="n"/>
      <c r="C75" s="50" t="n"/>
      <c r="D75" s="47" t="n">
        <v>332350100</v>
      </c>
      <c r="E75" s="51" t="inlineStr">
        <is>
          <t>SERVICOS</t>
        </is>
      </c>
      <c r="F75" s="90" t="inlineStr">
        <is>
          <t>TECNICOS PROFI</t>
        </is>
      </c>
      <c r="H75" s="51" t="inlineStr">
        <is>
          <t>N</t>
        </is>
      </c>
    </row>
    <row r="76" ht="54" customHeight="1" s="91">
      <c r="A76" s="46">
        <f>MID(B76,8,3)</f>
        <v/>
      </c>
      <c r="B76" s="47" t="n">
        <v>333903928</v>
      </c>
      <c r="C76" s="90" t="inlineStr">
        <is>
          <t>SUPORTE A USUARIOS DE T</t>
        </is>
      </c>
      <c r="D76" s="47" t="n">
        <v>332310100</v>
      </c>
      <c r="E76" s="51" t="inlineStr">
        <is>
          <t>SERVICOS</t>
        </is>
      </c>
      <c r="F76" s="90" t="inlineStr">
        <is>
          <t>TECNICOS PROFI</t>
        </is>
      </c>
      <c r="H76" s="51" t="inlineStr">
        <is>
          <t>N</t>
        </is>
      </c>
    </row>
    <row r="77" ht="54" customHeight="1" s="91">
      <c r="A77" s="46">
        <f>MID(B77,8,3)</f>
        <v/>
      </c>
      <c r="B77" s="47" t="n">
        <v>333903928</v>
      </c>
      <c r="C77" s="48" t="inlineStr">
        <is>
          <t>SUPORTE A USUARIOS DE T</t>
        </is>
      </c>
      <c r="D77" s="47" t="n">
        <v>332340100</v>
      </c>
      <c r="E77" s="51" t="inlineStr">
        <is>
          <t>SERVICOS</t>
        </is>
      </c>
      <c r="F77" s="90" t="inlineStr">
        <is>
          <t>TECNICOS</t>
        </is>
      </c>
      <c r="G77" s="90" t="inlineStr">
        <is>
          <t>PROFI</t>
        </is>
      </c>
      <c r="H77" s="51" t="inlineStr">
        <is>
          <t>N</t>
        </is>
      </c>
    </row>
    <row r="78" ht="27" customHeight="1" s="91">
      <c r="A78" s="46">
        <f>MID(B78,8,3)</f>
        <v/>
      </c>
      <c r="B78" s="50" t="n"/>
      <c r="C78" s="50" t="n"/>
      <c r="D78" s="47" t="n">
        <v>332350100</v>
      </c>
      <c r="E78" s="51" t="inlineStr">
        <is>
          <t>SERVICOS</t>
        </is>
      </c>
      <c r="F78" s="90" t="inlineStr">
        <is>
          <t>TECNICOS</t>
        </is>
      </c>
      <c r="G78" s="90" t="inlineStr">
        <is>
          <t>PROFI</t>
        </is>
      </c>
      <c r="H78" s="51" t="inlineStr">
        <is>
          <t>N</t>
        </is>
      </c>
    </row>
    <row r="79" ht="54" customHeight="1" s="91">
      <c r="A79" s="46">
        <f>MID(B79,8,3)</f>
        <v/>
      </c>
      <c r="B79" s="47" t="n">
        <v>333903929</v>
      </c>
      <c r="C79" s="48" t="inlineStr">
        <is>
          <t>HONORARIOS ADVOCATICIOS</t>
        </is>
      </c>
      <c r="D79" s="47" t="n">
        <v>332310100</v>
      </c>
      <c r="E79" s="51" t="inlineStr">
        <is>
          <t>SERVICOS</t>
        </is>
      </c>
      <c r="F79" s="90" t="inlineStr">
        <is>
          <t>TECNICOS</t>
        </is>
      </c>
      <c r="G79" s="90" t="inlineStr">
        <is>
          <t>PROFI</t>
        </is>
      </c>
      <c r="H79" s="51" t="inlineStr">
        <is>
          <t>N</t>
        </is>
      </c>
    </row>
    <row r="80" ht="27" customHeight="1" s="91">
      <c r="A80" s="46">
        <f>MID(B80,8,3)</f>
        <v/>
      </c>
      <c r="B80" s="50" t="n"/>
      <c r="C80" s="50" t="n"/>
      <c r="D80" s="47" t="n">
        <v>332340100</v>
      </c>
      <c r="E80" s="51" t="inlineStr">
        <is>
          <t>SERVICOS</t>
        </is>
      </c>
      <c r="F80" s="90" t="inlineStr">
        <is>
          <t>TECNICOS</t>
        </is>
      </c>
      <c r="G80" s="90" t="inlineStr">
        <is>
          <t>PROFI</t>
        </is>
      </c>
      <c r="H80" s="51" t="inlineStr">
        <is>
          <t>N</t>
        </is>
      </c>
    </row>
    <row r="81" ht="27" customHeight="1" s="91">
      <c r="A81" s="46">
        <f>MID(B81,8,3)</f>
        <v/>
      </c>
      <c r="B81" s="50" t="n"/>
      <c r="C81" s="50" t="n"/>
      <c r="D81" s="47" t="n">
        <v>332350100</v>
      </c>
      <c r="E81" s="51" t="inlineStr">
        <is>
          <t>SERVICOS</t>
        </is>
      </c>
      <c r="F81" s="90" t="inlineStr">
        <is>
          <t>TECNICOS</t>
        </is>
      </c>
      <c r="G81" s="90" t="inlineStr">
        <is>
          <t>PROFI</t>
        </is>
      </c>
      <c r="H81" s="51" t="inlineStr">
        <is>
          <t>N</t>
        </is>
      </c>
    </row>
    <row r="82" ht="54" customHeight="1" s="91">
      <c r="A82" s="46">
        <f>MID(B82,8,3)</f>
        <v/>
      </c>
      <c r="B82" s="47" t="n">
        <v>333903930</v>
      </c>
      <c r="C82" s="48" t="inlineStr">
        <is>
          <t>HOSPEDAGEM DE SISTEMAS.</t>
        </is>
      </c>
      <c r="D82" s="47" t="n">
        <v>332310100</v>
      </c>
      <c r="E82" s="51" t="inlineStr">
        <is>
          <t>SERVICOS</t>
        </is>
      </c>
      <c r="F82" s="90" t="inlineStr">
        <is>
          <t>TECNICOS</t>
        </is>
      </c>
      <c r="G82" s="90" t="inlineStr">
        <is>
          <t>PROFI</t>
        </is>
      </c>
      <c r="H82" s="51" t="inlineStr">
        <is>
          <t>N</t>
        </is>
      </c>
    </row>
    <row r="83" ht="27" customHeight="1" s="91">
      <c r="A83" s="46">
        <f>MID(B83,8,3)</f>
        <v/>
      </c>
      <c r="B83" s="50" t="n"/>
      <c r="C83" s="50" t="n"/>
      <c r="D83" s="47" t="n">
        <v>332340100</v>
      </c>
      <c r="E83" s="51" t="inlineStr">
        <is>
          <t>SERVICOS</t>
        </is>
      </c>
      <c r="F83" s="90" t="inlineStr">
        <is>
          <t>TECNICOS</t>
        </is>
      </c>
      <c r="G83" s="90" t="inlineStr">
        <is>
          <t>PROFI</t>
        </is>
      </c>
      <c r="H83" s="51" t="inlineStr">
        <is>
          <t>N</t>
        </is>
      </c>
    </row>
    <row r="84" ht="27" customHeight="1" s="91">
      <c r="A84" s="46">
        <f>MID(B84,8,3)</f>
        <v/>
      </c>
      <c r="B84" s="50" t="n"/>
      <c r="C84" s="50" t="n"/>
      <c r="D84" s="47" t="n">
        <v>332350100</v>
      </c>
      <c r="E84" s="51" t="inlineStr">
        <is>
          <t>SERVICOS</t>
        </is>
      </c>
      <c r="F84" s="90" t="inlineStr">
        <is>
          <t>TECNICOS</t>
        </is>
      </c>
      <c r="G84" s="90" t="inlineStr">
        <is>
          <t>PROFI</t>
        </is>
      </c>
      <c r="H84" s="51" t="inlineStr">
        <is>
          <t>N</t>
        </is>
      </c>
    </row>
    <row r="85" ht="67.5" customHeight="1" s="91">
      <c r="A85" s="46">
        <f>MID(B85,8,3)</f>
        <v/>
      </c>
      <c r="B85" s="49" t="n">
        <v>333903931</v>
      </c>
      <c r="C85" s="49" t="inlineStr">
        <is>
          <t xml:space="preserve"> LOCACAO DE EQUIPAMENTOS</t>
        </is>
      </c>
      <c r="D85" s="49" t="n">
        <v>332310900</v>
      </c>
      <c r="E85" s="49" t="inlineStr">
        <is>
          <t>LOCACAO E ARRENDAMENTO       N</t>
        </is>
      </c>
      <c r="F85" s="49" t="n"/>
      <c r="G85" s="49" t="n"/>
      <c r="H85" s="49" t="n"/>
    </row>
    <row r="86" ht="27" customHeight="1" s="91">
      <c r="A86" s="46">
        <f>MID(B86,8,3)</f>
        <v/>
      </c>
      <c r="D86" s="47" t="n">
        <v>332340900</v>
      </c>
      <c r="E86" s="51" t="inlineStr">
        <is>
          <t xml:space="preserve"> LOCACOES E ARRENDAMENTO      N</t>
        </is>
      </c>
    </row>
    <row r="87" ht="27" customHeight="1" s="91">
      <c r="A87" s="46">
        <f>MID(B87,8,3)</f>
        <v/>
      </c>
      <c r="D87" s="47" t="n">
        <v>332350900</v>
      </c>
      <c r="E87" s="51" t="inlineStr">
        <is>
          <t xml:space="preserve">  LOCACOES E ARRENDAMENTO      N</t>
        </is>
      </c>
    </row>
    <row r="88" ht="54" customHeight="1" s="91">
      <c r="A88" s="46">
        <f>MID(B88,8,3)</f>
        <v/>
      </c>
      <c r="B88" s="47" t="n">
        <v>333903934</v>
      </c>
      <c r="C88" s="90" t="inlineStr">
        <is>
          <t>VARIACAO CAMBIAL NEGATI</t>
        </is>
      </c>
      <c r="D88" s="47" t="n">
        <v>343910200</v>
      </c>
      <c r="E88" s="90" t="inlineStr">
        <is>
          <t>OUTRAS VARIACOES CAMBIA</t>
        </is>
      </c>
      <c r="H88" s="51" t="inlineStr">
        <is>
          <t>N</t>
        </is>
      </c>
    </row>
    <row r="89" ht="40.5" customHeight="1" s="91">
      <c r="A89" s="46">
        <f>MID(B89,8,3)</f>
        <v/>
      </c>
      <c r="B89" s="47" t="n">
        <v>333903935</v>
      </c>
      <c r="C89" s="90" t="inlineStr">
        <is>
          <t>MULTAS DEDUTIVEIS</t>
        </is>
      </c>
      <c r="D89" s="47" t="n">
        <v>342310200</v>
      </c>
      <c r="E89" s="90" t="inlineStr">
        <is>
          <t>MULTAS DEDUTIVEIS</t>
        </is>
      </c>
      <c r="H89" s="51" t="inlineStr">
        <is>
          <t>N</t>
        </is>
      </c>
    </row>
    <row r="90" ht="40.5" customHeight="1" s="91">
      <c r="A90" s="46">
        <f>MID(B90,8,3)</f>
        <v/>
      </c>
      <c r="B90" s="47" t="n">
        <v>333903935</v>
      </c>
      <c r="C90" s="90" t="inlineStr">
        <is>
          <t>MULTAS DEDUTIVEIS</t>
        </is>
      </c>
      <c r="D90" s="47" t="n">
        <v>342340200</v>
      </c>
      <c r="E90" s="90" t="inlineStr">
        <is>
          <t>MULTAS DEDUTIVEIS</t>
        </is>
      </c>
      <c r="F90" s="50" t="n"/>
      <c r="G90" s="51" t="inlineStr">
        <is>
          <t>N</t>
        </is>
      </c>
    </row>
    <row r="91">
      <c r="A91" s="46">
        <f>MID(B91,8,3)</f>
        <v/>
      </c>
      <c r="B91" s="50" t="n"/>
      <c r="C91" s="50" t="n"/>
      <c r="D91" s="47" t="n">
        <v>342350200</v>
      </c>
      <c r="E91" s="90" t="inlineStr">
        <is>
          <t>MULTAS DEDUTIVEIS</t>
        </is>
      </c>
      <c r="F91" s="50" t="n"/>
      <c r="G91" s="51" t="inlineStr">
        <is>
          <t>N</t>
        </is>
      </c>
    </row>
    <row r="92" ht="40.5" customHeight="1" s="91">
      <c r="A92" s="46">
        <f>MID(B92,8,3)</f>
        <v/>
      </c>
      <c r="B92" s="47" t="n">
        <v>333903936</v>
      </c>
      <c r="C92" s="90" t="inlineStr">
        <is>
          <t>MULTAS INDEDUTIVEIS</t>
        </is>
      </c>
      <c r="D92" s="47" t="n">
        <v>342310300</v>
      </c>
      <c r="E92" s="90" t="inlineStr">
        <is>
          <t>MULTAS INDEDUTIVEIS</t>
        </is>
      </c>
      <c r="F92" s="50" t="n"/>
      <c r="G92" s="51" t="inlineStr">
        <is>
          <t>N</t>
        </is>
      </c>
    </row>
    <row r="93">
      <c r="A93" s="46">
        <f>MID(B93,8,3)</f>
        <v/>
      </c>
      <c r="B93" s="50" t="n"/>
      <c r="C93" s="50" t="n"/>
      <c r="D93" s="47" t="n">
        <v>342340300</v>
      </c>
      <c r="E93" s="90" t="inlineStr">
        <is>
          <t>MULTAS INDEDUTIVEIS</t>
        </is>
      </c>
      <c r="F93" s="50" t="n"/>
      <c r="G93" s="51" t="inlineStr">
        <is>
          <t>N</t>
        </is>
      </c>
    </row>
    <row r="94">
      <c r="A94" s="46">
        <f>MID(B94,8,3)</f>
        <v/>
      </c>
      <c r="B94" s="50" t="n"/>
      <c r="C94" s="50" t="n"/>
      <c r="D94" s="47" t="n">
        <v>342350300</v>
      </c>
      <c r="E94" s="90" t="inlineStr">
        <is>
          <t>MULTAS INDEDUTIVEIS</t>
        </is>
      </c>
      <c r="F94" s="50" t="n"/>
      <c r="G94" s="51" t="inlineStr">
        <is>
          <t>N</t>
        </is>
      </c>
    </row>
    <row r="95">
      <c r="A95" s="46">
        <f>MID(B95,8,3)</f>
        <v/>
      </c>
      <c r="B95" s="47" t="n">
        <v>333903937</v>
      </c>
      <c r="C95" s="90" t="inlineStr">
        <is>
          <t>JUROS</t>
        </is>
      </c>
      <c r="D95" s="47" t="n">
        <v>342310100</v>
      </c>
      <c r="E95" s="90" t="inlineStr">
        <is>
          <t>JUROS DE MORA</t>
        </is>
      </c>
      <c r="F95" s="50" t="n"/>
      <c r="G95" s="51" t="inlineStr">
        <is>
          <t>N</t>
        </is>
      </c>
    </row>
    <row r="96">
      <c r="A96" s="46">
        <f>MID(B96,8,3)</f>
        <v/>
      </c>
      <c r="B96" s="50" t="n"/>
      <c r="C96" s="50" t="n"/>
      <c r="D96" s="47" t="n">
        <v>342340100</v>
      </c>
      <c r="E96" s="90" t="inlineStr">
        <is>
          <t>JUROS DE MORA</t>
        </is>
      </c>
      <c r="F96" s="50" t="n"/>
      <c r="G96" s="51" t="inlineStr">
        <is>
          <t>N</t>
        </is>
      </c>
    </row>
    <row r="97">
      <c r="A97" s="46">
        <f>MID(B97,8,3)</f>
        <v/>
      </c>
      <c r="B97" s="50" t="n"/>
      <c r="C97" s="50" t="n"/>
      <c r="D97" s="47" t="n">
        <v>342350100</v>
      </c>
      <c r="E97" s="90" t="inlineStr">
        <is>
          <t>JUROS DE MORA</t>
        </is>
      </c>
      <c r="F97" s="50" t="n"/>
      <c r="G97" s="51" t="inlineStr">
        <is>
          <t>N</t>
        </is>
      </c>
    </row>
    <row r="98" ht="54" customHeight="1" s="91">
      <c r="A98" s="46">
        <f>MID(B98,8,3)</f>
        <v/>
      </c>
      <c r="B98" s="47" t="n">
        <v>333903938</v>
      </c>
      <c r="C98" s="90" t="inlineStr">
        <is>
          <t>ENCARGOS FINANCEIROS</t>
        </is>
      </c>
      <c r="D98" s="47" t="n">
        <v>343910101</v>
      </c>
      <c r="E98" s="90" t="inlineStr">
        <is>
          <t>ENCARGOS FINANCEIROS</t>
        </is>
      </c>
      <c r="F98" s="90" t="inlineStr">
        <is>
          <t>DE</t>
        </is>
      </c>
      <c r="G98" s="51" t="inlineStr">
        <is>
          <t>N</t>
        </is>
      </c>
    </row>
    <row r="99">
      <c r="A99" s="46">
        <f>MID(B99,8,3)</f>
        <v/>
      </c>
      <c r="B99" s="50" t="n"/>
      <c r="C99" s="50" t="n"/>
      <c r="D99" s="47" t="n">
        <v>343940101</v>
      </c>
      <c r="E99" s="90" t="inlineStr">
        <is>
          <t>ENCARGOS FINANCEIROS</t>
        </is>
      </c>
      <c r="F99" s="90" t="inlineStr">
        <is>
          <t>DE</t>
        </is>
      </c>
      <c r="G99" s="51" t="inlineStr">
        <is>
          <t>N</t>
        </is>
      </c>
    </row>
    <row r="100">
      <c r="A100" s="46">
        <f>MID(B100,8,3)</f>
        <v/>
      </c>
      <c r="B100" s="50" t="n"/>
      <c r="C100" s="50" t="n"/>
      <c r="D100" s="47" t="n">
        <v>343950101</v>
      </c>
      <c r="E100" s="90" t="inlineStr">
        <is>
          <t>ENCARGOS FINANCEIROS</t>
        </is>
      </c>
      <c r="F100" s="90" t="inlineStr">
        <is>
          <t>DE</t>
        </is>
      </c>
      <c r="G100" s="51" t="inlineStr">
        <is>
          <t>N</t>
        </is>
      </c>
    </row>
    <row r="101" ht="54" customHeight="1" s="91">
      <c r="A101" s="46">
        <f>MID(B101,8,3)</f>
        <v/>
      </c>
      <c r="B101" s="47" t="n">
        <v>333903939</v>
      </c>
      <c r="C101" s="90" t="inlineStr">
        <is>
          <t>ENCARGOS FINANCEIROS</t>
        </is>
      </c>
      <c r="D101" s="47" t="n">
        <v>343910102</v>
      </c>
      <c r="E101" s="90" t="inlineStr">
        <is>
          <t>ENCARGOS FINANCEIROS</t>
        </is>
      </c>
      <c r="F101" s="90" t="inlineStr">
        <is>
          <t>IN</t>
        </is>
      </c>
      <c r="G101" s="51" t="inlineStr">
        <is>
          <t>N</t>
        </is>
      </c>
    </row>
    <row r="102">
      <c r="A102" s="46">
        <f>MID(B102,8,3)</f>
        <v/>
      </c>
      <c r="B102" s="50" t="n"/>
      <c r="C102" s="50" t="n"/>
      <c r="D102" s="47" t="n">
        <v>343940102</v>
      </c>
      <c r="E102" s="90" t="inlineStr">
        <is>
          <t>ENCARGOS FINANCEIROS</t>
        </is>
      </c>
      <c r="F102" s="90" t="inlineStr">
        <is>
          <t>IN</t>
        </is>
      </c>
      <c r="G102" s="51" t="inlineStr">
        <is>
          <t>N</t>
        </is>
      </c>
    </row>
    <row r="103" ht="54" customHeight="1" s="91">
      <c r="A103" s="46">
        <f>MID(B103,8,3)</f>
        <v/>
      </c>
      <c r="B103" s="47" t="n">
        <v>333903939</v>
      </c>
      <c r="C103" s="48" t="inlineStr">
        <is>
          <t>ENCARGOS FINANCEIROS IN</t>
        </is>
      </c>
      <c r="D103" s="47" t="n">
        <v>343950102</v>
      </c>
      <c r="E103" s="90" t="inlineStr">
        <is>
          <t>ENCARGOS FINANCEIROS IN</t>
        </is>
      </c>
      <c r="F103" s="51" t="inlineStr">
        <is>
          <t>N</t>
        </is>
      </c>
    </row>
    <row r="104" ht="54" customHeight="1" s="91">
      <c r="A104" s="46">
        <f>MID(B104,8,3)</f>
        <v/>
      </c>
      <c r="B104" s="47" t="n">
        <v>333903940</v>
      </c>
      <c r="C104" s="48" t="inlineStr">
        <is>
          <t>PROGRAMA DE ALIMENTACAO</t>
        </is>
      </c>
      <c r="D104" s="47" t="n">
        <v>332311200</v>
      </c>
      <c r="E104" s="90" t="inlineStr">
        <is>
          <t>FORNECIMENTO DE ALIMENT</t>
        </is>
      </c>
      <c r="F104" s="51" t="inlineStr">
        <is>
          <t>N</t>
        </is>
      </c>
    </row>
    <row r="105">
      <c r="A105" s="46">
        <f>MID(B105,8,3)</f>
        <v/>
      </c>
      <c r="B105" s="50" t="n"/>
      <c r="C105" s="50" t="n"/>
      <c r="D105" s="47" t="n">
        <v>332341100</v>
      </c>
      <c r="E105" s="90" t="inlineStr">
        <is>
          <t>SERVICOS PRESTADOS DIVE</t>
        </is>
      </c>
      <c r="F105" s="51" t="inlineStr">
        <is>
          <t>N</t>
        </is>
      </c>
    </row>
    <row r="106">
      <c r="A106" s="46">
        <f>MID(B106,8,3)</f>
        <v/>
      </c>
      <c r="B106" s="50" t="n"/>
      <c r="C106" s="50" t="n"/>
      <c r="D106" s="47" t="n">
        <v>332351100</v>
      </c>
      <c r="E106" s="90" t="inlineStr">
        <is>
          <t>SERVICOS PRESTADOS DIVE</t>
        </is>
      </c>
      <c r="F106" s="51" t="inlineStr">
        <is>
          <t>N</t>
        </is>
      </c>
    </row>
    <row r="107" ht="54" customHeight="1" s="91">
      <c r="A107" s="46">
        <f>MID(B107,8,3)</f>
        <v/>
      </c>
      <c r="B107" s="47" t="n">
        <v>333903941</v>
      </c>
      <c r="C107" s="48" t="inlineStr">
        <is>
          <t>FORNECIMENTO DE ALIMENT</t>
        </is>
      </c>
      <c r="D107" s="47" t="n">
        <v>332311200</v>
      </c>
      <c r="E107" s="90" t="inlineStr">
        <is>
          <t>FORNECIMENTO DE ALIMENT</t>
        </is>
      </c>
      <c r="F107" s="51" t="inlineStr">
        <is>
          <t>N</t>
        </is>
      </c>
    </row>
    <row r="108">
      <c r="A108" s="46">
        <f>MID(B108,8,3)</f>
        <v/>
      </c>
      <c r="B108" s="50" t="n"/>
      <c r="C108" s="50" t="n"/>
      <c r="D108" s="47" t="n">
        <v>332341100</v>
      </c>
      <c r="E108" s="90" t="inlineStr">
        <is>
          <t>SERVICOS PRESTADOS DIVE</t>
        </is>
      </c>
      <c r="F108" s="51" t="inlineStr">
        <is>
          <t>N</t>
        </is>
      </c>
    </row>
    <row r="109">
      <c r="A109" s="46">
        <f>MID(B109,8,3)</f>
        <v/>
      </c>
      <c r="B109" s="50" t="n"/>
      <c r="C109" s="50" t="n"/>
      <c r="D109" s="47" t="n">
        <v>332351100</v>
      </c>
      <c r="E109" s="90" t="inlineStr">
        <is>
          <t>SERVICOS PRESTADOS DIVE</t>
        </is>
      </c>
      <c r="F109" s="51" t="inlineStr">
        <is>
          <t>N</t>
        </is>
      </c>
    </row>
    <row r="110" ht="54" customHeight="1" s="91">
      <c r="A110" s="46">
        <f>MID(B110,8,3)</f>
        <v/>
      </c>
      <c r="B110" s="47" t="n">
        <v>333903942</v>
      </c>
      <c r="C110" s="48" t="inlineStr">
        <is>
          <t>SERVICOS DE CARATER SEC</t>
        </is>
      </c>
      <c r="D110" s="47" t="n">
        <v>332319900</v>
      </c>
      <c r="E110" s="90" t="inlineStr">
        <is>
          <t>SERVICOS PRESTADOS DIVE</t>
        </is>
      </c>
      <c r="F110" s="51" t="inlineStr">
        <is>
          <t>N</t>
        </is>
      </c>
    </row>
    <row r="111">
      <c r="A111" s="46">
        <f>MID(B111,8,3)</f>
        <v/>
      </c>
      <c r="B111" s="50" t="n"/>
      <c r="C111" s="50" t="n"/>
      <c r="D111" s="47" t="n">
        <v>332341100</v>
      </c>
      <c r="E111" s="90" t="inlineStr">
        <is>
          <t>SERVICOS PRESTADOS DIVE</t>
        </is>
      </c>
      <c r="F111" s="51" t="inlineStr">
        <is>
          <t>N</t>
        </is>
      </c>
    </row>
    <row r="112">
      <c r="A112" s="46">
        <f>MID(B112,8,3)</f>
        <v/>
      </c>
      <c r="B112" s="50" t="n"/>
      <c r="C112" s="50" t="n"/>
      <c r="D112" s="47" t="n">
        <v>332351100</v>
      </c>
      <c r="E112" s="90" t="inlineStr">
        <is>
          <t>SERVICOS PRESTADOS DIVE</t>
        </is>
      </c>
      <c r="F112" s="51" t="inlineStr">
        <is>
          <t>N</t>
        </is>
      </c>
    </row>
    <row r="113" ht="54" customHeight="1" s="91">
      <c r="A113" s="46">
        <f>MID(B113,8,3)</f>
        <v/>
      </c>
      <c r="B113" s="47" t="n">
        <v>333903943</v>
      </c>
      <c r="C113" s="48" t="inlineStr">
        <is>
          <t>SERVICOS DE ENERGIA ELE</t>
        </is>
      </c>
      <c r="D113" s="47" t="n">
        <v>332310800</v>
      </c>
      <c r="E113" s="90" t="inlineStr">
        <is>
          <t>SERV.AGUA E ESGOTO,ENER</t>
        </is>
      </c>
      <c r="F113" s="51" t="inlineStr">
        <is>
          <t>N</t>
        </is>
      </c>
    </row>
    <row r="114">
      <c r="A114" s="46">
        <f>MID(B114,8,3)</f>
        <v/>
      </c>
      <c r="B114" s="50" t="n"/>
      <c r="C114" s="50" t="n"/>
      <c r="D114" s="47" t="n">
        <v>332340800</v>
      </c>
      <c r="E114" s="90" t="inlineStr">
        <is>
          <t>SERV.AGUA ESG.,ENER.ELE</t>
        </is>
      </c>
      <c r="F114" s="51" t="inlineStr">
        <is>
          <t>N</t>
        </is>
      </c>
    </row>
    <row r="115">
      <c r="A115" s="46">
        <f>MID(B115,8,3)</f>
        <v/>
      </c>
      <c r="B115" s="50" t="n"/>
      <c r="C115" s="50" t="n"/>
      <c r="D115" s="47" t="n">
        <v>332350800</v>
      </c>
      <c r="E115" s="90" t="inlineStr">
        <is>
          <t>SERV.AGUA ESGOTO,ENER.E</t>
        </is>
      </c>
      <c r="F115" s="51" t="inlineStr">
        <is>
          <t>N</t>
        </is>
      </c>
    </row>
    <row r="116" ht="27" customHeight="1" s="91">
      <c r="A116" s="46">
        <f>MID(B116,8,3)</f>
        <v/>
      </c>
      <c r="B116" s="47" t="n">
        <v>333903944</v>
      </c>
      <c r="C116" s="48" t="inlineStr">
        <is>
          <t>SERVICOS</t>
        </is>
      </c>
      <c r="D116" s="47" t="n">
        <v>332310800</v>
      </c>
      <c r="E116" s="51" t="inlineStr">
        <is>
          <t>SERV.AGUA</t>
        </is>
      </c>
      <c r="F116" s="51" t="inlineStr">
        <is>
          <t>N</t>
        </is>
      </c>
      <c r="G116" s="90" t="n"/>
    </row>
    <row r="117">
      <c r="A117" s="46">
        <f>MID(B117,8,3)</f>
        <v/>
      </c>
      <c r="B117" s="50" t="n"/>
      <c r="C117" s="50" t="n"/>
      <c r="D117" s="47" t="n">
        <v>332340800</v>
      </c>
      <c r="E117" s="51" t="inlineStr">
        <is>
          <t>SERV.AGUA</t>
        </is>
      </c>
      <c r="F117" s="51" t="inlineStr">
        <is>
          <t>N</t>
        </is>
      </c>
      <c r="G117" s="90" t="n"/>
    </row>
    <row r="118">
      <c r="A118" s="46">
        <f>MID(B118,8,3)</f>
        <v/>
      </c>
      <c r="B118" s="50" t="n"/>
      <c r="C118" s="50" t="n"/>
      <c r="D118" s="47" t="n">
        <v>332350800</v>
      </c>
      <c r="E118" s="51" t="inlineStr">
        <is>
          <t>SERV.AGUA</t>
        </is>
      </c>
      <c r="F118" s="51" t="inlineStr">
        <is>
          <t>N</t>
        </is>
      </c>
      <c r="G118" s="90" t="n"/>
    </row>
    <row r="119" ht="27" customHeight="1" s="91">
      <c r="A119" s="46">
        <f>MID(B119,8,3)</f>
        <v/>
      </c>
      <c r="B119" s="47" t="n">
        <v>333903945</v>
      </c>
      <c r="C119" s="48" t="inlineStr">
        <is>
          <t>SERVICOS</t>
        </is>
      </c>
      <c r="D119" s="47" t="n">
        <v>332310800</v>
      </c>
      <c r="E119" s="51" t="inlineStr">
        <is>
          <t>SERV.AGUA</t>
        </is>
      </c>
      <c r="F119" s="51" t="inlineStr">
        <is>
          <t>N</t>
        </is>
      </c>
      <c r="G119" s="90" t="n"/>
    </row>
    <row r="120">
      <c r="A120" s="46">
        <f>MID(B120,8,3)</f>
        <v/>
      </c>
      <c r="B120" s="50" t="n"/>
      <c r="C120" s="50" t="n"/>
      <c r="D120" s="47" t="n">
        <v>332340800</v>
      </c>
      <c r="E120" s="51" t="inlineStr">
        <is>
          <t>SERV.AGUA</t>
        </is>
      </c>
      <c r="F120" s="51" t="inlineStr">
        <is>
          <t>N</t>
        </is>
      </c>
      <c r="G120" s="90" t="n"/>
    </row>
    <row r="121">
      <c r="A121" s="46">
        <f>MID(B121,8,3)</f>
        <v/>
      </c>
      <c r="B121" s="50" t="n"/>
      <c r="C121" s="50" t="n"/>
      <c r="D121" s="47" t="n">
        <v>332350800</v>
      </c>
      <c r="E121" s="51" t="inlineStr">
        <is>
          <t>SERV.AGUA</t>
        </is>
      </c>
      <c r="F121" s="51" t="inlineStr">
        <is>
          <t>N</t>
        </is>
      </c>
      <c r="G121" s="90" t="n"/>
    </row>
    <row r="122" ht="67.5" customHeight="1" s="91">
      <c r="A122" s="46">
        <f>MID(B122,8,3)</f>
        <v/>
      </c>
      <c r="B122" s="49" t="n">
        <v>333903946</v>
      </c>
      <c r="C122" s="49" t="inlineStr">
        <is>
          <t xml:space="preserve"> SERVICOS DOMESTICOS  </t>
        </is>
      </c>
      <c r="D122" s="49" t="n">
        <v>332310200</v>
      </c>
      <c r="E122" s="49" t="inlineStr">
        <is>
          <t>SERVICOS DE APOIO ADM,       N</t>
        </is>
      </c>
      <c r="F122" s="49" t="n"/>
      <c r="G122" s="49" t="n"/>
      <c r="H122" s="49" t="n"/>
    </row>
    <row r="123" ht="27" customHeight="1" s="91">
      <c r="A123" s="46">
        <f>MID(B123,8,3)</f>
        <v/>
      </c>
      <c r="D123" s="40" t="n">
        <v>332340200</v>
      </c>
      <c r="E123" s="51" t="inlineStr">
        <is>
          <t>SERV. APOIO ADM, TECNIC      N</t>
        </is>
      </c>
    </row>
    <row r="124" ht="27" customHeight="1" s="91">
      <c r="A124" s="46">
        <f>MID(B124,8,3)</f>
        <v/>
      </c>
      <c r="D124" s="40" t="n">
        <v>332350200</v>
      </c>
      <c r="E124" s="51" t="inlineStr">
        <is>
          <t xml:space="preserve"> SERV.APOIO ADM.,TECNICO      N</t>
        </is>
      </c>
    </row>
    <row r="125" ht="40.5" customHeight="1" s="91">
      <c r="A125" s="46">
        <f>MID(B125,8,3)</f>
        <v/>
      </c>
      <c r="D125" s="40" t="n">
        <v>333903947</v>
      </c>
      <c r="E125" s="51" t="inlineStr">
        <is>
          <t xml:space="preserve"> SERVICOS DE COMUNICACAO 332310300  SERVICOS COMUNICACAO, G      N</t>
        </is>
      </c>
    </row>
    <row r="126" ht="40.5" customHeight="1" s="91">
      <c r="A126" s="46">
        <f>MID(B126,8,3)</f>
        <v/>
      </c>
      <c r="D126" s="40" t="n">
        <v>333903948</v>
      </c>
      <c r="E126" s="51" t="inlineStr">
        <is>
          <t xml:space="preserve"> SERVICO DE SELECAO E TR 332310100  SERVICOS TECNICOS PROFI      N</t>
        </is>
      </c>
    </row>
    <row r="127" ht="27" customHeight="1" s="91">
      <c r="A127" s="46">
        <f>MID(B127,8,3)</f>
        <v/>
      </c>
      <c r="D127" s="40" t="n">
        <v>332340100</v>
      </c>
      <c r="E127" s="51" t="inlineStr">
        <is>
          <t xml:space="preserve">  SERVICOS TECNICOS PROFI      N</t>
        </is>
      </c>
    </row>
    <row r="128" ht="27" customHeight="1" s="91">
      <c r="A128" s="46">
        <f>MID(B128,8,3)</f>
        <v/>
      </c>
      <c r="D128" s="40" t="n">
        <v>332350100</v>
      </c>
      <c r="E128" s="51" t="inlineStr">
        <is>
          <t xml:space="preserve">  SERVICOS TECNICOS PROFI      N</t>
        </is>
      </c>
    </row>
    <row r="129" ht="54" customHeight="1" s="91">
      <c r="A129" s="46">
        <f>MID(B129,8,3)</f>
        <v/>
      </c>
      <c r="B129" s="47" t="n">
        <v>333903949</v>
      </c>
      <c r="C129" s="48" t="inlineStr">
        <is>
          <t>PRODUCOES JORNALISTICAS</t>
        </is>
      </c>
      <c r="D129" s="47" t="n">
        <v>332310300</v>
      </c>
      <c r="E129" s="90" t="inlineStr">
        <is>
          <t>SERVICOS COMUNICACAO, G</t>
        </is>
      </c>
      <c r="F129" s="51" t="inlineStr">
        <is>
          <t>N</t>
        </is>
      </c>
    </row>
    <row r="130">
      <c r="A130" s="46">
        <f>MID(B130,8,3)</f>
        <v/>
      </c>
      <c r="B130" s="50" t="n"/>
      <c r="C130" s="50" t="n"/>
      <c r="D130" s="47" t="n">
        <v>332340300</v>
      </c>
      <c r="E130" s="90" t="inlineStr">
        <is>
          <t>SERV.COMUNICACAO, GRAFI</t>
        </is>
      </c>
      <c r="F130" s="51" t="inlineStr">
        <is>
          <t>N</t>
        </is>
      </c>
    </row>
    <row r="131">
      <c r="A131" s="46">
        <f>MID(B131,8,3)</f>
        <v/>
      </c>
      <c r="B131" s="50" t="n"/>
      <c r="C131" s="50" t="n"/>
      <c r="D131" s="47" t="n">
        <v>332350300</v>
      </c>
      <c r="E131" s="90" t="inlineStr">
        <is>
          <t>SERV.COMUNICACAO,GRAFIC</t>
        </is>
      </c>
      <c r="F131" s="51" t="inlineStr">
        <is>
          <t>N</t>
        </is>
      </c>
    </row>
    <row r="132" ht="54" customHeight="1" s="91">
      <c r="A132" s="46">
        <f>MID(B132,8,3)</f>
        <v/>
      </c>
      <c r="B132" s="47" t="n">
        <v>333903950</v>
      </c>
      <c r="C132" s="48" t="inlineStr">
        <is>
          <t>SERV.MEDICO-HOSPITAL.,O</t>
        </is>
      </c>
      <c r="D132" s="47" t="n">
        <v>332310100</v>
      </c>
      <c r="E132" s="90" t="inlineStr">
        <is>
          <t>SERVICOS TECNICOS PROFI</t>
        </is>
      </c>
      <c r="F132" s="51" t="inlineStr">
        <is>
          <t>N</t>
        </is>
      </c>
    </row>
    <row r="133">
      <c r="A133" s="46">
        <f>MID(B133,8,3)</f>
        <v/>
      </c>
      <c r="B133" s="50" t="n"/>
      <c r="C133" s="50" t="n"/>
      <c r="D133" s="47" t="n">
        <v>332340100</v>
      </c>
      <c r="E133" s="90" t="inlineStr">
        <is>
          <t>SERVICOS TECNICOS PROFI</t>
        </is>
      </c>
      <c r="F133" s="51" t="inlineStr">
        <is>
          <t>N</t>
        </is>
      </c>
    </row>
    <row r="134">
      <c r="A134" s="46">
        <f>MID(B134,8,3)</f>
        <v/>
      </c>
      <c r="B134" s="50" t="n"/>
      <c r="C134" s="50" t="n"/>
      <c r="D134" s="47" t="n">
        <v>332350100</v>
      </c>
      <c r="E134" s="90" t="inlineStr">
        <is>
          <t>SERVICOS TECNICOS PROFI</t>
        </is>
      </c>
      <c r="F134" s="51" t="inlineStr">
        <is>
          <t>N</t>
        </is>
      </c>
    </row>
    <row r="135" ht="27" customHeight="1" s="91">
      <c r="A135" s="46">
        <f>MID(B135,8,3)</f>
        <v/>
      </c>
      <c r="B135" s="16" t="n">
        <v>333903951</v>
      </c>
      <c r="C135" s="40" t="inlineStr">
        <is>
          <t xml:space="preserve"> SERVICOS DE ANALISES E </t>
        </is>
      </c>
      <c r="D135" s="40" t="n">
        <v>332310100</v>
      </c>
      <c r="E135" s="90" t="inlineStr">
        <is>
          <t xml:space="preserve">  SERVICOS TECNICOS PROFI      N</t>
        </is>
      </c>
    </row>
    <row r="136" ht="27" customHeight="1" s="91">
      <c r="A136" s="46">
        <f>MID(B136,8,3)</f>
        <v/>
      </c>
      <c r="D136" s="40" t="n">
        <v>332340100</v>
      </c>
      <c r="E136" s="90" t="inlineStr">
        <is>
          <t xml:space="preserve">  SERVICOS TECNICOS PROFI      N</t>
        </is>
      </c>
    </row>
    <row r="137" ht="27" customHeight="1" s="91">
      <c r="A137" s="46">
        <f>MID(B137,8,3)</f>
        <v/>
      </c>
      <c r="D137" s="40" t="n">
        <v>332350100</v>
      </c>
      <c r="E137" s="90" t="inlineStr">
        <is>
          <t xml:space="preserve">  SERVICOS TECNICOS PROFI      N</t>
        </is>
      </c>
    </row>
    <row r="138">
      <c r="A138" s="46">
        <f>MID(B138,8,3)</f>
        <v/>
      </c>
      <c r="B138" s="40" t="n">
        <v>333903952</v>
      </c>
      <c r="C138" s="40" t="inlineStr">
        <is>
          <t xml:space="preserve"> SERVICOS DE REABILITACA</t>
        </is>
      </c>
      <c r="D138" s="40" t="n">
        <v>332310600</v>
      </c>
    </row>
    <row r="139">
      <c r="A139" s="46">
        <f>MID(B139,8,3)</f>
        <v/>
      </c>
      <c r="D139" s="40" t="n">
        <v>332340600</v>
      </c>
    </row>
    <row r="140">
      <c r="A140" s="46">
        <f>MID(B140,8,3)</f>
        <v/>
      </c>
      <c r="D140" s="40" t="n">
        <v>332350600</v>
      </c>
    </row>
    <row r="141" ht="27" customHeight="1" s="91">
      <c r="A141" s="46">
        <f>MID(B141,8,3)</f>
        <v/>
      </c>
      <c r="B141" s="47" t="n">
        <v>333903953</v>
      </c>
      <c r="C141" s="48" t="inlineStr">
        <is>
          <t>SERVICOS</t>
        </is>
      </c>
      <c r="D141" s="47" t="n">
        <v>332340600</v>
      </c>
      <c r="E141" s="51" t="inlineStr">
        <is>
          <t>SERVICOS</t>
        </is>
      </c>
      <c r="F141" s="90" t="inlineStr">
        <is>
          <t>ASSISTENCIAIS</t>
        </is>
      </c>
      <c r="G141" s="51" t="inlineStr">
        <is>
          <t>N</t>
        </is>
      </c>
    </row>
    <row r="142" ht="27" customHeight="1" s="91">
      <c r="A142" s="46">
        <f>MID(B142,8,3)</f>
        <v/>
      </c>
      <c r="B142" s="50" t="n"/>
      <c r="C142" s="50" t="n"/>
      <c r="D142" s="47" t="n">
        <v>332350600</v>
      </c>
      <c r="E142" s="51" t="inlineStr">
        <is>
          <t>SERVICOS</t>
        </is>
      </c>
      <c r="F142" s="90" t="inlineStr">
        <is>
          <t>ASSISTENCIAIS</t>
        </is>
      </c>
      <c r="G142" s="51" t="inlineStr">
        <is>
          <t>N</t>
        </is>
      </c>
    </row>
    <row r="143" ht="27" customHeight="1" s="91">
      <c r="A143" s="46">
        <f>MID(B143,8,3)</f>
        <v/>
      </c>
      <c r="B143" s="47" t="n">
        <v>333903954</v>
      </c>
      <c r="C143" s="48" t="inlineStr">
        <is>
          <t>SERVICOS</t>
        </is>
      </c>
      <c r="D143" s="47" t="n">
        <v>332310600</v>
      </c>
      <c r="E143" s="51" t="inlineStr">
        <is>
          <t>SERVICOS</t>
        </is>
      </c>
      <c r="F143" s="90" t="inlineStr">
        <is>
          <t>ASSISTENCIAIS</t>
        </is>
      </c>
      <c r="G143" s="51" t="inlineStr">
        <is>
          <t>N</t>
        </is>
      </c>
    </row>
    <row r="144" ht="27" customHeight="1" s="91">
      <c r="A144" s="46">
        <f>MID(B144,8,3)</f>
        <v/>
      </c>
      <c r="B144" s="50" t="n"/>
      <c r="C144" s="50" t="n"/>
      <c r="D144" s="47" t="n">
        <v>332340600</v>
      </c>
      <c r="E144" s="51" t="inlineStr">
        <is>
          <t>SERVICOS</t>
        </is>
      </c>
      <c r="F144" s="90" t="inlineStr">
        <is>
          <t>ASSISTENCIAIS</t>
        </is>
      </c>
      <c r="G144" s="51" t="inlineStr">
        <is>
          <t>N</t>
        </is>
      </c>
    </row>
    <row r="145" ht="27" customHeight="1" s="91">
      <c r="A145" s="46">
        <f>MID(B145,8,3)</f>
        <v/>
      </c>
      <c r="B145" s="50" t="n"/>
      <c r="C145" s="50" t="n"/>
      <c r="D145" s="47" t="n">
        <v>332350600</v>
      </c>
      <c r="E145" s="51" t="inlineStr">
        <is>
          <t>SERVICOS</t>
        </is>
      </c>
      <c r="F145" s="90" t="inlineStr">
        <is>
          <t>ASSISTENCIAIS</t>
        </is>
      </c>
      <c r="G145" s="51" t="inlineStr">
        <is>
          <t>N</t>
        </is>
      </c>
    </row>
    <row r="146" ht="40.5" customHeight="1" s="91">
      <c r="A146" s="46">
        <f>MID(B146,8,3)</f>
        <v/>
      </c>
      <c r="B146" s="47" t="n">
        <v>333903955</v>
      </c>
      <c r="C146" s="48" t="inlineStr">
        <is>
          <t>SERVICOS</t>
        </is>
      </c>
      <c r="D146" s="47" t="n">
        <v>332310700</v>
      </c>
      <c r="E146" s="51" t="inlineStr">
        <is>
          <t>SERVICOS</t>
        </is>
      </c>
      <c r="F146" s="90" t="inlineStr">
        <is>
          <t>DE CONFECCOES</t>
        </is>
      </c>
      <c r="G146" s="51" t="inlineStr">
        <is>
          <t>N</t>
        </is>
      </c>
    </row>
    <row r="147" ht="40.5" customHeight="1" s="91">
      <c r="A147" s="46">
        <f>MID(B147,8,3)</f>
        <v/>
      </c>
      <c r="B147" s="50" t="n"/>
      <c r="C147" s="50" t="n"/>
      <c r="D147" s="47" t="n">
        <v>332340700</v>
      </c>
      <c r="E147" s="51" t="inlineStr">
        <is>
          <t>SERVICOS</t>
        </is>
      </c>
      <c r="F147" s="90" t="inlineStr">
        <is>
          <t>DE CONFECCOES</t>
        </is>
      </c>
      <c r="G147" s="51" t="inlineStr">
        <is>
          <t>N</t>
        </is>
      </c>
    </row>
    <row r="148" ht="40.5" customHeight="1" s="91">
      <c r="A148" s="46">
        <f>MID(B148,8,3)</f>
        <v/>
      </c>
      <c r="B148" s="50" t="n"/>
      <c r="C148" s="50" t="n"/>
      <c r="D148" s="47" t="n">
        <v>332350700</v>
      </c>
      <c r="E148" s="51" t="inlineStr">
        <is>
          <t>SERVICOS</t>
        </is>
      </c>
      <c r="F148" s="90" t="inlineStr">
        <is>
          <t>DE CONFECCOES</t>
        </is>
      </c>
      <c r="G148" s="51" t="inlineStr">
        <is>
          <t>N</t>
        </is>
      </c>
    </row>
    <row r="149" ht="27" customHeight="1" s="91">
      <c r="A149" s="46">
        <f>MID(B149,8,3)</f>
        <v/>
      </c>
      <c r="B149" s="47" t="n">
        <v>333903956</v>
      </c>
      <c r="C149" s="48" t="inlineStr">
        <is>
          <t>SERVICOS</t>
        </is>
      </c>
      <c r="D149" s="47" t="n">
        <v>332310100</v>
      </c>
      <c r="E149" s="51" t="inlineStr">
        <is>
          <t>SERVICOS</t>
        </is>
      </c>
      <c r="F149" s="90" t="inlineStr">
        <is>
          <t>TECNICOS PROFI</t>
        </is>
      </c>
      <c r="G149" s="51" t="inlineStr">
        <is>
          <t>N</t>
        </is>
      </c>
    </row>
    <row r="150">
      <c r="A150" s="46" t="n"/>
    </row>
    <row r="151">
      <c r="A151" s="46" t="n"/>
    </row>
    <row r="152">
      <c r="A152" s="46" t="n"/>
    </row>
    <row r="153">
      <c r="A153" s="46" t="n"/>
    </row>
    <row r="154">
      <c r="A154" s="46" t="n"/>
    </row>
    <row r="155">
      <c r="A155" s="46" t="n"/>
    </row>
    <row r="156">
      <c r="A156" s="46" t="n"/>
    </row>
    <row r="157">
      <c r="A157" s="46" t="n"/>
    </row>
    <row r="158">
      <c r="A158" s="46" t="n"/>
    </row>
    <row r="159">
      <c r="A159" s="46" t="n"/>
    </row>
    <row r="160">
      <c r="A160" s="46" t="n"/>
    </row>
    <row r="161">
      <c r="A161" s="46" t="n"/>
    </row>
    <row r="162">
      <c r="A162" s="46" t="n"/>
    </row>
    <row r="163">
      <c r="A163" s="46" t="n"/>
    </row>
    <row r="164">
      <c r="A164" s="46" t="n"/>
    </row>
    <row r="165">
      <c r="A165" s="46" t="n"/>
    </row>
    <row r="166">
      <c r="A166" s="46" t="n"/>
    </row>
    <row r="167">
      <c r="A167" s="46" t="n"/>
    </row>
    <row r="168">
      <c r="A168" s="46" t="n"/>
    </row>
    <row r="169">
      <c r="A169" s="46" t="n"/>
    </row>
    <row r="170">
      <c r="A170" s="46" t="n"/>
    </row>
    <row r="171">
      <c r="A171" s="46" t="n"/>
    </row>
    <row r="172">
      <c r="A172" s="46" t="n"/>
    </row>
    <row r="173">
      <c r="A173" s="46" t="n"/>
    </row>
    <row r="174">
      <c r="A174" s="46" t="n"/>
    </row>
    <row r="175">
      <c r="A175" s="46" t="n"/>
    </row>
    <row r="176">
      <c r="A176" s="46" t="n"/>
    </row>
    <row r="177">
      <c r="A177" s="46" t="n"/>
    </row>
    <row r="178">
      <c r="A178" s="46" t="n"/>
    </row>
    <row r="179">
      <c r="A179" s="46" t="n"/>
    </row>
    <row r="180">
      <c r="A180" s="46" t="n"/>
    </row>
    <row r="181">
      <c r="A181" s="46" t="n"/>
    </row>
    <row r="182">
      <c r="A182" s="46" t="n"/>
    </row>
    <row r="183">
      <c r="A183" s="46" t="n"/>
    </row>
    <row r="184">
      <c r="A184" s="46" t="n"/>
    </row>
    <row r="185">
      <c r="A185" s="46" t="n"/>
    </row>
    <row r="186">
      <c r="A186" s="46" t="n"/>
    </row>
    <row r="187">
      <c r="A187" s="46" t="n"/>
    </row>
    <row r="188">
      <c r="A188" s="46" t="n"/>
    </row>
    <row r="189">
      <c r="A189" s="46" t="n"/>
    </row>
    <row r="190">
      <c r="A190" s="46" t="n"/>
    </row>
    <row r="191">
      <c r="A191" s="46" t="n"/>
    </row>
    <row r="192">
      <c r="A192" s="46" t="n"/>
    </row>
    <row r="193">
      <c r="A193" s="46" t="n"/>
    </row>
    <row r="194">
      <c r="A194" s="46" t="n"/>
    </row>
    <row r="195">
      <c r="A195" s="46" t="n"/>
    </row>
    <row r="196">
      <c r="A196" s="46" t="n"/>
    </row>
    <row r="197">
      <c r="A197" s="46" t="n"/>
    </row>
    <row r="198">
      <c r="A198" s="46" t="n"/>
    </row>
    <row r="199">
      <c r="A199" s="46" t="n"/>
    </row>
    <row r="200">
      <c r="A200" s="46" t="n"/>
    </row>
    <row r="201">
      <c r="A201" s="46" t="n"/>
    </row>
    <row r="202">
      <c r="A202" s="46" t="n"/>
    </row>
    <row r="203">
      <c r="A203" s="46" t="n"/>
    </row>
    <row r="204">
      <c r="A204" s="46" t="n"/>
    </row>
    <row r="205">
      <c r="A205" s="46" t="n"/>
    </row>
    <row r="206">
      <c r="A206" s="46" t="n"/>
    </row>
    <row r="207">
      <c r="A207" s="46" t="n"/>
    </row>
    <row r="208">
      <c r="A208" s="46" t="n"/>
    </row>
    <row r="209">
      <c r="A209" s="46" t="n"/>
    </row>
    <row r="210">
      <c r="A210" s="46" t="n"/>
    </row>
    <row r="211">
      <c r="A211" s="46" t="n"/>
    </row>
    <row r="212">
      <c r="A212" s="46" t="n"/>
    </row>
    <row r="213">
      <c r="A213" s="46" t="n"/>
    </row>
    <row r="214">
      <c r="A214" s="46" t="n"/>
    </row>
    <row r="215">
      <c r="A215" s="46" t="n"/>
    </row>
    <row r="216">
      <c r="A216" s="46" t="n"/>
    </row>
    <row r="217">
      <c r="A217" s="46" t="n"/>
    </row>
    <row r="218">
      <c r="A218" s="46" t="n"/>
    </row>
    <row r="219">
      <c r="A219" s="46" t="n"/>
    </row>
    <row r="220">
      <c r="A220" s="46" t="n"/>
    </row>
    <row r="221">
      <c r="A221" s="46" t="n"/>
    </row>
    <row r="222">
      <c r="A222" s="46" t="n"/>
    </row>
    <row r="223">
      <c r="A223" s="46" t="n"/>
    </row>
    <row r="224">
      <c r="A224" s="46" t="n"/>
    </row>
    <row r="225">
      <c r="A225" s="46" t="n"/>
    </row>
    <row r="226">
      <c r="A226" s="46" t="n"/>
    </row>
    <row r="227">
      <c r="A227" s="46" t="n"/>
    </row>
    <row r="228">
      <c r="A228" s="46" t="n"/>
    </row>
    <row r="229">
      <c r="A229" s="46" t="n"/>
    </row>
    <row r="230">
      <c r="A230" s="46" t="n"/>
    </row>
    <row r="231">
      <c r="A231" s="46" t="n"/>
    </row>
    <row r="232">
      <c r="A232" s="46" t="n"/>
    </row>
    <row r="233">
      <c r="A233" s="46" t="n"/>
    </row>
    <row r="234">
      <c r="A234" s="46" t="n"/>
    </row>
    <row r="235">
      <c r="A235" s="46" t="n"/>
    </row>
    <row r="236">
      <c r="A236" s="46" t="n"/>
    </row>
    <row r="237">
      <c r="A237" s="46" t="n"/>
    </row>
    <row r="238">
      <c r="A238" s="46" t="n"/>
    </row>
    <row r="239">
      <c r="A239" s="46" t="n"/>
    </row>
    <row r="240">
      <c r="A240" s="46" t="n"/>
    </row>
    <row r="241">
      <c r="A241" s="46" t="n"/>
    </row>
    <row r="242">
      <c r="A242" s="46" t="n"/>
    </row>
    <row r="243">
      <c r="A243" s="46" t="n"/>
    </row>
    <row r="244">
      <c r="A244" s="46" t="n"/>
    </row>
    <row r="245">
      <c r="A245" s="46" t="n"/>
    </row>
    <row r="246">
      <c r="A246" s="46" t="n"/>
    </row>
    <row r="247">
      <c r="A247" s="46" t="n"/>
    </row>
    <row r="248">
      <c r="A248" s="46" t="n"/>
    </row>
    <row r="249">
      <c r="A249" s="46" t="n"/>
    </row>
    <row r="250">
      <c r="A250" s="46" t="n"/>
    </row>
    <row r="251">
      <c r="A251" s="46" t="n"/>
    </row>
    <row r="252">
      <c r="A252" s="46" t="n"/>
    </row>
    <row r="253">
      <c r="A253" s="46" t="n"/>
    </row>
    <row r="254">
      <c r="A254" s="46" t="n"/>
    </row>
    <row r="255">
      <c r="A255" s="46" t="n"/>
    </row>
    <row r="256">
      <c r="A256" s="46" t="n"/>
    </row>
    <row r="257">
      <c r="A257" s="46" t="n"/>
    </row>
    <row r="258">
      <c r="A258" s="46" t="n"/>
    </row>
    <row r="259">
      <c r="A259" s="46" t="n"/>
    </row>
    <row r="260">
      <c r="A260" s="46" t="n"/>
    </row>
    <row r="261">
      <c r="A261" s="46" t="n"/>
    </row>
    <row r="262">
      <c r="A262" s="46" t="n"/>
    </row>
    <row r="263">
      <c r="A263" s="46" t="n"/>
    </row>
    <row r="264">
      <c r="A264" s="46" t="n"/>
    </row>
    <row r="265">
      <c r="A265" s="46" t="n"/>
    </row>
    <row r="266">
      <c r="A266" s="46" t="n"/>
    </row>
    <row r="267">
      <c r="A267" s="46" t="n"/>
    </row>
    <row r="268">
      <c r="A268" s="46" t="n"/>
    </row>
    <row r="269">
      <c r="A269" s="46" t="n"/>
    </row>
    <row r="270">
      <c r="A270" s="46" t="n"/>
    </row>
    <row r="271">
      <c r="A271" s="46" t="n"/>
    </row>
    <row r="272">
      <c r="A272" s="46" t="n"/>
    </row>
    <row r="273">
      <c r="A273" s="46" t="n"/>
    </row>
    <row r="274">
      <c r="A274" s="46" t="n"/>
    </row>
    <row r="275">
      <c r="A275" s="46" t="n"/>
    </row>
    <row r="276">
      <c r="A276" s="46" t="n"/>
    </row>
    <row r="277">
      <c r="A277" s="46" t="n"/>
    </row>
    <row r="278">
      <c r="A278" s="46" t="n"/>
    </row>
    <row r="279">
      <c r="A279" s="46" t="n"/>
    </row>
    <row r="280">
      <c r="A280" s="46" t="n"/>
    </row>
    <row r="281">
      <c r="A281" s="46" t="n"/>
    </row>
    <row r="282">
      <c r="A282" s="46" t="n"/>
    </row>
    <row r="283">
      <c r="A283" s="46" t="n"/>
    </row>
    <row r="284">
      <c r="A284" s="46" t="n"/>
    </row>
    <row r="285">
      <c r="A285" s="46" t="n"/>
    </row>
    <row r="286">
      <c r="A286" s="46" t="n"/>
    </row>
    <row r="287">
      <c r="A287" s="46" t="n"/>
    </row>
    <row r="288">
      <c r="A288" s="46" t="n"/>
    </row>
    <row r="289">
      <c r="A289" s="46" t="n"/>
    </row>
    <row r="290">
      <c r="A290" s="46" t="n"/>
    </row>
    <row r="291">
      <c r="A291" s="46" t="n"/>
    </row>
    <row r="292">
      <c r="A292" s="46" t="n"/>
    </row>
    <row r="293">
      <c r="A293" s="46" t="n"/>
    </row>
    <row r="294">
      <c r="A294" s="46" t="n"/>
    </row>
    <row r="295">
      <c r="A295" s="46" t="n"/>
    </row>
    <row r="296">
      <c r="A296" s="46" t="n"/>
    </row>
    <row r="297">
      <c r="A297" s="46" t="n"/>
    </row>
    <row r="298">
      <c r="A298" s="46" t="n"/>
    </row>
    <row r="299">
      <c r="A299" s="46" t="n"/>
    </row>
    <row r="300">
      <c r="A300" s="46" t="n"/>
    </row>
    <row r="301">
      <c r="A301" s="46" t="n"/>
    </row>
    <row r="302">
      <c r="A302" s="46" t="n"/>
    </row>
    <row r="303">
      <c r="A303" s="46" t="n"/>
    </row>
    <row r="304">
      <c r="A304" s="46" t="n"/>
    </row>
    <row r="305">
      <c r="A305" s="46" t="n"/>
    </row>
    <row r="306">
      <c r="A306" s="46" t="n"/>
    </row>
    <row r="307">
      <c r="A307" s="46" t="n"/>
    </row>
    <row r="308">
      <c r="A308" s="46" t="n"/>
    </row>
    <row r="309">
      <c r="A309" s="46" t="n"/>
    </row>
    <row r="310">
      <c r="A310" s="46" t="n"/>
    </row>
    <row r="311">
      <c r="A311" s="46" t="n"/>
    </row>
    <row r="312">
      <c r="A312" s="46" t="n"/>
    </row>
    <row r="313">
      <c r="A313" s="46" t="n"/>
    </row>
    <row r="314">
      <c r="A314" s="46" t="n"/>
    </row>
    <row r="315">
      <c r="A315" s="46" t="n"/>
    </row>
    <row r="316">
      <c r="A316" s="46" t="n"/>
    </row>
    <row r="317">
      <c r="A317" s="46" t="n"/>
    </row>
    <row r="318">
      <c r="A318" s="46" t="n"/>
    </row>
    <row r="319">
      <c r="A319" s="46" t="n"/>
    </row>
    <row r="320">
      <c r="A320" s="46" t="n"/>
    </row>
    <row r="321">
      <c r="A321" s="46" t="n"/>
    </row>
    <row r="322">
      <c r="A322" s="46" t="n"/>
    </row>
    <row r="323">
      <c r="A323" s="46" t="n"/>
    </row>
    <row r="324">
      <c r="A324" s="46" t="n"/>
    </row>
    <row r="325">
      <c r="A325" s="46" t="n"/>
    </row>
    <row r="326">
      <c r="A326" s="46" t="n"/>
    </row>
    <row r="327">
      <c r="A327" s="46" t="n"/>
    </row>
    <row r="328">
      <c r="A328" s="46" t="n"/>
    </row>
    <row r="329">
      <c r="A329" s="46" t="n"/>
    </row>
    <row r="330">
      <c r="A330" s="46" t="n"/>
    </row>
    <row r="331">
      <c r="A331" s="46" t="n"/>
    </row>
    <row r="332">
      <c r="A332" s="46" t="n"/>
    </row>
    <row r="333">
      <c r="A333" s="46" t="n"/>
    </row>
    <row r="334">
      <c r="A334" s="46" t="n"/>
    </row>
    <row r="335">
      <c r="A335" s="46" t="n"/>
    </row>
    <row r="336">
      <c r="A336" s="46" t="n"/>
    </row>
    <row r="337">
      <c r="A337" s="46" t="n"/>
    </row>
    <row r="338">
      <c r="A338" s="46" t="n"/>
    </row>
    <row r="339">
      <c r="A339" s="46" t="n"/>
    </row>
    <row r="340">
      <c r="A340" s="46" t="n"/>
    </row>
    <row r="341">
      <c r="A341" s="46" t="n"/>
    </row>
    <row r="342">
      <c r="A342" s="46" t="n"/>
    </row>
    <row r="343">
      <c r="A343" s="46" t="n"/>
    </row>
    <row r="344">
      <c r="A344" s="46" t="n"/>
    </row>
    <row r="345">
      <c r="A345" s="46" t="n"/>
    </row>
    <row r="346">
      <c r="A346" s="46" t="n"/>
    </row>
    <row r="347">
      <c r="A347" s="46" t="n"/>
    </row>
    <row r="348">
      <c r="A348" s="46" t="n"/>
    </row>
    <row r="349">
      <c r="A349" s="46" t="n"/>
    </row>
  </sheetData>
  <mergeCells count="12">
    <mergeCell ref="F75:G75"/>
    <mergeCell ref="F73:G73"/>
    <mergeCell ref="E89:G89"/>
    <mergeCell ref="F69:G69"/>
    <mergeCell ref="F72:G72"/>
    <mergeCell ref="F68:G68"/>
    <mergeCell ref="F76:G76"/>
    <mergeCell ref="E88:G88"/>
    <mergeCell ref="F70:G70"/>
    <mergeCell ref="F71:G71"/>
    <mergeCell ref="F74:G74"/>
    <mergeCell ref="F67:G67"/>
  </mergeCells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6"/>
  <sheetViews>
    <sheetView topLeftCell="A5" workbookViewId="0">
      <selection activeCell="G8" sqref="G8"/>
    </sheetView>
  </sheetViews>
  <sheetFormatPr baseColWidth="8" defaultRowHeight="15"/>
  <cols>
    <col width="14.5703125" customWidth="1" style="91" min="1" max="1"/>
    <col width="14.140625" customWidth="1" style="91" min="2" max="2"/>
    <col width="24" customWidth="1" style="91" min="3" max="3"/>
    <col width="15" bestFit="1" customWidth="1" style="91" min="5" max="5"/>
    <col width="28.42578125" bestFit="1" customWidth="1" style="91" min="6" max="6"/>
    <col width="14" bestFit="1" customWidth="1" style="91" min="7" max="7"/>
    <col width="10" bestFit="1" customWidth="1" style="91" min="8" max="8"/>
    <col width="28.42578125" bestFit="1" customWidth="1" style="91" min="9" max="9"/>
  </cols>
  <sheetData>
    <row r="1" ht="15.75" customHeight="1" s="91">
      <c r="A1" s="66" t="inlineStr">
        <is>
          <t>Número</t>
        </is>
      </c>
      <c r="B1" s="66" t="inlineStr">
        <is>
          <t>PCASP</t>
        </is>
      </c>
      <c r="C1" s="66" t="inlineStr">
        <is>
          <t>Descrição</t>
        </is>
      </c>
      <c r="E1" t="inlineStr">
        <is>
          <t>CONTA ORIGEM</t>
        </is>
      </c>
      <c r="G1" t="inlineStr">
        <is>
          <t>SUBELEMENTO</t>
        </is>
      </c>
      <c r="H1" t="inlineStr">
        <is>
          <t>PCASP</t>
        </is>
      </c>
    </row>
    <row r="2" ht="15.75" customHeight="1" s="91">
      <c r="A2" s="66" t="n"/>
      <c r="B2" s="66" t="n"/>
      <c r="C2" s="66" t="n"/>
      <c r="G2" s="67" t="n">
        <v>0</v>
      </c>
      <c r="H2" s="68" t="n">
        <v>124110201</v>
      </c>
      <c r="I2" t="inlineStr">
        <is>
          <t>SOFTWARES</t>
        </is>
      </c>
    </row>
    <row r="3">
      <c r="A3" s="68" t="n">
        <v>0</v>
      </c>
      <c r="B3" s="68" t="n">
        <v>124110201</v>
      </c>
      <c r="C3" s="69" t="inlineStr">
        <is>
          <t>SOFTWARES</t>
        </is>
      </c>
      <c r="E3" t="inlineStr">
        <is>
          <t>142120200</t>
        </is>
      </c>
      <c r="F3" t="inlineStr">
        <is>
          <t>AERONAVES</t>
        </is>
      </c>
      <c r="G3" t="n">
        <v>2</v>
      </c>
      <c r="H3" t="inlineStr">
        <is>
          <t>123110505</t>
        </is>
      </c>
      <c r="I3" t="inlineStr">
        <is>
          <t>AERONAVES</t>
        </is>
      </c>
    </row>
    <row r="4">
      <c r="A4" s="70" t="n">
        <v>2</v>
      </c>
      <c r="B4" s="70" t="n">
        <v>123110505</v>
      </c>
      <c r="C4" s="69" t="inlineStr">
        <is>
          <t>AERONAVES</t>
        </is>
      </c>
      <c r="E4" t="inlineStr">
        <is>
          <t>142120400</t>
        </is>
      </c>
      <c r="F4" t="inlineStr">
        <is>
          <t>APARELHOS DE MEDICAO E</t>
        </is>
      </c>
      <c r="G4" t="n">
        <v>4</v>
      </c>
      <c r="H4" t="inlineStr">
        <is>
          <t>123110101</t>
        </is>
      </c>
      <c r="I4" t="inlineStr">
        <is>
          <t>APARELHOS DE MEDICAO E</t>
        </is>
      </c>
    </row>
    <row r="5" ht="45" customHeight="1" s="91">
      <c r="A5" s="68" t="n">
        <v>4</v>
      </c>
      <c r="B5" s="68" t="n">
        <v>123110101</v>
      </c>
      <c r="C5" s="69" t="inlineStr">
        <is>
          <t>APARELHOS DE MEDIÇÃO E ORIENTAÇÃO</t>
        </is>
      </c>
      <c r="E5" t="inlineStr">
        <is>
          <t>142120600</t>
        </is>
      </c>
      <c r="F5" t="inlineStr">
        <is>
          <t>APARELHOS E EQUIPAMENTO</t>
        </is>
      </c>
      <c r="G5" t="n">
        <v>6</v>
      </c>
      <c r="H5" t="inlineStr">
        <is>
          <t>123110102</t>
        </is>
      </c>
      <c r="I5" t="inlineStr">
        <is>
          <t>APARELHOS E EQUIPAMENTO</t>
        </is>
      </c>
    </row>
    <row r="6" ht="45" customHeight="1" s="91">
      <c r="A6" s="68" t="n">
        <v>6</v>
      </c>
      <c r="B6" s="68" t="n">
        <v>123110102</v>
      </c>
      <c r="C6" s="69" t="inlineStr">
        <is>
          <t>APARELHOS E EQUIPAMENTOS DE COMUNICAÇÃO</t>
        </is>
      </c>
      <c r="E6" t="inlineStr">
        <is>
          <t>142120800</t>
        </is>
      </c>
      <c r="F6" t="inlineStr">
        <is>
          <t>APAR.,EQUIP.E UTENS.MED</t>
        </is>
      </c>
      <c r="G6" t="n">
        <v>8</v>
      </c>
      <c r="H6" t="inlineStr">
        <is>
          <t>123110103</t>
        </is>
      </c>
      <c r="I6" t="inlineStr">
        <is>
          <t>EQUIPAM/UTENSILIOS MEDI</t>
        </is>
      </c>
    </row>
    <row r="7" ht="75" customHeight="1" s="91">
      <c r="A7" s="68" t="n">
        <v>8</v>
      </c>
      <c r="B7" s="68" t="n">
        <v>123110103</v>
      </c>
      <c r="C7" s="71" t="inlineStr">
        <is>
          <t>APARELHOS EQUIPAMENTOS E UTENSÍLIOS, ODONTOLÓGICOS, LABOR. E HOSP</t>
        </is>
      </c>
      <c r="E7" t="inlineStr">
        <is>
          <t>142121000</t>
        </is>
      </c>
      <c r="F7" t="inlineStr">
        <is>
          <t>APARELHOS E EQUIP. P/ES</t>
        </is>
      </c>
      <c r="G7" t="n">
        <v>10</v>
      </c>
      <c r="H7" t="inlineStr">
        <is>
          <t>123110104</t>
        </is>
      </c>
      <c r="I7" t="inlineStr">
        <is>
          <t>APARELHO E EQUIPAMENTO</t>
        </is>
      </c>
    </row>
    <row r="8" ht="60" customHeight="1" s="91">
      <c r="A8" s="68" t="n">
        <v>10</v>
      </c>
      <c r="B8" s="68" t="n">
        <v>123110104</v>
      </c>
      <c r="C8" s="69" t="inlineStr">
        <is>
          <t>APARELHOS E EQUIPAMENTOS P/ ESPORTES E DIVERSÕES</t>
        </is>
      </c>
      <c r="E8" t="inlineStr">
        <is>
          <t>142121200</t>
        </is>
      </c>
      <c r="F8" t="inlineStr">
        <is>
          <t>APARELHOS E UTENSILIOS</t>
        </is>
      </c>
      <c r="G8" t="n">
        <v>12</v>
      </c>
      <c r="H8" t="inlineStr">
        <is>
          <t>123110301</t>
        </is>
      </c>
      <c r="I8" t="inlineStr">
        <is>
          <t>APARELHOS E UTENSILIOS</t>
        </is>
      </c>
    </row>
    <row r="9" ht="45" customHeight="1" s="91">
      <c r="A9" s="68" t="n">
        <v>12</v>
      </c>
      <c r="B9" s="68" t="n">
        <v>123110301</v>
      </c>
      <c r="C9" s="69" t="inlineStr">
        <is>
          <t>APARELHOS E UTENSÍLIOS DOMÉSTICOS</t>
        </is>
      </c>
      <c r="E9" t="inlineStr">
        <is>
          <t>142121300</t>
        </is>
      </c>
      <c r="F9" t="inlineStr">
        <is>
          <t>ARMAZENS ESTRUTURAIS -</t>
        </is>
      </c>
      <c r="G9" t="n">
        <v>13</v>
      </c>
      <c r="H9" t="inlineStr">
        <is>
          <t>123119904</t>
        </is>
      </c>
      <c r="I9" t="inlineStr">
        <is>
          <t>ARMAZENS ESTRUTURAIS</t>
        </is>
      </c>
    </row>
    <row r="10" ht="60" customHeight="1" s="91">
      <c r="A10" s="68" t="n">
        <v>13</v>
      </c>
      <c r="B10" s="68" t="n">
        <v>123119904</v>
      </c>
      <c r="C10" s="69" t="inlineStr">
        <is>
          <t>ARMAZENS ESTRUTURAIS COBERTURAS DE LONA</t>
        </is>
      </c>
      <c r="E10" t="inlineStr">
        <is>
          <t>142121400</t>
        </is>
      </c>
      <c r="F10" t="inlineStr">
        <is>
          <t>ARMAMENTOS</t>
        </is>
      </c>
      <c r="G10" t="n">
        <v>14</v>
      </c>
      <c r="H10" t="inlineStr">
        <is>
          <t>123110900</t>
        </is>
      </c>
      <c r="I10" t="inlineStr">
        <is>
          <t>ARMAMENTOS</t>
        </is>
      </c>
    </row>
    <row r="11">
      <c r="A11" s="68" t="n">
        <v>14</v>
      </c>
      <c r="B11" s="68" t="n">
        <v>123110900</v>
      </c>
      <c r="C11" s="69" t="inlineStr">
        <is>
          <t>ARMAMENTOS</t>
        </is>
      </c>
      <c r="E11" t="inlineStr">
        <is>
          <t>142121800</t>
        </is>
      </c>
      <c r="F11" t="inlineStr">
        <is>
          <t>COLECOES E MATERIAIS BI</t>
        </is>
      </c>
      <c r="G11" t="n">
        <v>18</v>
      </c>
      <c r="H11" t="inlineStr">
        <is>
          <t>123110402</t>
        </is>
      </c>
      <c r="I11" t="inlineStr">
        <is>
          <t>COLECOES E MATERIAIS BI</t>
        </is>
      </c>
    </row>
    <row r="12" ht="45" customHeight="1" s="91">
      <c r="A12" s="68" t="n">
        <v>16</v>
      </c>
      <c r="B12" s="71" t="inlineStr">
        <is>
          <t>BENS DE CONSUMO</t>
        </is>
      </c>
      <c r="C12" s="69" t="inlineStr">
        <is>
          <t>BANDEIRAS, FLAMULAS E INSIGNAS</t>
        </is>
      </c>
      <c r="E12" t="inlineStr">
        <is>
          <t>142121900</t>
        </is>
      </c>
      <c r="F12" t="inlineStr">
        <is>
          <t>DISCOTECAS E FILMOTECAS</t>
        </is>
      </c>
      <c r="G12" t="n">
        <v>19</v>
      </c>
      <c r="H12" t="inlineStr">
        <is>
          <t>123110403</t>
        </is>
      </c>
      <c r="I12" t="inlineStr">
        <is>
          <t>DISCOTECAS E FILMOTECAS</t>
        </is>
      </c>
    </row>
    <row r="13" ht="45" customHeight="1" s="91">
      <c r="A13" s="68" t="n">
        <v>18</v>
      </c>
      <c r="B13" s="68" t="n">
        <v>123110402</v>
      </c>
      <c r="C13" s="69" t="inlineStr">
        <is>
          <t>COLECOES E MATERIAIS BIBLIOGRAFICOS</t>
        </is>
      </c>
      <c r="E13" t="inlineStr">
        <is>
          <t>142122000</t>
        </is>
      </c>
      <c r="F13" t="inlineStr">
        <is>
          <t>EMBARCACOES</t>
        </is>
      </c>
      <c r="G13" t="n">
        <v>20</v>
      </c>
      <c r="H13" t="inlineStr">
        <is>
          <t>123110506</t>
        </is>
      </c>
      <c r="I13" t="inlineStr">
        <is>
          <t>EMBARCACOES</t>
        </is>
      </c>
    </row>
    <row r="14" ht="30" customHeight="1" s="91">
      <c r="A14" s="68" t="n">
        <v>19</v>
      </c>
      <c r="B14" s="68" t="n">
        <v>123110403</v>
      </c>
      <c r="C14" s="69" t="inlineStr">
        <is>
          <t>DISCOTECAS E FILMOTECAS</t>
        </is>
      </c>
      <c r="E14" t="inlineStr">
        <is>
          <t>142122200</t>
        </is>
      </c>
      <c r="F14" t="inlineStr">
        <is>
          <t>EQUIPAMENTOS DE MANOBRA</t>
        </is>
      </c>
      <c r="G14" t="n">
        <v>22</v>
      </c>
      <c r="H14" t="inlineStr">
        <is>
          <t>123110118</t>
        </is>
      </c>
      <c r="I14" t="inlineStr">
        <is>
          <t>EQUIPAMENTOS DE MANOBRA</t>
        </is>
      </c>
    </row>
    <row r="15">
      <c r="A15" s="68" t="n">
        <v>20</v>
      </c>
      <c r="B15" s="68" t="n">
        <v>123110506</v>
      </c>
      <c r="C15" s="69" t="inlineStr">
        <is>
          <t>EMBARCACOES</t>
        </is>
      </c>
      <c r="E15" t="inlineStr">
        <is>
          <t>142122400</t>
        </is>
      </c>
      <c r="F15" t="inlineStr">
        <is>
          <t>EQUIPAMENTO DE PROTECAO</t>
        </is>
      </c>
      <c r="G15" t="n">
        <v>24</v>
      </c>
      <c r="H15" t="inlineStr">
        <is>
          <t>123110105</t>
        </is>
      </c>
      <c r="I15" t="inlineStr">
        <is>
          <t>EQUIPAMENTO DE PROTECAO</t>
        </is>
      </c>
    </row>
    <row r="16" ht="45" customHeight="1" s="91">
      <c r="A16" s="68" t="n">
        <v>22</v>
      </c>
      <c r="B16" s="68" t="n">
        <v>123110118</v>
      </c>
      <c r="C16" s="69" t="inlineStr">
        <is>
          <t>EQUIPAMENTOS DE MANOBRAS E PATRULHAMENTO</t>
        </is>
      </c>
      <c r="E16" t="inlineStr">
        <is>
          <t>142122600</t>
        </is>
      </c>
      <c r="F16" t="inlineStr">
        <is>
          <t>INSTRUMENTOS MUSICAIS E</t>
        </is>
      </c>
      <c r="G16" t="n">
        <v>26</v>
      </c>
      <c r="H16" t="inlineStr">
        <is>
          <t>123110404</t>
        </is>
      </c>
      <c r="I16" t="inlineStr">
        <is>
          <t>INSTRUMENTOS MUSICAIS E</t>
        </is>
      </c>
    </row>
    <row r="17" ht="60" customHeight="1" s="91">
      <c r="A17" s="68" t="n">
        <v>24</v>
      </c>
      <c r="B17" s="68" t="n">
        <v>123110105</v>
      </c>
      <c r="C17" s="69" t="inlineStr">
        <is>
          <t>EQUIPAMENTO DE PROTECAO, SEGURANCA E SOCORRO</t>
        </is>
      </c>
      <c r="E17" t="inlineStr">
        <is>
          <t>142122800</t>
        </is>
      </c>
      <c r="F17" t="inlineStr">
        <is>
          <t>MAQUINAS E EQUIPAM. DE</t>
        </is>
      </c>
      <c r="G17" t="n">
        <v>28</v>
      </c>
      <c r="H17" t="inlineStr">
        <is>
          <t>123110106</t>
        </is>
      </c>
      <c r="I17" t="inlineStr">
        <is>
          <t>MAQUINAS E EQUIPAMENTOS</t>
        </is>
      </c>
    </row>
    <row r="18" ht="45" customHeight="1" s="91">
      <c r="A18" s="68" t="n">
        <v>26</v>
      </c>
      <c r="B18" s="68" t="n">
        <v>123110404</v>
      </c>
      <c r="C18" s="69" t="inlineStr">
        <is>
          <t>INSTRUMENTOS MUSICAIS E ARTISTICOS</t>
        </is>
      </c>
      <c r="E18" t="inlineStr">
        <is>
          <t>142123000</t>
        </is>
      </c>
      <c r="F18" t="inlineStr">
        <is>
          <t>MAQUINAS E EQUIPAMENTOS</t>
        </is>
      </c>
      <c r="G18" t="n">
        <v>30</v>
      </c>
      <c r="H18" t="inlineStr">
        <is>
          <t>123110107</t>
        </is>
      </c>
      <c r="I18" t="inlineStr">
        <is>
          <t>MAQUINAS E EQUIPAMENTOS</t>
        </is>
      </c>
    </row>
    <row r="19" ht="60" customHeight="1" s="91">
      <c r="A19" s="68" t="n">
        <v>28</v>
      </c>
      <c r="B19" s="68" t="n">
        <v>123110106</v>
      </c>
      <c r="C19" s="69" t="inlineStr">
        <is>
          <t>MAQUINAS E EQUIPAMENTOS DE NATUREZA INDUSTRIAL</t>
        </is>
      </c>
      <c r="E19" t="inlineStr">
        <is>
          <t>142123200</t>
        </is>
      </c>
      <c r="F19" t="inlineStr">
        <is>
          <t>MAQUINAS E EQUIPAMENTOS</t>
        </is>
      </c>
      <c r="G19" t="n">
        <v>32</v>
      </c>
      <c r="H19" t="inlineStr">
        <is>
          <t>123110108</t>
        </is>
      </c>
      <c r="I19" t="inlineStr">
        <is>
          <t>MAQUINAS E EQUIPAMENTOS</t>
        </is>
      </c>
    </row>
    <row r="20" ht="45" customHeight="1" s="91">
      <c r="A20" s="68" t="n">
        <v>30</v>
      </c>
      <c r="B20" s="72" t="n">
        <v>123110107</v>
      </c>
      <c r="C20" s="69" t="inlineStr">
        <is>
          <t>MAQUINAS E EQUIPAMENTOS ENERGETICOS</t>
        </is>
      </c>
      <c r="E20" t="inlineStr">
        <is>
          <t>142123300</t>
        </is>
      </c>
      <c r="F20" t="inlineStr">
        <is>
          <t>EQUIPAMENTOS PARA AUDIO</t>
        </is>
      </c>
      <c r="G20" t="n">
        <v>33</v>
      </c>
      <c r="H20" t="inlineStr">
        <is>
          <t>123110405</t>
        </is>
      </c>
      <c r="I20" t="inlineStr">
        <is>
          <t>EQUIPAMENTOS PARA AUDIO</t>
        </is>
      </c>
    </row>
    <row r="21" ht="45" customHeight="1" s="91">
      <c r="A21" s="68" t="n">
        <v>32</v>
      </c>
      <c r="B21" s="72" t="n">
        <v>123110108</v>
      </c>
      <c r="C21" s="69" t="inlineStr">
        <is>
          <t>MAQUINAS E EQUIPAMENTOS GRAFICOS</t>
        </is>
      </c>
      <c r="E21" t="inlineStr">
        <is>
          <t>142123400</t>
        </is>
      </c>
      <c r="F21" t="inlineStr">
        <is>
          <t>MAQUINAS, UTENSILIOS E</t>
        </is>
      </c>
      <c r="G21" t="n">
        <v>34</v>
      </c>
      <c r="H21" t="inlineStr">
        <is>
          <t>123110125</t>
        </is>
      </c>
      <c r="I21" t="inlineStr">
        <is>
          <t>MAQUINAS, UTENSILIOS E S</t>
        </is>
      </c>
    </row>
    <row r="22" ht="45" customHeight="1" s="91">
      <c r="A22" s="68" t="n">
        <v>33</v>
      </c>
      <c r="B22" s="72" t="n">
        <v>123110405</v>
      </c>
      <c r="C22" s="69" t="inlineStr">
        <is>
          <t>EQUIPAMENTOS PARA AUDIO, VIDEO E FOTO</t>
        </is>
      </c>
      <c r="H22" t="inlineStr">
        <is>
          <t>123110199</t>
        </is>
      </c>
      <c r="I22" t="inlineStr">
        <is>
          <t>OUTRAS MAQUINAS, EQUIPA</t>
        </is>
      </c>
    </row>
    <row r="23" ht="60" customHeight="1" s="91">
      <c r="A23" s="68" t="n">
        <v>34</v>
      </c>
      <c r="B23" s="72" t="n">
        <v>123110125</v>
      </c>
      <c r="C23" s="69" t="inlineStr">
        <is>
          <t>MAQUINAS, UTENSILIOS E EQUIPAMENTOS DIVERSOS</t>
        </is>
      </c>
      <c r="E23" t="inlineStr">
        <is>
          <t>142123500</t>
        </is>
      </c>
      <c r="F23" t="inlineStr">
        <is>
          <t>EQUIPAMENTOS DE PROCESS</t>
        </is>
      </c>
      <c r="G23" t="n">
        <v>35</v>
      </c>
      <c r="H23" t="inlineStr">
        <is>
          <t>123110201</t>
        </is>
      </c>
      <c r="I23" t="inlineStr">
        <is>
          <t>EQUIP DE TECNOLOG DA IN</t>
        </is>
      </c>
    </row>
    <row r="24" ht="45" customHeight="1" s="91">
      <c r="A24" s="68" t="n">
        <v>35</v>
      </c>
      <c r="B24" s="72" t="n">
        <v>123110201</v>
      </c>
      <c r="C24" s="69" t="inlineStr">
        <is>
          <t>EQUIPAMENTOS DE PROCESSAMENTOS DE DADOS</t>
        </is>
      </c>
      <c r="E24" t="inlineStr">
        <is>
          <t>142123600</t>
        </is>
      </c>
      <c r="F24" t="inlineStr">
        <is>
          <t>MAQUINAS, INSTALACOES E</t>
        </is>
      </c>
      <c r="G24" t="n">
        <v>36</v>
      </c>
      <c r="H24" t="inlineStr">
        <is>
          <t>123110302</t>
        </is>
      </c>
      <c r="I24" t="inlineStr">
        <is>
          <t>MAQUINAS E UTENSILIOS D</t>
        </is>
      </c>
    </row>
    <row r="25" ht="60" customHeight="1" s="91">
      <c r="A25" s="68" t="n">
        <v>36</v>
      </c>
      <c r="B25" s="72" t="n">
        <v>123110302</v>
      </c>
      <c r="C25" s="69" t="inlineStr">
        <is>
          <t>MAQUINAS, INSTALACOES E UTENS. DE ESCRITORIO</t>
        </is>
      </c>
      <c r="E25" t="inlineStr">
        <is>
          <t>142123800</t>
        </is>
      </c>
      <c r="F25" t="inlineStr">
        <is>
          <t>MAQUINAS, FERRAMENTAS E</t>
        </is>
      </c>
      <c r="G25" t="n">
        <v>38</v>
      </c>
      <c r="H25" t="inlineStr">
        <is>
          <t>123110109</t>
        </is>
      </c>
      <c r="I25" t="inlineStr">
        <is>
          <t>MAQUINAS, FERRAMENTAS E</t>
        </is>
      </c>
    </row>
    <row r="26" ht="60" customHeight="1" s="91">
      <c r="A26" s="68" t="n">
        <v>38</v>
      </c>
      <c r="B26" s="72" t="n">
        <v>123110109</v>
      </c>
      <c r="C26" s="69" t="inlineStr">
        <is>
          <t>MAQUINAS, FERRAMENTAS E UTENSILIOS DE OFICINA</t>
        </is>
      </c>
      <c r="E26" t="inlineStr">
        <is>
          <t>142123900</t>
        </is>
      </c>
      <c r="F26" t="inlineStr">
        <is>
          <t>EQUIPAMENTOS HIDRAULICO</t>
        </is>
      </c>
      <c r="G26" t="n">
        <v>39</v>
      </c>
      <c r="H26" t="inlineStr">
        <is>
          <t>123110121</t>
        </is>
      </c>
      <c r="I26" t="inlineStr">
        <is>
          <t>EQUIPAMENTOS HIDRAULICO</t>
        </is>
      </c>
    </row>
    <row r="27" ht="45" customHeight="1" s="91">
      <c r="A27" s="68" t="n">
        <v>39</v>
      </c>
      <c r="B27" s="72" t="n">
        <v>123110121</v>
      </c>
      <c r="C27" s="69" t="inlineStr">
        <is>
          <t>EQUIPAMENTOS HIDRAULICOS E ELETRICOS</t>
        </is>
      </c>
      <c r="E27" t="inlineStr">
        <is>
          <t>142124000</t>
        </is>
      </c>
      <c r="F27" t="inlineStr">
        <is>
          <t>MAQ.EQUIP.UTENSILIOS AG</t>
        </is>
      </c>
      <c r="G27" t="n">
        <v>40</v>
      </c>
      <c r="H27" t="inlineStr">
        <is>
          <t>123110120</t>
        </is>
      </c>
      <c r="I27" t="inlineStr">
        <is>
          <t>MAQUINAS E UTENSILIOS A</t>
        </is>
      </c>
    </row>
    <row r="28" ht="60" customHeight="1" s="91">
      <c r="A28" s="68" t="n">
        <v>40</v>
      </c>
      <c r="B28" s="72" t="n">
        <v>123110120</v>
      </c>
      <c r="C28" s="69" t="inlineStr">
        <is>
          <t>MAQ. EQUIP. UTENSILIO AGRI/AGROP E. RODOVIARIOS</t>
        </is>
      </c>
      <c r="E28" t="inlineStr">
        <is>
          <t>142124200</t>
        </is>
      </c>
      <c r="F28" t="inlineStr">
        <is>
          <t>MOBILIARIO EM GERAL</t>
        </is>
      </c>
      <c r="G28" t="n">
        <v>42</v>
      </c>
      <c r="H28" t="inlineStr">
        <is>
          <t>123110303</t>
        </is>
      </c>
      <c r="I28" t="inlineStr">
        <is>
          <t>MOBILIARIO EM GERAL</t>
        </is>
      </c>
    </row>
    <row r="29">
      <c r="A29" s="68" t="n">
        <v>41</v>
      </c>
      <c r="B29" s="72" t="n">
        <v>123110201</v>
      </c>
      <c r="C29" s="69" t="n"/>
      <c r="E29" t="inlineStr">
        <is>
          <t>142124400</t>
        </is>
      </c>
      <c r="F29" t="inlineStr">
        <is>
          <t>OBRAS DE ARTE E PECAS P</t>
        </is>
      </c>
      <c r="G29" t="n">
        <v>44</v>
      </c>
      <c r="H29" t="inlineStr">
        <is>
          <t>123110406</t>
        </is>
      </c>
      <c r="I29" t="inlineStr">
        <is>
          <t>OBRAS DE ARTE E PECAS P</t>
        </is>
      </c>
    </row>
    <row r="30" ht="30" customHeight="1" s="91">
      <c r="A30" s="68" t="n">
        <v>42</v>
      </c>
      <c r="B30" s="72" t="n">
        <v>123110303</v>
      </c>
      <c r="C30" s="69" t="inlineStr">
        <is>
          <t>MOBILIARIO EM GERAL</t>
        </is>
      </c>
      <c r="E30" t="inlineStr">
        <is>
          <t>142124600</t>
        </is>
      </c>
      <c r="F30" t="inlineStr">
        <is>
          <t>SEMOVENTES E EQUIPAMENT</t>
        </is>
      </c>
      <c r="H30" t="inlineStr">
        <is>
          <t>123110110</t>
        </is>
      </c>
      <c r="I30" t="inlineStr">
        <is>
          <t>EQUIPAMENTOS DE MONTARI</t>
        </is>
      </c>
    </row>
    <row r="31" ht="45" customHeight="1" s="91">
      <c r="A31" s="68" t="n">
        <v>44</v>
      </c>
      <c r="B31" s="72" t="n">
        <v>123110406</v>
      </c>
      <c r="C31" s="69" t="inlineStr">
        <is>
          <t>OBRAS DE ARTE E PECAS PARA EXPOSICAO</t>
        </is>
      </c>
      <c r="G31" t="n">
        <v>46</v>
      </c>
      <c r="H31" t="inlineStr">
        <is>
          <t>123111000</t>
        </is>
      </c>
      <c r="I31" t="inlineStr">
        <is>
          <t>SEMOVENTES</t>
        </is>
      </c>
    </row>
    <row r="32" ht="45" customHeight="1" s="91">
      <c r="A32" s="68" t="n">
        <v>46</v>
      </c>
      <c r="B32" s="72" t="n">
        <v>123111000</v>
      </c>
      <c r="C32" s="69" t="inlineStr">
        <is>
          <t>SEMOVENTES E EQUIPAMENTOS DE MONTARIA</t>
        </is>
      </c>
      <c r="H32" t="inlineStr">
        <is>
          <t>123111000</t>
        </is>
      </c>
      <c r="I32" t="inlineStr">
        <is>
          <t>SEMOVENTES</t>
        </is>
      </c>
    </row>
    <row r="33" ht="30" customHeight="1" s="91">
      <c r="A33" s="68" t="n">
        <v>48</v>
      </c>
      <c r="B33" s="72" t="n">
        <v>123110501</v>
      </c>
      <c r="C33" s="69" t="inlineStr">
        <is>
          <t>VEICULOS DIVERSOS</t>
        </is>
      </c>
      <c r="E33" t="inlineStr">
        <is>
          <t>142124800</t>
        </is>
      </c>
      <c r="F33" t="inlineStr">
        <is>
          <t>VEICULOS DIVERSOS</t>
        </is>
      </c>
      <c r="G33" t="n">
        <v>48</v>
      </c>
      <c r="H33" t="inlineStr">
        <is>
          <t>123110501</t>
        </is>
      </c>
      <c r="I33" t="inlineStr">
        <is>
          <t>VEICULOS EM GERAL</t>
        </is>
      </c>
    </row>
    <row r="34" ht="45" customHeight="1" s="91">
      <c r="A34" s="68" t="n">
        <v>49</v>
      </c>
      <c r="B34" s="72" t="n">
        <v>123110111</v>
      </c>
      <c r="C34" s="69" t="inlineStr">
        <is>
          <t>EQUIPAMENTOS E MATERIAL SIGILOSO E RESERVADO</t>
        </is>
      </c>
      <c r="E34" t="inlineStr">
        <is>
          <t>142124900</t>
        </is>
      </c>
      <c r="F34" t="inlineStr">
        <is>
          <t>EQUIPAMENTOS E MATERIAL</t>
        </is>
      </c>
      <c r="G34" t="n">
        <v>49</v>
      </c>
      <c r="H34" t="inlineStr">
        <is>
          <t>123110111</t>
        </is>
      </c>
      <c r="I34" t="inlineStr">
        <is>
          <t>EQUIPAMENTO E MATERIAIS</t>
        </is>
      </c>
    </row>
    <row r="35" ht="30" customHeight="1" s="91">
      <c r="A35" s="68" t="n">
        <v>50</v>
      </c>
      <c r="B35" s="72" t="n">
        <v>123110502</v>
      </c>
      <c r="C35" s="69" t="inlineStr">
        <is>
          <t>VEICULOS FERROVIARIOS</t>
        </is>
      </c>
      <c r="E35" t="inlineStr">
        <is>
          <t>142125000</t>
        </is>
      </c>
      <c r="F35" t="inlineStr">
        <is>
          <t>VEICULOS FERROVIARIOS</t>
        </is>
      </c>
      <c r="G35" t="n">
        <v>50</v>
      </c>
      <c r="H35" t="inlineStr">
        <is>
          <t>123110502</t>
        </is>
      </c>
      <c r="I35" t="inlineStr">
        <is>
          <t>VEICULOS FERROVIARIOS</t>
        </is>
      </c>
    </row>
    <row r="36" ht="45" customHeight="1" s="91">
      <c r="A36" s="68" t="n">
        <v>51</v>
      </c>
      <c r="B36" s="72" t="n">
        <v>123119909</v>
      </c>
      <c r="C36" s="69" t="inlineStr">
        <is>
          <t>PECAS NAO INCORPORAVEIS A IMOVEIS</t>
        </is>
      </c>
      <c r="E36" t="inlineStr">
        <is>
          <t>142125100</t>
        </is>
      </c>
      <c r="F36" t="inlineStr">
        <is>
          <t>PECAS NAO INCORPORAVEIS</t>
        </is>
      </c>
      <c r="G36" t="n">
        <v>51</v>
      </c>
      <c r="H36" t="inlineStr">
        <is>
          <t>123119909</t>
        </is>
      </c>
      <c r="I36" t="inlineStr">
        <is>
          <t>PECAS NAO INCORPORAVEIS_</t>
        </is>
      </c>
    </row>
    <row r="37" ht="30" customHeight="1" s="91">
      <c r="A37" s="68" t="n">
        <v>52</v>
      </c>
      <c r="B37" s="72" t="n">
        <v>123110503</v>
      </c>
      <c r="C37" s="69" t="inlineStr">
        <is>
          <t>VEICULOS DE TRACAO MECANICA</t>
        </is>
      </c>
      <c r="E37" t="inlineStr">
        <is>
          <t>142125200</t>
        </is>
      </c>
      <c r="F37" t="inlineStr">
        <is>
          <t>VEICULOS DE TRACAO MECA</t>
        </is>
      </c>
      <c r="G37" t="n">
        <v>52</v>
      </c>
      <c r="H37" t="inlineStr">
        <is>
          <t>123110503</t>
        </is>
      </c>
      <c r="I37" t="inlineStr">
        <is>
          <t>VEICULOS DE TRACAO MECA</t>
        </is>
      </c>
    </row>
    <row r="38" ht="30" customHeight="1" s="91">
      <c r="A38" s="68" t="n">
        <v>53</v>
      </c>
      <c r="B38" s="72" t="n">
        <v>123110504</v>
      </c>
      <c r="C38" s="69" t="inlineStr">
        <is>
          <t>CARROS DE COMBATE</t>
        </is>
      </c>
      <c r="E38" t="inlineStr">
        <is>
          <t>142125300</t>
        </is>
      </c>
      <c r="F38" t="inlineStr">
        <is>
          <t>CARROS DE COMBATE</t>
        </is>
      </c>
      <c r="G38" t="n">
        <v>53</v>
      </c>
      <c r="H38" t="inlineStr">
        <is>
          <t>123110504</t>
        </is>
      </c>
      <c r="I38" t="inlineStr">
        <is>
          <t>CARROS DE COMBATE</t>
        </is>
      </c>
    </row>
    <row r="39" ht="60" customHeight="1" s="91">
      <c r="A39" s="68" t="n">
        <v>54</v>
      </c>
      <c r="B39" s="72" t="n">
        <v>123110114</v>
      </c>
      <c r="C39" s="69" t="inlineStr">
        <is>
          <t>EQUIPAMENTOS, PECAS E ACESSORIOS AERONAUTICOS</t>
        </is>
      </c>
      <c r="E39" t="inlineStr">
        <is>
          <t>142125400</t>
        </is>
      </c>
      <c r="F39" t="inlineStr">
        <is>
          <t>EQUIPAMENTOS, PECAS E A</t>
        </is>
      </c>
      <c r="G39" t="n">
        <v>54</v>
      </c>
      <c r="H39" t="inlineStr">
        <is>
          <t>123110114</t>
        </is>
      </c>
      <c r="I39" t="inlineStr">
        <is>
          <t>EQUIPAMENTOS, PECAS E A</t>
        </is>
      </c>
    </row>
    <row r="40" ht="30" customHeight="1" s="91">
      <c r="A40" s="68" t="n">
        <v>55</v>
      </c>
      <c r="B40" s="73" t="n">
        <v>123110201</v>
      </c>
      <c r="C40" s="69" t="inlineStr">
        <is>
          <t>TECNOLOGIA DA INFORMAÇÃO</t>
        </is>
      </c>
      <c r="E40" t="inlineStr">
        <is>
          <t>142125500</t>
        </is>
      </c>
      <c r="F40" t="inlineStr">
        <is>
          <t>TECNOLOGIA DA INFORMACA</t>
        </is>
      </c>
      <c r="G40" t="n">
        <v>55</v>
      </c>
      <c r="H40" t="inlineStr">
        <is>
          <t>123110201</t>
        </is>
      </c>
      <c r="I40" t="inlineStr">
        <is>
          <t>EQUIP DE TECNOLOG DA IN</t>
        </is>
      </c>
    </row>
    <row r="41" ht="45" customHeight="1" s="91">
      <c r="A41" s="68" t="n">
        <v>56</v>
      </c>
      <c r="B41" s="73" t="n">
        <v>123110115</v>
      </c>
      <c r="C41" s="69" t="inlineStr">
        <is>
          <t>EQUIPAMENTOS, PECAS E ACES. DE PROTECAO AO VOO</t>
        </is>
      </c>
      <c r="E41" t="inlineStr">
        <is>
          <t>142125600</t>
        </is>
      </c>
      <c r="F41" t="inlineStr">
        <is>
          <t>EQUIPAMENTOS, PECAS E A</t>
        </is>
      </c>
      <c r="G41" s="67" t="n">
        <v>56</v>
      </c>
      <c r="H41" t="inlineStr">
        <is>
          <t>123110115</t>
        </is>
      </c>
      <c r="I41" t="inlineStr">
        <is>
          <t>EQUIPAM. PECAS E ACESSO</t>
        </is>
      </c>
    </row>
    <row r="42" ht="30" customHeight="1" s="91">
      <c r="A42" s="68" t="n">
        <v>57</v>
      </c>
      <c r="B42" s="73" t="n">
        <v>123110112</v>
      </c>
      <c r="C42" s="69" t="inlineStr">
        <is>
          <t>ACESSORIOS PARA AUTOMOVEIS</t>
        </is>
      </c>
      <c r="E42" t="inlineStr">
        <is>
          <t>142125700</t>
        </is>
      </c>
      <c r="F42" t="inlineStr">
        <is>
          <t>ACESSORIOS PARA AUTOMOV</t>
        </is>
      </c>
      <c r="G42" t="n">
        <v>57</v>
      </c>
      <c r="H42" t="inlineStr">
        <is>
          <t>123110112</t>
        </is>
      </c>
      <c r="I42" t="inlineStr">
        <is>
          <t>EQUIPAMENTOS, PECAS E A</t>
        </is>
      </c>
    </row>
    <row r="43" ht="45" customHeight="1" s="91">
      <c r="A43" s="68" t="n">
        <v>58</v>
      </c>
      <c r="B43" s="73" t="n">
        <v>123110116</v>
      </c>
      <c r="C43" s="69" t="inlineStr">
        <is>
          <t>EQUIPAMENTOS DE MERGULHO E SALVAMENTO</t>
        </is>
      </c>
      <c r="E43" t="inlineStr">
        <is>
          <t>142125800</t>
        </is>
      </c>
      <c r="F43" t="inlineStr">
        <is>
          <t>EQUIPAMENTOS DE MERGULH</t>
        </is>
      </c>
      <c r="G43" t="n">
        <v>58</v>
      </c>
      <c r="H43" t="inlineStr">
        <is>
          <t>123110116</t>
        </is>
      </c>
      <c r="I43" t="inlineStr">
        <is>
          <t>EQUIPAMENTOS DE MERGULH</t>
        </is>
      </c>
    </row>
    <row r="44" ht="60" customHeight="1" s="91">
      <c r="A44" s="68" t="n">
        <v>60</v>
      </c>
      <c r="B44" s="73" t="n">
        <v>123110113</v>
      </c>
      <c r="C44" s="69" t="inlineStr">
        <is>
          <t>EQUIPAMENTOS, PECAS E ACESSORIOS MARITIMOS</t>
        </is>
      </c>
      <c r="E44" t="inlineStr">
        <is>
          <t>142126000</t>
        </is>
      </c>
      <c r="F44" t="inlineStr">
        <is>
          <t>EQUIPAMENTOS, PECAS E A</t>
        </is>
      </c>
      <c r="G44" t="n">
        <v>60</v>
      </c>
      <c r="H44" t="inlineStr">
        <is>
          <t>123110113</t>
        </is>
      </c>
      <c r="I44" t="inlineStr">
        <is>
          <t>EQUIPAMENTOS, PECAS E A</t>
        </is>
      </c>
    </row>
    <row r="45" ht="45" customHeight="1" s="91">
      <c r="A45" s="68" t="n">
        <v>83</v>
      </c>
      <c r="B45" s="73" t="n">
        <v>123110119</v>
      </c>
      <c r="C45" s="69" t="inlineStr">
        <is>
          <t>EQUIPAMENTOS E SISTEMA DE PROT. VIG. AMBIENTAL</t>
        </is>
      </c>
      <c r="E45" t="inlineStr">
        <is>
          <t>142128200</t>
        </is>
      </c>
      <c r="F45" t="inlineStr">
        <is>
          <t>EQUIP E MAT PERMANENTES</t>
        </is>
      </c>
      <c r="H45" t="inlineStr">
        <is>
          <t>123110122</t>
        </is>
      </c>
      <c r="I45" t="inlineStr">
        <is>
          <t>EQUIP E MAT PERMANENTES</t>
        </is>
      </c>
    </row>
    <row r="46">
      <c r="A46" s="68" t="n">
        <v>99</v>
      </c>
      <c r="B46" s="73" t="n">
        <v>123119999</v>
      </c>
      <c r="C46" s="69" t="inlineStr">
        <is>
          <t>OUTROS</t>
        </is>
      </c>
      <c r="E46" t="inlineStr">
        <is>
          <t>142128300</t>
        </is>
      </c>
      <c r="F46" t="inlineStr">
        <is>
          <t>EQUIPAMENTOS E SISTEMA</t>
        </is>
      </c>
      <c r="H46" t="inlineStr">
        <is>
          <t>123110119</t>
        </is>
      </c>
      <c r="I46" t="inlineStr">
        <is>
          <t>EQUIPAMENT DE PROTECAO</t>
        </is>
      </c>
    </row>
    <row r="47">
      <c r="E47" t="inlineStr">
        <is>
          <t>142128400</t>
        </is>
      </c>
      <c r="F47" t="inlineStr">
        <is>
          <t>ESTOQUES A DISTRIBUIR E</t>
        </is>
      </c>
      <c r="H47" t="inlineStr">
        <is>
          <t>123119903</t>
        </is>
      </c>
      <c r="I47" t="inlineStr">
        <is>
          <t>ESTOQUE EM ARMAZENS DE</t>
        </is>
      </c>
    </row>
    <row r="48">
      <c r="E48" t="inlineStr">
        <is>
          <t>142128500</t>
        </is>
      </c>
      <c r="F48" t="inlineStr">
        <is>
          <t>CORRECAO MONETARIA DA D</t>
        </is>
      </c>
      <c r="H48" t="inlineStr">
        <is>
          <t>123119998</t>
        </is>
      </c>
      <c r="I48" t="inlineStr">
        <is>
          <t>CM ESPECIAL ? LEI 8200/</t>
        </is>
      </c>
    </row>
    <row r="49">
      <c r="E49" t="inlineStr">
        <is>
          <t>142128600</t>
        </is>
      </c>
      <c r="F49" t="inlineStr">
        <is>
          <t>BENS MOVEIS EM RECUPERA</t>
        </is>
      </c>
      <c r="H49" t="inlineStr">
        <is>
          <t>123119906</t>
        </is>
      </c>
      <c r="I49" t="inlineStr">
        <is>
          <t>BENS MOVEIS EM RECUPERA</t>
        </is>
      </c>
    </row>
    <row r="50">
      <c r="E50" t="inlineStr">
        <is>
          <t>142128700</t>
        </is>
      </c>
      <c r="F50" t="inlineStr">
        <is>
          <t>MATERIAL DE USO DURADOU</t>
        </is>
      </c>
      <c r="H50" t="inlineStr">
        <is>
          <t>123119910</t>
        </is>
      </c>
      <c r="I50" t="inlineStr">
        <is>
          <t>MATERIAL DE USO DURADOU</t>
        </is>
      </c>
    </row>
    <row r="51">
      <c r="E51" t="inlineStr">
        <is>
          <t>142128800</t>
        </is>
      </c>
      <c r="F51" t="inlineStr">
        <is>
          <t>CM ESPECIAL ? LEI 8200/</t>
        </is>
      </c>
      <c r="H51" t="inlineStr">
        <is>
          <t>123119998</t>
        </is>
      </c>
      <c r="I51" t="inlineStr">
        <is>
          <t>CM ESPECIAL ? LEI 8200/</t>
        </is>
      </c>
    </row>
    <row r="52">
      <c r="E52" t="inlineStr">
        <is>
          <t>142128900</t>
        </is>
      </c>
      <c r="F52" t="inlineStr">
        <is>
          <t>EQUIP.SOB.DE MAQ.MOTOR.</t>
        </is>
      </c>
      <c r="H52" t="inlineStr">
        <is>
          <t>123110117</t>
        </is>
      </c>
      <c r="I52" t="inlineStr">
        <is>
          <t>EQUIPAM DE MAQUINAS E M</t>
        </is>
      </c>
    </row>
    <row r="53">
      <c r="E53" t="inlineStr">
        <is>
          <t>142129000</t>
        </is>
      </c>
      <c r="F53" t="inlineStr">
        <is>
          <t>BENS EM PROCESSO DE LOC</t>
        </is>
      </c>
      <c r="H53" t="inlineStr">
        <is>
          <t>123119907</t>
        </is>
      </c>
      <c r="I53" t="inlineStr">
        <is>
          <t>BENS NAO LOCALIZADOS</t>
        </is>
      </c>
    </row>
    <row r="54">
      <c r="E54" t="inlineStr">
        <is>
          <t>142129100</t>
        </is>
      </c>
      <c r="F54" t="inlineStr">
        <is>
          <t>BENS MOVEIS A ALIENAR</t>
        </is>
      </c>
      <c r="H54" t="inlineStr">
        <is>
          <t>123119901</t>
        </is>
      </c>
      <c r="I54" t="inlineStr">
        <is>
          <t>BENS MOVEIS A ALIENAR</t>
        </is>
      </c>
    </row>
    <row r="55">
      <c r="E55" t="inlineStr">
        <is>
          <t>142129201</t>
        </is>
      </c>
      <c r="F55" t="inlineStr">
        <is>
          <t>ESTOQUE INTERNO</t>
        </is>
      </c>
      <c r="H55" t="inlineStr">
        <is>
          <t>123110801</t>
        </is>
      </c>
      <c r="I55" t="inlineStr">
        <is>
          <t>ESTOQUE INTERNO</t>
        </is>
      </c>
    </row>
    <row r="56">
      <c r="E56" t="inlineStr">
        <is>
          <t>142129202</t>
        </is>
      </c>
      <c r="F56" t="inlineStr">
        <is>
          <t>ESTOQUE DE DISTRIBUICAO</t>
        </is>
      </c>
      <c r="H56" t="inlineStr">
        <is>
          <t>123110802</t>
        </is>
      </c>
      <c r="I56" t="inlineStr">
        <is>
          <t>ESTOQUE DE DISTRIBUICAO</t>
        </is>
      </c>
    </row>
    <row r="57">
      <c r="E57" t="inlineStr">
        <is>
          <t>142129203</t>
        </is>
      </c>
      <c r="F57" t="inlineStr">
        <is>
          <t>BENS MOVEIS A REPARAR</t>
        </is>
      </c>
      <c r="H57" t="inlineStr">
        <is>
          <t>123110803</t>
        </is>
      </c>
      <c r="I57" t="inlineStr">
        <is>
          <t>BENS MOVEIS A REPARAR</t>
        </is>
      </c>
    </row>
    <row r="58">
      <c r="E58" t="inlineStr">
        <is>
          <t>142129204</t>
        </is>
      </c>
      <c r="F58" t="inlineStr">
        <is>
          <t>BENS MOVEIS EM REPARO</t>
        </is>
      </c>
      <c r="H58" t="inlineStr">
        <is>
          <t>123110804</t>
        </is>
      </c>
      <c r="I58" t="inlineStr">
        <is>
          <t>BENS MOVEIS EM REPARO</t>
        </is>
      </c>
    </row>
    <row r="59">
      <c r="E59" t="inlineStr">
        <is>
          <t>142129205</t>
        </is>
      </c>
      <c r="F59" t="inlineStr">
        <is>
          <t>BENS MOVEIS INSERVIVEIS</t>
        </is>
      </c>
      <c r="H59" t="inlineStr">
        <is>
          <t>123110805</t>
        </is>
      </c>
      <c r="I59" t="inlineStr">
        <is>
          <t>BENS MOVEIS INSERVIVEIS</t>
        </is>
      </c>
    </row>
    <row r="60">
      <c r="E60" t="inlineStr">
        <is>
          <t>142129300</t>
        </is>
      </c>
      <c r="F60" t="inlineStr">
        <is>
          <t>BENS EM PODER DE OUTRA</t>
        </is>
      </c>
      <c r="H60" t="inlineStr">
        <is>
          <t>123119902</t>
        </is>
      </c>
      <c r="I60" t="inlineStr">
        <is>
          <t>BENS EM PODER DE OUTRA</t>
        </is>
      </c>
    </row>
    <row r="61">
      <c r="E61" t="inlineStr">
        <is>
          <t>142129400</t>
        </is>
      </c>
      <c r="F61" t="inlineStr">
        <is>
          <t>BENS MOVEIS EM TRANSITO</t>
        </is>
      </c>
      <c r="H61" t="inlineStr">
        <is>
          <t>123119905</t>
        </is>
      </c>
      <c r="I61" t="inlineStr">
        <is>
          <t>BENS MOVEIS EM TRANSITO</t>
        </is>
      </c>
    </row>
    <row r="62">
      <c r="E62" t="inlineStr">
        <is>
          <t>142129500</t>
        </is>
      </c>
      <c r="F62" t="inlineStr">
        <is>
          <t>IMPORTACOES EM ANDAMENT</t>
        </is>
      </c>
      <c r="H62" t="inlineStr">
        <is>
          <t>123110702</t>
        </is>
      </c>
      <c r="I62" t="inlineStr">
        <is>
          <t>IMPORTACOES EM ANDAMENT</t>
        </is>
      </c>
    </row>
    <row r="63">
      <c r="E63" t="inlineStr">
        <is>
          <t>142129600</t>
        </is>
      </c>
      <c r="F63" t="inlineStr">
        <is>
          <t>ADIANTAMENTOS PARA INVE</t>
        </is>
      </c>
      <c r="H63" t="inlineStr">
        <is>
          <t>123110703</t>
        </is>
      </c>
      <c r="I63" t="inlineStr">
        <is>
          <t>ADIANTAMENTOS PARA INVE</t>
        </is>
      </c>
    </row>
    <row r="64">
      <c r="E64" t="inlineStr">
        <is>
          <t>142129700</t>
        </is>
      </c>
      <c r="F64" t="inlineStr">
        <is>
          <t>BENS MOVEIS EM ELABORAC</t>
        </is>
      </c>
      <c r="H64" t="inlineStr">
        <is>
          <t>123110701</t>
        </is>
      </c>
      <c r="I64" t="inlineStr">
        <is>
          <t>BENS MOVEIS EM ELABORAC</t>
        </is>
      </c>
    </row>
    <row r="65">
      <c r="E65" t="inlineStr">
        <is>
          <t>142129800</t>
        </is>
      </c>
      <c r="F65" t="inlineStr">
        <is>
          <t>BENS MOVEIS A CLASSIFIC</t>
        </is>
      </c>
      <c r="H65" t="inlineStr">
        <is>
          <t>123119908</t>
        </is>
      </c>
      <c r="I65" t="inlineStr">
        <is>
          <t>BENS MOVEIS A CLASSIFIC</t>
        </is>
      </c>
    </row>
    <row r="66">
      <c r="E66" t="inlineStr">
        <is>
          <t>142129900</t>
        </is>
      </c>
      <c r="F66" t="inlineStr">
        <is>
          <t>OUTROS BENS MOVEIS</t>
        </is>
      </c>
      <c r="G66" t="n">
        <v>99</v>
      </c>
      <c r="H66" t="inlineStr">
        <is>
          <t>123119999</t>
        </is>
      </c>
      <c r="I66" t="inlineStr">
        <is>
          <t>OUTROS BENS MOVEIS S</t>
        </is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2023-08-19T05:21:08Z</dcterms:created>
  <dcterms:modified xmlns:dcterms="http://purl.org/dc/terms/" xmlns:xsi="http://www.w3.org/2001/XMLSchema-instance" xsi:type="dcterms:W3CDTF">2025-03-11T17:23:33Z</dcterms:modified>
  <cp:lastModifiedBy>PROPPI-RENATA</cp:lastModifiedBy>
  <cp:lastPrinted>2025-02-04T14:48:20Z</cp:lastPrinted>
</cp:coreProperties>
</file>