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at\OneDrive\Escritorio\UNI\8°Semestre\Diseño\Trabajo\Trabajo_INFO145\out\"/>
    </mc:Choice>
  </mc:AlternateContent>
  <xr:revisionPtr revIDLastSave="0" documentId="13_ncr:1_{EED59F32-0041-41EE-A656-DAF4B83C2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empo de Creacion Arreglo Orig" sheetId="3" r:id="rId1"/>
    <sheet name="Tiempo Busqueda Bina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2" i="3" l="1"/>
  <c r="S512" i="3"/>
  <c r="T511" i="3"/>
  <c r="S511" i="3"/>
  <c r="T510" i="3"/>
  <c r="S510" i="3"/>
  <c r="T509" i="3"/>
  <c r="S509" i="3"/>
  <c r="T508" i="3"/>
  <c r="S508" i="3"/>
  <c r="P511" i="3"/>
  <c r="O511" i="3"/>
  <c r="M511" i="3"/>
  <c r="L511" i="3"/>
  <c r="J511" i="3"/>
  <c r="I511" i="3"/>
  <c r="G511" i="3"/>
  <c r="F511" i="3"/>
  <c r="D511" i="3"/>
  <c r="C511" i="3"/>
  <c r="P506" i="3"/>
  <c r="P507" i="3" s="1"/>
  <c r="O506" i="3"/>
  <c r="M506" i="3"/>
  <c r="L506" i="3"/>
  <c r="L507" i="3" s="1"/>
  <c r="J506" i="3"/>
  <c r="I506" i="3"/>
  <c r="G506" i="3"/>
  <c r="F506" i="3"/>
  <c r="D506" i="3"/>
  <c r="C506" i="3"/>
  <c r="P505" i="3"/>
  <c r="O505" i="3"/>
  <c r="M505" i="3"/>
  <c r="L505" i="3"/>
  <c r="J505" i="3"/>
  <c r="I505" i="3"/>
  <c r="G505" i="3"/>
  <c r="F505" i="3"/>
  <c r="D505" i="3"/>
  <c r="C505" i="3"/>
  <c r="T512" i="1"/>
  <c r="S512" i="1"/>
  <c r="T511" i="1"/>
  <c r="S511" i="1"/>
  <c r="T510" i="1"/>
  <c r="S510" i="1"/>
  <c r="T509" i="1"/>
  <c r="S509" i="1"/>
  <c r="T508" i="1"/>
  <c r="S508" i="1"/>
  <c r="P511" i="1"/>
  <c r="O511" i="1"/>
  <c r="L511" i="1"/>
  <c r="M511" i="1"/>
  <c r="J511" i="1"/>
  <c r="I511" i="1"/>
  <c r="G511" i="1"/>
  <c r="F511" i="1"/>
  <c r="D511" i="1"/>
  <c r="C511" i="1"/>
  <c r="P506" i="1"/>
  <c r="O506" i="1"/>
  <c r="M506" i="1"/>
  <c r="I506" i="1"/>
  <c r="I507" i="1" s="1"/>
  <c r="J506" i="1"/>
  <c r="J507" i="1" s="1"/>
  <c r="L506" i="1"/>
  <c r="L507" i="1" s="1"/>
  <c r="G506" i="1"/>
  <c r="F506" i="1"/>
  <c r="D506" i="1"/>
  <c r="D507" i="1" s="1"/>
  <c r="D508" i="1" s="1"/>
  <c r="C506" i="1"/>
  <c r="C507" i="1" s="1"/>
  <c r="P505" i="1"/>
  <c r="O505" i="1"/>
  <c r="M505" i="1"/>
  <c r="L505" i="1"/>
  <c r="J505" i="1"/>
  <c r="I505" i="1"/>
  <c r="C505" i="1"/>
  <c r="D505" i="1"/>
  <c r="F505" i="1"/>
  <c r="G505" i="1"/>
  <c r="O507" i="3" l="1"/>
  <c r="M507" i="3"/>
  <c r="D507" i="3"/>
  <c r="M509" i="3"/>
  <c r="O509" i="3"/>
  <c r="L509" i="3"/>
  <c r="P509" i="3"/>
  <c r="F509" i="3"/>
  <c r="F508" i="3"/>
  <c r="D509" i="3"/>
  <c r="C507" i="3"/>
  <c r="C509" i="3" s="1"/>
  <c r="I507" i="3"/>
  <c r="I508" i="3" s="1"/>
  <c r="J507" i="3"/>
  <c r="J509" i="3" s="1"/>
  <c r="F507" i="3"/>
  <c r="G507" i="3"/>
  <c r="G508" i="3" s="1"/>
  <c r="L508" i="3"/>
  <c r="M508" i="3"/>
  <c r="O508" i="3"/>
  <c r="P508" i="3"/>
  <c r="C508" i="3"/>
  <c r="D508" i="3"/>
  <c r="C509" i="1"/>
  <c r="I509" i="1"/>
  <c r="G509" i="1"/>
  <c r="D509" i="1"/>
  <c r="T4" i="1" s="1"/>
  <c r="J509" i="1"/>
  <c r="M508" i="1"/>
  <c r="L509" i="1"/>
  <c r="G507" i="1"/>
  <c r="G508" i="1" s="1"/>
  <c r="F507" i="1"/>
  <c r="P507" i="1"/>
  <c r="O507" i="1"/>
  <c r="M507" i="1"/>
  <c r="M509" i="1" s="1"/>
  <c r="C508" i="1"/>
  <c r="L508" i="1"/>
  <c r="J508" i="1"/>
  <c r="I508" i="1"/>
  <c r="T39" i="1"/>
  <c r="T51" i="1"/>
  <c r="T63" i="1"/>
  <c r="T75" i="1"/>
  <c r="T87" i="1"/>
  <c r="T99" i="1"/>
  <c r="T111" i="1"/>
  <c r="T123" i="1"/>
  <c r="T135" i="1"/>
  <c r="T183" i="1"/>
  <c r="T195" i="1"/>
  <c r="T207" i="1"/>
  <c r="T219" i="1"/>
  <c r="T231" i="1"/>
  <c r="T243" i="1"/>
  <c r="T255" i="1"/>
  <c r="T267" i="1"/>
  <c r="T279" i="1"/>
  <c r="T327" i="1"/>
  <c r="T339" i="1"/>
  <c r="T351" i="1"/>
  <c r="T363" i="1"/>
  <c r="T375" i="1"/>
  <c r="T387" i="1"/>
  <c r="T399" i="1"/>
  <c r="T411" i="1"/>
  <c r="T423" i="1"/>
  <c r="T435" i="1"/>
  <c r="T447" i="1"/>
  <c r="T459" i="1"/>
  <c r="T471" i="1"/>
  <c r="T483" i="1"/>
  <c r="T495" i="1"/>
  <c r="T16" i="1"/>
  <c r="T28" i="1"/>
  <c r="T40" i="1"/>
  <c r="T52" i="1"/>
  <c r="T64" i="1"/>
  <c r="T76" i="1"/>
  <c r="T88" i="1"/>
  <c r="T100" i="1"/>
  <c r="T112" i="1"/>
  <c r="T124" i="1"/>
  <c r="T136" i="1"/>
  <c r="T148" i="1"/>
  <c r="T160" i="1"/>
  <c r="T172" i="1"/>
  <c r="T184" i="1"/>
  <c r="T196" i="1"/>
  <c r="T208" i="1"/>
  <c r="T220" i="1"/>
  <c r="T232" i="1"/>
  <c r="T244" i="1"/>
  <c r="T256" i="1"/>
  <c r="T268" i="1"/>
  <c r="T280" i="1"/>
  <c r="T292" i="1"/>
  <c r="T304" i="1"/>
  <c r="T316" i="1"/>
  <c r="T328" i="1"/>
  <c r="T340" i="1"/>
  <c r="T352" i="1"/>
  <c r="T364" i="1"/>
  <c r="T376" i="1"/>
  <c r="T388" i="1"/>
  <c r="T400" i="1"/>
  <c r="T412" i="1"/>
  <c r="T424" i="1"/>
  <c r="T436" i="1"/>
  <c r="T448" i="1"/>
  <c r="T460" i="1"/>
  <c r="T472" i="1"/>
  <c r="T484" i="1"/>
  <c r="T496" i="1"/>
  <c r="T5" i="1"/>
  <c r="T17" i="1"/>
  <c r="T29" i="1"/>
  <c r="T41" i="1"/>
  <c r="T53" i="1"/>
  <c r="T65" i="1"/>
  <c r="T77" i="1"/>
  <c r="T89" i="1"/>
  <c r="T101" i="1"/>
  <c r="T113" i="1"/>
  <c r="T125" i="1"/>
  <c r="T137" i="1"/>
  <c r="T149" i="1"/>
  <c r="T161" i="1"/>
  <c r="T173" i="1"/>
  <c r="T185" i="1"/>
  <c r="T197" i="1"/>
  <c r="T209" i="1"/>
  <c r="T221" i="1"/>
  <c r="T233" i="1"/>
  <c r="T245" i="1"/>
  <c r="T257" i="1"/>
  <c r="T269" i="1"/>
  <c r="T281" i="1"/>
  <c r="T293" i="1"/>
  <c r="T305" i="1"/>
  <c r="T317" i="1"/>
  <c r="T329" i="1"/>
  <c r="T341" i="1"/>
  <c r="T353" i="1"/>
  <c r="T365" i="1"/>
  <c r="T377" i="1"/>
  <c r="T389" i="1"/>
  <c r="T401" i="1"/>
  <c r="T413" i="1"/>
  <c r="T425" i="1"/>
  <c r="T437" i="1"/>
  <c r="T449" i="1"/>
  <c r="T461" i="1"/>
  <c r="T473" i="1"/>
  <c r="T485" i="1"/>
  <c r="T497" i="1"/>
  <c r="T6" i="1"/>
  <c r="T18" i="1"/>
  <c r="T30" i="1"/>
  <c r="T42" i="1"/>
  <c r="T54" i="1"/>
  <c r="T66" i="1"/>
  <c r="T78" i="1"/>
  <c r="T90" i="1"/>
  <c r="T102" i="1"/>
  <c r="T114" i="1"/>
  <c r="T126" i="1"/>
  <c r="T138" i="1"/>
  <c r="T150" i="1"/>
  <c r="T162" i="1"/>
  <c r="T174" i="1"/>
  <c r="T186" i="1"/>
  <c r="T198" i="1"/>
  <c r="T210" i="1"/>
  <c r="T222" i="1"/>
  <c r="T234" i="1"/>
  <c r="T246" i="1"/>
  <c r="T258" i="1"/>
  <c r="T270" i="1"/>
  <c r="T282" i="1"/>
  <c r="T294" i="1"/>
  <c r="T306" i="1"/>
  <c r="T318" i="1"/>
  <c r="T330" i="1"/>
  <c r="T342" i="1"/>
  <c r="T354" i="1"/>
  <c r="T366" i="1"/>
  <c r="T378" i="1"/>
  <c r="T390" i="1"/>
  <c r="T402" i="1"/>
  <c r="T414" i="1"/>
  <c r="T426" i="1"/>
  <c r="T438" i="1"/>
  <c r="T450" i="1"/>
  <c r="T462" i="1"/>
  <c r="T474" i="1"/>
  <c r="T486" i="1"/>
  <c r="T498" i="1"/>
  <c r="T7" i="1"/>
  <c r="T19" i="1"/>
  <c r="T31" i="1"/>
  <c r="T43" i="1"/>
  <c r="T55" i="1"/>
  <c r="T67" i="1"/>
  <c r="T79" i="1"/>
  <c r="T91" i="1"/>
  <c r="T103" i="1"/>
  <c r="T115" i="1"/>
  <c r="T127" i="1"/>
  <c r="T139" i="1"/>
  <c r="T151" i="1"/>
  <c r="T163" i="1"/>
  <c r="T175" i="1"/>
  <c r="T187" i="1"/>
  <c r="T199" i="1"/>
  <c r="T211" i="1"/>
  <c r="T223" i="1"/>
  <c r="T235" i="1"/>
  <c r="T247" i="1"/>
  <c r="T259" i="1"/>
  <c r="T271" i="1"/>
  <c r="T283" i="1"/>
  <c r="T295" i="1"/>
  <c r="T307" i="1"/>
  <c r="T319" i="1"/>
  <c r="T331" i="1"/>
  <c r="T343" i="1"/>
  <c r="T355" i="1"/>
  <c r="T367" i="1"/>
  <c r="T379" i="1"/>
  <c r="T391" i="1"/>
  <c r="T403" i="1"/>
  <c r="T415" i="1"/>
  <c r="T427" i="1"/>
  <c r="T439" i="1"/>
  <c r="T451" i="1"/>
  <c r="T463" i="1"/>
  <c r="T475" i="1"/>
  <c r="T487" i="1"/>
  <c r="T499" i="1"/>
  <c r="T10" i="1"/>
  <c r="T22" i="1"/>
  <c r="T34" i="1"/>
  <c r="T46" i="1"/>
  <c r="T58" i="1"/>
  <c r="T70" i="1"/>
  <c r="T82" i="1"/>
  <c r="T94" i="1"/>
  <c r="T106" i="1"/>
  <c r="T118" i="1"/>
  <c r="T130" i="1"/>
  <c r="T142" i="1"/>
  <c r="T154" i="1"/>
  <c r="T166" i="1"/>
  <c r="T178" i="1"/>
  <c r="T190" i="1"/>
  <c r="T202" i="1"/>
  <c r="T214" i="1"/>
  <c r="T226" i="1"/>
  <c r="T238" i="1"/>
  <c r="T250" i="1"/>
  <c r="T262" i="1"/>
  <c r="T274" i="1"/>
  <c r="T286" i="1"/>
  <c r="T298" i="1"/>
  <c r="T310" i="1"/>
  <c r="T322" i="1"/>
  <c r="T334" i="1"/>
  <c r="T346" i="1"/>
  <c r="T358" i="1"/>
  <c r="T370" i="1"/>
  <c r="T382" i="1"/>
  <c r="T394" i="1"/>
  <c r="T406" i="1"/>
  <c r="T418" i="1"/>
  <c r="T430" i="1"/>
  <c r="T442" i="1"/>
  <c r="T454" i="1"/>
  <c r="T466" i="1"/>
  <c r="T478" i="1"/>
  <c r="T490" i="1"/>
  <c r="T502" i="1"/>
  <c r="T11" i="1"/>
  <c r="T23" i="1"/>
  <c r="T35" i="1"/>
  <c r="T47" i="1"/>
  <c r="T59" i="1"/>
  <c r="T71" i="1"/>
  <c r="T83" i="1"/>
  <c r="T95" i="1"/>
  <c r="T107" i="1"/>
  <c r="T119" i="1"/>
  <c r="T131" i="1"/>
  <c r="T143" i="1"/>
  <c r="T155" i="1"/>
  <c r="T167" i="1"/>
  <c r="T179" i="1"/>
  <c r="T191" i="1"/>
  <c r="T203" i="1"/>
  <c r="T215" i="1"/>
  <c r="T227" i="1"/>
  <c r="T239" i="1"/>
  <c r="T251" i="1"/>
  <c r="T263" i="1"/>
  <c r="T275" i="1"/>
  <c r="T287" i="1"/>
  <c r="T299" i="1"/>
  <c r="T311" i="1"/>
  <c r="T323" i="1"/>
  <c r="T335" i="1"/>
  <c r="T347" i="1"/>
  <c r="T359" i="1"/>
  <c r="T371" i="1"/>
  <c r="T383" i="1"/>
  <c r="T395" i="1"/>
  <c r="T407" i="1"/>
  <c r="T419" i="1"/>
  <c r="T431" i="1"/>
  <c r="T443" i="1"/>
  <c r="T455" i="1"/>
  <c r="T467" i="1"/>
  <c r="T479" i="1"/>
  <c r="T491" i="1"/>
  <c r="T503" i="1"/>
  <c r="T9" i="1"/>
  <c r="T37" i="1"/>
  <c r="T68" i="1"/>
  <c r="T96" i="1"/>
  <c r="T122" i="1"/>
  <c r="T153" i="1"/>
  <c r="T181" i="1"/>
  <c r="T212" i="1"/>
  <c r="T240" i="1"/>
  <c r="T266" i="1"/>
  <c r="T297" i="1"/>
  <c r="T325" i="1"/>
  <c r="T356" i="1"/>
  <c r="T384" i="1"/>
  <c r="T410" i="1"/>
  <c r="T441" i="1"/>
  <c r="T469" i="1"/>
  <c r="T500" i="1"/>
  <c r="T12" i="1"/>
  <c r="T38" i="1"/>
  <c r="T69" i="1"/>
  <c r="T97" i="1"/>
  <c r="T128" i="1"/>
  <c r="T156" i="1"/>
  <c r="T182" i="1"/>
  <c r="T213" i="1"/>
  <c r="T241" i="1"/>
  <c r="T272" i="1"/>
  <c r="T300" i="1"/>
  <c r="T326" i="1"/>
  <c r="T357" i="1"/>
  <c r="T385" i="1"/>
  <c r="T416" i="1"/>
  <c r="T444" i="1"/>
  <c r="T470" i="1"/>
  <c r="T501" i="1"/>
  <c r="T13" i="1"/>
  <c r="T44" i="1"/>
  <c r="T72" i="1"/>
  <c r="T98" i="1"/>
  <c r="T129" i="1"/>
  <c r="T157" i="1"/>
  <c r="T188" i="1"/>
  <c r="T216" i="1"/>
  <c r="T242" i="1"/>
  <c r="T273" i="1"/>
  <c r="T301" i="1"/>
  <c r="T332" i="1"/>
  <c r="T360" i="1"/>
  <c r="T386" i="1"/>
  <c r="T417" i="1"/>
  <c r="T445" i="1"/>
  <c r="T476" i="1"/>
  <c r="T21" i="1"/>
  <c r="T49" i="1"/>
  <c r="T80" i="1"/>
  <c r="T108" i="1"/>
  <c r="T134" i="1"/>
  <c r="T165" i="1"/>
  <c r="T193" i="1"/>
  <c r="T224" i="1"/>
  <c r="T252" i="1"/>
  <c r="T278" i="1"/>
  <c r="T309" i="1"/>
  <c r="T337" i="1"/>
  <c r="T368" i="1"/>
  <c r="T396" i="1"/>
  <c r="T422" i="1"/>
  <c r="T453" i="1"/>
  <c r="T481" i="1"/>
  <c r="T24" i="1"/>
  <c r="T50" i="1"/>
  <c r="T81" i="1"/>
  <c r="T109" i="1"/>
  <c r="T140" i="1"/>
  <c r="T168" i="1"/>
  <c r="T194" i="1"/>
  <c r="T225" i="1"/>
  <c r="T253" i="1"/>
  <c r="T284" i="1"/>
  <c r="T312" i="1"/>
  <c r="T338" i="1"/>
  <c r="T369" i="1"/>
  <c r="T397" i="1"/>
  <c r="T428" i="1"/>
  <c r="T456" i="1"/>
  <c r="T482" i="1"/>
  <c r="T25" i="1"/>
  <c r="T56" i="1"/>
  <c r="T84" i="1"/>
  <c r="T110" i="1"/>
  <c r="T141" i="1"/>
  <c r="T169" i="1"/>
  <c r="T200" i="1"/>
  <c r="T228" i="1"/>
  <c r="T254" i="1"/>
  <c r="T285" i="1"/>
  <c r="T313" i="1"/>
  <c r="T344" i="1"/>
  <c r="T372" i="1"/>
  <c r="T398" i="1"/>
  <c r="T429" i="1"/>
  <c r="T457" i="1"/>
  <c r="T488" i="1"/>
  <c r="T26" i="1"/>
  <c r="T57" i="1"/>
  <c r="T85" i="1"/>
  <c r="T116" i="1"/>
  <c r="T144" i="1"/>
  <c r="T170" i="1"/>
  <c r="T201" i="1"/>
  <c r="T229" i="1"/>
  <c r="T260" i="1"/>
  <c r="T288" i="1"/>
  <c r="T314" i="1"/>
  <c r="T345" i="1"/>
  <c r="T373" i="1"/>
  <c r="T404" i="1"/>
  <c r="T432" i="1"/>
  <c r="T458" i="1"/>
  <c r="T489" i="1"/>
  <c r="T32" i="1"/>
  <c r="T93" i="1"/>
  <c r="T164" i="1"/>
  <c r="T236" i="1"/>
  <c r="T302" i="1"/>
  <c r="T374" i="1"/>
  <c r="T440" i="1"/>
  <c r="T120" i="1"/>
  <c r="T336" i="1"/>
  <c r="T20" i="1"/>
  <c r="T230" i="1"/>
  <c r="T33" i="1"/>
  <c r="T104" i="1"/>
  <c r="T176" i="1"/>
  <c r="T237" i="1"/>
  <c r="T308" i="1"/>
  <c r="T380" i="1"/>
  <c r="T446" i="1"/>
  <c r="T189" i="1"/>
  <c r="T465" i="1"/>
  <c r="T61" i="1"/>
  <c r="T265" i="1"/>
  <c r="T477" i="1"/>
  <c r="T14" i="1"/>
  <c r="T361" i="1"/>
  <c r="T92" i="1"/>
  <c r="T36" i="1"/>
  <c r="T105" i="1"/>
  <c r="T177" i="1"/>
  <c r="T248" i="1"/>
  <c r="T320" i="1"/>
  <c r="T381" i="1"/>
  <c r="T452" i="1"/>
  <c r="T48" i="1"/>
  <c r="T261" i="1"/>
  <c r="T393" i="1"/>
  <c r="T218" i="1"/>
  <c r="T434" i="1"/>
  <c r="T45" i="1"/>
  <c r="T117" i="1"/>
  <c r="T180" i="1"/>
  <c r="T249" i="1"/>
  <c r="T321" i="1"/>
  <c r="T392" i="1"/>
  <c r="T464" i="1"/>
  <c r="T324" i="1"/>
  <c r="T290" i="1"/>
  <c r="T60" i="1"/>
  <c r="T121" i="1"/>
  <c r="T192" i="1"/>
  <c r="T264" i="1"/>
  <c r="T333" i="1"/>
  <c r="T405" i="1"/>
  <c r="T468" i="1"/>
  <c r="T132" i="1"/>
  <c r="T204" i="1"/>
  <c r="T408" i="1"/>
  <c r="T152" i="1"/>
  <c r="T494" i="1"/>
  <c r="T296" i="1"/>
  <c r="T62" i="1"/>
  <c r="T133" i="1"/>
  <c r="T205" i="1"/>
  <c r="T276" i="1"/>
  <c r="T348" i="1"/>
  <c r="T409" i="1"/>
  <c r="T480" i="1"/>
  <c r="T146" i="1"/>
  <c r="T289" i="1"/>
  <c r="T421" i="1"/>
  <c r="T433" i="1"/>
  <c r="T362" i="1"/>
  <c r="T73" i="1"/>
  <c r="T145" i="1"/>
  <c r="T206" i="1"/>
  <c r="T277" i="1"/>
  <c r="T349" i="1"/>
  <c r="T420" i="1"/>
  <c r="T492" i="1"/>
  <c r="T8" i="1"/>
  <c r="T74" i="1"/>
  <c r="T217" i="1"/>
  <c r="T350" i="1"/>
  <c r="T493" i="1"/>
  <c r="T86" i="1"/>
  <c r="T158" i="1"/>
  <c r="S18" i="1"/>
  <c r="S30" i="1"/>
  <c r="S42" i="1"/>
  <c r="S90" i="1"/>
  <c r="S102" i="1"/>
  <c r="S114" i="1"/>
  <c r="S126" i="1"/>
  <c r="S162" i="1"/>
  <c r="S174" i="1"/>
  <c r="S186" i="1"/>
  <c r="S234" i="1"/>
  <c r="S246" i="1"/>
  <c r="S258" i="1"/>
  <c r="S270" i="1"/>
  <c r="S306" i="1"/>
  <c r="S318" i="1"/>
  <c r="S330" i="1"/>
  <c r="S378" i="1"/>
  <c r="S390" i="1"/>
  <c r="S402" i="1"/>
  <c r="S414" i="1"/>
  <c r="S450" i="1"/>
  <c r="S19" i="1"/>
  <c r="S31" i="1"/>
  <c r="S79" i="1"/>
  <c r="S91" i="1"/>
  <c r="S103" i="1"/>
  <c r="S115" i="1"/>
  <c r="S151" i="1"/>
  <c r="S20" i="1"/>
  <c r="S32" i="1"/>
  <c r="S80" i="1"/>
  <c r="S92" i="1"/>
  <c r="S104" i="1"/>
  <c r="S116" i="1"/>
  <c r="S152" i="1"/>
  <c r="S21" i="1"/>
  <c r="S33" i="1"/>
  <c r="S81" i="1"/>
  <c r="S93" i="1"/>
  <c r="S105" i="1"/>
  <c r="S117" i="1"/>
  <c r="S153" i="1"/>
  <c r="S22" i="1"/>
  <c r="S34" i="1"/>
  <c r="S82" i="1"/>
  <c r="S94" i="1"/>
  <c r="S106" i="1"/>
  <c r="S118" i="1"/>
  <c r="S154" i="1"/>
  <c r="S166" i="1"/>
  <c r="S25" i="1"/>
  <c r="S73" i="1"/>
  <c r="S85" i="1"/>
  <c r="S97" i="1"/>
  <c r="S109" i="1"/>
  <c r="S145" i="1"/>
  <c r="S26" i="1"/>
  <c r="S38" i="1"/>
  <c r="S86" i="1"/>
  <c r="S98" i="1"/>
  <c r="S110" i="1"/>
  <c r="S122" i="1"/>
  <c r="S158" i="1"/>
  <c r="S170" i="1"/>
  <c r="S39" i="1"/>
  <c r="S155" i="1"/>
  <c r="S171" i="1"/>
  <c r="S184" i="1"/>
  <c r="S197" i="1"/>
  <c r="S237" i="1"/>
  <c r="S250" i="1"/>
  <c r="S263" i="1"/>
  <c r="S315" i="1"/>
  <c r="S328" i="1"/>
  <c r="S341" i="1"/>
  <c r="S355" i="1"/>
  <c r="S394" i="1"/>
  <c r="S407" i="1"/>
  <c r="S420" i="1"/>
  <c r="S471" i="1"/>
  <c r="S483" i="1"/>
  <c r="S495" i="1"/>
  <c r="S9" i="1"/>
  <c r="S99" i="1"/>
  <c r="S125" i="1"/>
  <c r="S156" i="1"/>
  <c r="S212" i="1"/>
  <c r="S225" i="1"/>
  <c r="S238" i="1"/>
  <c r="S251" i="1"/>
  <c r="S290" i="1"/>
  <c r="S303" i="1"/>
  <c r="S316" i="1"/>
  <c r="S369" i="1"/>
  <c r="S382" i="1"/>
  <c r="S395" i="1"/>
  <c r="S408" i="1"/>
  <c r="S447" i="1"/>
  <c r="S460" i="1"/>
  <c r="S472" i="1"/>
  <c r="S41" i="1"/>
  <c r="S72" i="1"/>
  <c r="S100" i="1"/>
  <c r="S131" i="1"/>
  <c r="S187" i="1"/>
  <c r="S200" i="1"/>
  <c r="S213" i="1"/>
  <c r="S265" i="1"/>
  <c r="S278" i="1"/>
  <c r="S291" i="1"/>
  <c r="S304" i="1"/>
  <c r="S344" i="1"/>
  <c r="S357" i="1"/>
  <c r="S370" i="1"/>
  <c r="S422" i="1"/>
  <c r="S435" i="1"/>
  <c r="S448" i="1"/>
  <c r="S461" i="1"/>
  <c r="S497" i="1"/>
  <c r="S11" i="1"/>
  <c r="S23" i="1"/>
  <c r="S136" i="1"/>
  <c r="S161" i="1"/>
  <c r="S177" i="1"/>
  <c r="S190" i="1"/>
  <c r="S229" i="1"/>
  <c r="S242" i="1"/>
  <c r="S255" i="1"/>
  <c r="S308" i="1"/>
  <c r="S24" i="1"/>
  <c r="S52" i="1"/>
  <c r="S83" i="1"/>
  <c r="S163" i="1"/>
  <c r="S178" i="1"/>
  <c r="S191" i="1"/>
  <c r="S243" i="1"/>
  <c r="S256" i="1"/>
  <c r="S269" i="1"/>
  <c r="S283" i="1"/>
  <c r="S322" i="1"/>
  <c r="S335" i="1"/>
  <c r="S348" i="1"/>
  <c r="S400" i="1"/>
  <c r="S413" i="1"/>
  <c r="S427" i="1"/>
  <c r="S440" i="1"/>
  <c r="S477" i="1"/>
  <c r="S27" i="1"/>
  <c r="S53" i="1"/>
  <c r="S164" i="1"/>
  <c r="S179" i="1"/>
  <c r="S192" i="1"/>
  <c r="S205" i="1"/>
  <c r="S244" i="1"/>
  <c r="S257" i="1"/>
  <c r="S271" i="1"/>
  <c r="S323" i="1"/>
  <c r="S336" i="1"/>
  <c r="S349" i="1"/>
  <c r="S362" i="1"/>
  <c r="S401" i="1"/>
  <c r="S415" i="1"/>
  <c r="S28" i="1"/>
  <c r="S144" i="1"/>
  <c r="S165" i="1"/>
  <c r="S180" i="1"/>
  <c r="S193" i="1"/>
  <c r="S232" i="1"/>
  <c r="S245" i="1"/>
  <c r="S259" i="1"/>
  <c r="S311" i="1"/>
  <c r="S324" i="1"/>
  <c r="S337" i="1"/>
  <c r="S350" i="1"/>
  <c r="S389" i="1"/>
  <c r="S403" i="1"/>
  <c r="S416" i="1"/>
  <c r="S439" i="1"/>
  <c r="S391" i="1"/>
  <c r="S338" i="1"/>
  <c r="S279" i="1"/>
  <c r="W440" i="1"/>
  <c r="W269" i="1"/>
  <c r="S8" i="1"/>
  <c r="S437" i="1"/>
  <c r="S412" i="1"/>
  <c r="S386" i="1"/>
  <c r="S360" i="1"/>
  <c r="S275" i="1"/>
  <c r="S247" i="1"/>
  <c r="S214" i="1"/>
  <c r="W4" i="1"/>
  <c r="W470" i="1"/>
  <c r="W437" i="1"/>
  <c r="W404" i="1"/>
  <c r="W299" i="1"/>
  <c r="W233" i="1"/>
  <c r="Y481" i="1"/>
  <c r="Y396" i="1"/>
  <c r="S492" i="1"/>
  <c r="S457" i="1"/>
  <c r="S417" i="1"/>
  <c r="S364" i="1"/>
  <c r="S312" i="1"/>
  <c r="S248" i="1"/>
  <c r="S183" i="1"/>
  <c r="S75" i="1"/>
  <c r="W407" i="1"/>
  <c r="S7" i="1"/>
  <c r="S490" i="1"/>
  <c r="S474" i="1"/>
  <c r="S455" i="1"/>
  <c r="S436" i="1"/>
  <c r="S411" i="1"/>
  <c r="S385" i="1"/>
  <c r="S359" i="1"/>
  <c r="S333" i="1"/>
  <c r="S209" i="1"/>
  <c r="S181" i="1"/>
  <c r="S132" i="1"/>
  <c r="S63" i="1"/>
  <c r="Y4" i="1"/>
  <c r="W434" i="1"/>
  <c r="W398" i="1"/>
  <c r="W365" i="1"/>
  <c r="W227" i="1"/>
  <c r="W188" i="1"/>
  <c r="Z224" i="1"/>
  <c r="S470" i="1"/>
  <c r="S410" i="1"/>
  <c r="W293" i="1"/>
  <c r="W260" i="1"/>
  <c r="W224" i="1"/>
  <c r="W50" i="1"/>
  <c r="Y9" i="1"/>
  <c r="Y15" i="1"/>
  <c r="Y21" i="1"/>
  <c r="Y27" i="1"/>
  <c r="Y33" i="1"/>
  <c r="Y57" i="1"/>
  <c r="Y63" i="1"/>
  <c r="Y10" i="1"/>
  <c r="Y16" i="1"/>
  <c r="Y22" i="1"/>
  <c r="Y28" i="1"/>
  <c r="Y34" i="1"/>
  <c r="Y40" i="1"/>
  <c r="Y46" i="1"/>
  <c r="Y70" i="1"/>
  <c r="Y76" i="1"/>
  <c r="Y82" i="1"/>
  <c r="Y88" i="1"/>
  <c r="Y94" i="1"/>
  <c r="Y100" i="1"/>
  <c r="Y106" i="1"/>
  <c r="Y112" i="1"/>
  <c r="Y6" i="1"/>
  <c r="Y30" i="1"/>
  <c r="Y36" i="1"/>
  <c r="Y42" i="1"/>
  <c r="Y48" i="1"/>
  <c r="Y54" i="1"/>
  <c r="Y60" i="1"/>
  <c r="Y66" i="1"/>
  <c r="Y72" i="1"/>
  <c r="Y78" i="1"/>
  <c r="Y102" i="1"/>
  <c r="Y14" i="1"/>
  <c r="Y26" i="1"/>
  <c r="Y38" i="1"/>
  <c r="Y50" i="1"/>
  <c r="Y62" i="1"/>
  <c r="Y95" i="1"/>
  <c r="Y104" i="1"/>
  <c r="Y119" i="1"/>
  <c r="Y145" i="1"/>
  <c r="Y165" i="1"/>
  <c r="Y490" i="1"/>
  <c r="Y496" i="1"/>
  <c r="Y502" i="1"/>
  <c r="Y5" i="1"/>
  <c r="Y17" i="1"/>
  <c r="Y29" i="1"/>
  <c r="Y41" i="1"/>
  <c r="Y53" i="1"/>
  <c r="Y65" i="1"/>
  <c r="Y74" i="1"/>
  <c r="Y85" i="1"/>
  <c r="Y105" i="1"/>
  <c r="Y113" i="1"/>
  <c r="Y126" i="1"/>
  <c r="Y139" i="1"/>
  <c r="Y152" i="1"/>
  <c r="Y159" i="1"/>
  <c r="Y172" i="1"/>
  <c r="Y178" i="1"/>
  <c r="Y184" i="1"/>
  <c r="Y190" i="1"/>
  <c r="Y196" i="1"/>
  <c r="Y202" i="1"/>
  <c r="Y208" i="1"/>
  <c r="Y214" i="1"/>
  <c r="Y220" i="1"/>
  <c r="Y226" i="1"/>
  <c r="Y232" i="1"/>
  <c r="Y238" i="1"/>
  <c r="Y244" i="1"/>
  <c r="Y250" i="1"/>
  <c r="Y256" i="1"/>
  <c r="Y262" i="1"/>
  <c r="Y268" i="1"/>
  <c r="Y274" i="1"/>
  <c r="Y280" i="1"/>
  <c r="Y286" i="1"/>
  <c r="Y292" i="1"/>
  <c r="Y298" i="1"/>
  <c r="Y304" i="1"/>
  <c r="Y310" i="1"/>
  <c r="Y316" i="1"/>
  <c r="Y322" i="1"/>
  <c r="Y328" i="1"/>
  <c r="Y334" i="1"/>
  <c r="Y340" i="1"/>
  <c r="Y346" i="1"/>
  <c r="Y352" i="1"/>
  <c r="Y358" i="1"/>
  <c r="Y364" i="1"/>
  <c r="Y370" i="1"/>
  <c r="Y376" i="1"/>
  <c r="Y382" i="1"/>
  <c r="Y388" i="1"/>
  <c r="Y394" i="1"/>
  <c r="Y75" i="1"/>
  <c r="Y120" i="1"/>
  <c r="Y133" i="1"/>
  <c r="Y146" i="1"/>
  <c r="Y153" i="1"/>
  <c r="Y166" i="1"/>
  <c r="Y77" i="1"/>
  <c r="Y86" i="1"/>
  <c r="Y97" i="1"/>
  <c r="Y107" i="1"/>
  <c r="Y114" i="1"/>
  <c r="Y127" i="1"/>
  <c r="Y140" i="1"/>
  <c r="Y147" i="1"/>
  <c r="Y160" i="1"/>
  <c r="Y173" i="1"/>
  <c r="Y179" i="1"/>
  <c r="Y7" i="1"/>
  <c r="Y19" i="1"/>
  <c r="Y31" i="1"/>
  <c r="Y43" i="1"/>
  <c r="Y55" i="1"/>
  <c r="Y67" i="1"/>
  <c r="Y87" i="1"/>
  <c r="Y121" i="1"/>
  <c r="Y134" i="1"/>
  <c r="Y141" i="1"/>
  <c r="Y154" i="1"/>
  <c r="Y167" i="1"/>
  <c r="Y89" i="1"/>
  <c r="Y98" i="1"/>
  <c r="Y108" i="1"/>
  <c r="Y115" i="1"/>
  <c r="Y128" i="1"/>
  <c r="Y135" i="1"/>
  <c r="Y148" i="1"/>
  <c r="Y161" i="1"/>
  <c r="Y174" i="1"/>
  <c r="Y180" i="1"/>
  <c r="Y186" i="1"/>
  <c r="Y192" i="1"/>
  <c r="Y198" i="1"/>
  <c r="Y204" i="1"/>
  <c r="Y210" i="1"/>
  <c r="Y216" i="1"/>
  <c r="Y222" i="1"/>
  <c r="Y228" i="1"/>
  <c r="Y234" i="1"/>
  <c r="Y240" i="1"/>
  <c r="Y246" i="1"/>
  <c r="Y252" i="1"/>
  <c r="Y258" i="1"/>
  <c r="Y264" i="1"/>
  <c r="Y270" i="1"/>
  <c r="Y276" i="1"/>
  <c r="Y282" i="1"/>
  <c r="Y288" i="1"/>
  <c r="Y294" i="1"/>
  <c r="Y300" i="1"/>
  <c r="Y306" i="1"/>
  <c r="Y312" i="1"/>
  <c r="Y11" i="1"/>
  <c r="Y23" i="1"/>
  <c r="Y35" i="1"/>
  <c r="Y47" i="1"/>
  <c r="Y59" i="1"/>
  <c r="Y69" i="1"/>
  <c r="Y101" i="1"/>
  <c r="Y109" i="1"/>
  <c r="Y116" i="1"/>
  <c r="Y123" i="1"/>
  <c r="Y136" i="1"/>
  <c r="Y149" i="1"/>
  <c r="Y162" i="1"/>
  <c r="Y175" i="1"/>
  <c r="Y181" i="1"/>
  <c r="Y187" i="1"/>
  <c r="Y193" i="1"/>
  <c r="Y199" i="1"/>
  <c r="Y205" i="1"/>
  <c r="Y211" i="1"/>
  <c r="Y217" i="1"/>
  <c r="Y223" i="1"/>
  <c r="Y229" i="1"/>
  <c r="Y235" i="1"/>
  <c r="Y241" i="1"/>
  <c r="Y247" i="1"/>
  <c r="Y253" i="1"/>
  <c r="Y259" i="1"/>
  <c r="Y265" i="1"/>
  <c r="Y271" i="1"/>
  <c r="Y277" i="1"/>
  <c r="Y283" i="1"/>
  <c r="Y289" i="1"/>
  <c r="Y295" i="1"/>
  <c r="Y301" i="1"/>
  <c r="Y307" i="1"/>
  <c r="Y313" i="1"/>
  <c r="Y319" i="1"/>
  <c r="Y325" i="1"/>
  <c r="Y331" i="1"/>
  <c r="Y337" i="1"/>
  <c r="Y99" i="1"/>
  <c r="Y323" i="1"/>
  <c r="Y343" i="1"/>
  <c r="Y351" i="1"/>
  <c r="Y361" i="1"/>
  <c r="Y369" i="1"/>
  <c r="Y379" i="1"/>
  <c r="Y387" i="1"/>
  <c r="Y397" i="1"/>
  <c r="Y404" i="1"/>
  <c r="Y411" i="1"/>
  <c r="Y419" i="1"/>
  <c r="Y432" i="1"/>
  <c r="Y445" i="1"/>
  <c r="Y458" i="1"/>
  <c r="Y471" i="1"/>
  <c r="Y478" i="1"/>
  <c r="Y498" i="1"/>
  <c r="Y20" i="1"/>
  <c r="Y73" i="1"/>
  <c r="Y118" i="1"/>
  <c r="Y150" i="1"/>
  <c r="Y164" i="1"/>
  <c r="Y324" i="1"/>
  <c r="Y333" i="1"/>
  <c r="Y353" i="1"/>
  <c r="Y371" i="1"/>
  <c r="Y389" i="1"/>
  <c r="Y412" i="1"/>
  <c r="Y426" i="1"/>
  <c r="Y439" i="1"/>
  <c r="Y452" i="1"/>
  <c r="Y465" i="1"/>
  <c r="Y472" i="1"/>
  <c r="Y485" i="1"/>
  <c r="Y492" i="1"/>
  <c r="Y49" i="1"/>
  <c r="Y79" i="1"/>
  <c r="Y168" i="1"/>
  <c r="Y182" i="1"/>
  <c r="Y194" i="1"/>
  <c r="Y206" i="1"/>
  <c r="Y218" i="1"/>
  <c r="Y230" i="1"/>
  <c r="Y242" i="1"/>
  <c r="Y254" i="1"/>
  <c r="Y266" i="1"/>
  <c r="Y278" i="1"/>
  <c r="Y290" i="1"/>
  <c r="Y302" i="1"/>
  <c r="Y314" i="1"/>
  <c r="Y335" i="1"/>
  <c r="Y344" i="1"/>
  <c r="Y354" i="1"/>
  <c r="Y362" i="1"/>
  <c r="Y372" i="1"/>
  <c r="Y380" i="1"/>
  <c r="Y390" i="1"/>
  <c r="Y398" i="1"/>
  <c r="Y405" i="1"/>
  <c r="Y413" i="1"/>
  <c r="Y420" i="1"/>
  <c r="Y433" i="1"/>
  <c r="Y446" i="1"/>
  <c r="Y459" i="1"/>
  <c r="Y466" i="1"/>
  <c r="Y479" i="1"/>
  <c r="Y499" i="1"/>
  <c r="Y80" i="1"/>
  <c r="Y103" i="1"/>
  <c r="Y122" i="1"/>
  <c r="Y137" i="1"/>
  <c r="Y151" i="1"/>
  <c r="Y169" i="1"/>
  <c r="Y336" i="1"/>
  <c r="Y406" i="1"/>
  <c r="Y427" i="1"/>
  <c r="Y440" i="1"/>
  <c r="Y453" i="1"/>
  <c r="Y460" i="1"/>
  <c r="Y473" i="1"/>
  <c r="Y486" i="1"/>
  <c r="Y493" i="1"/>
  <c r="Y25" i="1"/>
  <c r="Y56" i="1"/>
  <c r="Y81" i="1"/>
  <c r="Y155" i="1"/>
  <c r="Y183" i="1"/>
  <c r="Y195" i="1"/>
  <c r="Y207" i="1"/>
  <c r="Y219" i="1"/>
  <c r="Y231" i="1"/>
  <c r="Y243" i="1"/>
  <c r="Y255" i="1"/>
  <c r="Y267" i="1"/>
  <c r="Y279" i="1"/>
  <c r="Y291" i="1"/>
  <c r="Y303" i="1"/>
  <c r="Y315" i="1"/>
  <c r="Y326" i="1"/>
  <c r="Y345" i="1"/>
  <c r="Y355" i="1"/>
  <c r="Y363" i="1"/>
  <c r="Y373" i="1"/>
  <c r="Y381" i="1"/>
  <c r="Y391" i="1"/>
  <c r="Y399" i="1"/>
  <c r="Y407" i="1"/>
  <c r="Y414" i="1"/>
  <c r="Y421" i="1"/>
  <c r="Y434" i="1"/>
  <c r="Y447" i="1"/>
  <c r="Y454" i="1"/>
  <c r="Y467" i="1"/>
  <c r="Y480" i="1"/>
  <c r="Y487" i="1"/>
  <c r="Y500" i="1"/>
  <c r="Y61" i="1"/>
  <c r="Y110" i="1"/>
  <c r="Y125" i="1"/>
  <c r="Y143" i="1"/>
  <c r="Y157" i="1"/>
  <c r="Y329" i="1"/>
  <c r="Y429" i="1"/>
  <c r="Y436" i="1"/>
  <c r="Y449" i="1"/>
  <c r="Y462" i="1"/>
  <c r="Y475" i="1"/>
  <c r="Y495" i="1"/>
  <c r="Y8" i="1"/>
  <c r="Y91" i="1"/>
  <c r="Y111" i="1"/>
  <c r="Y129" i="1"/>
  <c r="Y188" i="1"/>
  <c r="Y200" i="1"/>
  <c r="Y212" i="1"/>
  <c r="Y224" i="1"/>
  <c r="Y236" i="1"/>
  <c r="Y248" i="1"/>
  <c r="Y260" i="1"/>
  <c r="Y272" i="1"/>
  <c r="Y284" i="1"/>
  <c r="Y296" i="1"/>
  <c r="Y308" i="1"/>
  <c r="Y330" i="1"/>
  <c r="Y339" i="1"/>
  <c r="Y349" i="1"/>
  <c r="Y357" i="1"/>
  <c r="Y367" i="1"/>
  <c r="Y375" i="1"/>
  <c r="Y385" i="1"/>
  <c r="Y393" i="1"/>
  <c r="Y402" i="1"/>
  <c r="Y409" i="1"/>
  <c r="Y416" i="1"/>
  <c r="Y423" i="1"/>
  <c r="Y430" i="1"/>
  <c r="Y443" i="1"/>
  <c r="Y456" i="1"/>
  <c r="Y469" i="1"/>
  <c r="Y482" i="1"/>
  <c r="Y489" i="1"/>
  <c r="Y131" i="1"/>
  <c r="Y171" i="1"/>
  <c r="Y201" i="1"/>
  <c r="Y233" i="1"/>
  <c r="Y287" i="1"/>
  <c r="Y318" i="1"/>
  <c r="Y342" i="1"/>
  <c r="Y365" i="1"/>
  <c r="Y422" i="1"/>
  <c r="Y484" i="1"/>
  <c r="Y501" i="1"/>
  <c r="Y32" i="1"/>
  <c r="Y92" i="1"/>
  <c r="Y138" i="1"/>
  <c r="Y176" i="1"/>
  <c r="Y203" i="1"/>
  <c r="Y261" i="1"/>
  <c r="Y293" i="1"/>
  <c r="Y320" i="1"/>
  <c r="Y366" i="1"/>
  <c r="Y386" i="1"/>
  <c r="Y424" i="1"/>
  <c r="Y438" i="1"/>
  <c r="Y455" i="1"/>
  <c r="Y470" i="1"/>
  <c r="Y503" i="1"/>
  <c r="Y37" i="1"/>
  <c r="Y93" i="1"/>
  <c r="Y142" i="1"/>
  <c r="Y209" i="1"/>
  <c r="Y263" i="1"/>
  <c r="Y347" i="1"/>
  <c r="Y408" i="1"/>
  <c r="Y441" i="1"/>
  <c r="Y488" i="1"/>
  <c r="Y144" i="1"/>
  <c r="Y177" i="1"/>
  <c r="Y237" i="1"/>
  <c r="Y269" i="1"/>
  <c r="Y321" i="1"/>
  <c r="Y348" i="1"/>
  <c r="Y368" i="1"/>
  <c r="Y425" i="1"/>
  <c r="Y442" i="1"/>
  <c r="Y457" i="1"/>
  <c r="Y474" i="1"/>
  <c r="Y44" i="1"/>
  <c r="Y185" i="1"/>
  <c r="Y239" i="1"/>
  <c r="Y297" i="1"/>
  <c r="Y392" i="1"/>
  <c r="Y410" i="1"/>
  <c r="Y428" i="1"/>
  <c r="Y68" i="1"/>
  <c r="Y117" i="1"/>
  <c r="Y189" i="1"/>
  <c r="Y221" i="1"/>
  <c r="Y275" i="1"/>
  <c r="Y377" i="1"/>
  <c r="Y415" i="1"/>
  <c r="Y431" i="1"/>
  <c r="Y448" i="1"/>
  <c r="Y463" i="1"/>
  <c r="Y477" i="1"/>
  <c r="Y71" i="1"/>
  <c r="Y124" i="1"/>
  <c r="Y191" i="1"/>
  <c r="Y249" i="1"/>
  <c r="Y281" i="1"/>
  <c r="Y332" i="1"/>
  <c r="Y356" i="1"/>
  <c r="Y378" i="1"/>
  <c r="Y400" i="1"/>
  <c r="Y13" i="1"/>
  <c r="Y156" i="1"/>
  <c r="Y225" i="1"/>
  <c r="Y299" i="1"/>
  <c r="Y359" i="1"/>
  <c r="Y403" i="1"/>
  <c r="Y227" i="1"/>
  <c r="Y305" i="1"/>
  <c r="Y360" i="1"/>
  <c r="Y450" i="1"/>
  <c r="Y483" i="1"/>
  <c r="Y163" i="1"/>
  <c r="Y245" i="1"/>
  <c r="Y309" i="1"/>
  <c r="Y491" i="1"/>
  <c r="Y257" i="1"/>
  <c r="Y327" i="1"/>
  <c r="Y197" i="1"/>
  <c r="Y383" i="1"/>
  <c r="Y464" i="1"/>
  <c r="Y384" i="1"/>
  <c r="Y273" i="1"/>
  <c r="Y338" i="1"/>
  <c r="Y395" i="1"/>
  <c r="Y468" i="1"/>
  <c r="S5" i="1"/>
  <c r="S488" i="1"/>
  <c r="S469" i="1"/>
  <c r="S452" i="1"/>
  <c r="S431" i="1"/>
  <c r="S406" i="1"/>
  <c r="S380" i="1"/>
  <c r="S353" i="1"/>
  <c r="S327" i="1"/>
  <c r="S300" i="1"/>
  <c r="S267" i="1"/>
  <c r="S236" i="1"/>
  <c r="S207" i="1"/>
  <c r="S175" i="1"/>
  <c r="S120" i="1"/>
  <c r="S48" i="1"/>
  <c r="W499" i="1"/>
  <c r="W392" i="1"/>
  <c r="W290" i="1"/>
  <c r="W254" i="1"/>
  <c r="W221" i="1"/>
  <c r="W128" i="1"/>
  <c r="Y461" i="1"/>
  <c r="Y213" i="1"/>
  <c r="AB404" i="1"/>
  <c r="S384" i="1"/>
  <c r="S176" i="1"/>
  <c r="S487" i="1"/>
  <c r="S451" i="1"/>
  <c r="S326" i="1"/>
  <c r="S202" i="1"/>
  <c r="S119" i="1"/>
  <c r="W42" i="1"/>
  <c r="S501" i="1"/>
  <c r="S486" i="1"/>
  <c r="S467" i="1"/>
  <c r="S449" i="1"/>
  <c r="S428" i="1"/>
  <c r="S404" i="1"/>
  <c r="S377" i="1"/>
  <c r="S351" i="1"/>
  <c r="S325" i="1"/>
  <c r="S293" i="1"/>
  <c r="S262" i="1"/>
  <c r="S233" i="1"/>
  <c r="S201" i="1"/>
  <c r="S168" i="1"/>
  <c r="S107" i="1"/>
  <c r="S36" i="1"/>
  <c r="W493" i="1"/>
  <c r="W457" i="1"/>
  <c r="W391" i="1"/>
  <c r="W355" i="1"/>
  <c r="W248" i="1"/>
  <c r="W176" i="1"/>
  <c r="W114" i="1"/>
  <c r="Y444" i="1"/>
  <c r="Y341" i="1"/>
  <c r="Y170" i="1"/>
  <c r="S358" i="1"/>
  <c r="S60" i="1"/>
  <c r="S468" i="1"/>
  <c r="S430" i="1"/>
  <c r="S352" i="1"/>
  <c r="S299" i="1"/>
  <c r="S169" i="1"/>
  <c r="W320" i="1"/>
  <c r="W218" i="1"/>
  <c r="S500" i="1"/>
  <c r="S482" i="1"/>
  <c r="S466" i="1"/>
  <c r="S445" i="1"/>
  <c r="S425" i="1"/>
  <c r="S399" i="1"/>
  <c r="S373" i="1"/>
  <c r="S347" i="1"/>
  <c r="S321" i="1"/>
  <c r="S292" i="1"/>
  <c r="S261" i="1"/>
  <c r="S228" i="1"/>
  <c r="S196" i="1"/>
  <c r="S167" i="1"/>
  <c r="S101" i="1"/>
  <c r="S35" i="1"/>
  <c r="W421" i="1"/>
  <c r="W385" i="1"/>
  <c r="W319" i="1"/>
  <c r="W283" i="1"/>
  <c r="W26" i="1"/>
  <c r="Y437" i="1"/>
  <c r="Y317" i="1"/>
  <c r="Z148" i="1"/>
  <c r="S432" i="1"/>
  <c r="S301" i="1"/>
  <c r="S240" i="1"/>
  <c r="S502" i="1"/>
  <c r="S379" i="1"/>
  <c r="S235" i="1"/>
  <c r="W463" i="1"/>
  <c r="S16" i="1"/>
  <c r="S499" i="1"/>
  <c r="S481" i="1"/>
  <c r="S464" i="1"/>
  <c r="S444" i="1"/>
  <c r="S424" i="1"/>
  <c r="S398" i="1"/>
  <c r="S372" i="1"/>
  <c r="S346" i="1"/>
  <c r="S320" i="1"/>
  <c r="S288" i="1"/>
  <c r="S260" i="1"/>
  <c r="S227" i="1"/>
  <c r="S195" i="1"/>
  <c r="S160" i="1"/>
  <c r="S95" i="1"/>
  <c r="S29" i="1"/>
  <c r="W451" i="1"/>
  <c r="W349" i="1"/>
  <c r="W313" i="1"/>
  <c r="W247" i="1"/>
  <c r="W211" i="1"/>
  <c r="W167" i="1"/>
  <c r="Y435" i="1"/>
  <c r="Y311" i="1"/>
  <c r="S454" i="1"/>
  <c r="S332" i="1"/>
  <c r="S208" i="1"/>
  <c r="W9" i="1"/>
  <c r="W15" i="1"/>
  <c r="W21" i="1"/>
  <c r="W27" i="1"/>
  <c r="W33" i="1"/>
  <c r="W39" i="1"/>
  <c r="W45" i="1"/>
  <c r="W51" i="1"/>
  <c r="W57" i="1"/>
  <c r="W63" i="1"/>
  <c r="W69" i="1"/>
  <c r="W75" i="1"/>
  <c r="W81" i="1"/>
  <c r="W87" i="1"/>
  <c r="W93" i="1"/>
  <c r="W99" i="1"/>
  <c r="W105" i="1"/>
  <c r="W111" i="1"/>
  <c r="W117" i="1"/>
  <c r="W123" i="1"/>
  <c r="W129" i="1"/>
  <c r="W135" i="1"/>
  <c r="W141" i="1"/>
  <c r="W147" i="1"/>
  <c r="W153" i="1"/>
  <c r="W159" i="1"/>
  <c r="W165" i="1"/>
  <c r="W171" i="1"/>
  <c r="W177" i="1"/>
  <c r="W183" i="1"/>
  <c r="W189" i="1"/>
  <c r="W195" i="1"/>
  <c r="W201" i="1"/>
  <c r="W207" i="1"/>
  <c r="W502" i="1"/>
  <c r="W10" i="1"/>
  <c r="W16" i="1"/>
  <c r="W22" i="1"/>
  <c r="W28" i="1"/>
  <c r="W34" i="1"/>
  <c r="W40" i="1"/>
  <c r="W46" i="1"/>
  <c r="W52" i="1"/>
  <c r="W58" i="1"/>
  <c r="W64" i="1"/>
  <c r="W70" i="1"/>
  <c r="W76" i="1"/>
  <c r="W82" i="1"/>
  <c r="W88" i="1"/>
  <c r="W94" i="1"/>
  <c r="W100" i="1"/>
  <c r="W106" i="1"/>
  <c r="W112" i="1"/>
  <c r="W118" i="1"/>
  <c r="W124" i="1"/>
  <c r="W130" i="1"/>
  <c r="W136" i="1"/>
  <c r="W142" i="1"/>
  <c r="W148" i="1"/>
  <c r="W154" i="1"/>
  <c r="W160" i="1"/>
  <c r="W166" i="1"/>
  <c r="W172" i="1"/>
  <c r="W178" i="1"/>
  <c r="W184" i="1"/>
  <c r="W190" i="1"/>
  <c r="W196" i="1"/>
  <c r="W202" i="1"/>
  <c r="W5" i="1"/>
  <c r="W11" i="1"/>
  <c r="W17" i="1"/>
  <c r="W23" i="1"/>
  <c r="W29" i="1"/>
  <c r="W35" i="1"/>
  <c r="W41" i="1"/>
  <c r="W47" i="1"/>
  <c r="W53" i="1"/>
  <c r="W59" i="1"/>
  <c r="W65" i="1"/>
  <c r="W71" i="1"/>
  <c r="W77" i="1"/>
  <c r="W83" i="1"/>
  <c r="W89" i="1"/>
  <c r="W95" i="1"/>
  <c r="W101" i="1"/>
  <c r="W107" i="1"/>
  <c r="W113" i="1"/>
  <c r="W119" i="1"/>
  <c r="W125" i="1"/>
  <c r="W131" i="1"/>
  <c r="W137" i="1"/>
  <c r="W7" i="1"/>
  <c r="W13" i="1"/>
  <c r="W19" i="1"/>
  <c r="W25" i="1"/>
  <c r="W31" i="1"/>
  <c r="W37" i="1"/>
  <c r="W43" i="1"/>
  <c r="W49" i="1"/>
  <c r="W55" i="1"/>
  <c r="W61" i="1"/>
  <c r="W67" i="1"/>
  <c r="W73" i="1"/>
  <c r="W79" i="1"/>
  <c r="W85" i="1"/>
  <c r="W91" i="1"/>
  <c r="W97" i="1"/>
  <c r="W103" i="1"/>
  <c r="W109" i="1"/>
  <c r="W115" i="1"/>
  <c r="W121" i="1"/>
  <c r="W127" i="1"/>
  <c r="W133" i="1"/>
  <c r="W139" i="1"/>
  <c r="W145" i="1"/>
  <c r="W151" i="1"/>
  <c r="W157" i="1"/>
  <c r="W163" i="1"/>
  <c r="W169" i="1"/>
  <c r="W175" i="1"/>
  <c r="W14" i="1"/>
  <c r="W72" i="1"/>
  <c r="W86" i="1"/>
  <c r="W150" i="1"/>
  <c r="W168" i="1"/>
  <c r="W185" i="1"/>
  <c r="W192" i="1"/>
  <c r="W199" i="1"/>
  <c r="W206" i="1"/>
  <c r="W30" i="1"/>
  <c r="W44" i="1"/>
  <c r="W102" i="1"/>
  <c r="W116" i="1"/>
  <c r="W213" i="1"/>
  <c r="W219" i="1"/>
  <c r="W225" i="1"/>
  <c r="W231" i="1"/>
  <c r="W237" i="1"/>
  <c r="W243" i="1"/>
  <c r="W249" i="1"/>
  <c r="W255" i="1"/>
  <c r="W261" i="1"/>
  <c r="W267" i="1"/>
  <c r="W273" i="1"/>
  <c r="W279" i="1"/>
  <c r="W285" i="1"/>
  <c r="W291" i="1"/>
  <c r="W297" i="1"/>
  <c r="W303" i="1"/>
  <c r="W309" i="1"/>
  <c r="W315" i="1"/>
  <c r="W321" i="1"/>
  <c r="W327" i="1"/>
  <c r="W333" i="1"/>
  <c r="W339" i="1"/>
  <c r="W345" i="1"/>
  <c r="W351" i="1"/>
  <c r="W357" i="1"/>
  <c r="W363" i="1"/>
  <c r="W369" i="1"/>
  <c r="W375" i="1"/>
  <c r="W381" i="1"/>
  <c r="W387" i="1"/>
  <c r="W393" i="1"/>
  <c r="W399" i="1"/>
  <c r="W405" i="1"/>
  <c r="W411" i="1"/>
  <c r="W417" i="1"/>
  <c r="W423" i="1"/>
  <c r="W429" i="1"/>
  <c r="W435" i="1"/>
  <c r="W441" i="1"/>
  <c r="W447" i="1"/>
  <c r="W453" i="1"/>
  <c r="W459" i="1"/>
  <c r="W465" i="1"/>
  <c r="W471" i="1"/>
  <c r="W477" i="1"/>
  <c r="W483" i="1"/>
  <c r="W489" i="1"/>
  <c r="W495" i="1"/>
  <c r="W501" i="1"/>
  <c r="W60" i="1"/>
  <c r="W74" i="1"/>
  <c r="W132" i="1"/>
  <c r="W143" i="1"/>
  <c r="W152" i="1"/>
  <c r="W161" i="1"/>
  <c r="W170" i="1"/>
  <c r="W179" i="1"/>
  <c r="W186" i="1"/>
  <c r="W193" i="1"/>
  <c r="W200" i="1"/>
  <c r="W18" i="1"/>
  <c r="W32" i="1"/>
  <c r="W90" i="1"/>
  <c r="W104" i="1"/>
  <c r="W208" i="1"/>
  <c r="W214" i="1"/>
  <c r="W220" i="1"/>
  <c r="W226" i="1"/>
  <c r="W232" i="1"/>
  <c r="W238" i="1"/>
  <c r="W244" i="1"/>
  <c r="W250" i="1"/>
  <c r="W256" i="1"/>
  <c r="W262" i="1"/>
  <c r="W268" i="1"/>
  <c r="W274" i="1"/>
  <c r="W280" i="1"/>
  <c r="W286" i="1"/>
  <c r="W292" i="1"/>
  <c r="W298" i="1"/>
  <c r="W304" i="1"/>
  <c r="W310" i="1"/>
  <c r="W316" i="1"/>
  <c r="W322" i="1"/>
  <c r="W328" i="1"/>
  <c r="W334" i="1"/>
  <c r="W340" i="1"/>
  <c r="W346" i="1"/>
  <c r="W352" i="1"/>
  <c r="W358" i="1"/>
  <c r="W364" i="1"/>
  <c r="W370" i="1"/>
  <c r="W376" i="1"/>
  <c r="W382" i="1"/>
  <c r="W388" i="1"/>
  <c r="W394" i="1"/>
  <c r="W400" i="1"/>
  <c r="W406" i="1"/>
  <c r="W412" i="1"/>
  <c r="W418" i="1"/>
  <c r="W424" i="1"/>
  <c r="W430" i="1"/>
  <c r="W436" i="1"/>
  <c r="W442" i="1"/>
  <c r="W448" i="1"/>
  <c r="W454" i="1"/>
  <c r="W460" i="1"/>
  <c r="W466" i="1"/>
  <c r="W472" i="1"/>
  <c r="W478" i="1"/>
  <c r="W484" i="1"/>
  <c r="W490" i="1"/>
  <c r="W496" i="1"/>
  <c r="W48" i="1"/>
  <c r="W62" i="1"/>
  <c r="W120" i="1"/>
  <c r="W134" i="1"/>
  <c r="W144" i="1"/>
  <c r="W162" i="1"/>
  <c r="W180" i="1"/>
  <c r="W187" i="1"/>
  <c r="W194" i="1"/>
  <c r="W503" i="1"/>
  <c r="W8" i="1"/>
  <c r="W66" i="1"/>
  <c r="W80" i="1"/>
  <c r="W210" i="1"/>
  <c r="W216" i="1"/>
  <c r="W222" i="1"/>
  <c r="W228" i="1"/>
  <c r="W234" i="1"/>
  <c r="W240" i="1"/>
  <c r="W246" i="1"/>
  <c r="W252" i="1"/>
  <c r="W258" i="1"/>
  <c r="W264" i="1"/>
  <c r="W270" i="1"/>
  <c r="W276" i="1"/>
  <c r="W282" i="1"/>
  <c r="W288" i="1"/>
  <c r="W294" i="1"/>
  <c r="W300" i="1"/>
  <c r="W306" i="1"/>
  <c r="W312" i="1"/>
  <c r="W318" i="1"/>
  <c r="W324" i="1"/>
  <c r="W330" i="1"/>
  <c r="W336" i="1"/>
  <c r="W342" i="1"/>
  <c r="W348" i="1"/>
  <c r="W354" i="1"/>
  <c r="W360" i="1"/>
  <c r="W366" i="1"/>
  <c r="W372" i="1"/>
  <c r="W378" i="1"/>
  <c r="W384" i="1"/>
  <c r="W390" i="1"/>
  <c r="W396" i="1"/>
  <c r="W402" i="1"/>
  <c r="W408" i="1"/>
  <c r="W414" i="1"/>
  <c r="W420" i="1"/>
  <c r="W426" i="1"/>
  <c r="W432" i="1"/>
  <c r="W438" i="1"/>
  <c r="W444" i="1"/>
  <c r="W450" i="1"/>
  <c r="W456" i="1"/>
  <c r="W462" i="1"/>
  <c r="W468" i="1"/>
  <c r="W474" i="1"/>
  <c r="W480" i="1"/>
  <c r="W486" i="1"/>
  <c r="W492" i="1"/>
  <c r="W498" i="1"/>
  <c r="W24" i="1"/>
  <c r="W38" i="1"/>
  <c r="W96" i="1"/>
  <c r="W110" i="1"/>
  <c r="W138" i="1"/>
  <c r="W156" i="1"/>
  <c r="W174" i="1"/>
  <c r="W182" i="1"/>
  <c r="W197" i="1"/>
  <c r="W204" i="1"/>
  <c r="W20" i="1"/>
  <c r="W54" i="1"/>
  <c r="W122" i="1"/>
  <c r="W149" i="1"/>
  <c r="W251" i="1"/>
  <c r="W265" i="1"/>
  <c r="W278" i="1"/>
  <c r="W323" i="1"/>
  <c r="W337" i="1"/>
  <c r="W350" i="1"/>
  <c r="W395" i="1"/>
  <c r="W409" i="1"/>
  <c r="W422" i="1"/>
  <c r="W467" i="1"/>
  <c r="W481" i="1"/>
  <c r="W494" i="1"/>
  <c r="W92" i="1"/>
  <c r="W126" i="1"/>
  <c r="W173" i="1"/>
  <c r="W191" i="1"/>
  <c r="W209" i="1"/>
  <c r="W223" i="1"/>
  <c r="W236" i="1"/>
  <c r="W281" i="1"/>
  <c r="W295" i="1"/>
  <c r="W308" i="1"/>
  <c r="W353" i="1"/>
  <c r="W367" i="1"/>
  <c r="W380" i="1"/>
  <c r="W425" i="1"/>
  <c r="W439" i="1"/>
  <c r="W452" i="1"/>
  <c r="W497" i="1"/>
  <c r="W56" i="1"/>
  <c r="W239" i="1"/>
  <c r="W253" i="1"/>
  <c r="W266" i="1"/>
  <c r="W311" i="1"/>
  <c r="W325" i="1"/>
  <c r="W338" i="1"/>
  <c r="W383" i="1"/>
  <c r="W397" i="1"/>
  <c r="W410" i="1"/>
  <c r="W455" i="1"/>
  <c r="W469" i="1"/>
  <c r="W482" i="1"/>
  <c r="W68" i="1"/>
  <c r="W158" i="1"/>
  <c r="W212" i="1"/>
  <c r="W257" i="1"/>
  <c r="W271" i="1"/>
  <c r="W284" i="1"/>
  <c r="W329" i="1"/>
  <c r="W343" i="1"/>
  <c r="W356" i="1"/>
  <c r="W401" i="1"/>
  <c r="W415" i="1"/>
  <c r="W428" i="1"/>
  <c r="W473" i="1"/>
  <c r="W487" i="1"/>
  <c r="W500" i="1"/>
  <c r="W36" i="1"/>
  <c r="W181" i="1"/>
  <c r="W198" i="1"/>
  <c r="W215" i="1"/>
  <c r="W229" i="1"/>
  <c r="W242" i="1"/>
  <c r="W287" i="1"/>
  <c r="W301" i="1"/>
  <c r="W314" i="1"/>
  <c r="W359" i="1"/>
  <c r="W373" i="1"/>
  <c r="W386" i="1"/>
  <c r="W431" i="1"/>
  <c r="W445" i="1"/>
  <c r="W458" i="1"/>
  <c r="W6" i="1"/>
  <c r="W108" i="1"/>
  <c r="W140" i="1"/>
  <c r="W245" i="1"/>
  <c r="W259" i="1"/>
  <c r="W272" i="1"/>
  <c r="W317" i="1"/>
  <c r="W331" i="1"/>
  <c r="W344" i="1"/>
  <c r="W389" i="1"/>
  <c r="W403" i="1"/>
  <c r="W416" i="1"/>
  <c r="W461" i="1"/>
  <c r="W475" i="1"/>
  <c r="W488" i="1"/>
  <c r="W78" i="1"/>
  <c r="W164" i="1"/>
  <c r="W217" i="1"/>
  <c r="W230" i="1"/>
  <c r="W275" i="1"/>
  <c r="W289" i="1"/>
  <c r="W302" i="1"/>
  <c r="W347" i="1"/>
  <c r="W361" i="1"/>
  <c r="W374" i="1"/>
  <c r="W419" i="1"/>
  <c r="W433" i="1"/>
  <c r="W446" i="1"/>
  <c r="W491" i="1"/>
  <c r="S405" i="1"/>
  <c r="S266" i="1"/>
  <c r="S47" i="1"/>
  <c r="W427" i="1"/>
  <c r="S15" i="1"/>
  <c r="S498" i="1"/>
  <c r="S480" i="1"/>
  <c r="S463" i="1"/>
  <c r="S443" i="1"/>
  <c r="S423" i="1"/>
  <c r="S397" i="1"/>
  <c r="S371" i="1"/>
  <c r="S345" i="1"/>
  <c r="S319" i="1"/>
  <c r="S287" i="1"/>
  <c r="S254" i="1"/>
  <c r="S223" i="1"/>
  <c r="S194" i="1"/>
  <c r="S159" i="1"/>
  <c r="S89" i="1"/>
  <c r="S17" i="1"/>
  <c r="W485" i="1"/>
  <c r="W379" i="1"/>
  <c r="W277" i="1"/>
  <c r="W241" i="1"/>
  <c r="W205" i="1"/>
  <c r="W12" i="1"/>
  <c r="Y418" i="1"/>
  <c r="Y285" i="1"/>
  <c r="Y130" i="1"/>
  <c r="Z4" i="1"/>
  <c r="Z434" i="1"/>
  <c r="Z200" i="1"/>
  <c r="Z124" i="1"/>
  <c r="Z337" i="1"/>
  <c r="Z272" i="1"/>
  <c r="Z198" i="1"/>
  <c r="Z115" i="1"/>
  <c r="Z500" i="1"/>
  <c r="Z428" i="1"/>
  <c r="Z330" i="1"/>
  <c r="Z258" i="1"/>
  <c r="Z497" i="1"/>
  <c r="Z461" i="1"/>
  <c r="Z421" i="1"/>
  <c r="Z378" i="1"/>
  <c r="Z188" i="1"/>
  <c r="Z83" i="1"/>
  <c r="AC222" i="1"/>
  <c r="AC295" i="1"/>
  <c r="AC80" i="1"/>
  <c r="AC184" i="1"/>
  <c r="AC257" i="1"/>
  <c r="AC322" i="1"/>
  <c r="AC382" i="1"/>
  <c r="AC263" i="1"/>
  <c r="AC371" i="1"/>
  <c r="Z450" i="1"/>
  <c r="Z414" i="1"/>
  <c r="Z360" i="1"/>
  <c r="Z60" i="1"/>
  <c r="AB40" i="1"/>
  <c r="AB64" i="1"/>
  <c r="AB70" i="1"/>
  <c r="AB76" i="1"/>
  <c r="AB82" i="1"/>
  <c r="AB94" i="1"/>
  <c r="AB11" i="1"/>
  <c r="AB23" i="1"/>
  <c r="AB29" i="1"/>
  <c r="AB35" i="1"/>
  <c r="AB41" i="1"/>
  <c r="AB8" i="1"/>
  <c r="AB71" i="1"/>
  <c r="AB91" i="1"/>
  <c r="AB104" i="1"/>
  <c r="AB117" i="1"/>
  <c r="AB137" i="1"/>
  <c r="AB156" i="1"/>
  <c r="AB216" i="1"/>
  <c r="AB228" i="1"/>
  <c r="AB234" i="1"/>
  <c r="AB240" i="1"/>
  <c r="AB246" i="1"/>
  <c r="AB270" i="1"/>
  <c r="AB318" i="1"/>
  <c r="AB342" i="1"/>
  <c r="AB348" i="1"/>
  <c r="AB354" i="1"/>
  <c r="AB360" i="1"/>
  <c r="AB372" i="1"/>
  <c r="AB85" i="1"/>
  <c r="AB111" i="1"/>
  <c r="AB131" i="1"/>
  <c r="AB144" i="1"/>
  <c r="AB66" i="1"/>
  <c r="AB125" i="1"/>
  <c r="AB187" i="1"/>
  <c r="AB211" i="1"/>
  <c r="AB217" i="1"/>
  <c r="AB223" i="1"/>
  <c r="AB229" i="1"/>
  <c r="AB241" i="1"/>
  <c r="AB301" i="1"/>
  <c r="AB313" i="1"/>
  <c r="AB319" i="1"/>
  <c r="AB325" i="1"/>
  <c r="AB19" i="1"/>
  <c r="AB73" i="1"/>
  <c r="AB81" i="1"/>
  <c r="AB140" i="1"/>
  <c r="AB153" i="1"/>
  <c r="AB159" i="1"/>
  <c r="AB165" i="1"/>
  <c r="AB177" i="1"/>
  <c r="AB237" i="1"/>
  <c r="AB249" i="1"/>
  <c r="AB255" i="1"/>
  <c r="AB261" i="1"/>
  <c r="AB267" i="1"/>
  <c r="AB291" i="1"/>
  <c r="AB31" i="1"/>
  <c r="AB75" i="1"/>
  <c r="AB95" i="1"/>
  <c r="AB108" i="1"/>
  <c r="AB121" i="1"/>
  <c r="AB147" i="1"/>
  <c r="AB30" i="1"/>
  <c r="AB67" i="1"/>
  <c r="AB160" i="1"/>
  <c r="AB172" i="1"/>
  <c r="AB184" i="1"/>
  <c r="AB232" i="1"/>
  <c r="AB341" i="1"/>
  <c r="AB393" i="1"/>
  <c r="AB399" i="1"/>
  <c r="AB405" i="1"/>
  <c r="AB411" i="1"/>
  <c r="AB423" i="1"/>
  <c r="AB490" i="1"/>
  <c r="AB502" i="1"/>
  <c r="AB83" i="1"/>
  <c r="AB96" i="1"/>
  <c r="AB109" i="1"/>
  <c r="AB335" i="1"/>
  <c r="AB149" i="1"/>
  <c r="AB197" i="1"/>
  <c r="AB209" i="1"/>
  <c r="AB221" i="1"/>
  <c r="AB233" i="1"/>
  <c r="AB257" i="1"/>
  <c r="AB394" i="1"/>
  <c r="AB406" i="1"/>
  <c r="AB412" i="1"/>
  <c r="AB418" i="1"/>
  <c r="AB424" i="1"/>
  <c r="AB442" i="1"/>
  <c r="AB497" i="1"/>
  <c r="AB503" i="1"/>
  <c r="AB97" i="1"/>
  <c r="AB110" i="1"/>
  <c r="AB123" i="1"/>
  <c r="AB329" i="1"/>
  <c r="AB128" i="1"/>
  <c r="AB141" i="1"/>
  <c r="AB154" i="1"/>
  <c r="AB166" i="1"/>
  <c r="AB190" i="1"/>
  <c r="AB202" i="1"/>
  <c r="AB298" i="1"/>
  <c r="AB310" i="1"/>
  <c r="AB322" i="1"/>
  <c r="AB338" i="1"/>
  <c r="AB351" i="1"/>
  <c r="AB364" i="1"/>
  <c r="AB426" i="1"/>
  <c r="AB432" i="1"/>
  <c r="AB438" i="1"/>
  <c r="AB444" i="1"/>
  <c r="AB450" i="1"/>
  <c r="AB456" i="1"/>
  <c r="AB21" i="1"/>
  <c r="AB332" i="1"/>
  <c r="AB345" i="1"/>
  <c r="AB358" i="1"/>
  <c r="AB371" i="1"/>
  <c r="AB164" i="1"/>
  <c r="AB422" i="1"/>
  <c r="AB464" i="1"/>
  <c r="AB477" i="1"/>
  <c r="AB489" i="1"/>
  <c r="AB24" i="1"/>
  <c r="AB103" i="1"/>
  <c r="AB425" i="1"/>
  <c r="AB439" i="1"/>
  <c r="AB452" i="1"/>
  <c r="AB480" i="1"/>
  <c r="AB492" i="1"/>
  <c r="AB139" i="1"/>
  <c r="AB455" i="1"/>
  <c r="AB38" i="1"/>
  <c r="AB227" i="1"/>
  <c r="AB254" i="1"/>
  <c r="AB337" i="1"/>
  <c r="AB352" i="1"/>
  <c r="AB170" i="1"/>
  <c r="AB287" i="1"/>
  <c r="AB314" i="1"/>
  <c r="AB385" i="1"/>
  <c r="AB398" i="1"/>
  <c r="AB443" i="1"/>
  <c r="AB176" i="1"/>
  <c r="AB203" i="1"/>
  <c r="AB230" i="1"/>
  <c r="AB320" i="1"/>
  <c r="AB339" i="1"/>
  <c r="AB353" i="1"/>
  <c r="AB206" i="1"/>
  <c r="AB296" i="1"/>
  <c r="AB323" i="1"/>
  <c r="AB340" i="1"/>
  <c r="AB357" i="1"/>
  <c r="AB389" i="1"/>
  <c r="AB236" i="1"/>
  <c r="AB299" i="1"/>
  <c r="AB346" i="1"/>
  <c r="AB421" i="1"/>
  <c r="AB458" i="1"/>
  <c r="AB158" i="1"/>
  <c r="AB242" i="1"/>
  <c r="AB359" i="1"/>
  <c r="AB392" i="1"/>
  <c r="AB433" i="1"/>
  <c r="AB463" i="1"/>
  <c r="AB495" i="1"/>
  <c r="AB407" i="1"/>
  <c r="AB445" i="1"/>
  <c r="AB56" i="1"/>
  <c r="AB129" i="1"/>
  <c r="AB212" i="1"/>
  <c r="AB376" i="1"/>
  <c r="AB275" i="1"/>
  <c r="AB386" i="1"/>
  <c r="AB126" i="1"/>
  <c r="AB290" i="1"/>
  <c r="AB155" i="1"/>
  <c r="AB419" i="1"/>
  <c r="Z410" i="1"/>
  <c r="Z162" i="1"/>
  <c r="Z486" i="1"/>
  <c r="Z8" i="1"/>
  <c r="Z14" i="1"/>
  <c r="Z20" i="1"/>
  <c r="Z26" i="1"/>
  <c r="Z32" i="1"/>
  <c r="Z38" i="1"/>
  <c r="Z44" i="1"/>
  <c r="Z50" i="1"/>
  <c r="Z56" i="1"/>
  <c r="Z62" i="1"/>
  <c r="Z68" i="1"/>
  <c r="Z74" i="1"/>
  <c r="Z80" i="1"/>
  <c r="Z86" i="1"/>
  <c r="Z92" i="1"/>
  <c r="Z98" i="1"/>
  <c r="Z104" i="1"/>
  <c r="Z110" i="1"/>
  <c r="Z116" i="1"/>
  <c r="Z122" i="1"/>
  <c r="Z128" i="1"/>
  <c r="Z134" i="1"/>
  <c r="Z140" i="1"/>
  <c r="Z146" i="1"/>
  <c r="Z152" i="1"/>
  <c r="Z158" i="1"/>
  <c r="Z164" i="1"/>
  <c r="Z170" i="1"/>
  <c r="Z9" i="1"/>
  <c r="Z15" i="1"/>
  <c r="Z21" i="1"/>
  <c r="Z27" i="1"/>
  <c r="Z33" i="1"/>
  <c r="Z39" i="1"/>
  <c r="Z45" i="1"/>
  <c r="Z51" i="1"/>
  <c r="Z57" i="1"/>
  <c r="Z63" i="1"/>
  <c r="Z69" i="1"/>
  <c r="Z75" i="1"/>
  <c r="Z81" i="1"/>
  <c r="Z87" i="1"/>
  <c r="Z93" i="1"/>
  <c r="Z99" i="1"/>
  <c r="Z10" i="1"/>
  <c r="Z16" i="1"/>
  <c r="Z22" i="1"/>
  <c r="Z28" i="1"/>
  <c r="Z34" i="1"/>
  <c r="Z40" i="1"/>
  <c r="Z46" i="1"/>
  <c r="Z52" i="1"/>
  <c r="Z58" i="1"/>
  <c r="Z64" i="1"/>
  <c r="Z70" i="1"/>
  <c r="Z76" i="1"/>
  <c r="Z82" i="1"/>
  <c r="Z88" i="1"/>
  <c r="Z94" i="1"/>
  <c r="Z100" i="1"/>
  <c r="Z106" i="1"/>
  <c r="Z73" i="1"/>
  <c r="Z84" i="1"/>
  <c r="Z112" i="1"/>
  <c r="Z125" i="1"/>
  <c r="Z138" i="1"/>
  <c r="Z151" i="1"/>
  <c r="Z171" i="1"/>
  <c r="Z177" i="1"/>
  <c r="Z183" i="1"/>
  <c r="Z189" i="1"/>
  <c r="Z195" i="1"/>
  <c r="Z201" i="1"/>
  <c r="Z207" i="1"/>
  <c r="Z213" i="1"/>
  <c r="Z219" i="1"/>
  <c r="Z225" i="1"/>
  <c r="Z231" i="1"/>
  <c r="Z237" i="1"/>
  <c r="Z243" i="1"/>
  <c r="Z249" i="1"/>
  <c r="Z255" i="1"/>
  <c r="Z261" i="1"/>
  <c r="Z267" i="1"/>
  <c r="Z273" i="1"/>
  <c r="Z279" i="1"/>
  <c r="Z285" i="1"/>
  <c r="Z291" i="1"/>
  <c r="Z297" i="1"/>
  <c r="Z303" i="1"/>
  <c r="Z309" i="1"/>
  <c r="Z315" i="1"/>
  <c r="Z321" i="1"/>
  <c r="Z327" i="1"/>
  <c r="Z333" i="1"/>
  <c r="Z339" i="1"/>
  <c r="Z345" i="1"/>
  <c r="Z351" i="1"/>
  <c r="Z357" i="1"/>
  <c r="Z363" i="1"/>
  <c r="Z369" i="1"/>
  <c r="Z375" i="1"/>
  <c r="Z381" i="1"/>
  <c r="Z387" i="1"/>
  <c r="Z393" i="1"/>
  <c r="Z399" i="1"/>
  <c r="Z405" i="1"/>
  <c r="Z411" i="1"/>
  <c r="Z417" i="1"/>
  <c r="Z423" i="1"/>
  <c r="Z429" i="1"/>
  <c r="Z435" i="1"/>
  <c r="Z441" i="1"/>
  <c r="Z447" i="1"/>
  <c r="Z453" i="1"/>
  <c r="Z459" i="1"/>
  <c r="Z465" i="1"/>
  <c r="Z471" i="1"/>
  <c r="Z477" i="1"/>
  <c r="Z483" i="1"/>
  <c r="Z95" i="1"/>
  <c r="Z119" i="1"/>
  <c r="Z132" i="1"/>
  <c r="Z145" i="1"/>
  <c r="Z165" i="1"/>
  <c r="Z5" i="1"/>
  <c r="Z17" i="1"/>
  <c r="Z29" i="1"/>
  <c r="Z41" i="1"/>
  <c r="Z53" i="1"/>
  <c r="Z65" i="1"/>
  <c r="Z85" i="1"/>
  <c r="Z96" i="1"/>
  <c r="Z105" i="1"/>
  <c r="Z113" i="1"/>
  <c r="Z126" i="1"/>
  <c r="Z139" i="1"/>
  <c r="Z159" i="1"/>
  <c r="Z172" i="1"/>
  <c r="Z178" i="1"/>
  <c r="Z184" i="1"/>
  <c r="Z190" i="1"/>
  <c r="Z196" i="1"/>
  <c r="Z202" i="1"/>
  <c r="Z208" i="1"/>
  <c r="Z214" i="1"/>
  <c r="Z220" i="1"/>
  <c r="Z226" i="1"/>
  <c r="Z232" i="1"/>
  <c r="Z238" i="1"/>
  <c r="Z244" i="1"/>
  <c r="Z250" i="1"/>
  <c r="Z256" i="1"/>
  <c r="Z262" i="1"/>
  <c r="Z268" i="1"/>
  <c r="Z274" i="1"/>
  <c r="Z280" i="1"/>
  <c r="Z286" i="1"/>
  <c r="Z292" i="1"/>
  <c r="Z298" i="1"/>
  <c r="Z304" i="1"/>
  <c r="Z310" i="1"/>
  <c r="Z316" i="1"/>
  <c r="Z322" i="1"/>
  <c r="Z328" i="1"/>
  <c r="Z334" i="1"/>
  <c r="Z340" i="1"/>
  <c r="Z346" i="1"/>
  <c r="Z352" i="1"/>
  <c r="Z358" i="1"/>
  <c r="Z364" i="1"/>
  <c r="Z370" i="1"/>
  <c r="Z376" i="1"/>
  <c r="Z382" i="1"/>
  <c r="Z388" i="1"/>
  <c r="Z394" i="1"/>
  <c r="Z400" i="1"/>
  <c r="Z406" i="1"/>
  <c r="Z412" i="1"/>
  <c r="Z418" i="1"/>
  <c r="Z6" i="1"/>
  <c r="Z18" i="1"/>
  <c r="Z30" i="1"/>
  <c r="Z42" i="1"/>
  <c r="Z54" i="1"/>
  <c r="Z66" i="1"/>
  <c r="Z120" i="1"/>
  <c r="Z133" i="1"/>
  <c r="Z153" i="1"/>
  <c r="Z166" i="1"/>
  <c r="Z77" i="1"/>
  <c r="Z97" i="1"/>
  <c r="Z107" i="1"/>
  <c r="Z114" i="1"/>
  <c r="Z127" i="1"/>
  <c r="Z147" i="1"/>
  <c r="Z160" i="1"/>
  <c r="Z173" i="1"/>
  <c r="Z179" i="1"/>
  <c r="Z185" i="1"/>
  <c r="Z191" i="1"/>
  <c r="Z197" i="1"/>
  <c r="Z203" i="1"/>
  <c r="Z209" i="1"/>
  <c r="Z215" i="1"/>
  <c r="Z221" i="1"/>
  <c r="Z227" i="1"/>
  <c r="Z233" i="1"/>
  <c r="Z239" i="1"/>
  <c r="Z245" i="1"/>
  <c r="Z251" i="1"/>
  <c r="Z257" i="1"/>
  <c r="Z263" i="1"/>
  <c r="Z269" i="1"/>
  <c r="Z275" i="1"/>
  <c r="Z281" i="1"/>
  <c r="Z287" i="1"/>
  <c r="Z293" i="1"/>
  <c r="Z299" i="1"/>
  <c r="Z305" i="1"/>
  <c r="Z311" i="1"/>
  <c r="Z317" i="1"/>
  <c r="Z323" i="1"/>
  <c r="Z329" i="1"/>
  <c r="Z335" i="1"/>
  <c r="Z341" i="1"/>
  <c r="Z347" i="1"/>
  <c r="Z353" i="1"/>
  <c r="Z359" i="1"/>
  <c r="Z365" i="1"/>
  <c r="Z371" i="1"/>
  <c r="Z377" i="1"/>
  <c r="Z383" i="1"/>
  <c r="Z389" i="1"/>
  <c r="Z395" i="1"/>
  <c r="Z7" i="1"/>
  <c r="Z19" i="1"/>
  <c r="Z31" i="1"/>
  <c r="Z43" i="1"/>
  <c r="Z55" i="1"/>
  <c r="Z67" i="1"/>
  <c r="Z78" i="1"/>
  <c r="Z121" i="1"/>
  <c r="Z141" i="1"/>
  <c r="Z154" i="1"/>
  <c r="Z167" i="1"/>
  <c r="Z79" i="1"/>
  <c r="Z90" i="1"/>
  <c r="Z129" i="1"/>
  <c r="Z142" i="1"/>
  <c r="Z155" i="1"/>
  <c r="Z168" i="1"/>
  <c r="Z13" i="1"/>
  <c r="Z47" i="1"/>
  <c r="Z72" i="1"/>
  <c r="Z117" i="1"/>
  <c r="Z131" i="1"/>
  <c r="Z149" i="1"/>
  <c r="Z163" i="1"/>
  <c r="Z180" i="1"/>
  <c r="Z192" i="1"/>
  <c r="Z204" i="1"/>
  <c r="Z216" i="1"/>
  <c r="Z228" i="1"/>
  <c r="Z240" i="1"/>
  <c r="Z252" i="1"/>
  <c r="Z264" i="1"/>
  <c r="Z276" i="1"/>
  <c r="Z288" i="1"/>
  <c r="Z300" i="1"/>
  <c r="Z312" i="1"/>
  <c r="Z332" i="1"/>
  <c r="Z425" i="1"/>
  <c r="Z438" i="1"/>
  <c r="Z451" i="1"/>
  <c r="Z464" i="1"/>
  <c r="Z484" i="1"/>
  <c r="Z491" i="1"/>
  <c r="Z48" i="1"/>
  <c r="Z101" i="1"/>
  <c r="Z135" i="1"/>
  <c r="Z181" i="1"/>
  <c r="Z193" i="1"/>
  <c r="Z205" i="1"/>
  <c r="Z217" i="1"/>
  <c r="Z229" i="1"/>
  <c r="Z241" i="1"/>
  <c r="Z253" i="1"/>
  <c r="Z265" i="1"/>
  <c r="Z277" i="1"/>
  <c r="Z289" i="1"/>
  <c r="Z301" i="1"/>
  <c r="Z313" i="1"/>
  <c r="Z343" i="1"/>
  <c r="Z361" i="1"/>
  <c r="Z379" i="1"/>
  <c r="Z397" i="1"/>
  <c r="Z404" i="1"/>
  <c r="Z419" i="1"/>
  <c r="Z432" i="1"/>
  <c r="Z445" i="1"/>
  <c r="Z458" i="1"/>
  <c r="Z478" i="1"/>
  <c r="Z498" i="1"/>
  <c r="Z23" i="1"/>
  <c r="Z102" i="1"/>
  <c r="Z118" i="1"/>
  <c r="Z136" i="1"/>
  <c r="Z150" i="1"/>
  <c r="Z324" i="1"/>
  <c r="Z426" i="1"/>
  <c r="Z439" i="1"/>
  <c r="Z452" i="1"/>
  <c r="Z472" i="1"/>
  <c r="Z485" i="1"/>
  <c r="Z492" i="1"/>
  <c r="Z24" i="1"/>
  <c r="Z49" i="1"/>
  <c r="Z182" i="1"/>
  <c r="Z194" i="1"/>
  <c r="Z206" i="1"/>
  <c r="Z218" i="1"/>
  <c r="Z230" i="1"/>
  <c r="Z242" i="1"/>
  <c r="Z254" i="1"/>
  <c r="Z266" i="1"/>
  <c r="Z278" i="1"/>
  <c r="Z290" i="1"/>
  <c r="Z302" i="1"/>
  <c r="Z314" i="1"/>
  <c r="Z325" i="1"/>
  <c r="Z344" i="1"/>
  <c r="Z354" i="1"/>
  <c r="Z362" i="1"/>
  <c r="Z372" i="1"/>
  <c r="Z380" i="1"/>
  <c r="Z390" i="1"/>
  <c r="Z398" i="1"/>
  <c r="Z413" i="1"/>
  <c r="Z420" i="1"/>
  <c r="Z433" i="1"/>
  <c r="Z446" i="1"/>
  <c r="Z466" i="1"/>
  <c r="Z479" i="1"/>
  <c r="Z499" i="1"/>
  <c r="Z103" i="1"/>
  <c r="Z123" i="1"/>
  <c r="Z137" i="1"/>
  <c r="Z169" i="1"/>
  <c r="Z336" i="1"/>
  <c r="Z427" i="1"/>
  <c r="Z440" i="1"/>
  <c r="Z460" i="1"/>
  <c r="Z473" i="1"/>
  <c r="Z493" i="1"/>
  <c r="Z35" i="1"/>
  <c r="Z89" i="1"/>
  <c r="Z174" i="1"/>
  <c r="Z187" i="1"/>
  <c r="Z199" i="1"/>
  <c r="Z211" i="1"/>
  <c r="Z223" i="1"/>
  <c r="Z235" i="1"/>
  <c r="Z247" i="1"/>
  <c r="Z259" i="1"/>
  <c r="Z271" i="1"/>
  <c r="Z283" i="1"/>
  <c r="Z295" i="1"/>
  <c r="Z307" i="1"/>
  <c r="Z318" i="1"/>
  <c r="Z338" i="1"/>
  <c r="Z348" i="1"/>
  <c r="Z356" i="1"/>
  <c r="Z366" i="1"/>
  <c r="Z374" i="1"/>
  <c r="Z384" i="1"/>
  <c r="Z392" i="1"/>
  <c r="Z401" i="1"/>
  <c r="Z408" i="1"/>
  <c r="Z415" i="1"/>
  <c r="Z422" i="1"/>
  <c r="Z442" i="1"/>
  <c r="Z455" i="1"/>
  <c r="Z468" i="1"/>
  <c r="Z481" i="1"/>
  <c r="Z488" i="1"/>
  <c r="Z501" i="1"/>
  <c r="Z36" i="1"/>
  <c r="Z61" i="1"/>
  <c r="Z143" i="1"/>
  <c r="Z157" i="1"/>
  <c r="Z175" i="1"/>
  <c r="Z319" i="1"/>
  <c r="Z436" i="1"/>
  <c r="Z449" i="1"/>
  <c r="Z462" i="1"/>
  <c r="Z475" i="1"/>
  <c r="Z495" i="1"/>
  <c r="Z502" i="1"/>
  <c r="Z25" i="1"/>
  <c r="Z91" i="1"/>
  <c r="Z260" i="1"/>
  <c r="Z385" i="1"/>
  <c r="Z403" i="1"/>
  <c r="Z437" i="1"/>
  <c r="Z454" i="1"/>
  <c r="Z469" i="1"/>
  <c r="Z234" i="1"/>
  <c r="Z342" i="1"/>
  <c r="Z407" i="1"/>
  <c r="Z487" i="1"/>
  <c r="Z176" i="1"/>
  <c r="Z236" i="1"/>
  <c r="Z294" i="1"/>
  <c r="Z320" i="1"/>
  <c r="Z367" i="1"/>
  <c r="Z386" i="1"/>
  <c r="Z424" i="1"/>
  <c r="Z456" i="1"/>
  <c r="Z470" i="1"/>
  <c r="Z503" i="1"/>
  <c r="Z37" i="1"/>
  <c r="Z108" i="1"/>
  <c r="Z210" i="1"/>
  <c r="Z296" i="1"/>
  <c r="Z391" i="1"/>
  <c r="Z409" i="1"/>
  <c r="Z489" i="1"/>
  <c r="Z109" i="1"/>
  <c r="Z144" i="1"/>
  <c r="Z212" i="1"/>
  <c r="Z270" i="1"/>
  <c r="Z326" i="1"/>
  <c r="Z349" i="1"/>
  <c r="Z368" i="1"/>
  <c r="Z443" i="1"/>
  <c r="Z457" i="1"/>
  <c r="Z474" i="1"/>
  <c r="Z490" i="1"/>
  <c r="Z156" i="1"/>
  <c r="Z248" i="1"/>
  <c r="Z306" i="1"/>
  <c r="Z331" i="1"/>
  <c r="Z355" i="1"/>
  <c r="Z396" i="1"/>
  <c r="Z494" i="1"/>
  <c r="Z161" i="1"/>
  <c r="Z222" i="1"/>
  <c r="Z308" i="1"/>
  <c r="Z416" i="1"/>
  <c r="Z431" i="1"/>
  <c r="Z448" i="1"/>
  <c r="Z463" i="1"/>
  <c r="Z480" i="1"/>
  <c r="Z496" i="1"/>
  <c r="Z482" i="1"/>
  <c r="Z444" i="1"/>
  <c r="AB344" i="1"/>
  <c r="J508" i="3" l="1"/>
  <c r="Z446" i="3" s="1"/>
  <c r="I509" i="3"/>
  <c r="Z500" i="3"/>
  <c r="Z483" i="3"/>
  <c r="Z479" i="3"/>
  <c r="Z466" i="3"/>
  <c r="Z462" i="3"/>
  <c r="Z445" i="3"/>
  <c r="Z501" i="3"/>
  <c r="Z497" i="3"/>
  <c r="Z484" i="3"/>
  <c r="Z480" i="3"/>
  <c r="Z463" i="3"/>
  <c r="Z429" i="3"/>
  <c r="Z425" i="3"/>
  <c r="Z412" i="3"/>
  <c r="Z408" i="3"/>
  <c r="Z403" i="3"/>
  <c r="Z397" i="3"/>
  <c r="Z493" i="3"/>
  <c r="Z476" i="3"/>
  <c r="Z487" i="3"/>
  <c r="Z485" i="3"/>
  <c r="Z456" i="3"/>
  <c r="Z453" i="3"/>
  <c r="Z434" i="3"/>
  <c r="Z415" i="3"/>
  <c r="Z405" i="3"/>
  <c r="Z391" i="3"/>
  <c r="Z385" i="3"/>
  <c r="Z379" i="3"/>
  <c r="Z495" i="3"/>
  <c r="Z488" i="3"/>
  <c r="Z474" i="3"/>
  <c r="Z467" i="3"/>
  <c r="Z457" i="3"/>
  <c r="Z438" i="3"/>
  <c r="Z435" i="3"/>
  <c r="Z423" i="3"/>
  <c r="Z486" i="3"/>
  <c r="Z472" i="3"/>
  <c r="Z460" i="3"/>
  <c r="Z449" i="3"/>
  <c r="Z420" i="3"/>
  <c r="Z410" i="3"/>
  <c r="Z433" i="3"/>
  <c r="Z431" i="3"/>
  <c r="Z372" i="3"/>
  <c r="Z366" i="3"/>
  <c r="Z441" i="3"/>
  <c r="Z439" i="3"/>
  <c r="Z419" i="3"/>
  <c r="Z417" i="3"/>
  <c r="Z406" i="3"/>
  <c r="Z398" i="3"/>
  <c r="Z392" i="3"/>
  <c r="Z373" i="3"/>
  <c r="Z367" i="3"/>
  <c r="Z361" i="3"/>
  <c r="Z355" i="3"/>
  <c r="Z490" i="3"/>
  <c r="Z469" i="3"/>
  <c r="Z443" i="3"/>
  <c r="Z478" i="3"/>
  <c r="Z471" i="3"/>
  <c r="Z455" i="3"/>
  <c r="Z451" i="3"/>
  <c r="Z430" i="3"/>
  <c r="Z411" i="3"/>
  <c r="Z409" i="3"/>
  <c r="Z383" i="3"/>
  <c r="Z491" i="3"/>
  <c r="Z477" i="3"/>
  <c r="Z447" i="3"/>
  <c r="Z444" i="3"/>
  <c r="Z414" i="3"/>
  <c r="Z494" i="3"/>
  <c r="Z473" i="3"/>
  <c r="Z470" i="3"/>
  <c r="Z428" i="3"/>
  <c r="Z371" i="3"/>
  <c r="Z368" i="3"/>
  <c r="Z357" i="3"/>
  <c r="Z352" i="3"/>
  <c r="Z346" i="3"/>
  <c r="Z340" i="3"/>
  <c r="Z334" i="3"/>
  <c r="Z328" i="3"/>
  <c r="Z459" i="3"/>
  <c r="Z450" i="3"/>
  <c r="Z422" i="3"/>
  <c r="Z399" i="3"/>
  <c r="Z395" i="3"/>
  <c r="Z393" i="3"/>
  <c r="Z416" i="3"/>
  <c r="Z407" i="3"/>
  <c r="Z369" i="3"/>
  <c r="Z496" i="3"/>
  <c r="Z482" i="3"/>
  <c r="Z475" i="3"/>
  <c r="Z461" i="3"/>
  <c r="Z458" i="3"/>
  <c r="Z436" i="3"/>
  <c r="Z421" i="3"/>
  <c r="Z448" i="3"/>
  <c r="Z442" i="3"/>
  <c r="Z426" i="3"/>
  <c r="Z380" i="3"/>
  <c r="Z374" i="3"/>
  <c r="Z326" i="3"/>
  <c r="Z322" i="3"/>
  <c r="Z499" i="3"/>
  <c r="Z390" i="3"/>
  <c r="Z370" i="3"/>
  <c r="Z353" i="3"/>
  <c r="Z343" i="3"/>
  <c r="Z333" i="3"/>
  <c r="Z330" i="3"/>
  <c r="Z318" i="3"/>
  <c r="Z308" i="3"/>
  <c r="Z302" i="3"/>
  <c r="Z296" i="3"/>
  <c r="Z290" i="3"/>
  <c r="Z284" i="3"/>
  <c r="Z278" i="3"/>
  <c r="Z272" i="3"/>
  <c r="Z266" i="3"/>
  <c r="Z452" i="3"/>
  <c r="Z356" i="3"/>
  <c r="Z314" i="3"/>
  <c r="Z503" i="3"/>
  <c r="Z440" i="3"/>
  <c r="Z424" i="3"/>
  <c r="Z389" i="3"/>
  <c r="Z375" i="3"/>
  <c r="Z354" i="3"/>
  <c r="Z344" i="3"/>
  <c r="Z341" i="3"/>
  <c r="Z331" i="3"/>
  <c r="Z315" i="3"/>
  <c r="Z310" i="3"/>
  <c r="Z304" i="3"/>
  <c r="Z298" i="3"/>
  <c r="Z292" i="3"/>
  <c r="Z394" i="3"/>
  <c r="Z381" i="3"/>
  <c r="Z351" i="3"/>
  <c r="Z348" i="3"/>
  <c r="Z338" i="3"/>
  <c r="Z335" i="3"/>
  <c r="Z320" i="3"/>
  <c r="Z316" i="3"/>
  <c r="Z311" i="3"/>
  <c r="Z305" i="3"/>
  <c r="Z299" i="3"/>
  <c r="Z384" i="3"/>
  <c r="Z363" i="3"/>
  <c r="Z345" i="3"/>
  <c r="Z323" i="3"/>
  <c r="Z321" i="3"/>
  <c r="Z312" i="3"/>
  <c r="Z250" i="3"/>
  <c r="Z404" i="3"/>
  <c r="Z376" i="3"/>
  <c r="Z360" i="3"/>
  <c r="Z347" i="3"/>
  <c r="Z282" i="3"/>
  <c r="Z279" i="3"/>
  <c r="Z269" i="3"/>
  <c r="Z246" i="3"/>
  <c r="Z242" i="3"/>
  <c r="Z465" i="3"/>
  <c r="Z437" i="3"/>
  <c r="Z388" i="3"/>
  <c r="Z342" i="3"/>
  <c r="Z337" i="3"/>
  <c r="Z325" i="3"/>
  <c r="Z259" i="3"/>
  <c r="Z255" i="3"/>
  <c r="Z502" i="3"/>
  <c r="Z481" i="3"/>
  <c r="Z324" i="3"/>
  <c r="Z313" i="3"/>
  <c r="Z277" i="3"/>
  <c r="Z274" i="3"/>
  <c r="Z264" i="3"/>
  <c r="Z261" i="3"/>
  <c r="Z244" i="3"/>
  <c r="Z303" i="3"/>
  <c r="Z289" i="3"/>
  <c r="Z286" i="3"/>
  <c r="Z271" i="3"/>
  <c r="Z260" i="3"/>
  <c r="Z228" i="3"/>
  <c r="Z211" i="3"/>
  <c r="Z194" i="3"/>
  <c r="Z190" i="3"/>
  <c r="Z177" i="3"/>
  <c r="Z173" i="3"/>
  <c r="Z156" i="3"/>
  <c r="Z138" i="3"/>
  <c r="Z132" i="3"/>
  <c r="Z126" i="3"/>
  <c r="Z492" i="3"/>
  <c r="Z400" i="3"/>
  <c r="Z359" i="3"/>
  <c r="Z329" i="3"/>
  <c r="Z319" i="3"/>
  <c r="Z309" i="3"/>
  <c r="Z300" i="3"/>
  <c r="Z256" i="3"/>
  <c r="Z224" i="3"/>
  <c r="Z220" i="3"/>
  <c r="Z207" i="3"/>
  <c r="Z203" i="3"/>
  <c r="Z186" i="3"/>
  <c r="Z169" i="3"/>
  <c r="Z152" i="3"/>
  <c r="Z148" i="3"/>
  <c r="Z378" i="3"/>
  <c r="Z306" i="3"/>
  <c r="Z294" i="3"/>
  <c r="Z291" i="3"/>
  <c r="Z275" i="3"/>
  <c r="Z262" i="3"/>
  <c r="Z258" i="3"/>
  <c r="Z254" i="3"/>
  <c r="Z252" i="3"/>
  <c r="Z248" i="3"/>
  <c r="Z237" i="3"/>
  <c r="Z233" i="3"/>
  <c r="Z216" i="3"/>
  <c r="Z199" i="3"/>
  <c r="Z182" i="3"/>
  <c r="Z178" i="3"/>
  <c r="Z165" i="3"/>
  <c r="Z161" i="3"/>
  <c r="Z144" i="3"/>
  <c r="Z139" i="3"/>
  <c r="Z133" i="3"/>
  <c r="Z127" i="3"/>
  <c r="Z121" i="3"/>
  <c r="Z427" i="3"/>
  <c r="Z387" i="3"/>
  <c r="Z327" i="3"/>
  <c r="Z276" i="3"/>
  <c r="Z263" i="3"/>
  <c r="Z257" i="3"/>
  <c r="Z251" i="3"/>
  <c r="Z222" i="3"/>
  <c r="Z205" i="3"/>
  <c r="Z188" i="3"/>
  <c r="Z184" i="3"/>
  <c r="Z171" i="3"/>
  <c r="Z167" i="3"/>
  <c r="Z150" i="3"/>
  <c r="Z489" i="3"/>
  <c r="Z349" i="3"/>
  <c r="Z245" i="3"/>
  <c r="Z239" i="3"/>
  <c r="Z231" i="3"/>
  <c r="Z227" i="3"/>
  <c r="Z225" i="3"/>
  <c r="Z221" i="3"/>
  <c r="Z176" i="3"/>
  <c r="Z172" i="3"/>
  <c r="Z170" i="3"/>
  <c r="Z166" i="3"/>
  <c r="Z382" i="3"/>
  <c r="Z307" i="3"/>
  <c r="Z293" i="3"/>
  <c r="Z223" i="3"/>
  <c r="Z217" i="3"/>
  <c r="Z168" i="3"/>
  <c r="Z162" i="3"/>
  <c r="Z464" i="3"/>
  <c r="Z297" i="3"/>
  <c r="Z285" i="3"/>
  <c r="Z219" i="3"/>
  <c r="Z215" i="3"/>
  <c r="Z213" i="3"/>
  <c r="Z209" i="3"/>
  <c r="Z164" i="3"/>
  <c r="Z160" i="3"/>
  <c r="Z158" i="3"/>
  <c r="Z154" i="3"/>
  <c r="Z135" i="3"/>
  <c r="Z111" i="3"/>
  <c r="Z98" i="3"/>
  <c r="Z81" i="3"/>
  <c r="Z68" i="3"/>
  <c r="Z418" i="3"/>
  <c r="Z365" i="3"/>
  <c r="Z336" i="3"/>
  <c r="Z288" i="3"/>
  <c r="Z253" i="3"/>
  <c r="Z247" i="3"/>
  <c r="Z201" i="3"/>
  <c r="Z197" i="3"/>
  <c r="Z195" i="3"/>
  <c r="Z191" i="3"/>
  <c r="Z362" i="3"/>
  <c r="Z287" i="3"/>
  <c r="Z249" i="3"/>
  <c r="Z243" i="3"/>
  <c r="Z240" i="3"/>
  <c r="Z218" i="3"/>
  <c r="Z214" i="3"/>
  <c r="Z212" i="3"/>
  <c r="Z208" i="3"/>
  <c r="Z163" i="3"/>
  <c r="Z157" i="3"/>
  <c r="Z136" i="3"/>
  <c r="Z122" i="3"/>
  <c r="Z119" i="3"/>
  <c r="Z332" i="3"/>
  <c r="Z145" i="3"/>
  <c r="Z129" i="3"/>
  <c r="Z108" i="3"/>
  <c r="Z90" i="3"/>
  <c r="Z80" i="3"/>
  <c r="Z70" i="3"/>
  <c r="Z66" i="3"/>
  <c r="Z61" i="3"/>
  <c r="Z55" i="3"/>
  <c r="Z49" i="3"/>
  <c r="Z43" i="3"/>
  <c r="Z37" i="3"/>
  <c r="Z31" i="3"/>
  <c r="Z25" i="3"/>
  <c r="Z19" i="3"/>
  <c r="Z13" i="3"/>
  <c r="Z7" i="3"/>
  <c r="Z14" i="3"/>
  <c r="Z8" i="3"/>
  <c r="Z283" i="3"/>
  <c r="Z273" i="3"/>
  <c r="Z267" i="3"/>
  <c r="Z210" i="3"/>
  <c r="Z200" i="3"/>
  <c r="Z193" i="3"/>
  <c r="Z183" i="3"/>
  <c r="Z180" i="3"/>
  <c r="Z153" i="3"/>
  <c r="Z142" i="3"/>
  <c r="Z131" i="3"/>
  <c r="Z100" i="3"/>
  <c r="Z97" i="3"/>
  <c r="Z87" i="3"/>
  <c r="Z77" i="3"/>
  <c r="Z20" i="3"/>
  <c r="Z402" i="3"/>
  <c r="Z358" i="3"/>
  <c r="Z386" i="3"/>
  <c r="Z350" i="3"/>
  <c r="Z241" i="3"/>
  <c r="Z230" i="3"/>
  <c r="Z103" i="3"/>
  <c r="Z94" i="3"/>
  <c r="Z74" i="3"/>
  <c r="Z62" i="3"/>
  <c r="Z56" i="3"/>
  <c r="Z50" i="3"/>
  <c r="Z44" i="3"/>
  <c r="Z38" i="3"/>
  <c r="Z32" i="3"/>
  <c r="Z26" i="3"/>
  <c r="Z468" i="3"/>
  <c r="Z295" i="3"/>
  <c r="Z236" i="3"/>
  <c r="Z155" i="3"/>
  <c r="Z149" i="3"/>
  <c r="Z128" i="3"/>
  <c r="Z112" i="3"/>
  <c r="Z88" i="3"/>
  <c r="Z78" i="3"/>
  <c r="Z396" i="3"/>
  <c r="Z301" i="3"/>
  <c r="Z270" i="3"/>
  <c r="Z232" i="3"/>
  <c r="Z146" i="3"/>
  <c r="Z141" i="3"/>
  <c r="Z134" i="3"/>
  <c r="Z118" i="3"/>
  <c r="Z104" i="3"/>
  <c r="Z92" i="3"/>
  <c r="Z82" i="3"/>
  <c r="Z454" i="3"/>
  <c r="Z364" i="3"/>
  <c r="Z280" i="3"/>
  <c r="Z238" i="3"/>
  <c r="Z204" i="3"/>
  <c r="Z181" i="3"/>
  <c r="Z175" i="3"/>
  <c r="Z124" i="3"/>
  <c r="Z115" i="3"/>
  <c r="Z107" i="3"/>
  <c r="Z99" i="3"/>
  <c r="Z72" i="3"/>
  <c r="Z65" i="3"/>
  <c r="Z39" i="3"/>
  <c r="Z21" i="3"/>
  <c r="Z130" i="3"/>
  <c r="Z189" i="3"/>
  <c r="Z95" i="3"/>
  <c r="Z29" i="3"/>
  <c r="Z11" i="3"/>
  <c r="Z45" i="3"/>
  <c r="Z9" i="3"/>
  <c r="Z401" i="3"/>
  <c r="Z268" i="3"/>
  <c r="Z198" i="3"/>
  <c r="Z192" i="3"/>
  <c r="Z143" i="3"/>
  <c r="Z89" i="3"/>
  <c r="Z84" i="3"/>
  <c r="Z79" i="3"/>
  <c r="Z67" i="3"/>
  <c r="Z30" i="3"/>
  <c r="Z28" i="3"/>
  <c r="Z12" i="3"/>
  <c r="Z10" i="3"/>
  <c r="Z91" i="3"/>
  <c r="Z69" i="3"/>
  <c r="Z46" i="3"/>
  <c r="Z196" i="3"/>
  <c r="Z151" i="3"/>
  <c r="Z117" i="3"/>
  <c r="Z106" i="3"/>
  <c r="Z58" i="3"/>
  <c r="Z54" i="3"/>
  <c r="Z15" i="3"/>
  <c r="Z73" i="3"/>
  <c r="Z226" i="3"/>
  <c r="Z147" i="3"/>
  <c r="Z93" i="3"/>
  <c r="Z83" i="3"/>
  <c r="Z85" i="3"/>
  <c r="Z47" i="3"/>
  <c r="Z27" i="3"/>
  <c r="Z159" i="3"/>
  <c r="Z125" i="3"/>
  <c r="Z116" i="3"/>
  <c r="Z432" i="3"/>
  <c r="Z339" i="3"/>
  <c r="Z185" i="3"/>
  <c r="Z179" i="3"/>
  <c r="Z174" i="3"/>
  <c r="Z120" i="3"/>
  <c r="Z109" i="3"/>
  <c r="Z101" i="3"/>
  <c r="Z96" i="3"/>
  <c r="Z86" i="3"/>
  <c r="Z52" i="3"/>
  <c r="Z48" i="3"/>
  <c r="Z35" i="3"/>
  <c r="Z17" i="3"/>
  <c r="Z265" i="3"/>
  <c r="Z202" i="3"/>
  <c r="Z33" i="3"/>
  <c r="Z235" i="3"/>
  <c r="Z206" i="3"/>
  <c r="Z498" i="3"/>
  <c r="Z377" i="3"/>
  <c r="Z123" i="3"/>
  <c r="Z114" i="3"/>
  <c r="Z76" i="3"/>
  <c r="Z71" i="3"/>
  <c r="Z64" i="3"/>
  <c r="Z60" i="3"/>
  <c r="Z42" i="3"/>
  <c r="Z40" i="3"/>
  <c r="Z24" i="3"/>
  <c r="Z22" i="3"/>
  <c r="Z6" i="3"/>
  <c r="Z4" i="3"/>
  <c r="Z317" i="3"/>
  <c r="Z137" i="3"/>
  <c r="Z413" i="3"/>
  <c r="Z229" i="3"/>
  <c r="Z140" i="3"/>
  <c r="Z53" i="3"/>
  <c r="Z16" i="3"/>
  <c r="Z59" i="3"/>
  <c r="Z102" i="3"/>
  <c r="Z281" i="3"/>
  <c r="Z113" i="3"/>
  <c r="Z57" i="3"/>
  <c r="Z105" i="3"/>
  <c r="Z23" i="3"/>
  <c r="Z51" i="3"/>
  <c r="Z36" i="3"/>
  <c r="Z234" i="3"/>
  <c r="Z75" i="3"/>
  <c r="Z34" i="3"/>
  <c r="Z41" i="3"/>
  <c r="Z5" i="3"/>
  <c r="Z187" i="3"/>
  <c r="Z110" i="3"/>
  <c r="Z18" i="3"/>
  <c r="Z63" i="3"/>
  <c r="S500" i="3"/>
  <c r="S494" i="3"/>
  <c r="S488" i="3"/>
  <c r="S482" i="3"/>
  <c r="S476" i="3"/>
  <c r="S470" i="3"/>
  <c r="S464" i="3"/>
  <c r="S458" i="3"/>
  <c r="S452" i="3"/>
  <c r="S446" i="3"/>
  <c r="S440" i="3"/>
  <c r="S434" i="3"/>
  <c r="S428" i="3"/>
  <c r="S422" i="3"/>
  <c r="S416" i="3"/>
  <c r="S410" i="3"/>
  <c r="S490" i="3"/>
  <c r="S473" i="3"/>
  <c r="S456" i="3"/>
  <c r="S439" i="3"/>
  <c r="S435" i="3"/>
  <c r="S491" i="3"/>
  <c r="S474" i="3"/>
  <c r="S457" i="3"/>
  <c r="S453" i="3"/>
  <c r="S436" i="3"/>
  <c r="S419" i="3"/>
  <c r="S487" i="3"/>
  <c r="S483" i="3"/>
  <c r="S466" i="3"/>
  <c r="S498" i="3"/>
  <c r="S496" i="3"/>
  <c r="S477" i="3"/>
  <c r="S463" i="3"/>
  <c r="S455" i="3"/>
  <c r="S444" i="3"/>
  <c r="S433" i="3"/>
  <c r="S427" i="3"/>
  <c r="S424" i="3"/>
  <c r="S399" i="3"/>
  <c r="S499" i="3"/>
  <c r="S485" i="3"/>
  <c r="S478" i="3"/>
  <c r="S459" i="3"/>
  <c r="S448" i="3"/>
  <c r="S437" i="3"/>
  <c r="S412" i="3"/>
  <c r="S405" i="3"/>
  <c r="S401" i="3"/>
  <c r="S391" i="3"/>
  <c r="S385" i="3"/>
  <c r="S497" i="3"/>
  <c r="S462" i="3"/>
  <c r="S429" i="3"/>
  <c r="S484" i="3"/>
  <c r="S442" i="3"/>
  <c r="S418" i="3"/>
  <c r="S387" i="3"/>
  <c r="S493" i="3"/>
  <c r="S486" i="3"/>
  <c r="S472" i="3"/>
  <c r="S465" i="3"/>
  <c r="S454" i="3"/>
  <c r="S450" i="3"/>
  <c r="S394" i="3"/>
  <c r="S381" i="3"/>
  <c r="S502" i="3"/>
  <c r="S495" i="3"/>
  <c r="S467" i="3"/>
  <c r="S431" i="3"/>
  <c r="S408" i="3"/>
  <c r="S469" i="3"/>
  <c r="S460" i="3"/>
  <c r="S441" i="3"/>
  <c r="S421" i="3"/>
  <c r="S406" i="3"/>
  <c r="S395" i="3"/>
  <c r="S481" i="3"/>
  <c r="S426" i="3"/>
  <c r="S423" i="3"/>
  <c r="S400" i="3"/>
  <c r="S373" i="3"/>
  <c r="S363" i="3"/>
  <c r="S355" i="3"/>
  <c r="S349" i="3"/>
  <c r="S343" i="3"/>
  <c r="S337" i="3"/>
  <c r="S331" i="3"/>
  <c r="S325" i="3"/>
  <c r="S319" i="3"/>
  <c r="S417" i="3"/>
  <c r="S404" i="3"/>
  <c r="S402" i="3"/>
  <c r="S390" i="3"/>
  <c r="S388" i="3"/>
  <c r="S386" i="3"/>
  <c r="S370" i="3"/>
  <c r="S447" i="3"/>
  <c r="S438" i="3"/>
  <c r="S420" i="3"/>
  <c r="S411" i="3"/>
  <c r="S443" i="3"/>
  <c r="S397" i="3"/>
  <c r="S479" i="3"/>
  <c r="S403" i="3"/>
  <c r="S432" i="3"/>
  <c r="S383" i="3"/>
  <c r="S348" i="3"/>
  <c r="S345" i="3"/>
  <c r="S335" i="3"/>
  <c r="S332" i="3"/>
  <c r="S316" i="3"/>
  <c r="S311" i="3"/>
  <c r="S305" i="3"/>
  <c r="S299" i="3"/>
  <c r="S293" i="3"/>
  <c r="S287" i="3"/>
  <c r="S281" i="3"/>
  <c r="S275" i="3"/>
  <c r="S269" i="3"/>
  <c r="S263" i="3"/>
  <c r="S257" i="3"/>
  <c r="S251" i="3"/>
  <c r="S245" i="3"/>
  <c r="S239" i="3"/>
  <c r="S407" i="3"/>
  <c r="S393" i="3"/>
  <c r="S378" i="3"/>
  <c r="S396" i="3"/>
  <c r="S352" i="3"/>
  <c r="S342" i="3"/>
  <c r="S339" i="3"/>
  <c r="S329" i="3"/>
  <c r="S321" i="3"/>
  <c r="S312" i="3"/>
  <c r="S306" i="3"/>
  <c r="S300" i="3"/>
  <c r="S294" i="3"/>
  <c r="S288" i="3"/>
  <c r="S492" i="3"/>
  <c r="S480" i="3"/>
  <c r="S415" i="3"/>
  <c r="S366" i="3"/>
  <c r="S364" i="3"/>
  <c r="S356" i="3"/>
  <c r="S322" i="3"/>
  <c r="S503" i="3"/>
  <c r="S445" i="3"/>
  <c r="S414" i="3"/>
  <c r="S398" i="3"/>
  <c r="S389" i="3"/>
  <c r="S384" i="3"/>
  <c r="S377" i="3"/>
  <c r="S359" i="3"/>
  <c r="S327" i="3"/>
  <c r="S380" i="3"/>
  <c r="S358" i="3"/>
  <c r="S338" i="3"/>
  <c r="S333" i="3"/>
  <c r="S296" i="3"/>
  <c r="S284" i="3"/>
  <c r="S274" i="3"/>
  <c r="S271" i="3"/>
  <c r="S261" i="3"/>
  <c r="S244" i="3"/>
  <c r="S240" i="3"/>
  <c r="S350" i="3"/>
  <c r="S328" i="3"/>
  <c r="S302" i="3"/>
  <c r="S298" i="3"/>
  <c r="S253" i="3"/>
  <c r="S235" i="3"/>
  <c r="S229" i="3"/>
  <c r="S223" i="3"/>
  <c r="S217" i="3"/>
  <c r="S211" i="3"/>
  <c r="S205" i="3"/>
  <c r="S199" i="3"/>
  <c r="S193" i="3"/>
  <c r="S187" i="3"/>
  <c r="S181" i="3"/>
  <c r="S175" i="3"/>
  <c r="S169" i="3"/>
  <c r="S163" i="3"/>
  <c r="S157" i="3"/>
  <c r="S151" i="3"/>
  <c r="S145" i="3"/>
  <c r="S475" i="3"/>
  <c r="S376" i="3"/>
  <c r="S340" i="3"/>
  <c r="S308" i="3"/>
  <c r="S304" i="3"/>
  <c r="S278" i="3"/>
  <c r="S268" i="3"/>
  <c r="S265" i="3"/>
  <c r="S249" i="3"/>
  <c r="S461" i="3"/>
  <c r="S368" i="3"/>
  <c r="S354" i="3"/>
  <c r="S334" i="3"/>
  <c r="S303" i="3"/>
  <c r="S301" i="3"/>
  <c r="S295" i="3"/>
  <c r="S255" i="3"/>
  <c r="S379" i="3"/>
  <c r="S374" i="3"/>
  <c r="S313" i="3"/>
  <c r="S292" i="3"/>
  <c r="S282" i="3"/>
  <c r="S243" i="3"/>
  <c r="S222" i="3"/>
  <c r="S218" i="3"/>
  <c r="S201" i="3"/>
  <c r="S184" i="3"/>
  <c r="S167" i="3"/>
  <c r="S150" i="3"/>
  <c r="S146" i="3"/>
  <c r="S449" i="3"/>
  <c r="S409" i="3"/>
  <c r="S369" i="3"/>
  <c r="S341" i="3"/>
  <c r="S280" i="3"/>
  <c r="S267" i="3"/>
  <c r="S231" i="3"/>
  <c r="S214" i="3"/>
  <c r="S197" i="3"/>
  <c r="S180" i="3"/>
  <c r="S176" i="3"/>
  <c r="S159" i="3"/>
  <c r="S142" i="3"/>
  <c r="S136" i="3"/>
  <c r="S130" i="3"/>
  <c r="S124" i="3"/>
  <c r="S118" i="3"/>
  <c r="S112" i="3"/>
  <c r="S106" i="3"/>
  <c r="S100" i="3"/>
  <c r="S94" i="3"/>
  <c r="S88" i="3"/>
  <c r="S82" i="3"/>
  <c r="S76" i="3"/>
  <c r="S70" i="3"/>
  <c r="S344" i="3"/>
  <c r="S326" i="3"/>
  <c r="S297" i="3"/>
  <c r="S289" i="3"/>
  <c r="S227" i="3"/>
  <c r="S210" i="3"/>
  <c r="S206" i="3"/>
  <c r="S189" i="3"/>
  <c r="S172" i="3"/>
  <c r="S155" i="3"/>
  <c r="S501" i="3"/>
  <c r="S471" i="3"/>
  <c r="S371" i="3"/>
  <c r="S314" i="3"/>
  <c r="S283" i="3"/>
  <c r="S270" i="3"/>
  <c r="S233" i="3"/>
  <c r="S216" i="3"/>
  <c r="S212" i="3"/>
  <c r="S195" i="3"/>
  <c r="S178" i="3"/>
  <c r="S161" i="3"/>
  <c r="S144" i="3"/>
  <c r="S139" i="3"/>
  <c r="S133" i="3"/>
  <c r="S127" i="3"/>
  <c r="S121" i="3"/>
  <c r="S115" i="3"/>
  <c r="S109" i="3"/>
  <c r="S103" i="3"/>
  <c r="S361" i="3"/>
  <c r="S286" i="3"/>
  <c r="S260" i="3"/>
  <c r="S254" i="3"/>
  <c r="S204" i="3"/>
  <c r="S200" i="3"/>
  <c r="S198" i="3"/>
  <c r="S194" i="3"/>
  <c r="S468" i="3"/>
  <c r="S425" i="3"/>
  <c r="S375" i="3"/>
  <c r="S317" i="3"/>
  <c r="S276" i="3"/>
  <c r="S196" i="3"/>
  <c r="S190" i="3"/>
  <c r="S489" i="3"/>
  <c r="S392" i="3"/>
  <c r="S382" i="3"/>
  <c r="S367" i="3"/>
  <c r="S360" i="3"/>
  <c r="S307" i="3"/>
  <c r="S279" i="3"/>
  <c r="S266" i="3"/>
  <c r="S248" i="3"/>
  <c r="S242" i="3"/>
  <c r="S237" i="3"/>
  <c r="S192" i="3"/>
  <c r="S188" i="3"/>
  <c r="S186" i="3"/>
  <c r="S182" i="3"/>
  <c r="S141" i="3"/>
  <c r="S110" i="3"/>
  <c r="S92" i="3"/>
  <c r="S75" i="3"/>
  <c r="S71" i="3"/>
  <c r="S285" i="3"/>
  <c r="S272" i="3"/>
  <c r="S225" i="3"/>
  <c r="S219" i="3"/>
  <c r="S174" i="3"/>
  <c r="S170" i="3"/>
  <c r="S168" i="3"/>
  <c r="S164" i="3"/>
  <c r="S346" i="3"/>
  <c r="S309" i="3"/>
  <c r="S258" i="3"/>
  <c r="S236" i="3"/>
  <c r="S191" i="3"/>
  <c r="S185" i="3"/>
  <c r="S131" i="3"/>
  <c r="S413" i="3"/>
  <c r="S372" i="3"/>
  <c r="S362" i="3"/>
  <c r="S351" i="3"/>
  <c r="S324" i="3"/>
  <c r="S262" i="3"/>
  <c r="S177" i="3"/>
  <c r="S160" i="3"/>
  <c r="S154" i="3"/>
  <c r="S143" i="3"/>
  <c r="S138" i="3"/>
  <c r="S89" i="3"/>
  <c r="S11" i="3"/>
  <c r="S5" i="3"/>
  <c r="S323" i="3"/>
  <c r="S291" i="3"/>
  <c r="S252" i="3"/>
  <c r="S247" i="3"/>
  <c r="S224" i="3"/>
  <c r="S207" i="3"/>
  <c r="S148" i="3"/>
  <c r="S125" i="3"/>
  <c r="S99" i="3"/>
  <c r="S79" i="3"/>
  <c r="S69" i="3"/>
  <c r="S59" i="3"/>
  <c r="S53" i="3"/>
  <c r="S47" i="3"/>
  <c r="S41" i="3"/>
  <c r="S35" i="3"/>
  <c r="S29" i="3"/>
  <c r="S23" i="3"/>
  <c r="S17" i="3"/>
  <c r="S256" i="3"/>
  <c r="S241" i="3"/>
  <c r="S273" i="3"/>
  <c r="S234" i="3"/>
  <c r="S140" i="3"/>
  <c r="S123" i="3"/>
  <c r="S113" i="3"/>
  <c r="S102" i="3"/>
  <c r="S96" i="3"/>
  <c r="S86" i="3"/>
  <c r="S65" i="3"/>
  <c r="S330" i="3"/>
  <c r="S290" i="3"/>
  <c r="S357" i="3"/>
  <c r="S320" i="3"/>
  <c r="S277" i="3"/>
  <c r="S250" i="3"/>
  <c r="S147" i="3"/>
  <c r="S137" i="3"/>
  <c r="S111" i="3"/>
  <c r="S97" i="3"/>
  <c r="S77" i="3"/>
  <c r="S61" i="3"/>
  <c r="S55" i="3"/>
  <c r="S49" i="3"/>
  <c r="S43" i="3"/>
  <c r="S37" i="3"/>
  <c r="S31" i="3"/>
  <c r="S25" i="3"/>
  <c r="S19" i="3"/>
  <c r="S13" i="3"/>
  <c r="S7" i="3"/>
  <c r="S336" i="3"/>
  <c r="S310" i="3"/>
  <c r="S226" i="3"/>
  <c r="S209" i="3"/>
  <c r="S152" i="3"/>
  <c r="S126" i="3"/>
  <c r="S117" i="3"/>
  <c r="S74" i="3"/>
  <c r="S67" i="3"/>
  <c r="S62" i="3"/>
  <c r="S56" i="3"/>
  <c r="S50" i="3"/>
  <c r="S228" i="3"/>
  <c r="S158" i="3"/>
  <c r="S153" i="3"/>
  <c r="S132" i="3"/>
  <c r="S128" i="3"/>
  <c r="S51" i="3"/>
  <c r="S45" i="3"/>
  <c r="S27" i="3"/>
  <c r="S9" i="3"/>
  <c r="S81" i="3"/>
  <c r="S46" i="3"/>
  <c r="S28" i="3"/>
  <c r="S8" i="3"/>
  <c r="S353" i="3"/>
  <c r="S230" i="3"/>
  <c r="S114" i="3"/>
  <c r="S42" i="3"/>
  <c r="S315" i="3"/>
  <c r="S183" i="3"/>
  <c r="S83" i="3"/>
  <c r="S58" i="3"/>
  <c r="S33" i="3"/>
  <c r="S15" i="3"/>
  <c r="S129" i="3"/>
  <c r="S122" i="3"/>
  <c r="S119" i="3"/>
  <c r="S215" i="3"/>
  <c r="S87" i="3"/>
  <c r="S57" i="3"/>
  <c r="S63" i="3"/>
  <c r="S34" i="3"/>
  <c r="S32" i="3"/>
  <c r="S16" i="3"/>
  <c r="S14" i="3"/>
  <c r="S220" i="3"/>
  <c r="S162" i="3"/>
  <c r="S39" i="3"/>
  <c r="S451" i="3"/>
  <c r="S232" i="3"/>
  <c r="S221" i="3"/>
  <c r="S135" i="3"/>
  <c r="S54" i="3"/>
  <c r="S44" i="3"/>
  <c r="S26" i="3"/>
  <c r="S10" i="3"/>
  <c r="S166" i="3"/>
  <c r="S98" i="3"/>
  <c r="S93" i="3"/>
  <c r="S60" i="3"/>
  <c r="S24" i="3"/>
  <c r="S6" i="3"/>
  <c r="S347" i="3"/>
  <c r="S246" i="3"/>
  <c r="S238" i="3"/>
  <c r="S203" i="3"/>
  <c r="S107" i="3"/>
  <c r="S84" i="3"/>
  <c r="S72" i="3"/>
  <c r="S30" i="3"/>
  <c r="S12" i="3"/>
  <c r="S430" i="3"/>
  <c r="S156" i="3"/>
  <c r="S104" i="3"/>
  <c r="S21" i="3"/>
  <c r="S318" i="3"/>
  <c r="S202" i="3"/>
  <c r="S179" i="3"/>
  <c r="S173" i="3"/>
  <c r="S120" i="3"/>
  <c r="S101" i="3"/>
  <c r="S91" i="3"/>
  <c r="S48" i="3"/>
  <c r="S264" i="3"/>
  <c r="S213" i="3"/>
  <c r="S208" i="3"/>
  <c r="S134" i="3"/>
  <c r="S52" i="3"/>
  <c r="S38" i="3"/>
  <c r="S105" i="3"/>
  <c r="S78" i="3"/>
  <c r="S22" i="3"/>
  <c r="S66" i="3"/>
  <c r="S20" i="3"/>
  <c r="S85" i="3"/>
  <c r="S64" i="3"/>
  <c r="S40" i="3"/>
  <c r="S108" i="3"/>
  <c r="S90" i="3"/>
  <c r="S80" i="3"/>
  <c r="S165" i="3"/>
  <c r="S116" i="3"/>
  <c r="S68" i="3"/>
  <c r="S365" i="3"/>
  <c r="S171" i="3"/>
  <c r="S36" i="3"/>
  <c r="S73" i="3"/>
  <c r="S149" i="3"/>
  <c r="S95" i="3"/>
  <c r="S4" i="3"/>
  <c r="S259" i="3"/>
  <c r="S18" i="3"/>
  <c r="AF497" i="3"/>
  <c r="AF493" i="3"/>
  <c r="AF480" i="3"/>
  <c r="AF476" i="3"/>
  <c r="AF459" i="3"/>
  <c r="AF442" i="3"/>
  <c r="AF498" i="3"/>
  <c r="AF494" i="3"/>
  <c r="AF477" i="3"/>
  <c r="AF460" i="3"/>
  <c r="AF443" i="3"/>
  <c r="AF439" i="3"/>
  <c r="AF426" i="3"/>
  <c r="AF422" i="3"/>
  <c r="AF405" i="3"/>
  <c r="AF399" i="3"/>
  <c r="AF490" i="3"/>
  <c r="AF473" i="3"/>
  <c r="AF469" i="3"/>
  <c r="AF483" i="3"/>
  <c r="AF429" i="3"/>
  <c r="AF416" i="3"/>
  <c r="AF406" i="3"/>
  <c r="AF402" i="3"/>
  <c r="AF393" i="3"/>
  <c r="AF387" i="3"/>
  <c r="AF381" i="3"/>
  <c r="AF491" i="3"/>
  <c r="AF470" i="3"/>
  <c r="AF455" i="3"/>
  <c r="AF444" i="3"/>
  <c r="AF433" i="3"/>
  <c r="AF424" i="3"/>
  <c r="AF414" i="3"/>
  <c r="AF503" i="3"/>
  <c r="AF484" i="3"/>
  <c r="AF482" i="3"/>
  <c r="AF463" i="3"/>
  <c r="AF458" i="3"/>
  <c r="AF447" i="3"/>
  <c r="AF436" i="3"/>
  <c r="AF421" i="3"/>
  <c r="AF411" i="3"/>
  <c r="AF467" i="3"/>
  <c r="AF437" i="3"/>
  <c r="AF419" i="3"/>
  <c r="AF415" i="3"/>
  <c r="AF401" i="3"/>
  <c r="AF389" i="3"/>
  <c r="AF379" i="3"/>
  <c r="AF374" i="3"/>
  <c r="AF368" i="3"/>
  <c r="AF362" i="3"/>
  <c r="AF478" i="3"/>
  <c r="AF428" i="3"/>
  <c r="AF413" i="3"/>
  <c r="AF396" i="3"/>
  <c r="AF383" i="3"/>
  <c r="AF375" i="3"/>
  <c r="AF369" i="3"/>
  <c r="AF363" i="3"/>
  <c r="AF357" i="3"/>
  <c r="AF492" i="3"/>
  <c r="AF487" i="3"/>
  <c r="AF485" i="3"/>
  <c r="AF471" i="3"/>
  <c r="AF464" i="3"/>
  <c r="AF453" i="3"/>
  <c r="AF451" i="3"/>
  <c r="AF449" i="3"/>
  <c r="AF409" i="3"/>
  <c r="AF496" i="3"/>
  <c r="AF489" i="3"/>
  <c r="AF475" i="3"/>
  <c r="AF461" i="3"/>
  <c r="AF418" i="3"/>
  <c r="AF384" i="3"/>
  <c r="AF501" i="3"/>
  <c r="AF466" i="3"/>
  <c r="AF450" i="3"/>
  <c r="AF434" i="3"/>
  <c r="AF431" i="3"/>
  <c r="AF408" i="3"/>
  <c r="AF397" i="3"/>
  <c r="AF395" i="3"/>
  <c r="AF391" i="3"/>
  <c r="AF378" i="3"/>
  <c r="AF358" i="3"/>
  <c r="AF456" i="3"/>
  <c r="AF440" i="3"/>
  <c r="AF425" i="3"/>
  <c r="AF372" i="3"/>
  <c r="AF354" i="3"/>
  <c r="AF348" i="3"/>
  <c r="AF342" i="3"/>
  <c r="AF336" i="3"/>
  <c r="AF330" i="3"/>
  <c r="AF403" i="3"/>
  <c r="AF479" i="3"/>
  <c r="AF472" i="3"/>
  <c r="AF468" i="3"/>
  <c r="AF394" i="3"/>
  <c r="AF373" i="3"/>
  <c r="AF370" i="3"/>
  <c r="AF499" i="3"/>
  <c r="AF448" i="3"/>
  <c r="AF445" i="3"/>
  <c r="AF412" i="3"/>
  <c r="AF398" i="3"/>
  <c r="AF488" i="3"/>
  <c r="AF323" i="3"/>
  <c r="AF319" i="3"/>
  <c r="AF457" i="3"/>
  <c r="AF452" i="3"/>
  <c r="AF382" i="3"/>
  <c r="AF347" i="3"/>
  <c r="AF344" i="3"/>
  <c r="AF334" i="3"/>
  <c r="AF331" i="3"/>
  <c r="AF315" i="3"/>
  <c r="AF310" i="3"/>
  <c r="AF304" i="3"/>
  <c r="AF298" i="3"/>
  <c r="AF292" i="3"/>
  <c r="AF286" i="3"/>
  <c r="AF280" i="3"/>
  <c r="AF274" i="3"/>
  <c r="AF268" i="3"/>
  <c r="AF262" i="3"/>
  <c r="AF481" i="3"/>
  <c r="AF446" i="3"/>
  <c r="AF430" i="3"/>
  <c r="AF420" i="3"/>
  <c r="AF410" i="3"/>
  <c r="AF392" i="3"/>
  <c r="AF377" i="3"/>
  <c r="AF324" i="3"/>
  <c r="AF367" i="3"/>
  <c r="AF345" i="3"/>
  <c r="AF335" i="3"/>
  <c r="AF332" i="3"/>
  <c r="AF325" i="3"/>
  <c r="AF312" i="3"/>
  <c r="AF306" i="3"/>
  <c r="AF300" i="3"/>
  <c r="AF294" i="3"/>
  <c r="AF288" i="3"/>
  <c r="AF423" i="3"/>
  <c r="AF404" i="3"/>
  <c r="AF352" i="3"/>
  <c r="AF349" i="3"/>
  <c r="AF339" i="3"/>
  <c r="AF329" i="3"/>
  <c r="AF317" i="3"/>
  <c r="AF313" i="3"/>
  <c r="AF307" i="3"/>
  <c r="AF301" i="3"/>
  <c r="AF486" i="3"/>
  <c r="AF366" i="3"/>
  <c r="AF316" i="3"/>
  <c r="AF247" i="3"/>
  <c r="AF465" i="3"/>
  <c r="AF337" i="3"/>
  <c r="AF318" i="3"/>
  <c r="AF299" i="3"/>
  <c r="AF295" i="3"/>
  <c r="AF283" i="3"/>
  <c r="AF273" i="3"/>
  <c r="AF270" i="3"/>
  <c r="AF260" i="3"/>
  <c r="AF256" i="3"/>
  <c r="AF243" i="3"/>
  <c r="AF239" i="3"/>
  <c r="AF495" i="3"/>
  <c r="AF427" i="3"/>
  <c r="AF327" i="3"/>
  <c r="AF320" i="3"/>
  <c r="AF305" i="3"/>
  <c r="AF297" i="3"/>
  <c r="AF293" i="3"/>
  <c r="AF252" i="3"/>
  <c r="AF432" i="3"/>
  <c r="AF407" i="3"/>
  <c r="AF400" i="3"/>
  <c r="AF364" i="3"/>
  <c r="AF361" i="3"/>
  <c r="AF343" i="3"/>
  <c r="AF338" i="3"/>
  <c r="AF296" i="3"/>
  <c r="AF278" i="3"/>
  <c r="AF275" i="3"/>
  <c r="AF265" i="3"/>
  <c r="AF258" i="3"/>
  <c r="AF241" i="3"/>
  <c r="AF462" i="3"/>
  <c r="AF359" i="3"/>
  <c r="AF355" i="3"/>
  <c r="AF351" i="3"/>
  <c r="AF322" i="3"/>
  <c r="AF309" i="3"/>
  <c r="AF246" i="3"/>
  <c r="AF240" i="3"/>
  <c r="AF225" i="3"/>
  <c r="AF208" i="3"/>
  <c r="AF204" i="3"/>
  <c r="AF191" i="3"/>
  <c r="AF187" i="3"/>
  <c r="AF170" i="3"/>
  <c r="AF153" i="3"/>
  <c r="AF140" i="3"/>
  <c r="AF134" i="3"/>
  <c r="AF128" i="3"/>
  <c r="AF291" i="3"/>
  <c r="AF281" i="3"/>
  <c r="AF242" i="3"/>
  <c r="AF238" i="3"/>
  <c r="AF234" i="3"/>
  <c r="AF221" i="3"/>
  <c r="AF217" i="3"/>
  <c r="AF200" i="3"/>
  <c r="AF183" i="3"/>
  <c r="AF166" i="3"/>
  <c r="AF162" i="3"/>
  <c r="AF149" i="3"/>
  <c r="AF145" i="3"/>
  <c r="AF390" i="3"/>
  <c r="AF340" i="3"/>
  <c r="AF279" i="3"/>
  <c r="AF266" i="3"/>
  <c r="AF230" i="3"/>
  <c r="AF213" i="3"/>
  <c r="AF196" i="3"/>
  <c r="AF192" i="3"/>
  <c r="AF179" i="3"/>
  <c r="AF175" i="3"/>
  <c r="AF158" i="3"/>
  <c r="AF141" i="3"/>
  <c r="AF135" i="3"/>
  <c r="AF129" i="3"/>
  <c r="AF123" i="3"/>
  <c r="AF454" i="3"/>
  <c r="AF441" i="3"/>
  <c r="AF365" i="3"/>
  <c r="AF353" i="3"/>
  <c r="AF267" i="3"/>
  <c r="AF236" i="3"/>
  <c r="AF219" i="3"/>
  <c r="AF202" i="3"/>
  <c r="AF198" i="3"/>
  <c r="AF185" i="3"/>
  <c r="AF181" i="3"/>
  <c r="AF164" i="3"/>
  <c r="AF147" i="3"/>
  <c r="AF321" i="3"/>
  <c r="AF289" i="3"/>
  <c r="AF272" i="3"/>
  <c r="AF207" i="3"/>
  <c r="AF201" i="3"/>
  <c r="AF360" i="3"/>
  <c r="AF326" i="3"/>
  <c r="AF285" i="3"/>
  <c r="AF259" i="3"/>
  <c r="AF253" i="3"/>
  <c r="AF203" i="3"/>
  <c r="AF199" i="3"/>
  <c r="AF197" i="3"/>
  <c r="AF193" i="3"/>
  <c r="AF148" i="3"/>
  <c r="AF144" i="3"/>
  <c r="AF142" i="3"/>
  <c r="AF250" i="3"/>
  <c r="AF244" i="3"/>
  <c r="AF195" i="3"/>
  <c r="AF189" i="3"/>
  <c r="AF131" i="3"/>
  <c r="AF112" i="3"/>
  <c r="AF99" i="3"/>
  <c r="AF95" i="3"/>
  <c r="AF78" i="3"/>
  <c r="AF64" i="3"/>
  <c r="AF232" i="3"/>
  <c r="AF228" i="3"/>
  <c r="AF226" i="3"/>
  <c r="AF222" i="3"/>
  <c r="AF177" i="3"/>
  <c r="AF171" i="3"/>
  <c r="AF500" i="3"/>
  <c r="AF474" i="3"/>
  <c r="AF328" i="3"/>
  <c r="AF194" i="3"/>
  <c r="AF188" i="3"/>
  <c r="AF143" i="3"/>
  <c r="AF132" i="3"/>
  <c r="AF120" i="3"/>
  <c r="AF388" i="3"/>
  <c r="AF314" i="3"/>
  <c r="AF237" i="3"/>
  <c r="AF227" i="3"/>
  <c r="AF220" i="3"/>
  <c r="AF150" i="3"/>
  <c r="AF133" i="3"/>
  <c r="AF117" i="3"/>
  <c r="AF106" i="3"/>
  <c r="AF91" i="3"/>
  <c r="AF81" i="3"/>
  <c r="AF71" i="3"/>
  <c r="AF63" i="3"/>
  <c r="AF57" i="3"/>
  <c r="AF51" i="3"/>
  <c r="AF45" i="3"/>
  <c r="AF39" i="3"/>
  <c r="AF33" i="3"/>
  <c r="AF27" i="3"/>
  <c r="AF21" i="3"/>
  <c r="AF15" i="3"/>
  <c r="AF9" i="3"/>
  <c r="AF40" i="3"/>
  <c r="AF16" i="3"/>
  <c r="AF4" i="3"/>
  <c r="AF505" i="3" s="1"/>
  <c r="AF386" i="3"/>
  <c r="AF371" i="3"/>
  <c r="AF350" i="3"/>
  <c r="AF261" i="3"/>
  <c r="AF186" i="3"/>
  <c r="AF176" i="3"/>
  <c r="AF169" i="3"/>
  <c r="AF159" i="3"/>
  <c r="AF156" i="3"/>
  <c r="AF137" i="3"/>
  <c r="AF109" i="3"/>
  <c r="AF88" i="3"/>
  <c r="AF10" i="3"/>
  <c r="AF435" i="3"/>
  <c r="AF385" i="3"/>
  <c r="AF277" i="3"/>
  <c r="AF438" i="3"/>
  <c r="AF290" i="3"/>
  <c r="AF251" i="3"/>
  <c r="AF223" i="3"/>
  <c r="AF216" i="3"/>
  <c r="AF206" i="3"/>
  <c r="AF126" i="3"/>
  <c r="AF124" i="3"/>
  <c r="AF98" i="3"/>
  <c r="AF75" i="3"/>
  <c r="AF68" i="3"/>
  <c r="AF58" i="3"/>
  <c r="AF52" i="3"/>
  <c r="AF46" i="3"/>
  <c r="AF34" i="3"/>
  <c r="AF28" i="3"/>
  <c r="AF22" i="3"/>
  <c r="AF271" i="3"/>
  <c r="AF380" i="3"/>
  <c r="AF346" i="3"/>
  <c r="AF303" i="3"/>
  <c r="AF282" i="3"/>
  <c r="AF229" i="3"/>
  <c r="AF212" i="3"/>
  <c r="AF152" i="3"/>
  <c r="AF118" i="3"/>
  <c r="AF107" i="3"/>
  <c r="AF89" i="3"/>
  <c r="AF79" i="3"/>
  <c r="AF69" i="3"/>
  <c r="AF65" i="3"/>
  <c r="AF264" i="3"/>
  <c r="AF254" i="3"/>
  <c r="AF215" i="3"/>
  <c r="AF178" i="3"/>
  <c r="AF161" i="3"/>
  <c r="AF138" i="3"/>
  <c r="AF113" i="3"/>
  <c r="AF102" i="3"/>
  <c r="AF93" i="3"/>
  <c r="AF86" i="3"/>
  <c r="AF83" i="3"/>
  <c r="AF269" i="3"/>
  <c r="AF248" i="3"/>
  <c r="AF163" i="3"/>
  <c r="AF104" i="3"/>
  <c r="AF96" i="3"/>
  <c r="AF84" i="3"/>
  <c r="AF67" i="3"/>
  <c r="AF48" i="3"/>
  <c r="AF35" i="3"/>
  <c r="AF17" i="3"/>
  <c r="AF502" i="3"/>
  <c r="AF29" i="3"/>
  <c r="AF172" i="3"/>
  <c r="AF49" i="3"/>
  <c r="AF154" i="3"/>
  <c r="AF105" i="3"/>
  <c r="AF80" i="3"/>
  <c r="AF53" i="3"/>
  <c r="AF25" i="3"/>
  <c r="AF7" i="3"/>
  <c r="AF165" i="3"/>
  <c r="AF97" i="3"/>
  <c r="AF92" i="3"/>
  <c r="AF87" i="3"/>
  <c r="AF61" i="3"/>
  <c r="AF41" i="3"/>
  <c r="AF5" i="3"/>
  <c r="AF211" i="3"/>
  <c r="AF257" i="3"/>
  <c r="AF209" i="3"/>
  <c r="AF180" i="3"/>
  <c r="AF157" i="3"/>
  <c r="AF127" i="3"/>
  <c r="AF101" i="3"/>
  <c r="AF74" i="3"/>
  <c r="AF54" i="3"/>
  <c r="AF50" i="3"/>
  <c r="AF44" i="3"/>
  <c r="AF42" i="3"/>
  <c r="AF26" i="3"/>
  <c r="AF24" i="3"/>
  <c r="AF8" i="3"/>
  <c r="AF6" i="3"/>
  <c r="AF76" i="3"/>
  <c r="AF276" i="3"/>
  <c r="AF184" i="3"/>
  <c r="AF173" i="3"/>
  <c r="AF66" i="3"/>
  <c r="AF11" i="3"/>
  <c r="AF417" i="3"/>
  <c r="AF341" i="3"/>
  <c r="AF214" i="3"/>
  <c r="AF174" i="3"/>
  <c r="AF168" i="3"/>
  <c r="AF151" i="3"/>
  <c r="AF130" i="3"/>
  <c r="AF60" i="3"/>
  <c r="AF56" i="3"/>
  <c r="AF119" i="3"/>
  <c r="AF85" i="3"/>
  <c r="AF47" i="3"/>
  <c r="AF263" i="3"/>
  <c r="AF136" i="3"/>
  <c r="AF70" i="3"/>
  <c r="AF55" i="3"/>
  <c r="AF43" i="3"/>
  <c r="AF333" i="3"/>
  <c r="AF59" i="3"/>
  <c r="AF23" i="3"/>
  <c r="AF311" i="3"/>
  <c r="AF205" i="3"/>
  <c r="AF110" i="3"/>
  <c r="AF255" i="3"/>
  <c r="AF231" i="3"/>
  <c r="AF167" i="3"/>
  <c r="AF146" i="3"/>
  <c r="AF62" i="3"/>
  <c r="AF31" i="3"/>
  <c r="AF13" i="3"/>
  <c r="AF356" i="3"/>
  <c r="AF302" i="3"/>
  <c r="AF287" i="3"/>
  <c r="AF245" i="3"/>
  <c r="AF114" i="3"/>
  <c r="AF90" i="3"/>
  <c r="AF125" i="3"/>
  <c r="AF182" i="3"/>
  <c r="AF224" i="3"/>
  <c r="AF218" i="3"/>
  <c r="AF190" i="3"/>
  <c r="AF155" i="3"/>
  <c r="AF111" i="3"/>
  <c r="AF103" i="3"/>
  <c r="AF73" i="3"/>
  <c r="AF38" i="3"/>
  <c r="AF36" i="3"/>
  <c r="AF20" i="3"/>
  <c r="AF18" i="3"/>
  <c r="AF376" i="3"/>
  <c r="AF235" i="3"/>
  <c r="AF122" i="3"/>
  <c r="AF116" i="3"/>
  <c r="AF108" i="3"/>
  <c r="AF100" i="3"/>
  <c r="AF284" i="3"/>
  <c r="AF160" i="3"/>
  <c r="AF249" i="3"/>
  <c r="AF121" i="3"/>
  <c r="AF30" i="3"/>
  <c r="AF210" i="3"/>
  <c r="AF77" i="3"/>
  <c r="AF139" i="3"/>
  <c r="AF37" i="3"/>
  <c r="AF14" i="3"/>
  <c r="AF233" i="3"/>
  <c r="AF115" i="3"/>
  <c r="AF19" i="3"/>
  <c r="AF82" i="3"/>
  <c r="AF72" i="3"/>
  <c r="AF308" i="3"/>
  <c r="AF12" i="3"/>
  <c r="AF32" i="3"/>
  <c r="AF94" i="3"/>
  <c r="AE498" i="3"/>
  <c r="AE492" i="3"/>
  <c r="AE486" i="3"/>
  <c r="AE480" i="3"/>
  <c r="AE474" i="3"/>
  <c r="AE468" i="3"/>
  <c r="AE462" i="3"/>
  <c r="AE456" i="3"/>
  <c r="AE450" i="3"/>
  <c r="AE444" i="3"/>
  <c r="AE438" i="3"/>
  <c r="AE432" i="3"/>
  <c r="AE426" i="3"/>
  <c r="AE420" i="3"/>
  <c r="AE414" i="3"/>
  <c r="AE408" i="3"/>
  <c r="AE501" i="3"/>
  <c r="AE484" i="3"/>
  <c r="AE467" i="3"/>
  <c r="AE463" i="3"/>
  <c r="AE446" i="3"/>
  <c r="AE429" i="3"/>
  <c r="AE502" i="3"/>
  <c r="AE485" i="3"/>
  <c r="AE481" i="3"/>
  <c r="AE464" i="3"/>
  <c r="AE447" i="3"/>
  <c r="AE430" i="3"/>
  <c r="AE413" i="3"/>
  <c r="AE409" i="3"/>
  <c r="AE494" i="3"/>
  <c r="AE477" i="3"/>
  <c r="AE490" i="3"/>
  <c r="AE471" i="3"/>
  <c r="AE469" i="3"/>
  <c r="AE451" i="3"/>
  <c r="AE440" i="3"/>
  <c r="AE437" i="3"/>
  <c r="AE419" i="3"/>
  <c r="AE479" i="3"/>
  <c r="AE472" i="3"/>
  <c r="AE441" i="3"/>
  <c r="AE417" i="3"/>
  <c r="AE407" i="3"/>
  <c r="AE395" i="3"/>
  <c r="AE389" i="3"/>
  <c r="AE383" i="3"/>
  <c r="AE491" i="3"/>
  <c r="AE470" i="3"/>
  <c r="AE455" i="3"/>
  <c r="AE433" i="3"/>
  <c r="AE424" i="3"/>
  <c r="AE488" i="3"/>
  <c r="AE460" i="3"/>
  <c r="AE398" i="3"/>
  <c r="AE392" i="3"/>
  <c r="AE499" i="3"/>
  <c r="AE445" i="3"/>
  <c r="AE411" i="3"/>
  <c r="AE404" i="3"/>
  <c r="AE386" i="3"/>
  <c r="AE478" i="3"/>
  <c r="AE428" i="3"/>
  <c r="AE503" i="3"/>
  <c r="AE482" i="3"/>
  <c r="AE466" i="3"/>
  <c r="AE457" i="3"/>
  <c r="AE436" i="3"/>
  <c r="AE434" i="3"/>
  <c r="AE422" i="3"/>
  <c r="AE402" i="3"/>
  <c r="AE387" i="3"/>
  <c r="AE487" i="3"/>
  <c r="AE473" i="3"/>
  <c r="AE453" i="3"/>
  <c r="AE393" i="3"/>
  <c r="AE375" i="3"/>
  <c r="AE365" i="3"/>
  <c r="AE353" i="3"/>
  <c r="AE347" i="3"/>
  <c r="AE341" i="3"/>
  <c r="AE335" i="3"/>
  <c r="AE329" i="3"/>
  <c r="AE323" i="3"/>
  <c r="AE317" i="3"/>
  <c r="AE459" i="3"/>
  <c r="AE431" i="3"/>
  <c r="AE399" i="3"/>
  <c r="AE397" i="3"/>
  <c r="AE391" i="3"/>
  <c r="AE378" i="3"/>
  <c r="AE362" i="3"/>
  <c r="AE358" i="3"/>
  <c r="AE425" i="3"/>
  <c r="AE416" i="3"/>
  <c r="AE405" i="3"/>
  <c r="AE401" i="3"/>
  <c r="AE500" i="3"/>
  <c r="AE496" i="3"/>
  <c r="AE493" i="3"/>
  <c r="AE489" i="3"/>
  <c r="AE475" i="3"/>
  <c r="AE465" i="3"/>
  <c r="AE461" i="3"/>
  <c r="AE452" i="3"/>
  <c r="AE427" i="3"/>
  <c r="AE418" i="3"/>
  <c r="AE379" i="3"/>
  <c r="AE415" i="3"/>
  <c r="AE400" i="3"/>
  <c r="AE458" i="3"/>
  <c r="AE421" i="3"/>
  <c r="AE368" i="3"/>
  <c r="AE366" i="3"/>
  <c r="AE364" i="3"/>
  <c r="AE359" i="3"/>
  <c r="AE356" i="3"/>
  <c r="AE350" i="3"/>
  <c r="AE340" i="3"/>
  <c r="AE337" i="3"/>
  <c r="AE327" i="3"/>
  <c r="AE309" i="3"/>
  <c r="AE303" i="3"/>
  <c r="AE297" i="3"/>
  <c r="AE291" i="3"/>
  <c r="AE285" i="3"/>
  <c r="AE279" i="3"/>
  <c r="AE273" i="3"/>
  <c r="AE267" i="3"/>
  <c r="AE261" i="3"/>
  <c r="AE255" i="3"/>
  <c r="AE249" i="3"/>
  <c r="AE243" i="3"/>
  <c r="AE319" i="3"/>
  <c r="AE406" i="3"/>
  <c r="AE382" i="3"/>
  <c r="AE354" i="3"/>
  <c r="AE344" i="3"/>
  <c r="AE334" i="3"/>
  <c r="AE331" i="3"/>
  <c r="AE315" i="3"/>
  <c r="AE310" i="3"/>
  <c r="AE304" i="3"/>
  <c r="AE298" i="3"/>
  <c r="AE292" i="3"/>
  <c r="AE286" i="3"/>
  <c r="AE497" i="3"/>
  <c r="AE394" i="3"/>
  <c r="AE381" i="3"/>
  <c r="AE371" i="3"/>
  <c r="AE360" i="3"/>
  <c r="AE316" i="3"/>
  <c r="AE355" i="3"/>
  <c r="AE321" i="3"/>
  <c r="AE412" i="3"/>
  <c r="AE388" i="3"/>
  <c r="AE369" i="3"/>
  <c r="AE352" i="3"/>
  <c r="AE342" i="3"/>
  <c r="AE325" i="3"/>
  <c r="AE314" i="3"/>
  <c r="AE290" i="3"/>
  <c r="AE288" i="3"/>
  <c r="AE276" i="3"/>
  <c r="AE266" i="3"/>
  <c r="AE263" i="3"/>
  <c r="AE251" i="3"/>
  <c r="AE476" i="3"/>
  <c r="AE357" i="3"/>
  <c r="AE332" i="3"/>
  <c r="AE247" i="3"/>
  <c r="AE233" i="3"/>
  <c r="AE227" i="3"/>
  <c r="AE221" i="3"/>
  <c r="AE215" i="3"/>
  <c r="AE209" i="3"/>
  <c r="AE203" i="3"/>
  <c r="AE197" i="3"/>
  <c r="AE191" i="3"/>
  <c r="AE185" i="3"/>
  <c r="AE179" i="3"/>
  <c r="AE173" i="3"/>
  <c r="AE167" i="3"/>
  <c r="AE161" i="3"/>
  <c r="AE155" i="3"/>
  <c r="AE149" i="3"/>
  <c r="AE143" i="3"/>
  <c r="AE410" i="3"/>
  <c r="AE372" i="3"/>
  <c r="AE349" i="3"/>
  <c r="AE318" i="3"/>
  <c r="AE301" i="3"/>
  <c r="AE299" i="3"/>
  <c r="AE295" i="3"/>
  <c r="AE283" i="3"/>
  <c r="AE280" i="3"/>
  <c r="AE270" i="3"/>
  <c r="AE260" i="3"/>
  <c r="AE256" i="3"/>
  <c r="AE239" i="3"/>
  <c r="AE442" i="3"/>
  <c r="AE390" i="3"/>
  <c r="AE377" i="3"/>
  <c r="AE374" i="3"/>
  <c r="AE348" i="3"/>
  <c r="AE326" i="3"/>
  <c r="AE287" i="3"/>
  <c r="AE245" i="3"/>
  <c r="AE449" i="3"/>
  <c r="AE435" i="3"/>
  <c r="AE385" i="3"/>
  <c r="AE333" i="3"/>
  <c r="AE306" i="3"/>
  <c r="AE277" i="3"/>
  <c r="AE264" i="3"/>
  <c r="AE254" i="3"/>
  <c r="AE250" i="3"/>
  <c r="AE248" i="3"/>
  <c r="AE244" i="3"/>
  <c r="AE229" i="3"/>
  <c r="AE212" i="3"/>
  <c r="AE195" i="3"/>
  <c r="AE178" i="3"/>
  <c r="AE174" i="3"/>
  <c r="AE157" i="3"/>
  <c r="AE384" i="3"/>
  <c r="AE373" i="3"/>
  <c r="AE363" i="3"/>
  <c r="AE351" i="3"/>
  <c r="AE336" i="3"/>
  <c r="AE322" i="3"/>
  <c r="AE312" i="3"/>
  <c r="AE246" i="3"/>
  <c r="AE240" i="3"/>
  <c r="AE225" i="3"/>
  <c r="AE208" i="3"/>
  <c r="AE204" i="3"/>
  <c r="AE187" i="3"/>
  <c r="AE170" i="3"/>
  <c r="AE153" i="3"/>
  <c r="AE140" i="3"/>
  <c r="AE134" i="3"/>
  <c r="AE128" i="3"/>
  <c r="AE122" i="3"/>
  <c r="AE116" i="3"/>
  <c r="AE110" i="3"/>
  <c r="AE104" i="3"/>
  <c r="AE98" i="3"/>
  <c r="AE92" i="3"/>
  <c r="AE86" i="3"/>
  <c r="AE80" i="3"/>
  <c r="AE74" i="3"/>
  <c r="AE448" i="3"/>
  <c r="AE281" i="3"/>
  <c r="AE268" i="3"/>
  <c r="AE242" i="3"/>
  <c r="AE238" i="3"/>
  <c r="AE234" i="3"/>
  <c r="AE217" i="3"/>
  <c r="AE200" i="3"/>
  <c r="AE183" i="3"/>
  <c r="AE166" i="3"/>
  <c r="AE162" i="3"/>
  <c r="AE145" i="3"/>
  <c r="AE403" i="3"/>
  <c r="AE361" i="3"/>
  <c r="AE338" i="3"/>
  <c r="AE320" i="3"/>
  <c r="AE307" i="3"/>
  <c r="AE278" i="3"/>
  <c r="AE265" i="3"/>
  <c r="AE241" i="3"/>
  <c r="AE223" i="3"/>
  <c r="AE206" i="3"/>
  <c r="AE189" i="3"/>
  <c r="AE172" i="3"/>
  <c r="AE168" i="3"/>
  <c r="AE151" i="3"/>
  <c r="AE137" i="3"/>
  <c r="AE131" i="3"/>
  <c r="AE125" i="3"/>
  <c r="AE119" i="3"/>
  <c r="AE113" i="3"/>
  <c r="AE107" i="3"/>
  <c r="AE101" i="3"/>
  <c r="AE311" i="3"/>
  <c r="AE302" i="3"/>
  <c r="AE282" i="3"/>
  <c r="AE269" i="3"/>
  <c r="AE211" i="3"/>
  <c r="AE205" i="3"/>
  <c r="AE160" i="3"/>
  <c r="AE156" i="3"/>
  <c r="AE443" i="3"/>
  <c r="AE289" i="3"/>
  <c r="AE272" i="3"/>
  <c r="AE207" i="3"/>
  <c r="AE201" i="3"/>
  <c r="AE152" i="3"/>
  <c r="AE146" i="3"/>
  <c r="AE423" i="3"/>
  <c r="AE275" i="3"/>
  <c r="AE262" i="3"/>
  <c r="AE259" i="3"/>
  <c r="AE253" i="3"/>
  <c r="AE199" i="3"/>
  <c r="AE193" i="3"/>
  <c r="AE148" i="3"/>
  <c r="AE144" i="3"/>
  <c r="AE142" i="3"/>
  <c r="AE133" i="3"/>
  <c r="AE124" i="3"/>
  <c r="AE115" i="3"/>
  <c r="AE102" i="3"/>
  <c r="AE82" i="3"/>
  <c r="AE483" i="3"/>
  <c r="AE305" i="3"/>
  <c r="AE296" i="3"/>
  <c r="AE236" i="3"/>
  <c r="AE230" i="3"/>
  <c r="AE181" i="3"/>
  <c r="AE175" i="3"/>
  <c r="AE454" i="3"/>
  <c r="AE370" i="3"/>
  <c r="AE339" i="3"/>
  <c r="AE313" i="3"/>
  <c r="AE202" i="3"/>
  <c r="AE198" i="3"/>
  <c r="AE196" i="3"/>
  <c r="AE192" i="3"/>
  <c r="AE147" i="3"/>
  <c r="AE141" i="3"/>
  <c r="AE284" i="3"/>
  <c r="AE210" i="3"/>
  <c r="AE190" i="3"/>
  <c r="AE135" i="3"/>
  <c r="AE114" i="3"/>
  <c r="AE103" i="3"/>
  <c r="AE94" i="3"/>
  <c r="AE84" i="3"/>
  <c r="AE67" i="3"/>
  <c r="AE439" i="3"/>
  <c r="AE237" i="3"/>
  <c r="AE220" i="3"/>
  <c r="AE150" i="3"/>
  <c r="AE117" i="3"/>
  <c r="AE106" i="3"/>
  <c r="AE91" i="3"/>
  <c r="AE81" i="3"/>
  <c r="AE71" i="3"/>
  <c r="AE63" i="3"/>
  <c r="AE57" i="3"/>
  <c r="AE51" i="3"/>
  <c r="AE45" i="3"/>
  <c r="AE39" i="3"/>
  <c r="AE33" i="3"/>
  <c r="AE27" i="3"/>
  <c r="AE21" i="3"/>
  <c r="AE15" i="3"/>
  <c r="AE9" i="3"/>
  <c r="AE330" i="3"/>
  <c r="AE226" i="3"/>
  <c r="AE213" i="3"/>
  <c r="AE186" i="3"/>
  <c r="AE176" i="3"/>
  <c r="AE169" i="3"/>
  <c r="AE159" i="3"/>
  <c r="AE109" i="3"/>
  <c r="AE88" i="3"/>
  <c r="AE78" i="3"/>
  <c r="AE232" i="3"/>
  <c r="AE219" i="3"/>
  <c r="AE182" i="3"/>
  <c r="AE165" i="3"/>
  <c r="AE132" i="3"/>
  <c r="AE72" i="3"/>
  <c r="AE59" i="3"/>
  <c r="AE53" i="3"/>
  <c r="AE47" i="3"/>
  <c r="AE41" i="3"/>
  <c r="AE35" i="3"/>
  <c r="AE29" i="3"/>
  <c r="AE23" i="3"/>
  <c r="AE17" i="3"/>
  <c r="AE11" i="3"/>
  <c r="AE5" i="3"/>
  <c r="AE345" i="3"/>
  <c r="AE294" i="3"/>
  <c r="AE235" i="3"/>
  <c r="AE228" i="3"/>
  <c r="AE218" i="3"/>
  <c r="AE136" i="3"/>
  <c r="AE96" i="3"/>
  <c r="AE76" i="3"/>
  <c r="AE60" i="3"/>
  <c r="AE54" i="3"/>
  <c r="AE48" i="3"/>
  <c r="AE324" i="3"/>
  <c r="AE308" i="3"/>
  <c r="AE258" i="3"/>
  <c r="AE112" i="3"/>
  <c r="AE79" i="3"/>
  <c r="AE46" i="3"/>
  <c r="AE37" i="3"/>
  <c r="AE19" i="3"/>
  <c r="AE111" i="3"/>
  <c r="AE36" i="3"/>
  <c r="AE20" i="3"/>
  <c r="AE171" i="3"/>
  <c r="AE100" i="3"/>
  <c r="AE85" i="3"/>
  <c r="AE75" i="3"/>
  <c r="AE194" i="3"/>
  <c r="AE105" i="3"/>
  <c r="AE25" i="3"/>
  <c r="AE328" i="3"/>
  <c r="AE271" i="3"/>
  <c r="AE97" i="3"/>
  <c r="AE87" i="3"/>
  <c r="AE343" i="3"/>
  <c r="AE163" i="3"/>
  <c r="AE138" i="3"/>
  <c r="AE120" i="3"/>
  <c r="AE69" i="3"/>
  <c r="AE52" i="3"/>
  <c r="AE58" i="3"/>
  <c r="AE44" i="3"/>
  <c r="AE42" i="3"/>
  <c r="AE24" i="3"/>
  <c r="AE8" i="3"/>
  <c r="AE6" i="3"/>
  <c r="AE231" i="3"/>
  <c r="AE62" i="3"/>
  <c r="AE31" i="3"/>
  <c r="AE108" i="3"/>
  <c r="AE257" i="3"/>
  <c r="AE180" i="3"/>
  <c r="AE127" i="3"/>
  <c r="AE123" i="3"/>
  <c r="AE50" i="3"/>
  <c r="AE26" i="3"/>
  <c r="AE73" i="3"/>
  <c r="AE68" i="3"/>
  <c r="AE38" i="3"/>
  <c r="AE18" i="3"/>
  <c r="AE376" i="3"/>
  <c r="AE34" i="3"/>
  <c r="AE252" i="3"/>
  <c r="AE154" i="3"/>
  <c r="AE70" i="3"/>
  <c r="AE55" i="3"/>
  <c r="AE43" i="3"/>
  <c r="AE7" i="3"/>
  <c r="AE222" i="3"/>
  <c r="AE214" i="3"/>
  <c r="AE130" i="3"/>
  <c r="AE93" i="3"/>
  <c r="AE64" i="3"/>
  <c r="AE56" i="3"/>
  <c r="AE40" i="3"/>
  <c r="AE22" i="3"/>
  <c r="AE4" i="3"/>
  <c r="AE380" i="3"/>
  <c r="AE126" i="3"/>
  <c r="AE83" i="3"/>
  <c r="AE13" i="3"/>
  <c r="AE224" i="3"/>
  <c r="AE49" i="3"/>
  <c r="AE16" i="3"/>
  <c r="AE274" i="3"/>
  <c r="AE184" i="3"/>
  <c r="AE95" i="3"/>
  <c r="AE66" i="3"/>
  <c r="AE495" i="3"/>
  <c r="AE300" i="3"/>
  <c r="AE129" i="3"/>
  <c r="AE177" i="3"/>
  <c r="AE90" i="3"/>
  <c r="AE188" i="3"/>
  <c r="AE61" i="3"/>
  <c r="AE121" i="3"/>
  <c r="AE30" i="3"/>
  <c r="AE77" i="3"/>
  <c r="AE158" i="3"/>
  <c r="AE118" i="3"/>
  <c r="AE14" i="3"/>
  <c r="AE293" i="3"/>
  <c r="AE164" i="3"/>
  <c r="AE28" i="3"/>
  <c r="AE396" i="3"/>
  <c r="AE99" i="3"/>
  <c r="AE65" i="3"/>
  <c r="AE12" i="3"/>
  <c r="AE367" i="3"/>
  <c r="AE32" i="3"/>
  <c r="AE10" i="3"/>
  <c r="AE139" i="3"/>
  <c r="AE89" i="3"/>
  <c r="AE346" i="3"/>
  <c r="AE216" i="3"/>
  <c r="AC488" i="3"/>
  <c r="AC471" i="3"/>
  <c r="AC454" i="3"/>
  <c r="AC450" i="3"/>
  <c r="AC437" i="3"/>
  <c r="AC433" i="3"/>
  <c r="AC489" i="3"/>
  <c r="AC472" i="3"/>
  <c r="AC468" i="3"/>
  <c r="AC455" i="3"/>
  <c r="AC451" i="3"/>
  <c r="AC434" i="3"/>
  <c r="AC417" i="3"/>
  <c r="AC404" i="3"/>
  <c r="AC398" i="3"/>
  <c r="AC502" i="3"/>
  <c r="AC498" i="3"/>
  <c r="AC485" i="3"/>
  <c r="AC481" i="3"/>
  <c r="AC464" i="3"/>
  <c r="AC492" i="3"/>
  <c r="AC478" i="3"/>
  <c r="AC459" i="3"/>
  <c r="AC448" i="3"/>
  <c r="AC412" i="3"/>
  <c r="AC409" i="3"/>
  <c r="AC397" i="3"/>
  <c r="AC392" i="3"/>
  <c r="AC386" i="3"/>
  <c r="AC380" i="3"/>
  <c r="AC500" i="3"/>
  <c r="AC493" i="3"/>
  <c r="AC465" i="3"/>
  <c r="AC452" i="3"/>
  <c r="AC449" i="3"/>
  <c r="AC430" i="3"/>
  <c r="AC427" i="3"/>
  <c r="AC403" i="3"/>
  <c r="AC399" i="3"/>
  <c r="AC479" i="3"/>
  <c r="AC477" i="3"/>
  <c r="AC444" i="3"/>
  <c r="AC441" i="3"/>
  <c r="AC414" i="3"/>
  <c r="AC495" i="3"/>
  <c r="AC474" i="3"/>
  <c r="AC458" i="3"/>
  <c r="AC439" i="3"/>
  <c r="AC435" i="3"/>
  <c r="AC425" i="3"/>
  <c r="AC423" i="3"/>
  <c r="AC421" i="3"/>
  <c r="AC406" i="3"/>
  <c r="AC382" i="3"/>
  <c r="AC373" i="3"/>
  <c r="AC367" i="3"/>
  <c r="AC497" i="3"/>
  <c r="AC483" i="3"/>
  <c r="AC476" i="3"/>
  <c r="AC462" i="3"/>
  <c r="AC447" i="3"/>
  <c r="AC443" i="3"/>
  <c r="AC415" i="3"/>
  <c r="AC401" i="3"/>
  <c r="AC379" i="3"/>
  <c r="AC374" i="3"/>
  <c r="AC368" i="3"/>
  <c r="AC362" i="3"/>
  <c r="AC356" i="3"/>
  <c r="AC499" i="3"/>
  <c r="AC445" i="3"/>
  <c r="AC413" i="3"/>
  <c r="AC411" i="3"/>
  <c r="AC501" i="3"/>
  <c r="AC487" i="3"/>
  <c r="AC480" i="3"/>
  <c r="AC473" i="3"/>
  <c r="AC453" i="3"/>
  <c r="AC432" i="3"/>
  <c r="AC424" i="3"/>
  <c r="AC407" i="3"/>
  <c r="AC390" i="3"/>
  <c r="AC494" i="3"/>
  <c r="AC428" i="3"/>
  <c r="AC466" i="3"/>
  <c r="AC422" i="3"/>
  <c r="AC408" i="3"/>
  <c r="AC395" i="3"/>
  <c r="AC393" i="3"/>
  <c r="AC375" i="3"/>
  <c r="AC365" i="3"/>
  <c r="AC353" i="3"/>
  <c r="AC347" i="3"/>
  <c r="AC341" i="3"/>
  <c r="AC335" i="3"/>
  <c r="AC329" i="3"/>
  <c r="AC456" i="3"/>
  <c r="AC440" i="3"/>
  <c r="AC431" i="3"/>
  <c r="AC503" i="3"/>
  <c r="AC486" i="3"/>
  <c r="AC482" i="3"/>
  <c r="AC436" i="3"/>
  <c r="AC410" i="3"/>
  <c r="AC376" i="3"/>
  <c r="AC366" i="3"/>
  <c r="AC442" i="3"/>
  <c r="AC396" i="3"/>
  <c r="AC470" i="3"/>
  <c r="AC416" i="3"/>
  <c r="AC385" i="3"/>
  <c r="AC314" i="3"/>
  <c r="AC475" i="3"/>
  <c r="AC469" i="3"/>
  <c r="AC387" i="3"/>
  <c r="AC364" i="3"/>
  <c r="AC359" i="3"/>
  <c r="AC350" i="3"/>
  <c r="AC340" i="3"/>
  <c r="AC337" i="3"/>
  <c r="AC327" i="3"/>
  <c r="AC323" i="3"/>
  <c r="AC309" i="3"/>
  <c r="AC303" i="3"/>
  <c r="AC297" i="3"/>
  <c r="AC291" i="3"/>
  <c r="AC285" i="3"/>
  <c r="AC279" i="3"/>
  <c r="AC273" i="3"/>
  <c r="AC267" i="3"/>
  <c r="AC261" i="3"/>
  <c r="AC463" i="3"/>
  <c r="AC457" i="3"/>
  <c r="AC402" i="3"/>
  <c r="AC319" i="3"/>
  <c r="AC461" i="3"/>
  <c r="AC429" i="3"/>
  <c r="AC419" i="3"/>
  <c r="AC369" i="3"/>
  <c r="AC357" i="3"/>
  <c r="AC351" i="3"/>
  <c r="AC348" i="3"/>
  <c r="AC338" i="3"/>
  <c r="AC328" i="3"/>
  <c r="AC320" i="3"/>
  <c r="AC311" i="3"/>
  <c r="AC305" i="3"/>
  <c r="AC299" i="3"/>
  <c r="AC293" i="3"/>
  <c r="AC287" i="3"/>
  <c r="AC496" i="3"/>
  <c r="AC490" i="3"/>
  <c r="AC467" i="3"/>
  <c r="AC418" i="3"/>
  <c r="AC391" i="3"/>
  <c r="AC363" i="3"/>
  <c r="AC345" i="3"/>
  <c r="AC342" i="3"/>
  <c r="AC332" i="3"/>
  <c r="AC325" i="3"/>
  <c r="AC312" i="3"/>
  <c r="AC306" i="3"/>
  <c r="AC300" i="3"/>
  <c r="AC438" i="3"/>
  <c r="AC420" i="3"/>
  <c r="AC360" i="3"/>
  <c r="AC330" i="3"/>
  <c r="AC259" i="3"/>
  <c r="AC255" i="3"/>
  <c r="AC242" i="3"/>
  <c r="AC446" i="3"/>
  <c r="AC388" i="3"/>
  <c r="AC383" i="3"/>
  <c r="AC352" i="3"/>
  <c r="AC316" i="3"/>
  <c r="AC290" i="3"/>
  <c r="AC288" i="3"/>
  <c r="AC276" i="3"/>
  <c r="AC266" i="3"/>
  <c r="AC263" i="3"/>
  <c r="AC251" i="3"/>
  <c r="AC354" i="3"/>
  <c r="AC286" i="3"/>
  <c r="AC247" i="3"/>
  <c r="AC243" i="3"/>
  <c r="AC491" i="3"/>
  <c r="AC381" i="3"/>
  <c r="AC346" i="3"/>
  <c r="AC317" i="3"/>
  <c r="AC289" i="3"/>
  <c r="AC284" i="3"/>
  <c r="AC281" i="3"/>
  <c r="AC271" i="3"/>
  <c r="AC268" i="3"/>
  <c r="AC253" i="3"/>
  <c r="AC249" i="3"/>
  <c r="AC294" i="3"/>
  <c r="AC275" i="3"/>
  <c r="AC262" i="3"/>
  <c r="AC258" i="3"/>
  <c r="AC252" i="3"/>
  <c r="AC237" i="3"/>
  <c r="AC233" i="3"/>
  <c r="AC220" i="3"/>
  <c r="AC216" i="3"/>
  <c r="AC199" i="3"/>
  <c r="AC182" i="3"/>
  <c r="AC165" i="3"/>
  <c r="AC161" i="3"/>
  <c r="AC148" i="3"/>
  <c r="AC144" i="3"/>
  <c r="AC139" i="3"/>
  <c r="AC133" i="3"/>
  <c r="AC127" i="3"/>
  <c r="AC378" i="3"/>
  <c r="AC355" i="3"/>
  <c r="AC333" i="3"/>
  <c r="AC277" i="3"/>
  <c r="AC264" i="3"/>
  <c r="AC254" i="3"/>
  <c r="AC250" i="3"/>
  <c r="AC248" i="3"/>
  <c r="AC244" i="3"/>
  <c r="AC229" i="3"/>
  <c r="AC212" i="3"/>
  <c r="AC195" i="3"/>
  <c r="AC191" i="3"/>
  <c r="AC178" i="3"/>
  <c r="AC174" i="3"/>
  <c r="AC157" i="3"/>
  <c r="AC384" i="3"/>
  <c r="AC336" i="3"/>
  <c r="AC322" i="3"/>
  <c r="AC315" i="3"/>
  <c r="AC246" i="3"/>
  <c r="AC240" i="3"/>
  <c r="AC225" i="3"/>
  <c r="AC221" i="3"/>
  <c r="AC208" i="3"/>
  <c r="AC204" i="3"/>
  <c r="AC187" i="3"/>
  <c r="AC170" i="3"/>
  <c r="AC153" i="3"/>
  <c r="AC149" i="3"/>
  <c r="AC140" i="3"/>
  <c r="AC134" i="3"/>
  <c r="AC128" i="3"/>
  <c r="AC122" i="3"/>
  <c r="AC484" i="3"/>
  <c r="AC394" i="3"/>
  <c r="AC349" i="3"/>
  <c r="AC301" i="3"/>
  <c r="AC298" i="3"/>
  <c r="AC295" i="3"/>
  <c r="AC280" i="3"/>
  <c r="AC245" i="3"/>
  <c r="AC239" i="3"/>
  <c r="AC231" i="3"/>
  <c r="AC227" i="3"/>
  <c r="AC214" i="3"/>
  <c r="AC210" i="3"/>
  <c r="AC193" i="3"/>
  <c r="AC176" i="3"/>
  <c r="AC159" i="3"/>
  <c r="AC155" i="3"/>
  <c r="AC142" i="3"/>
  <c r="AC343" i="3"/>
  <c r="AC219" i="3"/>
  <c r="AC215" i="3"/>
  <c r="AC213" i="3"/>
  <c r="AC209" i="3"/>
  <c r="AC164" i="3"/>
  <c r="AC158" i="3"/>
  <c r="AC405" i="3"/>
  <c r="AC321" i="3"/>
  <c r="AC302" i="3"/>
  <c r="AC282" i="3"/>
  <c r="AC269" i="3"/>
  <c r="AC211" i="3"/>
  <c r="AC205" i="3"/>
  <c r="AC160" i="3"/>
  <c r="AC156" i="3"/>
  <c r="AC154" i="3"/>
  <c r="AC150" i="3"/>
  <c r="AC331" i="3"/>
  <c r="AC326" i="3"/>
  <c r="AC272" i="3"/>
  <c r="AC256" i="3"/>
  <c r="AC207" i="3"/>
  <c r="AC203" i="3"/>
  <c r="AC201" i="3"/>
  <c r="AC197" i="3"/>
  <c r="AC152" i="3"/>
  <c r="AC146" i="3"/>
  <c r="AC121" i="3"/>
  <c r="AC118" i="3"/>
  <c r="AC105" i="3"/>
  <c r="AC90" i="3"/>
  <c r="AC86" i="3"/>
  <c r="AC73" i="3"/>
  <c r="AC69" i="3"/>
  <c r="AC460" i="3"/>
  <c r="AC372" i="3"/>
  <c r="AC358" i="3"/>
  <c r="AC278" i="3"/>
  <c r="AC265" i="3"/>
  <c r="AC241" i="3"/>
  <c r="AC238" i="3"/>
  <c r="AC234" i="3"/>
  <c r="AC189" i="3"/>
  <c r="AC185" i="3"/>
  <c r="AC183" i="3"/>
  <c r="AC179" i="3"/>
  <c r="AC377" i="3"/>
  <c r="AC334" i="3"/>
  <c r="AC318" i="3"/>
  <c r="AC304" i="3"/>
  <c r="AC283" i="3"/>
  <c r="AC270" i="3"/>
  <c r="AC206" i="3"/>
  <c r="AC200" i="3"/>
  <c r="AC151" i="3"/>
  <c r="AC145" i="3"/>
  <c r="AC125" i="3"/>
  <c r="AC257" i="3"/>
  <c r="AC230" i="3"/>
  <c r="AC217" i="3"/>
  <c r="AC180" i="3"/>
  <c r="AC173" i="3"/>
  <c r="AC163" i="3"/>
  <c r="AC111" i="3"/>
  <c r="AC100" i="3"/>
  <c r="AC97" i="3"/>
  <c r="AC77" i="3"/>
  <c r="AC74" i="3"/>
  <c r="AC62" i="3"/>
  <c r="AC56" i="3"/>
  <c r="AC50" i="3"/>
  <c r="AC44" i="3"/>
  <c r="AC38" i="3"/>
  <c r="AC32" i="3"/>
  <c r="AC26" i="3"/>
  <c r="AC20" i="3"/>
  <c r="AC14" i="3"/>
  <c r="AC8" i="3"/>
  <c r="AC27" i="3"/>
  <c r="AC21" i="3"/>
  <c r="AC9" i="3"/>
  <c r="AC361" i="3"/>
  <c r="AC313" i="3"/>
  <c r="AC190" i="3"/>
  <c r="AC135" i="3"/>
  <c r="AC114" i="3"/>
  <c r="AC103" i="3"/>
  <c r="AC94" i="3"/>
  <c r="AC84" i="3"/>
  <c r="AC67" i="3"/>
  <c r="AC33" i="3"/>
  <c r="AC15" i="3"/>
  <c r="AC370" i="3"/>
  <c r="AC371" i="3"/>
  <c r="AC339" i="3"/>
  <c r="AC296" i="3"/>
  <c r="AC196" i="3"/>
  <c r="AC166" i="3"/>
  <c r="AC147" i="3"/>
  <c r="AC137" i="3"/>
  <c r="AC117" i="3"/>
  <c r="AC106" i="3"/>
  <c r="AC91" i="3"/>
  <c r="AC81" i="3"/>
  <c r="AC71" i="3"/>
  <c r="AC63" i="3"/>
  <c r="AC57" i="3"/>
  <c r="AC51" i="3"/>
  <c r="AC45" i="3"/>
  <c r="AC39" i="3"/>
  <c r="AC400" i="3"/>
  <c r="AC310" i="3"/>
  <c r="AC260" i="3"/>
  <c r="AC222" i="3"/>
  <c r="AC202" i="3"/>
  <c r="AC172" i="3"/>
  <c r="AC141" i="3"/>
  <c r="AC130" i="3"/>
  <c r="AC115" i="3"/>
  <c r="AC104" i="3"/>
  <c r="AC92" i="3"/>
  <c r="AC85" i="3"/>
  <c r="AC82" i="3"/>
  <c r="AC426" i="3"/>
  <c r="AC198" i="3"/>
  <c r="AC188" i="3"/>
  <c r="AC181" i="3"/>
  <c r="AC171" i="3"/>
  <c r="AC168" i="3"/>
  <c r="AC110" i="3"/>
  <c r="AC99" i="3"/>
  <c r="AC89" i="3"/>
  <c r="AC79" i="3"/>
  <c r="AC65" i="3"/>
  <c r="AC344" i="3"/>
  <c r="AC292" i="3"/>
  <c r="AC192" i="3"/>
  <c r="AC169" i="3"/>
  <c r="AC28" i="3"/>
  <c r="AC10" i="3"/>
  <c r="AC66" i="3"/>
  <c r="AC119" i="3"/>
  <c r="AC68" i="3"/>
  <c r="AC223" i="3"/>
  <c r="AC136" i="3"/>
  <c r="AC113" i="3"/>
  <c r="AC53" i="3"/>
  <c r="AC49" i="3"/>
  <c r="AC228" i="3"/>
  <c r="AC102" i="3"/>
  <c r="AC389" i="3"/>
  <c r="AC324" i="3"/>
  <c r="AC308" i="3"/>
  <c r="AC232" i="3"/>
  <c r="AC226" i="3"/>
  <c r="AC186" i="3"/>
  <c r="AC131" i="3"/>
  <c r="AC112" i="3"/>
  <c r="AC96" i="3"/>
  <c r="AC48" i="3"/>
  <c r="AC46" i="3"/>
  <c r="AC37" i="3"/>
  <c r="AC35" i="3"/>
  <c r="AC19" i="3"/>
  <c r="AC17" i="3"/>
  <c r="AC52" i="3"/>
  <c r="AC36" i="3"/>
  <c r="AC307" i="3"/>
  <c r="AC138" i="3"/>
  <c r="AC120" i="3"/>
  <c r="AC109" i="3"/>
  <c r="AC101" i="3"/>
  <c r="AC54" i="3"/>
  <c r="AC22" i="3"/>
  <c r="AC235" i="3"/>
  <c r="AC224" i="3"/>
  <c r="AC129" i="3"/>
  <c r="AC116" i="3"/>
  <c r="AC47" i="3"/>
  <c r="AC18" i="3"/>
  <c r="AC177" i="3"/>
  <c r="AC108" i="3"/>
  <c r="AC80" i="3"/>
  <c r="AC75" i="3"/>
  <c r="AC34" i="3"/>
  <c r="AC16" i="3"/>
  <c r="AC194" i="3"/>
  <c r="AC132" i="3"/>
  <c r="AC162" i="3"/>
  <c r="AC123" i="3"/>
  <c r="AC98" i="3"/>
  <c r="AC76" i="3"/>
  <c r="AC60" i="3"/>
  <c r="AC58" i="3"/>
  <c r="AC42" i="3"/>
  <c r="AC24" i="3"/>
  <c r="AC6" i="3"/>
  <c r="AC236" i="3"/>
  <c r="AC167" i="3"/>
  <c r="AC93" i="3"/>
  <c r="AC88" i="3"/>
  <c r="AC64" i="3"/>
  <c r="AC40" i="3"/>
  <c r="AC4" i="3"/>
  <c r="AC126" i="3"/>
  <c r="AC83" i="3"/>
  <c r="AC78" i="3"/>
  <c r="AC31" i="3"/>
  <c r="AC29" i="3"/>
  <c r="AC13" i="3"/>
  <c r="AC11" i="3"/>
  <c r="AC274" i="3"/>
  <c r="AC218" i="3"/>
  <c r="AC184" i="3"/>
  <c r="AC95" i="3"/>
  <c r="AC107" i="3"/>
  <c r="AC70" i="3"/>
  <c r="AC23" i="3"/>
  <c r="AC175" i="3"/>
  <c r="AC143" i="3"/>
  <c r="AC61" i="3"/>
  <c r="AC59" i="3"/>
  <c r="AC43" i="3"/>
  <c r="AC7" i="3"/>
  <c r="AC41" i="3"/>
  <c r="AC5" i="3"/>
  <c r="AC12" i="3"/>
  <c r="AC25" i="3"/>
  <c r="AC30" i="3"/>
  <c r="AC87" i="3"/>
  <c r="AC55" i="3"/>
  <c r="AC72" i="3"/>
  <c r="AC124" i="3"/>
  <c r="AB503" i="3"/>
  <c r="AB497" i="3"/>
  <c r="AB491" i="3"/>
  <c r="AB485" i="3"/>
  <c r="AB479" i="3"/>
  <c r="AB473" i="3"/>
  <c r="AB467" i="3"/>
  <c r="AB461" i="3"/>
  <c r="AB455" i="3"/>
  <c r="AB449" i="3"/>
  <c r="AB443" i="3"/>
  <c r="AB437" i="3"/>
  <c r="AB431" i="3"/>
  <c r="AB425" i="3"/>
  <c r="AB419" i="3"/>
  <c r="AB413" i="3"/>
  <c r="AB407" i="3"/>
  <c r="AB496" i="3"/>
  <c r="AB492" i="3"/>
  <c r="AB475" i="3"/>
  <c r="AB458" i="3"/>
  <c r="AB441" i="3"/>
  <c r="AB493" i="3"/>
  <c r="AB476" i="3"/>
  <c r="AB459" i="3"/>
  <c r="AB442" i="3"/>
  <c r="AB438" i="3"/>
  <c r="AB421" i="3"/>
  <c r="AB489" i="3"/>
  <c r="AB472" i="3"/>
  <c r="AB468" i="3"/>
  <c r="AB499" i="3"/>
  <c r="AB466" i="3"/>
  <c r="AB464" i="3"/>
  <c r="AB445" i="3"/>
  <c r="AB422" i="3"/>
  <c r="AB401" i="3"/>
  <c r="AB486" i="3"/>
  <c r="AB460" i="3"/>
  <c r="AB420" i="3"/>
  <c r="AB410" i="3"/>
  <c r="AB394" i="3"/>
  <c r="AB388" i="3"/>
  <c r="AB382" i="3"/>
  <c r="AB500" i="3"/>
  <c r="AB498" i="3"/>
  <c r="AB465" i="3"/>
  <c r="AB452" i="3"/>
  <c r="AB430" i="3"/>
  <c r="AB427" i="3"/>
  <c r="AB417" i="3"/>
  <c r="AB502" i="3"/>
  <c r="AB481" i="3"/>
  <c r="AB456" i="3"/>
  <c r="AB454" i="3"/>
  <c r="AB395" i="3"/>
  <c r="AB385" i="3"/>
  <c r="AB378" i="3"/>
  <c r="AB490" i="3"/>
  <c r="AB469" i="3"/>
  <c r="AB389" i="3"/>
  <c r="AB483" i="3"/>
  <c r="AB462" i="3"/>
  <c r="AB447" i="3"/>
  <c r="AB415" i="3"/>
  <c r="AB494" i="3"/>
  <c r="AB428" i="3"/>
  <c r="AB426" i="3"/>
  <c r="AB399" i="3"/>
  <c r="AB396" i="3"/>
  <c r="AB393" i="3"/>
  <c r="AB380" i="3"/>
  <c r="AB484" i="3"/>
  <c r="AB470" i="3"/>
  <c r="AB463" i="3"/>
  <c r="AB411" i="3"/>
  <c r="AB371" i="3"/>
  <c r="AB368" i="3"/>
  <c r="AB361" i="3"/>
  <c r="AB357" i="3"/>
  <c r="AB352" i="3"/>
  <c r="AB346" i="3"/>
  <c r="AB340" i="3"/>
  <c r="AB334" i="3"/>
  <c r="AB328" i="3"/>
  <c r="AB322" i="3"/>
  <c r="AB316" i="3"/>
  <c r="AB501" i="3"/>
  <c r="AB487" i="3"/>
  <c r="AB480" i="3"/>
  <c r="AB453" i="3"/>
  <c r="AB450" i="3"/>
  <c r="AB434" i="3"/>
  <c r="AB408" i="3"/>
  <c r="AB397" i="3"/>
  <c r="AB446" i="3"/>
  <c r="AB424" i="3"/>
  <c r="AB381" i="3"/>
  <c r="AB439" i="3"/>
  <c r="AB418" i="3"/>
  <c r="AB403" i="3"/>
  <c r="AB390" i="3"/>
  <c r="AB372" i="3"/>
  <c r="AB370" i="3"/>
  <c r="AB353" i="3"/>
  <c r="AB343" i="3"/>
  <c r="AB333" i="3"/>
  <c r="AB330" i="3"/>
  <c r="AB318" i="3"/>
  <c r="AB308" i="3"/>
  <c r="AB302" i="3"/>
  <c r="AB296" i="3"/>
  <c r="AB290" i="3"/>
  <c r="AB284" i="3"/>
  <c r="AB278" i="3"/>
  <c r="AB272" i="3"/>
  <c r="AB266" i="3"/>
  <c r="AB260" i="3"/>
  <c r="AB254" i="3"/>
  <c r="AB248" i="3"/>
  <c r="AB242" i="3"/>
  <c r="AB488" i="3"/>
  <c r="AB436" i="3"/>
  <c r="AB416" i="3"/>
  <c r="AB366" i="3"/>
  <c r="AB356" i="3"/>
  <c r="AB314" i="3"/>
  <c r="AB387" i="3"/>
  <c r="AB364" i="3"/>
  <c r="AB362" i="3"/>
  <c r="AB359" i="3"/>
  <c r="AB350" i="3"/>
  <c r="AB347" i="3"/>
  <c r="AB337" i="3"/>
  <c r="AB327" i="3"/>
  <c r="AB323" i="3"/>
  <c r="AB309" i="3"/>
  <c r="AB303" i="3"/>
  <c r="AB297" i="3"/>
  <c r="AB291" i="3"/>
  <c r="AB285" i="3"/>
  <c r="AB474" i="3"/>
  <c r="AB435" i="3"/>
  <c r="AB409" i="3"/>
  <c r="AB405" i="3"/>
  <c r="AB384" i="3"/>
  <c r="AB377" i="3"/>
  <c r="AB373" i="3"/>
  <c r="AB324" i="3"/>
  <c r="AB478" i="3"/>
  <c r="AB386" i="3"/>
  <c r="AB367" i="3"/>
  <c r="AB365" i="3"/>
  <c r="AB360" i="3"/>
  <c r="AB477" i="3"/>
  <c r="AB448" i="3"/>
  <c r="AB429" i="3"/>
  <c r="AB404" i="3"/>
  <c r="AB398" i="3"/>
  <c r="AB376" i="3"/>
  <c r="AB282" i="3"/>
  <c r="AB279" i="3"/>
  <c r="AB269" i="3"/>
  <c r="AB246" i="3"/>
  <c r="AB412" i="3"/>
  <c r="AB392" i="3"/>
  <c r="AB379" i="3"/>
  <c r="AB369" i="3"/>
  <c r="AB342" i="3"/>
  <c r="AB325" i="3"/>
  <c r="AB259" i="3"/>
  <c r="AB255" i="3"/>
  <c r="AB238" i="3"/>
  <c r="AB232" i="3"/>
  <c r="AB226" i="3"/>
  <c r="AB220" i="3"/>
  <c r="AB214" i="3"/>
  <c r="AB208" i="3"/>
  <c r="AB202" i="3"/>
  <c r="AB196" i="3"/>
  <c r="AB190" i="3"/>
  <c r="AB184" i="3"/>
  <c r="AB178" i="3"/>
  <c r="AB172" i="3"/>
  <c r="AB166" i="3"/>
  <c r="AB160" i="3"/>
  <c r="AB154" i="3"/>
  <c r="AB148" i="3"/>
  <c r="AB142" i="3"/>
  <c r="AB383" i="3"/>
  <c r="AB332" i="3"/>
  <c r="AB288" i="3"/>
  <c r="AB276" i="3"/>
  <c r="AB273" i="3"/>
  <c r="AB263" i="3"/>
  <c r="AB251" i="3"/>
  <c r="AB336" i="3"/>
  <c r="AB331" i="3"/>
  <c r="AB315" i="3"/>
  <c r="AB257" i="3"/>
  <c r="AB240" i="3"/>
  <c r="AB495" i="3"/>
  <c r="AB423" i="3"/>
  <c r="AB400" i="3"/>
  <c r="AB391" i="3"/>
  <c r="AB344" i="3"/>
  <c r="AB329" i="3"/>
  <c r="AB326" i="3"/>
  <c r="AB319" i="3"/>
  <c r="AB300" i="3"/>
  <c r="AB256" i="3"/>
  <c r="AB224" i="3"/>
  <c r="AB207" i="3"/>
  <c r="AB203" i="3"/>
  <c r="AB186" i="3"/>
  <c r="AB169" i="3"/>
  <c r="AB152" i="3"/>
  <c r="AB306" i="3"/>
  <c r="AB294" i="3"/>
  <c r="AB275" i="3"/>
  <c r="AB262" i="3"/>
  <c r="AB258" i="3"/>
  <c r="AB252" i="3"/>
  <c r="AB237" i="3"/>
  <c r="AB233" i="3"/>
  <c r="AB216" i="3"/>
  <c r="AB199" i="3"/>
  <c r="AB182" i="3"/>
  <c r="AB165" i="3"/>
  <c r="AB161" i="3"/>
  <c r="AB144" i="3"/>
  <c r="AB139" i="3"/>
  <c r="AB133" i="3"/>
  <c r="AB127" i="3"/>
  <c r="AB121" i="3"/>
  <c r="AB115" i="3"/>
  <c r="AB109" i="3"/>
  <c r="AB103" i="3"/>
  <c r="AB97" i="3"/>
  <c r="AB91" i="3"/>
  <c r="AB85" i="3"/>
  <c r="AB79" i="3"/>
  <c r="AB73" i="3"/>
  <c r="AB433" i="3"/>
  <c r="AB363" i="3"/>
  <c r="AB355" i="3"/>
  <c r="AB351" i="3"/>
  <c r="AB312" i="3"/>
  <c r="AB277" i="3"/>
  <c r="AB264" i="3"/>
  <c r="AB250" i="3"/>
  <c r="AB244" i="3"/>
  <c r="AB229" i="3"/>
  <c r="AB212" i="3"/>
  <c r="AB195" i="3"/>
  <c r="AB191" i="3"/>
  <c r="AB174" i="3"/>
  <c r="AB157" i="3"/>
  <c r="AB375" i="3"/>
  <c r="AB317" i="3"/>
  <c r="AB287" i="3"/>
  <c r="AB253" i="3"/>
  <c r="AB249" i="3"/>
  <c r="AB247" i="3"/>
  <c r="AB243" i="3"/>
  <c r="AB235" i="3"/>
  <c r="AB218" i="3"/>
  <c r="AB201" i="3"/>
  <c r="AB197" i="3"/>
  <c r="AB180" i="3"/>
  <c r="AB163" i="3"/>
  <c r="AB146" i="3"/>
  <c r="AB136" i="3"/>
  <c r="AB130" i="3"/>
  <c r="AB124" i="3"/>
  <c r="AB118" i="3"/>
  <c r="AB112" i="3"/>
  <c r="AB106" i="3"/>
  <c r="AB100" i="3"/>
  <c r="AB444" i="3"/>
  <c r="AB406" i="3"/>
  <c r="AB307" i="3"/>
  <c r="AB293" i="3"/>
  <c r="AB223" i="3"/>
  <c r="AB217" i="3"/>
  <c r="AB168" i="3"/>
  <c r="AB162" i="3"/>
  <c r="AB311" i="3"/>
  <c r="AB219" i="3"/>
  <c r="AB215" i="3"/>
  <c r="AB213" i="3"/>
  <c r="AB209" i="3"/>
  <c r="AB164" i="3"/>
  <c r="AB158" i="3"/>
  <c r="AB374" i="3"/>
  <c r="AB348" i="3"/>
  <c r="AB321" i="3"/>
  <c r="AB289" i="3"/>
  <c r="AB211" i="3"/>
  <c r="AB205" i="3"/>
  <c r="AB156" i="3"/>
  <c r="AB150" i="3"/>
  <c r="AB126" i="3"/>
  <c r="AB108" i="3"/>
  <c r="AB94" i="3"/>
  <c r="AB77" i="3"/>
  <c r="AB440" i="3"/>
  <c r="AB402" i="3"/>
  <c r="AB320" i="3"/>
  <c r="AB301" i="3"/>
  <c r="AB281" i="3"/>
  <c r="AB268" i="3"/>
  <c r="AB193" i="3"/>
  <c r="AB187" i="3"/>
  <c r="AB432" i="3"/>
  <c r="AB414" i="3"/>
  <c r="AB299" i="3"/>
  <c r="AB295" i="3"/>
  <c r="AB280" i="3"/>
  <c r="AB267" i="3"/>
  <c r="AB210" i="3"/>
  <c r="AB204" i="3"/>
  <c r="AB159" i="3"/>
  <c r="AB155" i="3"/>
  <c r="AB153" i="3"/>
  <c r="AB149" i="3"/>
  <c r="AB134" i="3"/>
  <c r="AB482" i="3"/>
  <c r="AB341" i="3"/>
  <c r="AB305" i="3"/>
  <c r="AB200" i="3"/>
  <c r="AB183" i="3"/>
  <c r="AB170" i="3"/>
  <c r="AB131" i="3"/>
  <c r="AB119" i="3"/>
  <c r="AB87" i="3"/>
  <c r="AB298" i="3"/>
  <c r="AB241" i="3"/>
  <c r="AB230" i="3"/>
  <c r="AB227" i="3"/>
  <c r="AB173" i="3"/>
  <c r="AB111" i="3"/>
  <c r="AB74" i="3"/>
  <c r="AB62" i="3"/>
  <c r="AB56" i="3"/>
  <c r="AB50" i="3"/>
  <c r="AB44" i="3"/>
  <c r="AB38" i="3"/>
  <c r="AB32" i="3"/>
  <c r="AB26" i="3"/>
  <c r="AB20" i="3"/>
  <c r="AB14" i="3"/>
  <c r="AB8" i="3"/>
  <c r="AB349" i="3"/>
  <c r="AB339" i="3"/>
  <c r="AB304" i="3"/>
  <c r="AB358" i="3"/>
  <c r="AB313" i="3"/>
  <c r="AB283" i="3"/>
  <c r="AB261" i="3"/>
  <c r="AB179" i="3"/>
  <c r="AB135" i="3"/>
  <c r="AB114" i="3"/>
  <c r="AB84" i="3"/>
  <c r="AB67" i="3"/>
  <c r="AB338" i="3"/>
  <c r="AB271" i="3"/>
  <c r="AB265" i="3"/>
  <c r="AB245" i="3"/>
  <c r="AB192" i="3"/>
  <c r="AB185" i="3"/>
  <c r="AB175" i="3"/>
  <c r="AB120" i="3"/>
  <c r="AB101" i="3"/>
  <c r="AB95" i="3"/>
  <c r="AB75" i="3"/>
  <c r="AB68" i="3"/>
  <c r="AB64" i="3"/>
  <c r="AB58" i="3"/>
  <c r="AB52" i="3"/>
  <c r="AB46" i="3"/>
  <c r="AB40" i="3"/>
  <c r="AB34" i="3"/>
  <c r="AB28" i="3"/>
  <c r="AB22" i="3"/>
  <c r="AB16" i="3"/>
  <c r="AB10" i="3"/>
  <c r="AB4" i="3"/>
  <c r="AB239" i="3"/>
  <c r="AB132" i="3"/>
  <c r="AB107" i="3"/>
  <c r="AB72" i="3"/>
  <c r="AB69" i="3"/>
  <c r="AB59" i="3"/>
  <c r="AB53" i="3"/>
  <c r="AB47" i="3"/>
  <c r="AB198" i="3"/>
  <c r="AB143" i="3"/>
  <c r="AB89" i="3"/>
  <c r="AB30" i="3"/>
  <c r="AB12" i="3"/>
  <c r="AB13" i="3"/>
  <c r="AB274" i="3"/>
  <c r="AB66" i="3"/>
  <c r="AB45" i="3"/>
  <c r="AB125" i="3"/>
  <c r="AB177" i="3"/>
  <c r="AB113" i="3"/>
  <c r="AB92" i="3"/>
  <c r="AB451" i="3"/>
  <c r="AB292" i="3"/>
  <c r="AB221" i="3"/>
  <c r="AB147" i="3"/>
  <c r="AB104" i="3"/>
  <c r="AB48" i="3"/>
  <c r="AB37" i="3"/>
  <c r="AB35" i="3"/>
  <c r="AB19" i="3"/>
  <c r="AB17" i="3"/>
  <c r="AB123" i="3"/>
  <c r="AB71" i="3"/>
  <c r="AB42" i="3"/>
  <c r="AB24" i="3"/>
  <c r="AB6" i="3"/>
  <c r="AB145" i="3"/>
  <c r="AB96" i="3"/>
  <c r="AB86" i="3"/>
  <c r="AB78" i="3"/>
  <c r="AB29" i="3"/>
  <c r="AB27" i="3"/>
  <c r="AB9" i="3"/>
  <c r="AB129" i="3"/>
  <c r="AB116" i="3"/>
  <c r="AB90" i="3"/>
  <c r="AB51" i="3"/>
  <c r="AB18" i="3"/>
  <c r="AB151" i="3"/>
  <c r="AB138" i="3"/>
  <c r="AB117" i="3"/>
  <c r="AB81" i="3"/>
  <c r="AB54" i="3"/>
  <c r="AB33" i="3"/>
  <c r="AB15" i="3"/>
  <c r="AB225" i="3"/>
  <c r="AB98" i="3"/>
  <c r="AB76" i="3"/>
  <c r="AB60" i="3"/>
  <c r="AB31" i="3"/>
  <c r="AB206" i="3"/>
  <c r="AB171" i="3"/>
  <c r="AB140" i="3"/>
  <c r="AB36" i="3"/>
  <c r="AB354" i="3"/>
  <c r="AB335" i="3"/>
  <c r="AB236" i="3"/>
  <c r="AB231" i="3"/>
  <c r="AB167" i="3"/>
  <c r="AB141" i="3"/>
  <c r="AB137" i="3"/>
  <c r="AB93" i="3"/>
  <c r="AB88" i="3"/>
  <c r="AB286" i="3"/>
  <c r="AB189" i="3"/>
  <c r="AB83" i="3"/>
  <c r="AB11" i="3"/>
  <c r="AB122" i="3"/>
  <c r="AB471" i="3"/>
  <c r="AB234" i="3"/>
  <c r="AB188" i="3"/>
  <c r="AB176" i="3"/>
  <c r="AB80" i="3"/>
  <c r="AB105" i="3"/>
  <c r="AB70" i="3"/>
  <c r="AB23" i="3"/>
  <c r="AB102" i="3"/>
  <c r="AB43" i="3"/>
  <c r="AB457" i="3"/>
  <c r="AB21" i="3"/>
  <c r="AB194" i="3"/>
  <c r="AB41" i="3"/>
  <c r="AB5" i="3"/>
  <c r="AB270" i="3"/>
  <c r="AB128" i="3"/>
  <c r="AB65" i="3"/>
  <c r="AB63" i="3"/>
  <c r="AB345" i="3"/>
  <c r="AB310" i="3"/>
  <c r="AB61" i="3"/>
  <c r="AB228" i="3"/>
  <c r="AB57" i="3"/>
  <c r="AB222" i="3"/>
  <c r="AB110" i="3"/>
  <c r="AB82" i="3"/>
  <c r="AB7" i="3"/>
  <c r="AB49" i="3"/>
  <c r="AB99" i="3"/>
  <c r="AB55" i="3"/>
  <c r="AB25" i="3"/>
  <c r="AB181" i="3"/>
  <c r="AB39" i="3"/>
  <c r="Y502" i="3"/>
  <c r="Y496" i="3"/>
  <c r="Y490" i="3"/>
  <c r="Y484" i="3"/>
  <c r="Y478" i="3"/>
  <c r="Y472" i="3"/>
  <c r="Y466" i="3"/>
  <c r="Y460" i="3"/>
  <c r="Y454" i="3"/>
  <c r="Y448" i="3"/>
  <c r="Y442" i="3"/>
  <c r="Y436" i="3"/>
  <c r="Y430" i="3"/>
  <c r="Y424" i="3"/>
  <c r="Y418" i="3"/>
  <c r="Y412" i="3"/>
  <c r="Y406" i="3"/>
  <c r="Y487" i="3"/>
  <c r="Y470" i="3"/>
  <c r="Y453" i="3"/>
  <c r="Y449" i="3"/>
  <c r="Y432" i="3"/>
  <c r="Y488" i="3"/>
  <c r="Y471" i="3"/>
  <c r="Y467" i="3"/>
  <c r="Y450" i="3"/>
  <c r="Y433" i="3"/>
  <c r="Y416" i="3"/>
  <c r="Y501" i="3"/>
  <c r="Y497" i="3"/>
  <c r="Y480" i="3"/>
  <c r="Y463" i="3"/>
  <c r="Y494" i="3"/>
  <c r="Y473" i="3"/>
  <c r="Y431" i="3"/>
  <c r="Y428" i="3"/>
  <c r="Y425" i="3"/>
  <c r="Y396" i="3"/>
  <c r="Y481" i="3"/>
  <c r="Y446" i="3"/>
  <c r="Y413" i="3"/>
  <c r="Y402" i="3"/>
  <c r="Y398" i="3"/>
  <c r="Y393" i="3"/>
  <c r="Y387" i="3"/>
  <c r="Y381" i="3"/>
  <c r="Y495" i="3"/>
  <c r="Y493" i="3"/>
  <c r="Y474" i="3"/>
  <c r="Y457" i="3"/>
  <c r="Y438" i="3"/>
  <c r="Y435" i="3"/>
  <c r="Y423" i="3"/>
  <c r="Y465" i="3"/>
  <c r="Y452" i="3"/>
  <c r="Y429" i="3"/>
  <c r="Y427" i="3"/>
  <c r="Y408" i="3"/>
  <c r="Y403" i="3"/>
  <c r="Y400" i="3"/>
  <c r="Y388" i="3"/>
  <c r="Y458" i="3"/>
  <c r="Y437" i="3"/>
  <c r="Y421" i="3"/>
  <c r="Y395" i="3"/>
  <c r="Y382" i="3"/>
  <c r="Y378" i="3"/>
  <c r="Y476" i="3"/>
  <c r="Y441" i="3"/>
  <c r="Y439" i="3"/>
  <c r="Y419" i="3"/>
  <c r="Y417" i="3"/>
  <c r="Y499" i="3"/>
  <c r="Y492" i="3"/>
  <c r="Y464" i="3"/>
  <c r="Y447" i="3"/>
  <c r="Y404" i="3"/>
  <c r="Y386" i="3"/>
  <c r="Y498" i="3"/>
  <c r="Y384" i="3"/>
  <c r="Y380" i="3"/>
  <c r="Y377" i="3"/>
  <c r="Y374" i="3"/>
  <c r="Y364" i="3"/>
  <c r="Y351" i="3"/>
  <c r="Y345" i="3"/>
  <c r="Y339" i="3"/>
  <c r="Y333" i="3"/>
  <c r="Y327" i="3"/>
  <c r="Y321" i="3"/>
  <c r="Y315" i="3"/>
  <c r="Y491" i="3"/>
  <c r="Y477" i="3"/>
  <c r="Y444" i="3"/>
  <c r="Y414" i="3"/>
  <c r="Y411" i="3"/>
  <c r="Y361" i="3"/>
  <c r="Y434" i="3"/>
  <c r="Y455" i="3"/>
  <c r="Y440" i="3"/>
  <c r="Y405" i="3"/>
  <c r="Y385" i="3"/>
  <c r="Y383" i="3"/>
  <c r="Y372" i="3"/>
  <c r="Y503" i="3"/>
  <c r="Y489" i="3"/>
  <c r="Y468" i="3"/>
  <c r="Y500" i="3"/>
  <c r="Y482" i="3"/>
  <c r="Y376" i="3"/>
  <c r="Y349" i="3"/>
  <c r="Y346" i="3"/>
  <c r="Y336" i="3"/>
  <c r="Y313" i="3"/>
  <c r="Y307" i="3"/>
  <c r="Y301" i="3"/>
  <c r="Y295" i="3"/>
  <c r="Y289" i="3"/>
  <c r="Y283" i="3"/>
  <c r="Y277" i="3"/>
  <c r="Y271" i="3"/>
  <c r="Y265" i="3"/>
  <c r="Y259" i="3"/>
  <c r="Y253" i="3"/>
  <c r="Y247" i="3"/>
  <c r="Y241" i="3"/>
  <c r="Y426" i="3"/>
  <c r="Y399" i="3"/>
  <c r="Y368" i="3"/>
  <c r="Y326" i="3"/>
  <c r="Y322" i="3"/>
  <c r="Y475" i="3"/>
  <c r="Y469" i="3"/>
  <c r="Y390" i="3"/>
  <c r="Y370" i="3"/>
  <c r="Y366" i="3"/>
  <c r="Y353" i="3"/>
  <c r="Y343" i="3"/>
  <c r="Y340" i="3"/>
  <c r="Y330" i="3"/>
  <c r="Y318" i="3"/>
  <c r="Y308" i="3"/>
  <c r="Y302" i="3"/>
  <c r="Y296" i="3"/>
  <c r="Y290" i="3"/>
  <c r="Y485" i="3"/>
  <c r="Y456" i="3"/>
  <c r="Y445" i="3"/>
  <c r="Y379" i="3"/>
  <c r="Y319" i="3"/>
  <c r="Y401" i="3"/>
  <c r="Y371" i="3"/>
  <c r="Y369" i="3"/>
  <c r="Y324" i="3"/>
  <c r="Y355" i="3"/>
  <c r="Y350" i="3"/>
  <c r="Y335" i="3"/>
  <c r="Y310" i="3"/>
  <c r="Y306" i="3"/>
  <c r="Y294" i="3"/>
  <c r="Y292" i="3"/>
  <c r="Y285" i="3"/>
  <c r="Y275" i="3"/>
  <c r="Y272" i="3"/>
  <c r="Y262" i="3"/>
  <c r="Y258" i="3"/>
  <c r="Y254" i="3"/>
  <c r="Y486" i="3"/>
  <c r="Y420" i="3"/>
  <c r="Y363" i="3"/>
  <c r="Y323" i="3"/>
  <c r="Y314" i="3"/>
  <c r="Y312" i="3"/>
  <c r="Y250" i="3"/>
  <c r="Y237" i="3"/>
  <c r="Y231" i="3"/>
  <c r="Y225" i="3"/>
  <c r="Y219" i="3"/>
  <c r="Y213" i="3"/>
  <c r="Y207" i="3"/>
  <c r="Y201" i="3"/>
  <c r="Y195" i="3"/>
  <c r="Y189" i="3"/>
  <c r="Y183" i="3"/>
  <c r="Y177" i="3"/>
  <c r="Y171" i="3"/>
  <c r="Y165" i="3"/>
  <c r="Y159" i="3"/>
  <c r="Y153" i="3"/>
  <c r="Y147" i="3"/>
  <c r="Y397" i="3"/>
  <c r="Y392" i="3"/>
  <c r="Y360" i="3"/>
  <c r="Y357" i="3"/>
  <c r="Y352" i="3"/>
  <c r="Y347" i="3"/>
  <c r="Y316" i="3"/>
  <c r="Y282" i="3"/>
  <c r="Y279" i="3"/>
  <c r="Y269" i="3"/>
  <c r="Y266" i="3"/>
  <c r="Y246" i="3"/>
  <c r="Y242" i="3"/>
  <c r="Y451" i="3"/>
  <c r="Y415" i="3"/>
  <c r="Y356" i="3"/>
  <c r="Y341" i="3"/>
  <c r="Y291" i="3"/>
  <c r="Y252" i="3"/>
  <c r="Y248" i="3"/>
  <c r="Y479" i="3"/>
  <c r="Y409" i="3"/>
  <c r="Y348" i="3"/>
  <c r="Y297" i="3"/>
  <c r="Y273" i="3"/>
  <c r="Y236" i="3"/>
  <c r="Y232" i="3"/>
  <c r="Y215" i="3"/>
  <c r="Y198" i="3"/>
  <c r="Y181" i="3"/>
  <c r="Y164" i="3"/>
  <c r="Y160" i="3"/>
  <c r="Y143" i="3"/>
  <c r="Y462" i="3"/>
  <c r="Y422" i="3"/>
  <c r="Y391" i="3"/>
  <c r="Y344" i="3"/>
  <c r="Y303" i="3"/>
  <c r="Y286" i="3"/>
  <c r="Y260" i="3"/>
  <c r="Y228" i="3"/>
  <c r="Y211" i="3"/>
  <c r="Y194" i="3"/>
  <c r="Y190" i="3"/>
  <c r="Y173" i="3"/>
  <c r="Y156" i="3"/>
  <c r="Y138" i="3"/>
  <c r="Y132" i="3"/>
  <c r="Y126" i="3"/>
  <c r="Y120" i="3"/>
  <c r="Y114" i="3"/>
  <c r="Y108" i="3"/>
  <c r="Y102" i="3"/>
  <c r="Y96" i="3"/>
  <c r="Y90" i="3"/>
  <c r="Y84" i="3"/>
  <c r="Y78" i="3"/>
  <c r="Y72" i="3"/>
  <c r="Y461" i="3"/>
  <c r="Y373" i="3"/>
  <c r="Y359" i="3"/>
  <c r="Y329" i="3"/>
  <c r="Y309" i="3"/>
  <c r="Y300" i="3"/>
  <c r="Y256" i="3"/>
  <c r="Y224" i="3"/>
  <c r="Y220" i="3"/>
  <c r="Y203" i="3"/>
  <c r="Y186" i="3"/>
  <c r="Y169" i="3"/>
  <c r="Y152" i="3"/>
  <c r="Y148" i="3"/>
  <c r="Y342" i="3"/>
  <c r="Y331" i="3"/>
  <c r="Y274" i="3"/>
  <c r="Y261" i="3"/>
  <c r="Y255" i="3"/>
  <c r="Y230" i="3"/>
  <c r="Y226" i="3"/>
  <c r="Y209" i="3"/>
  <c r="Y192" i="3"/>
  <c r="Y175" i="3"/>
  <c r="Y158" i="3"/>
  <c r="Y154" i="3"/>
  <c r="Y141" i="3"/>
  <c r="Y135" i="3"/>
  <c r="Y129" i="3"/>
  <c r="Y123" i="3"/>
  <c r="Y117" i="3"/>
  <c r="Y111" i="3"/>
  <c r="Y105" i="3"/>
  <c r="Y99" i="3"/>
  <c r="Y367" i="3"/>
  <c r="Y354" i="3"/>
  <c r="Y338" i="3"/>
  <c r="Y332" i="3"/>
  <c r="Y317" i="3"/>
  <c r="Y298" i="3"/>
  <c r="Y235" i="3"/>
  <c r="Y229" i="3"/>
  <c r="Y180" i="3"/>
  <c r="Y174" i="3"/>
  <c r="Y245" i="3"/>
  <c r="Y239" i="3"/>
  <c r="Y227" i="3"/>
  <c r="Y221" i="3"/>
  <c r="Y176" i="3"/>
  <c r="Y172" i="3"/>
  <c r="Y170" i="3"/>
  <c r="Y166" i="3"/>
  <c r="Y443" i="3"/>
  <c r="Y337" i="3"/>
  <c r="Y311" i="3"/>
  <c r="Y293" i="3"/>
  <c r="Y223" i="3"/>
  <c r="Y217" i="3"/>
  <c r="Y168" i="3"/>
  <c r="Y162" i="3"/>
  <c r="Y137" i="3"/>
  <c r="Y101" i="3"/>
  <c r="Y89" i="3"/>
  <c r="Y85" i="3"/>
  <c r="Y325" i="3"/>
  <c r="Y244" i="3"/>
  <c r="Y205" i="3"/>
  <c r="Y199" i="3"/>
  <c r="Y150" i="3"/>
  <c r="Y264" i="3"/>
  <c r="Y222" i="3"/>
  <c r="Y216" i="3"/>
  <c r="Y167" i="3"/>
  <c r="Y161" i="3"/>
  <c r="Y127" i="3"/>
  <c r="Y234" i="3"/>
  <c r="Y140" i="3"/>
  <c r="Y116" i="3"/>
  <c r="Y93" i="3"/>
  <c r="Y83" i="3"/>
  <c r="Y7" i="3"/>
  <c r="Y410" i="3"/>
  <c r="Y305" i="3"/>
  <c r="Y284" i="3"/>
  <c r="Y278" i="3"/>
  <c r="Y257" i="3"/>
  <c r="Y163" i="3"/>
  <c r="Y145" i="3"/>
  <c r="Y133" i="3"/>
  <c r="Y119" i="3"/>
  <c r="Y80" i="3"/>
  <c r="Y70" i="3"/>
  <c r="Y66" i="3"/>
  <c r="Y61" i="3"/>
  <c r="Y55" i="3"/>
  <c r="Y49" i="3"/>
  <c r="Y43" i="3"/>
  <c r="Y37" i="3"/>
  <c r="Y31" i="3"/>
  <c r="Y25" i="3"/>
  <c r="Y19" i="3"/>
  <c r="Y13" i="3"/>
  <c r="Y320" i="3"/>
  <c r="Y407" i="3"/>
  <c r="Y267" i="3"/>
  <c r="Y210" i="3"/>
  <c r="Y200" i="3"/>
  <c r="Y193" i="3"/>
  <c r="Y142" i="3"/>
  <c r="Y131" i="3"/>
  <c r="Y100" i="3"/>
  <c r="Y97" i="3"/>
  <c r="Y87" i="3"/>
  <c r="Y77" i="3"/>
  <c r="Y251" i="3"/>
  <c r="Y328" i="3"/>
  <c r="Y206" i="3"/>
  <c r="Y139" i="3"/>
  <c r="Y124" i="3"/>
  <c r="Y122" i="3"/>
  <c r="Y109" i="3"/>
  <c r="Y98" i="3"/>
  <c r="Y71" i="3"/>
  <c r="Y63" i="3"/>
  <c r="Y57" i="3"/>
  <c r="Y51" i="3"/>
  <c r="Y45" i="3"/>
  <c r="Y39" i="3"/>
  <c r="Y33" i="3"/>
  <c r="Y27" i="3"/>
  <c r="Y21" i="3"/>
  <c r="Y15" i="3"/>
  <c r="Y9" i="3"/>
  <c r="Y365" i="3"/>
  <c r="Y287" i="3"/>
  <c r="Y281" i="3"/>
  <c r="Y276" i="3"/>
  <c r="Y249" i="3"/>
  <c r="Y202" i="3"/>
  <c r="Y185" i="3"/>
  <c r="Y130" i="3"/>
  <c r="Y115" i="3"/>
  <c r="Y95" i="3"/>
  <c r="Y75" i="3"/>
  <c r="Y64" i="3"/>
  <c r="Y58" i="3"/>
  <c r="Y52" i="3"/>
  <c r="Y46" i="3"/>
  <c r="Y394" i="3"/>
  <c r="Y233" i="3"/>
  <c r="Y187" i="3"/>
  <c r="Y121" i="3"/>
  <c r="Y110" i="3"/>
  <c r="Y94" i="3"/>
  <c r="Y41" i="3"/>
  <c r="Y23" i="3"/>
  <c r="Y5" i="3"/>
  <c r="Y81" i="3"/>
  <c r="Y88" i="3"/>
  <c r="Y76" i="3"/>
  <c r="Y60" i="3"/>
  <c r="Y42" i="3"/>
  <c r="Y24" i="3"/>
  <c r="Y4" i="3"/>
  <c r="Y505" i="3" s="1"/>
  <c r="Y299" i="3"/>
  <c r="Y243" i="3"/>
  <c r="Y218" i="3"/>
  <c r="Y38" i="3"/>
  <c r="Y375" i="3"/>
  <c r="Y263" i="3"/>
  <c r="Y149" i="3"/>
  <c r="Y73" i="3"/>
  <c r="Y68" i="3"/>
  <c r="Y29" i="3"/>
  <c r="Y11" i="3"/>
  <c r="Y144" i="3"/>
  <c r="Y362" i="3"/>
  <c r="Y280" i="3"/>
  <c r="Y238" i="3"/>
  <c r="Y204" i="3"/>
  <c r="Y107" i="3"/>
  <c r="Y65" i="3"/>
  <c r="Y112" i="3"/>
  <c r="Y30" i="3"/>
  <c r="Y28" i="3"/>
  <c r="Y10" i="3"/>
  <c r="Y86" i="3"/>
  <c r="Y35" i="3"/>
  <c r="Y389" i="3"/>
  <c r="Y268" i="3"/>
  <c r="Y191" i="3"/>
  <c r="Y157" i="3"/>
  <c r="Y104" i="3"/>
  <c r="Y79" i="3"/>
  <c r="Y74" i="3"/>
  <c r="Y67" i="3"/>
  <c r="Y12" i="3"/>
  <c r="Y103" i="3"/>
  <c r="Y22" i="3"/>
  <c r="Y6" i="3"/>
  <c r="Y212" i="3"/>
  <c r="Y184" i="3"/>
  <c r="Y358" i="3"/>
  <c r="Y304" i="3"/>
  <c r="Y288" i="3"/>
  <c r="Y208" i="3"/>
  <c r="Y197" i="3"/>
  <c r="Y134" i="3"/>
  <c r="Y91" i="3"/>
  <c r="Y69" i="3"/>
  <c r="Y50" i="3"/>
  <c r="Y44" i="3"/>
  <c r="Y26" i="3"/>
  <c r="Y8" i="3"/>
  <c r="Y214" i="3"/>
  <c r="Y179" i="3"/>
  <c r="Y146" i="3"/>
  <c r="Y56" i="3"/>
  <c r="Y48" i="3"/>
  <c r="Y17" i="3"/>
  <c r="Y483" i="3"/>
  <c r="Y136" i="3"/>
  <c r="Y196" i="3"/>
  <c r="Y151" i="3"/>
  <c r="Y106" i="3"/>
  <c r="Y62" i="3"/>
  <c r="Y54" i="3"/>
  <c r="Y334" i="3"/>
  <c r="Y178" i="3"/>
  <c r="Y155" i="3"/>
  <c r="Y40" i="3"/>
  <c r="Y20" i="3"/>
  <c r="Y92" i="3"/>
  <c r="Y53" i="3"/>
  <c r="Y16" i="3"/>
  <c r="Y59" i="3"/>
  <c r="Y113" i="3"/>
  <c r="Y188" i="3"/>
  <c r="Y270" i="3"/>
  <c r="Y47" i="3"/>
  <c r="Y18" i="3"/>
  <c r="Y82" i="3"/>
  <c r="Y240" i="3"/>
  <c r="Y118" i="3"/>
  <c r="Y459" i="3"/>
  <c r="Y36" i="3"/>
  <c r="Y14" i="3"/>
  <c r="Y182" i="3"/>
  <c r="Y125" i="3"/>
  <c r="Y32" i="3"/>
  <c r="Y34" i="3"/>
  <c r="Y128" i="3"/>
  <c r="V501" i="3"/>
  <c r="V495" i="3"/>
  <c r="V489" i="3"/>
  <c r="V483" i="3"/>
  <c r="V477" i="3"/>
  <c r="V471" i="3"/>
  <c r="V465" i="3"/>
  <c r="V459" i="3"/>
  <c r="V453" i="3"/>
  <c r="V447" i="3"/>
  <c r="V441" i="3"/>
  <c r="V435" i="3"/>
  <c r="V429" i="3"/>
  <c r="V423" i="3"/>
  <c r="V417" i="3"/>
  <c r="V411" i="3"/>
  <c r="V499" i="3"/>
  <c r="V482" i="3"/>
  <c r="V478" i="3"/>
  <c r="V461" i="3"/>
  <c r="V444" i="3"/>
  <c r="V500" i="3"/>
  <c r="V496" i="3"/>
  <c r="V479" i="3"/>
  <c r="V462" i="3"/>
  <c r="V445" i="3"/>
  <c r="V428" i="3"/>
  <c r="V424" i="3"/>
  <c r="V407" i="3"/>
  <c r="V492" i="3"/>
  <c r="V475" i="3"/>
  <c r="V503" i="3"/>
  <c r="V468" i="3"/>
  <c r="V450" i="3"/>
  <c r="V421" i="3"/>
  <c r="V404" i="3"/>
  <c r="V490" i="3"/>
  <c r="V476" i="3"/>
  <c r="V454" i="3"/>
  <c r="V451" i="3"/>
  <c r="V440" i="3"/>
  <c r="V419" i="3"/>
  <c r="V409" i="3"/>
  <c r="V392" i="3"/>
  <c r="V386" i="3"/>
  <c r="V502" i="3"/>
  <c r="V488" i="3"/>
  <c r="V469" i="3"/>
  <c r="V467" i="3"/>
  <c r="V443" i="3"/>
  <c r="V432" i="3"/>
  <c r="V426" i="3"/>
  <c r="V416" i="3"/>
  <c r="V493" i="3"/>
  <c r="V472" i="3"/>
  <c r="V470" i="3"/>
  <c r="V414" i="3"/>
  <c r="V412" i="3"/>
  <c r="V397" i="3"/>
  <c r="V394" i="3"/>
  <c r="V381" i="3"/>
  <c r="V481" i="3"/>
  <c r="V474" i="3"/>
  <c r="V452" i="3"/>
  <c r="V433" i="3"/>
  <c r="V431" i="3"/>
  <c r="V427" i="3"/>
  <c r="V425" i="3"/>
  <c r="V403" i="3"/>
  <c r="V388" i="3"/>
  <c r="V460" i="3"/>
  <c r="V458" i="3"/>
  <c r="V456" i="3"/>
  <c r="V437" i="3"/>
  <c r="V413" i="3"/>
  <c r="V438" i="3"/>
  <c r="V420" i="3"/>
  <c r="V406" i="3"/>
  <c r="V370" i="3"/>
  <c r="V367" i="3"/>
  <c r="V360" i="3"/>
  <c r="V350" i="3"/>
  <c r="V344" i="3"/>
  <c r="V338" i="3"/>
  <c r="V332" i="3"/>
  <c r="V326" i="3"/>
  <c r="V320" i="3"/>
  <c r="V314" i="3"/>
  <c r="V484" i="3"/>
  <c r="V384" i="3"/>
  <c r="V382" i="3"/>
  <c r="V377" i="3"/>
  <c r="V356" i="3"/>
  <c r="V498" i="3"/>
  <c r="V491" i="3"/>
  <c r="V480" i="3"/>
  <c r="V463" i="3"/>
  <c r="V449" i="3"/>
  <c r="V422" i="3"/>
  <c r="V401" i="3"/>
  <c r="V399" i="3"/>
  <c r="V391" i="3"/>
  <c r="V389" i="3"/>
  <c r="V365" i="3"/>
  <c r="V486" i="3"/>
  <c r="V455" i="3"/>
  <c r="V410" i="3"/>
  <c r="V405" i="3"/>
  <c r="V494" i="3"/>
  <c r="V400" i="3"/>
  <c r="V396" i="3"/>
  <c r="V393" i="3"/>
  <c r="V378" i="3"/>
  <c r="V363" i="3"/>
  <c r="V355" i="3"/>
  <c r="V352" i="3"/>
  <c r="V342" i="3"/>
  <c r="V339" i="3"/>
  <c r="V329" i="3"/>
  <c r="V325" i="3"/>
  <c r="V321" i="3"/>
  <c r="V312" i="3"/>
  <c r="V306" i="3"/>
  <c r="V300" i="3"/>
  <c r="V294" i="3"/>
  <c r="V288" i="3"/>
  <c r="V282" i="3"/>
  <c r="V276" i="3"/>
  <c r="V270" i="3"/>
  <c r="V264" i="3"/>
  <c r="V258" i="3"/>
  <c r="V252" i="3"/>
  <c r="V246" i="3"/>
  <c r="V240" i="3"/>
  <c r="V464" i="3"/>
  <c r="V448" i="3"/>
  <c r="V442" i="3"/>
  <c r="V385" i="3"/>
  <c r="V380" i="3"/>
  <c r="V374" i="3"/>
  <c r="V372" i="3"/>
  <c r="V361" i="3"/>
  <c r="V358" i="3"/>
  <c r="V317" i="3"/>
  <c r="V487" i="3"/>
  <c r="V436" i="3"/>
  <c r="V376" i="3"/>
  <c r="V349" i="3"/>
  <c r="V346" i="3"/>
  <c r="V336" i="3"/>
  <c r="V333" i="3"/>
  <c r="V313" i="3"/>
  <c r="V307" i="3"/>
  <c r="V301" i="3"/>
  <c r="V295" i="3"/>
  <c r="V289" i="3"/>
  <c r="V402" i="3"/>
  <c r="V327" i="3"/>
  <c r="V439" i="3"/>
  <c r="V434" i="3"/>
  <c r="V379" i="3"/>
  <c r="V375" i="3"/>
  <c r="V319" i="3"/>
  <c r="V315" i="3"/>
  <c r="V497" i="3"/>
  <c r="V466" i="3"/>
  <c r="V457" i="3"/>
  <c r="V373" i="3"/>
  <c r="V304" i="3"/>
  <c r="V302" i="3"/>
  <c r="V287" i="3"/>
  <c r="V281" i="3"/>
  <c r="V278" i="3"/>
  <c r="V268" i="3"/>
  <c r="V265" i="3"/>
  <c r="V249" i="3"/>
  <c r="V398" i="3"/>
  <c r="V366" i="3"/>
  <c r="V345" i="3"/>
  <c r="V340" i="3"/>
  <c r="V310" i="3"/>
  <c r="V308" i="3"/>
  <c r="V245" i="3"/>
  <c r="V241" i="3"/>
  <c r="V236" i="3"/>
  <c r="V230" i="3"/>
  <c r="V224" i="3"/>
  <c r="V218" i="3"/>
  <c r="V212" i="3"/>
  <c r="V206" i="3"/>
  <c r="V200" i="3"/>
  <c r="V194" i="3"/>
  <c r="V188" i="3"/>
  <c r="V182" i="3"/>
  <c r="V176" i="3"/>
  <c r="V170" i="3"/>
  <c r="V164" i="3"/>
  <c r="V158" i="3"/>
  <c r="V152" i="3"/>
  <c r="V146" i="3"/>
  <c r="V485" i="3"/>
  <c r="V446" i="3"/>
  <c r="V335" i="3"/>
  <c r="V330" i="3"/>
  <c r="V323" i="3"/>
  <c r="V292" i="3"/>
  <c r="V285" i="3"/>
  <c r="V275" i="3"/>
  <c r="V272" i="3"/>
  <c r="V262" i="3"/>
  <c r="V254" i="3"/>
  <c r="V395" i="3"/>
  <c r="V371" i="3"/>
  <c r="V359" i="3"/>
  <c r="V351" i="3"/>
  <c r="V322" i="3"/>
  <c r="V309" i="3"/>
  <c r="V305" i="3"/>
  <c r="V286" i="3"/>
  <c r="V260" i="3"/>
  <c r="V243" i="3"/>
  <c r="V364" i="3"/>
  <c r="V337" i="3"/>
  <c r="V316" i="3"/>
  <c r="V269" i="3"/>
  <c r="V227" i="3"/>
  <c r="V210" i="3"/>
  <c r="V193" i="3"/>
  <c r="V189" i="3"/>
  <c r="V172" i="3"/>
  <c r="V155" i="3"/>
  <c r="V297" i="3"/>
  <c r="V284" i="3"/>
  <c r="V271" i="3"/>
  <c r="V223" i="3"/>
  <c r="V219" i="3"/>
  <c r="V202" i="3"/>
  <c r="V185" i="3"/>
  <c r="V168" i="3"/>
  <c r="V151" i="3"/>
  <c r="V147" i="3"/>
  <c r="V137" i="3"/>
  <c r="V131" i="3"/>
  <c r="V125" i="3"/>
  <c r="V119" i="3"/>
  <c r="V113" i="3"/>
  <c r="V107" i="3"/>
  <c r="V101" i="3"/>
  <c r="V95" i="3"/>
  <c r="V89" i="3"/>
  <c r="V83" i="3"/>
  <c r="V77" i="3"/>
  <c r="V71" i="3"/>
  <c r="V408" i="3"/>
  <c r="V368" i="3"/>
  <c r="V348" i="3"/>
  <c r="V303" i="3"/>
  <c r="V273" i="3"/>
  <c r="V232" i="3"/>
  <c r="V215" i="3"/>
  <c r="V198" i="3"/>
  <c r="V181" i="3"/>
  <c r="V177" i="3"/>
  <c r="V160" i="3"/>
  <c r="V143" i="3"/>
  <c r="V415" i="3"/>
  <c r="V357" i="3"/>
  <c r="V311" i="3"/>
  <c r="V293" i="3"/>
  <c r="V290" i="3"/>
  <c r="V238" i="3"/>
  <c r="V221" i="3"/>
  <c r="V204" i="3"/>
  <c r="V187" i="3"/>
  <c r="V183" i="3"/>
  <c r="V166" i="3"/>
  <c r="V149" i="3"/>
  <c r="V140" i="3"/>
  <c r="V134" i="3"/>
  <c r="V128" i="3"/>
  <c r="V122" i="3"/>
  <c r="V116" i="3"/>
  <c r="V110" i="3"/>
  <c r="V104" i="3"/>
  <c r="V383" i="3"/>
  <c r="V279" i="3"/>
  <c r="V266" i="3"/>
  <c r="V248" i="3"/>
  <c r="V242" i="3"/>
  <c r="V237" i="3"/>
  <c r="V192" i="3"/>
  <c r="V186" i="3"/>
  <c r="V354" i="3"/>
  <c r="V298" i="3"/>
  <c r="V263" i="3"/>
  <c r="V257" i="3"/>
  <c r="V251" i="3"/>
  <c r="V233" i="3"/>
  <c r="V184" i="3"/>
  <c r="V178" i="3"/>
  <c r="V139" i="3"/>
  <c r="V343" i="3"/>
  <c r="V239" i="3"/>
  <c r="V235" i="3"/>
  <c r="V231" i="3"/>
  <c r="V229" i="3"/>
  <c r="V225" i="3"/>
  <c r="V180" i="3"/>
  <c r="V174" i="3"/>
  <c r="V130" i="3"/>
  <c r="V123" i="3"/>
  <c r="V117" i="3"/>
  <c r="V97" i="3"/>
  <c r="V80" i="3"/>
  <c r="V390" i="3"/>
  <c r="V347" i="3"/>
  <c r="V331" i="3"/>
  <c r="V259" i="3"/>
  <c r="V256" i="3"/>
  <c r="V250" i="3"/>
  <c r="V217" i="3"/>
  <c r="V213" i="3"/>
  <c r="V211" i="3"/>
  <c r="V207" i="3"/>
  <c r="V162" i="3"/>
  <c r="V156" i="3"/>
  <c r="V387" i="3"/>
  <c r="V324" i="3"/>
  <c r="V291" i="3"/>
  <c r="V277" i="3"/>
  <c r="V234" i="3"/>
  <c r="V228" i="3"/>
  <c r="V179" i="3"/>
  <c r="V173" i="3"/>
  <c r="V138" i="3"/>
  <c r="V124" i="3"/>
  <c r="V299" i="3"/>
  <c r="V247" i="3"/>
  <c r="V167" i="3"/>
  <c r="V157" i="3"/>
  <c r="V127" i="3"/>
  <c r="V102" i="3"/>
  <c r="V96" i="3"/>
  <c r="V86" i="3"/>
  <c r="V76" i="3"/>
  <c r="V65" i="3"/>
  <c r="V261" i="3"/>
  <c r="V341" i="3"/>
  <c r="V214" i="3"/>
  <c r="V197" i="3"/>
  <c r="V129" i="3"/>
  <c r="V121" i="3"/>
  <c r="V105" i="3"/>
  <c r="V93" i="3"/>
  <c r="V73" i="3"/>
  <c r="V60" i="3"/>
  <c r="V54" i="3"/>
  <c r="V48" i="3"/>
  <c r="V42" i="3"/>
  <c r="V36" i="3"/>
  <c r="V30" i="3"/>
  <c r="V24" i="3"/>
  <c r="V18" i="3"/>
  <c r="V12" i="3"/>
  <c r="V6" i="3"/>
  <c r="V267" i="3"/>
  <c r="V473" i="3"/>
  <c r="V220" i="3"/>
  <c r="V203" i="3"/>
  <c r="V190" i="3"/>
  <c r="V145" i="3"/>
  <c r="V108" i="3"/>
  <c r="V90" i="3"/>
  <c r="V430" i="3"/>
  <c r="V369" i="3"/>
  <c r="V255" i="3"/>
  <c r="V226" i="3"/>
  <c r="V216" i="3"/>
  <c r="V209" i="3"/>
  <c r="V199" i="3"/>
  <c r="V196" i="3"/>
  <c r="V159" i="3"/>
  <c r="V126" i="3"/>
  <c r="V103" i="3"/>
  <c r="V94" i="3"/>
  <c r="V84" i="3"/>
  <c r="V74" i="3"/>
  <c r="V67" i="3"/>
  <c r="V62" i="3"/>
  <c r="V56" i="3"/>
  <c r="V50" i="3"/>
  <c r="V44" i="3"/>
  <c r="V38" i="3"/>
  <c r="V32" i="3"/>
  <c r="V26" i="3"/>
  <c r="V20" i="3"/>
  <c r="V14" i="3"/>
  <c r="V8" i="3"/>
  <c r="V318" i="3"/>
  <c r="V244" i="3"/>
  <c r="V195" i="3"/>
  <c r="V175" i="3"/>
  <c r="V109" i="3"/>
  <c r="V98" i="3"/>
  <c r="V78" i="3"/>
  <c r="V63" i="3"/>
  <c r="V57" i="3"/>
  <c r="V51" i="3"/>
  <c r="V148" i="3"/>
  <c r="V92" i="3"/>
  <c r="V87" i="3"/>
  <c r="V61" i="3"/>
  <c r="V53" i="3"/>
  <c r="V34" i="3"/>
  <c r="V16" i="3"/>
  <c r="V33" i="3"/>
  <c r="V17" i="3"/>
  <c r="V201" i="3"/>
  <c r="V141" i="3"/>
  <c r="V133" i="3"/>
  <c r="V296" i="3"/>
  <c r="V165" i="3"/>
  <c r="V154" i="3"/>
  <c r="V169" i="3"/>
  <c r="V135" i="3"/>
  <c r="V118" i="3"/>
  <c r="V82" i="3"/>
  <c r="V72" i="3"/>
  <c r="V59" i="3"/>
  <c r="V41" i="3"/>
  <c r="V23" i="3"/>
  <c r="V21" i="3"/>
  <c r="V5" i="3"/>
  <c r="V142" i="3"/>
  <c r="V91" i="3"/>
  <c r="V79" i="3"/>
  <c r="V46" i="3"/>
  <c r="V362" i="3"/>
  <c r="V280" i="3"/>
  <c r="V163" i="3"/>
  <c r="V115" i="3"/>
  <c r="V99" i="3"/>
  <c r="V39" i="3"/>
  <c r="V150" i="3"/>
  <c r="V58" i="3"/>
  <c r="V35" i="3"/>
  <c r="V15" i="3"/>
  <c r="V334" i="3"/>
  <c r="V111" i="3"/>
  <c r="V64" i="3"/>
  <c r="V31" i="3"/>
  <c r="V13" i="3"/>
  <c r="V66" i="3"/>
  <c r="V40" i="3"/>
  <c r="V4" i="3"/>
  <c r="V283" i="3"/>
  <c r="V171" i="3"/>
  <c r="V100" i="3"/>
  <c r="V112" i="3"/>
  <c r="V37" i="3"/>
  <c r="V19" i="3"/>
  <c r="V191" i="3"/>
  <c r="V120" i="3"/>
  <c r="V28" i="3"/>
  <c r="V10" i="3"/>
  <c r="V114" i="3"/>
  <c r="V253" i="3"/>
  <c r="V88" i="3"/>
  <c r="V274" i="3"/>
  <c r="V418" i="3"/>
  <c r="V208" i="3"/>
  <c r="V81" i="3"/>
  <c r="V69" i="3"/>
  <c r="V52" i="3"/>
  <c r="V353" i="3"/>
  <c r="V161" i="3"/>
  <c r="V106" i="3"/>
  <c r="V22" i="3"/>
  <c r="V328" i="3"/>
  <c r="V144" i="3"/>
  <c r="V45" i="3"/>
  <c r="V9" i="3"/>
  <c r="V136" i="3"/>
  <c r="V43" i="3"/>
  <c r="V7" i="3"/>
  <c r="V85" i="3"/>
  <c r="V153" i="3"/>
  <c r="V55" i="3"/>
  <c r="V47" i="3"/>
  <c r="V25" i="3"/>
  <c r="V205" i="3"/>
  <c r="V70" i="3"/>
  <c r="V68" i="3"/>
  <c r="V49" i="3"/>
  <c r="V27" i="3"/>
  <c r="V75" i="3"/>
  <c r="V11" i="3"/>
  <c r="V29" i="3"/>
  <c r="V132" i="3"/>
  <c r="V222" i="3"/>
  <c r="G509" i="3"/>
  <c r="W495" i="3" s="1"/>
  <c r="T503" i="3"/>
  <c r="T486" i="3"/>
  <c r="T469" i="3"/>
  <c r="T465" i="3"/>
  <c r="T452" i="3"/>
  <c r="T448" i="3"/>
  <c r="T431" i="3"/>
  <c r="T487" i="3"/>
  <c r="T483" i="3"/>
  <c r="T470" i="3"/>
  <c r="T466" i="3"/>
  <c r="T449" i="3"/>
  <c r="T432" i="3"/>
  <c r="T415" i="3"/>
  <c r="T411" i="3"/>
  <c r="T401" i="3"/>
  <c r="T500" i="3"/>
  <c r="T496" i="3"/>
  <c r="T479" i="3"/>
  <c r="T462" i="3"/>
  <c r="T489" i="3"/>
  <c r="T475" i="3"/>
  <c r="T458" i="3"/>
  <c r="T447" i="3"/>
  <c r="T436" i="3"/>
  <c r="T414" i="3"/>
  <c r="T395" i="3"/>
  <c r="T389" i="3"/>
  <c r="T383" i="3"/>
  <c r="T497" i="3"/>
  <c r="T464" i="3"/>
  <c r="T429" i="3"/>
  <c r="T422" i="3"/>
  <c r="T397" i="3"/>
  <c r="T490" i="3"/>
  <c r="T476" i="3"/>
  <c r="T454" i="3"/>
  <c r="T451" i="3"/>
  <c r="T440" i="3"/>
  <c r="T419" i="3"/>
  <c r="T409" i="3"/>
  <c r="T498" i="3"/>
  <c r="T491" i="3"/>
  <c r="T477" i="3"/>
  <c r="T463" i="3"/>
  <c r="T446" i="3"/>
  <c r="T444" i="3"/>
  <c r="T405" i="3"/>
  <c r="T384" i="3"/>
  <c r="T376" i="3"/>
  <c r="T370" i="3"/>
  <c r="T364" i="3"/>
  <c r="T502" i="3"/>
  <c r="T495" i="3"/>
  <c r="T488" i="3"/>
  <c r="T467" i="3"/>
  <c r="T410" i="3"/>
  <c r="T408" i="3"/>
  <c r="T400" i="3"/>
  <c r="T391" i="3"/>
  <c r="T377" i="3"/>
  <c r="T371" i="3"/>
  <c r="T365" i="3"/>
  <c r="T359" i="3"/>
  <c r="T481" i="3"/>
  <c r="T474" i="3"/>
  <c r="T435" i="3"/>
  <c r="T433" i="3"/>
  <c r="T427" i="3"/>
  <c r="T425" i="3"/>
  <c r="T423" i="3"/>
  <c r="T443" i="3"/>
  <c r="T439" i="3"/>
  <c r="T417" i="3"/>
  <c r="T398" i="3"/>
  <c r="T392" i="3"/>
  <c r="T382" i="3"/>
  <c r="T460" i="3"/>
  <c r="T457" i="3"/>
  <c r="T441" i="3"/>
  <c r="T404" i="3"/>
  <c r="T402" i="3"/>
  <c r="T390" i="3"/>
  <c r="T388" i="3"/>
  <c r="T386" i="3"/>
  <c r="T438" i="3"/>
  <c r="T420" i="3"/>
  <c r="T406" i="3"/>
  <c r="T367" i="3"/>
  <c r="T360" i="3"/>
  <c r="T350" i="3"/>
  <c r="T344" i="3"/>
  <c r="T338" i="3"/>
  <c r="T332" i="3"/>
  <c r="T501" i="3"/>
  <c r="T484" i="3"/>
  <c r="T459" i="3"/>
  <c r="T434" i="3"/>
  <c r="T413" i="3"/>
  <c r="T393" i="3"/>
  <c r="T378" i="3"/>
  <c r="T368" i="3"/>
  <c r="T493" i="3"/>
  <c r="T472" i="3"/>
  <c r="T430" i="3"/>
  <c r="T453" i="3"/>
  <c r="T437" i="3"/>
  <c r="T407" i="3"/>
  <c r="T494" i="3"/>
  <c r="T482" i="3"/>
  <c r="T421" i="3"/>
  <c r="T412" i="3"/>
  <c r="T403" i="3"/>
  <c r="T396" i="3"/>
  <c r="T363" i="3"/>
  <c r="T355" i="3"/>
  <c r="T352" i="3"/>
  <c r="T342" i="3"/>
  <c r="T339" i="3"/>
  <c r="T329" i="3"/>
  <c r="T325" i="3"/>
  <c r="T321" i="3"/>
  <c r="T312" i="3"/>
  <c r="T306" i="3"/>
  <c r="T300" i="3"/>
  <c r="T294" i="3"/>
  <c r="T288" i="3"/>
  <c r="T282" i="3"/>
  <c r="T276" i="3"/>
  <c r="T270" i="3"/>
  <c r="T264" i="3"/>
  <c r="T442" i="3"/>
  <c r="T426" i="3"/>
  <c r="T416" i="3"/>
  <c r="T385" i="3"/>
  <c r="T380" i="3"/>
  <c r="T374" i="3"/>
  <c r="T372" i="3"/>
  <c r="T361" i="3"/>
  <c r="T358" i="3"/>
  <c r="T317" i="3"/>
  <c r="T468" i="3"/>
  <c r="T387" i="3"/>
  <c r="T353" i="3"/>
  <c r="T343" i="3"/>
  <c r="T340" i="3"/>
  <c r="T330" i="3"/>
  <c r="T318" i="3"/>
  <c r="T314" i="3"/>
  <c r="T308" i="3"/>
  <c r="T302" i="3"/>
  <c r="T296" i="3"/>
  <c r="T290" i="3"/>
  <c r="T485" i="3"/>
  <c r="T473" i="3"/>
  <c r="T461" i="3"/>
  <c r="T450" i="3"/>
  <c r="T362" i="3"/>
  <c r="T347" i="3"/>
  <c r="T337" i="3"/>
  <c r="T334" i="3"/>
  <c r="T323" i="3"/>
  <c r="T309" i="3"/>
  <c r="T303" i="3"/>
  <c r="T297" i="3"/>
  <c r="T348" i="3"/>
  <c r="T328" i="3"/>
  <c r="T319" i="3"/>
  <c r="T298" i="3"/>
  <c r="T257" i="3"/>
  <c r="T253" i="3"/>
  <c r="T456" i="3"/>
  <c r="T428" i="3"/>
  <c r="T373" i="3"/>
  <c r="T304" i="3"/>
  <c r="T287" i="3"/>
  <c r="T281" i="3"/>
  <c r="T278" i="3"/>
  <c r="T268" i="3"/>
  <c r="T265" i="3"/>
  <c r="T249" i="3"/>
  <c r="T455" i="3"/>
  <c r="T366" i="3"/>
  <c r="T345" i="3"/>
  <c r="T310" i="3"/>
  <c r="T258" i="3"/>
  <c r="T245" i="3"/>
  <c r="T241" i="3"/>
  <c r="T471" i="3"/>
  <c r="T424" i="3"/>
  <c r="T320" i="3"/>
  <c r="T307" i="3"/>
  <c r="T299" i="3"/>
  <c r="T283" i="3"/>
  <c r="T273" i="3"/>
  <c r="T263" i="3"/>
  <c r="T251" i="3"/>
  <c r="T247" i="3"/>
  <c r="T369" i="3"/>
  <c r="T341" i="3"/>
  <c r="T280" i="3"/>
  <c r="T267" i="3"/>
  <c r="T239" i="3"/>
  <c r="T235" i="3"/>
  <c r="T231" i="3"/>
  <c r="T214" i="3"/>
  <c r="T197" i="3"/>
  <c r="T180" i="3"/>
  <c r="T176" i="3"/>
  <c r="T163" i="3"/>
  <c r="T159" i="3"/>
  <c r="T142" i="3"/>
  <c r="T136" i="3"/>
  <c r="T130" i="3"/>
  <c r="T326" i="3"/>
  <c r="T316" i="3"/>
  <c r="T289" i="3"/>
  <c r="T269" i="3"/>
  <c r="T227" i="3"/>
  <c r="T210" i="3"/>
  <c r="T206" i="3"/>
  <c r="T193" i="3"/>
  <c r="T189" i="3"/>
  <c r="T172" i="3"/>
  <c r="T155" i="3"/>
  <c r="T492" i="3"/>
  <c r="T478" i="3"/>
  <c r="T399" i="3"/>
  <c r="T333" i="3"/>
  <c r="T284" i="3"/>
  <c r="T271" i="3"/>
  <c r="T236" i="3"/>
  <c r="T223" i="3"/>
  <c r="T219" i="3"/>
  <c r="T202" i="3"/>
  <c r="T185" i="3"/>
  <c r="T168" i="3"/>
  <c r="T164" i="3"/>
  <c r="T151" i="3"/>
  <c r="T147" i="3"/>
  <c r="T137" i="3"/>
  <c r="T131" i="3"/>
  <c r="T125" i="3"/>
  <c r="T346" i="3"/>
  <c r="T335" i="3"/>
  <c r="T305" i="3"/>
  <c r="T285" i="3"/>
  <c r="T272" i="3"/>
  <c r="T229" i="3"/>
  <c r="T225" i="3"/>
  <c r="T208" i="3"/>
  <c r="T191" i="3"/>
  <c r="T174" i="3"/>
  <c r="T170" i="3"/>
  <c r="T157" i="3"/>
  <c r="T153" i="3"/>
  <c r="T375" i="3"/>
  <c r="T327" i="3"/>
  <c r="T196" i="3"/>
  <c r="T190" i="3"/>
  <c r="T394" i="3"/>
  <c r="T349" i="3"/>
  <c r="T279" i="3"/>
  <c r="T266" i="3"/>
  <c r="T248" i="3"/>
  <c r="T242" i="3"/>
  <c r="T237" i="3"/>
  <c r="T192" i="3"/>
  <c r="T188" i="3"/>
  <c r="T186" i="3"/>
  <c r="T182" i="3"/>
  <c r="T141" i="3"/>
  <c r="T354" i="3"/>
  <c r="T233" i="3"/>
  <c r="T184" i="3"/>
  <c r="T178" i="3"/>
  <c r="T139" i="3"/>
  <c r="T120" i="3"/>
  <c r="T107" i="3"/>
  <c r="T88" i="3"/>
  <c r="T84" i="3"/>
  <c r="T66" i="3"/>
  <c r="T381" i="3"/>
  <c r="T311" i="3"/>
  <c r="T293" i="3"/>
  <c r="T275" i="3"/>
  <c r="T262" i="3"/>
  <c r="T221" i="3"/>
  <c r="T215" i="3"/>
  <c r="T166" i="3"/>
  <c r="T160" i="3"/>
  <c r="T357" i="3"/>
  <c r="T351" i="3"/>
  <c r="T238" i="3"/>
  <c r="T232" i="3"/>
  <c r="T187" i="3"/>
  <c r="T183" i="3"/>
  <c r="T181" i="3"/>
  <c r="T177" i="3"/>
  <c r="T140" i="3"/>
  <c r="T445" i="3"/>
  <c r="T291" i="3"/>
  <c r="T274" i="3"/>
  <c r="T252" i="3"/>
  <c r="T224" i="3"/>
  <c r="T207" i="3"/>
  <c r="T194" i="3"/>
  <c r="T148" i="3"/>
  <c r="T110" i="3"/>
  <c r="T99" i="3"/>
  <c r="T79" i="3"/>
  <c r="T69" i="3"/>
  <c r="T59" i="3"/>
  <c r="T53" i="3"/>
  <c r="T47" i="3"/>
  <c r="T41" i="3"/>
  <c r="T35" i="3"/>
  <c r="T29" i="3"/>
  <c r="T23" i="3"/>
  <c r="T17" i="3"/>
  <c r="T11" i="3"/>
  <c r="T5" i="3"/>
  <c r="T24" i="3"/>
  <c r="T313" i="3"/>
  <c r="T480" i="3"/>
  <c r="T331" i="3"/>
  <c r="T234" i="3"/>
  <c r="T217" i="3"/>
  <c r="T204" i="3"/>
  <c r="T167" i="3"/>
  <c r="T127" i="3"/>
  <c r="T123" i="3"/>
  <c r="T113" i="3"/>
  <c r="T102" i="3"/>
  <c r="T96" i="3"/>
  <c r="T86" i="3"/>
  <c r="T76" i="3"/>
  <c r="T65" i="3"/>
  <c r="T6" i="3"/>
  <c r="T322" i="3"/>
  <c r="T256" i="3"/>
  <c r="T246" i="3"/>
  <c r="T173" i="3"/>
  <c r="T156" i="3"/>
  <c r="T129" i="3"/>
  <c r="T121" i="3"/>
  <c r="T116" i="3"/>
  <c r="T105" i="3"/>
  <c r="T93" i="3"/>
  <c r="T83" i="3"/>
  <c r="T73" i="3"/>
  <c r="T60" i="3"/>
  <c r="T54" i="3"/>
  <c r="T48" i="3"/>
  <c r="T42" i="3"/>
  <c r="T36" i="3"/>
  <c r="T30" i="3"/>
  <c r="T18" i="3"/>
  <c r="T12" i="3"/>
  <c r="T179" i="3"/>
  <c r="T169" i="3"/>
  <c r="T162" i="3"/>
  <c r="T135" i="3"/>
  <c r="T114" i="3"/>
  <c r="T100" i="3"/>
  <c r="T87" i="3"/>
  <c r="T499" i="3"/>
  <c r="T379" i="3"/>
  <c r="T356" i="3"/>
  <c r="T259" i="3"/>
  <c r="T165" i="3"/>
  <c r="T158" i="3"/>
  <c r="T144" i="3"/>
  <c r="T128" i="3"/>
  <c r="T124" i="3"/>
  <c r="T122" i="3"/>
  <c r="T106" i="3"/>
  <c r="T91" i="3"/>
  <c r="T81" i="3"/>
  <c r="T71" i="3"/>
  <c r="T222" i="3"/>
  <c r="T216" i="3"/>
  <c r="T75" i="3"/>
  <c r="T70" i="3"/>
  <c r="T57" i="3"/>
  <c r="T55" i="3"/>
  <c r="T43" i="3"/>
  <c r="T25" i="3"/>
  <c r="T7" i="3"/>
  <c r="T98" i="3"/>
  <c r="T52" i="3"/>
  <c r="T62" i="3"/>
  <c r="T58" i="3"/>
  <c r="T33" i="3"/>
  <c r="T15" i="3"/>
  <c r="T212" i="3"/>
  <c r="T119" i="3"/>
  <c r="T261" i="3"/>
  <c r="T200" i="3"/>
  <c r="T175" i="3"/>
  <c r="T152" i="3"/>
  <c r="T92" i="3"/>
  <c r="T77" i="3"/>
  <c r="T63" i="3"/>
  <c r="T61" i="3"/>
  <c r="T34" i="3"/>
  <c r="T32" i="3"/>
  <c r="T16" i="3"/>
  <c r="T14" i="3"/>
  <c r="T255" i="3"/>
  <c r="T112" i="3"/>
  <c r="T101" i="3"/>
  <c r="T19" i="3"/>
  <c r="T230" i="3"/>
  <c r="T324" i="3"/>
  <c r="T292" i="3"/>
  <c r="T209" i="3"/>
  <c r="T203" i="3"/>
  <c r="T198" i="3"/>
  <c r="T143" i="3"/>
  <c r="T118" i="3"/>
  <c r="T94" i="3"/>
  <c r="T82" i="3"/>
  <c r="T72" i="3"/>
  <c r="T315" i="3"/>
  <c r="T286" i="3"/>
  <c r="T195" i="3"/>
  <c r="T150" i="3"/>
  <c r="T201" i="3"/>
  <c r="T145" i="3"/>
  <c r="T31" i="3"/>
  <c r="T13" i="3"/>
  <c r="T250" i="3"/>
  <c r="T218" i="3"/>
  <c r="T149" i="3"/>
  <c r="T95" i="3"/>
  <c r="T90" i="3"/>
  <c r="T277" i="3"/>
  <c r="T226" i="3"/>
  <c r="T220" i="3"/>
  <c r="T115" i="3"/>
  <c r="T104" i="3"/>
  <c r="T89" i="3"/>
  <c r="T67" i="3"/>
  <c r="T39" i="3"/>
  <c r="T21" i="3"/>
  <c r="T336" i="3"/>
  <c r="T138" i="3"/>
  <c r="T74" i="3"/>
  <c r="T37" i="3"/>
  <c r="T56" i="3"/>
  <c r="T161" i="3"/>
  <c r="T111" i="3"/>
  <c r="T78" i="3"/>
  <c r="T243" i="3"/>
  <c r="T301" i="3"/>
  <c r="T254" i="3"/>
  <c r="T213" i="3"/>
  <c r="T134" i="3"/>
  <c r="T117" i="3"/>
  <c r="T109" i="3"/>
  <c r="T50" i="3"/>
  <c r="T46" i="3"/>
  <c r="T44" i="3"/>
  <c r="T28" i="3"/>
  <c r="T26" i="3"/>
  <c r="T10" i="3"/>
  <c r="T8" i="3"/>
  <c r="T418" i="3"/>
  <c r="T244" i="3"/>
  <c r="T146" i="3"/>
  <c r="T126" i="3"/>
  <c r="T133" i="3"/>
  <c r="T103" i="3"/>
  <c r="T64" i="3"/>
  <c r="T211" i="3"/>
  <c r="T38" i="3"/>
  <c r="T80" i="3"/>
  <c r="T22" i="3"/>
  <c r="T295" i="3"/>
  <c r="T199" i="3"/>
  <c r="T228" i="3"/>
  <c r="T49" i="3"/>
  <c r="T27" i="3"/>
  <c r="T97" i="3"/>
  <c r="T4" i="3"/>
  <c r="T108" i="3"/>
  <c r="T171" i="3"/>
  <c r="T45" i="3"/>
  <c r="T9" i="3"/>
  <c r="T68" i="3"/>
  <c r="T51" i="3"/>
  <c r="T20" i="3"/>
  <c r="T132" i="3"/>
  <c r="T85" i="3"/>
  <c r="T154" i="3"/>
  <c r="T40" i="3"/>
  <c r="T260" i="3"/>
  <c r="T240" i="3"/>
  <c r="T205" i="3"/>
  <c r="AC15" i="1"/>
  <c r="AC13" i="1"/>
  <c r="AC8" i="1"/>
  <c r="AC143" i="1"/>
  <c r="AC168" i="1"/>
  <c r="AC240" i="1"/>
  <c r="AC312" i="1"/>
  <c r="AC19" i="1"/>
  <c r="AC17" i="1"/>
  <c r="AC58" i="1"/>
  <c r="AC174" i="1"/>
  <c r="AC246" i="1"/>
  <c r="AC318" i="1"/>
  <c r="AC98" i="1"/>
  <c r="AC486" i="1"/>
  <c r="AC42" i="1"/>
  <c r="AC130" i="1"/>
  <c r="AC186" i="1"/>
  <c r="AC270" i="1"/>
  <c r="AC36" i="1"/>
  <c r="AC52" i="1"/>
  <c r="AC175" i="1"/>
  <c r="AC247" i="1"/>
  <c r="AC319" i="1"/>
  <c r="AC120" i="1"/>
  <c r="AC153" i="1"/>
  <c r="AC225" i="1"/>
  <c r="AC297" i="1"/>
  <c r="AC170" i="1"/>
  <c r="AC314" i="1"/>
  <c r="AC422" i="1"/>
  <c r="AC495" i="1"/>
  <c r="AC367" i="1"/>
  <c r="AC208" i="1"/>
  <c r="AC361" i="1"/>
  <c r="AC447" i="1"/>
  <c r="AC109" i="1"/>
  <c r="AC69" i="1"/>
  <c r="AC269" i="1"/>
  <c r="AC406" i="1"/>
  <c r="AC485" i="1"/>
  <c r="AC41" i="1"/>
  <c r="AC202" i="1"/>
  <c r="AC351" i="1"/>
  <c r="AC438" i="1"/>
  <c r="AC437" i="1"/>
  <c r="AC103" i="1"/>
  <c r="AC76" i="1"/>
  <c r="AC38" i="1"/>
  <c r="AC385" i="1"/>
  <c r="AC445" i="1"/>
  <c r="AC391" i="1"/>
  <c r="AC55" i="1"/>
  <c r="AC376" i="1"/>
  <c r="AC64" i="1"/>
  <c r="AC65" i="1"/>
  <c r="AC192" i="1"/>
  <c r="AC276" i="1"/>
  <c r="AC44" i="1"/>
  <c r="AC66" i="1"/>
  <c r="AC181" i="1"/>
  <c r="AC253" i="1"/>
  <c r="AC325" i="1"/>
  <c r="AC133" i="1"/>
  <c r="AC159" i="1"/>
  <c r="AC231" i="1"/>
  <c r="AC303" i="1"/>
  <c r="AC182" i="1"/>
  <c r="AC326" i="1"/>
  <c r="AC428" i="1"/>
  <c r="AC501" i="1"/>
  <c r="AC380" i="1"/>
  <c r="AC220" i="1"/>
  <c r="AC374" i="1"/>
  <c r="AC453" i="1"/>
  <c r="AC122" i="1"/>
  <c r="AC136" i="1"/>
  <c r="AC281" i="1"/>
  <c r="AC412" i="1"/>
  <c r="AC491" i="1"/>
  <c r="AC60" i="1"/>
  <c r="AC214" i="1"/>
  <c r="AC364" i="1"/>
  <c r="AC444" i="1"/>
  <c r="AC451" i="1"/>
  <c r="AC224" i="1"/>
  <c r="AC106" i="1"/>
  <c r="AC142" i="1"/>
  <c r="AC443" i="1"/>
  <c r="AC155" i="1"/>
  <c r="AC462" i="1"/>
  <c r="AC126" i="1"/>
  <c r="AC86" i="1"/>
  <c r="AC188" i="1"/>
  <c r="AC77" i="1"/>
  <c r="AC78" i="1"/>
  <c r="AC198" i="1"/>
  <c r="AC282" i="1"/>
  <c r="AC51" i="1"/>
  <c r="AC79" i="1"/>
  <c r="AC187" i="1"/>
  <c r="AC259" i="1"/>
  <c r="AC12" i="1"/>
  <c r="AC146" i="1"/>
  <c r="AC165" i="1"/>
  <c r="AC237" i="1"/>
  <c r="AC309" i="1"/>
  <c r="AC194" i="1"/>
  <c r="AC340" i="1"/>
  <c r="AC434" i="1"/>
  <c r="AC82" i="1"/>
  <c r="AC471" i="1"/>
  <c r="AC232" i="1"/>
  <c r="AC387" i="1"/>
  <c r="AC459" i="1"/>
  <c r="AC135" i="1"/>
  <c r="AC149" i="1"/>
  <c r="AC293" i="1"/>
  <c r="AC418" i="1"/>
  <c r="AC497" i="1"/>
  <c r="AC75" i="1"/>
  <c r="AC226" i="1"/>
  <c r="AC377" i="1"/>
  <c r="AC450" i="1"/>
  <c r="AC70" i="1"/>
  <c r="AC251" i="1"/>
  <c r="AC139" i="1"/>
  <c r="AC200" i="1"/>
  <c r="AC457" i="1"/>
  <c r="AC389" i="1"/>
  <c r="AC488" i="1"/>
  <c r="AC203" i="1"/>
  <c r="AC378" i="1"/>
  <c r="AC473" i="1"/>
  <c r="AC26" i="1"/>
  <c r="AC91" i="1"/>
  <c r="AC204" i="1"/>
  <c r="AC288" i="1"/>
  <c r="AC59" i="1"/>
  <c r="AC92" i="1"/>
  <c r="AC193" i="1"/>
  <c r="AC265" i="1"/>
  <c r="AC21" i="1"/>
  <c r="AC22" i="1"/>
  <c r="AC171" i="1"/>
  <c r="AC243" i="1"/>
  <c r="AC315" i="1"/>
  <c r="AC206" i="1"/>
  <c r="AC353" i="1"/>
  <c r="AC440" i="1"/>
  <c r="AC95" i="1"/>
  <c r="AC11" i="1"/>
  <c r="AC244" i="1"/>
  <c r="AC393" i="1"/>
  <c r="AC465" i="1"/>
  <c r="AC328" i="1"/>
  <c r="AC161" i="1"/>
  <c r="AC305" i="1"/>
  <c r="AC424" i="1"/>
  <c r="AC503" i="1"/>
  <c r="AC89" i="1"/>
  <c r="AC238" i="1"/>
  <c r="AC384" i="1"/>
  <c r="AC456" i="1"/>
  <c r="AC132" i="1"/>
  <c r="AC333" i="1"/>
  <c r="AC167" i="1"/>
  <c r="AC227" i="1"/>
  <c r="AC296" i="1"/>
  <c r="AC152" i="1"/>
  <c r="AC37" i="1"/>
  <c r="AC71" i="1"/>
  <c r="AC137" i="1"/>
  <c r="AC228" i="1"/>
  <c r="AC324" i="1"/>
  <c r="AC118" i="1"/>
  <c r="AC138" i="1"/>
  <c r="AC217" i="1"/>
  <c r="AC289" i="1"/>
  <c r="AC61" i="1"/>
  <c r="AC88" i="1"/>
  <c r="AC195" i="1"/>
  <c r="AC267" i="1"/>
  <c r="AC48" i="1"/>
  <c r="AC254" i="1"/>
  <c r="AC392" i="1"/>
  <c r="AC464" i="1"/>
  <c r="AC147" i="1"/>
  <c r="AC148" i="1"/>
  <c r="AC292" i="1"/>
  <c r="AC417" i="1"/>
  <c r="AC496" i="1"/>
  <c r="AC368" i="1"/>
  <c r="AC209" i="1"/>
  <c r="AC362" i="1"/>
  <c r="AC448" i="1"/>
  <c r="AC331" i="1"/>
  <c r="AC141" i="1"/>
  <c r="AC286" i="1"/>
  <c r="AC408" i="1"/>
  <c r="AC248" i="1"/>
  <c r="AC379" i="1"/>
  <c r="AC425" i="1"/>
  <c r="AC397" i="1"/>
  <c r="AC413" i="1"/>
  <c r="AC116" i="1"/>
  <c r="AC421" i="1"/>
  <c r="AC359" i="1"/>
  <c r="AC407" i="1"/>
  <c r="AC329" i="1"/>
  <c r="AC25" i="1"/>
  <c r="AC123" i="1"/>
  <c r="AC252" i="1"/>
  <c r="AC111" i="1"/>
  <c r="AC199" i="1"/>
  <c r="AC307" i="1"/>
  <c r="AC101" i="1"/>
  <c r="AC255" i="1"/>
  <c r="AC158" i="1"/>
  <c r="AC404" i="1"/>
  <c r="AC134" i="1"/>
  <c r="AC256" i="1"/>
  <c r="AC435" i="1"/>
  <c r="AC381" i="1"/>
  <c r="AC336" i="1"/>
  <c r="AC479" i="1"/>
  <c r="AC166" i="1"/>
  <c r="AC402" i="1"/>
  <c r="AC164" i="1"/>
  <c r="AC480" i="1"/>
  <c r="AC427" i="1"/>
  <c r="AC487" i="1"/>
  <c r="AC401" i="1"/>
  <c r="AC119" i="1"/>
  <c r="AC330" i="1"/>
  <c r="AC189" i="1"/>
  <c r="AC290" i="1"/>
  <c r="AC348" i="1"/>
  <c r="AC370" i="1"/>
  <c r="AC31" i="1"/>
  <c r="AC104" i="1"/>
  <c r="AC258" i="1"/>
  <c r="AC131" i="1"/>
  <c r="AC205" i="1"/>
  <c r="AC313" i="1"/>
  <c r="AC114" i="1"/>
  <c r="AC261" i="1"/>
  <c r="AC218" i="1"/>
  <c r="AC410" i="1"/>
  <c r="AC327" i="1"/>
  <c r="AC268" i="1"/>
  <c r="AC441" i="1"/>
  <c r="AC472" i="1"/>
  <c r="AC349" i="1"/>
  <c r="AC20" i="1"/>
  <c r="AC178" i="1"/>
  <c r="AC414" i="1"/>
  <c r="AC191" i="1"/>
  <c r="AC492" i="1"/>
  <c r="AC113" i="1"/>
  <c r="AC90" i="1"/>
  <c r="AC433" i="1"/>
  <c r="AC474" i="1"/>
  <c r="AC162" i="1"/>
  <c r="AC87" i="1"/>
  <c r="AC49" i="1"/>
  <c r="AC197" i="1"/>
  <c r="AC43" i="1"/>
  <c r="AC117" i="1"/>
  <c r="AC264" i="1"/>
  <c r="AC144" i="1"/>
  <c r="AC211" i="1"/>
  <c r="AC30" i="1"/>
  <c r="AC127" i="1"/>
  <c r="AC273" i="1"/>
  <c r="AC230" i="1"/>
  <c r="AC416" i="1"/>
  <c r="AC334" i="1"/>
  <c r="AC280" i="1"/>
  <c r="AC478" i="1"/>
  <c r="AC14" i="1"/>
  <c r="AC375" i="1"/>
  <c r="AC40" i="1"/>
  <c r="AC190" i="1"/>
  <c r="AC420" i="1"/>
  <c r="AC308" i="1"/>
  <c r="AC284" i="1"/>
  <c r="AC260" i="1"/>
  <c r="AC299" i="1"/>
  <c r="AC463" i="1"/>
  <c r="AC403" i="1"/>
  <c r="AC241" i="1"/>
  <c r="AC321" i="1"/>
  <c r="AC53" i="1"/>
  <c r="AC6" i="1"/>
  <c r="AC124" i="1"/>
  <c r="AC294" i="1"/>
  <c r="AC10" i="1"/>
  <c r="AC223" i="1"/>
  <c r="AC47" i="1"/>
  <c r="AC140" i="1"/>
  <c r="AC279" i="1"/>
  <c r="AC242" i="1"/>
  <c r="AC446" i="1"/>
  <c r="AC347" i="1"/>
  <c r="AC304" i="1"/>
  <c r="AC484" i="1"/>
  <c r="AC33" i="1"/>
  <c r="AC388" i="1"/>
  <c r="AC56" i="1"/>
  <c r="AC250" i="1"/>
  <c r="AC426" i="1"/>
  <c r="AC395" i="1"/>
  <c r="AC311" i="1"/>
  <c r="AC287" i="1"/>
  <c r="AC356" i="1"/>
  <c r="AC498" i="1"/>
  <c r="AC476" i="1"/>
  <c r="AC16" i="1"/>
  <c r="AC150" i="1"/>
  <c r="AC300" i="1"/>
  <c r="AC28" i="1"/>
  <c r="AC229" i="1"/>
  <c r="AC54" i="1"/>
  <c r="AC177" i="1"/>
  <c r="AC285" i="1"/>
  <c r="AC266" i="1"/>
  <c r="AC452" i="1"/>
  <c r="AC354" i="1"/>
  <c r="AC316" i="1"/>
  <c r="AC490" i="1"/>
  <c r="AC173" i="1"/>
  <c r="AC394" i="1"/>
  <c r="AC344" i="1"/>
  <c r="AC262" i="1"/>
  <c r="AC432" i="1"/>
  <c r="AC409" i="1"/>
  <c r="AC366" i="1"/>
  <c r="AC469" i="1"/>
  <c r="AC461" i="1"/>
  <c r="AC475" i="1"/>
  <c r="AC499" i="1"/>
  <c r="AC345" i="1"/>
  <c r="AC35" i="1"/>
  <c r="AC34" i="1"/>
  <c r="AC156" i="1"/>
  <c r="AC306" i="1"/>
  <c r="AC105" i="1"/>
  <c r="AC235" i="1"/>
  <c r="AC74" i="1"/>
  <c r="AC183" i="1"/>
  <c r="AC291" i="1"/>
  <c r="AC278" i="1"/>
  <c r="AC458" i="1"/>
  <c r="AC32" i="1"/>
  <c r="AC341" i="1"/>
  <c r="AC502" i="1"/>
  <c r="AC185" i="1"/>
  <c r="AC400" i="1"/>
  <c r="AC357" i="1"/>
  <c r="AC274" i="1"/>
  <c r="AC23" i="1"/>
  <c r="AC24" i="1"/>
  <c r="AC455" i="1"/>
  <c r="AC482" i="1"/>
  <c r="AC176" i="1"/>
  <c r="AC500" i="1"/>
  <c r="AC4" i="1"/>
  <c r="AC112" i="1"/>
  <c r="AC470" i="1"/>
  <c r="AC50" i="1"/>
  <c r="AC180" i="1"/>
  <c r="AC9" i="1"/>
  <c r="AC125" i="1"/>
  <c r="AC271" i="1"/>
  <c r="AC94" i="1"/>
  <c r="AC201" i="1"/>
  <c r="AC5" i="1"/>
  <c r="AC302" i="1"/>
  <c r="AC477" i="1"/>
  <c r="AC67" i="1"/>
  <c r="AC399" i="1"/>
  <c r="AC83" i="1"/>
  <c r="AC221" i="1"/>
  <c r="AC436" i="1"/>
  <c r="AC383" i="1"/>
  <c r="AC310" i="1"/>
  <c r="AC129" i="1"/>
  <c r="AC215" i="1"/>
  <c r="AC365" i="1"/>
  <c r="AC245" i="1"/>
  <c r="AC63" i="1"/>
  <c r="AC216" i="1"/>
  <c r="AC339" i="1"/>
  <c r="AC350" i="1"/>
  <c r="AC233" i="1"/>
  <c r="AC160" i="1"/>
  <c r="AC277" i="1"/>
  <c r="P509" i="1"/>
  <c r="P508" i="1"/>
  <c r="AC272" i="1"/>
  <c r="AC494" i="1"/>
  <c r="AC73" i="1"/>
  <c r="AC128" i="1"/>
  <c r="AC355" i="1"/>
  <c r="AC121" i="1"/>
  <c r="AC249" i="1"/>
  <c r="AC169" i="1"/>
  <c r="AC110" i="1"/>
  <c r="AC236" i="1"/>
  <c r="AC298" i="1"/>
  <c r="AC172" i="1"/>
  <c r="AC283" i="1"/>
  <c r="O509" i="1"/>
  <c r="O508" i="1"/>
  <c r="AC46" i="1"/>
  <c r="AC154" i="1"/>
  <c r="AC29" i="1"/>
  <c r="AC210" i="1"/>
  <c r="AC323" i="1"/>
  <c r="AC369" i="1"/>
  <c r="AC363" i="1"/>
  <c r="AC115" i="1"/>
  <c r="AC342" i="1"/>
  <c r="AC108" i="1"/>
  <c r="AC219" i="1"/>
  <c r="AC163" i="1"/>
  <c r="AC97" i="1"/>
  <c r="AC320" i="1"/>
  <c r="AC352" i="1"/>
  <c r="AC346" i="1"/>
  <c r="AC102" i="1"/>
  <c r="AC335" i="1"/>
  <c r="AC489" i="1"/>
  <c r="AC213" i="1"/>
  <c r="AC157" i="1"/>
  <c r="AC84" i="1"/>
  <c r="AC179" i="1"/>
  <c r="AC337" i="1"/>
  <c r="AC332" i="1"/>
  <c r="AC466" i="1"/>
  <c r="AC96" i="1"/>
  <c r="AC483" i="1"/>
  <c r="AC207" i="1"/>
  <c r="AC151" i="1"/>
  <c r="AC57" i="1"/>
  <c r="AC275" i="1"/>
  <c r="AC398" i="1"/>
  <c r="AC85" i="1"/>
  <c r="AC358" i="1"/>
  <c r="AC100" i="1"/>
  <c r="AC423" i="1"/>
  <c r="AC68" i="1"/>
  <c r="AC468" i="1"/>
  <c r="AC396" i="1"/>
  <c r="AC442" i="1"/>
  <c r="AC411" i="1"/>
  <c r="AC373" i="1"/>
  <c r="AC39" i="1"/>
  <c r="AC27" i="1"/>
  <c r="AC493" i="1"/>
  <c r="AC429" i="1"/>
  <c r="AC7" i="1"/>
  <c r="AC343" i="1"/>
  <c r="AC62" i="1"/>
  <c r="AC431" i="1"/>
  <c r="AC467" i="1"/>
  <c r="AC390" i="1"/>
  <c r="AC430" i="1"/>
  <c r="AC405" i="1"/>
  <c r="AC360" i="1"/>
  <c r="AC107" i="1"/>
  <c r="AC18" i="1"/>
  <c r="AC212" i="1"/>
  <c r="AC99" i="1"/>
  <c r="AC460" i="1"/>
  <c r="AC81" i="1"/>
  <c r="AC419" i="1"/>
  <c r="AC481" i="1"/>
  <c r="AC454" i="1"/>
  <c r="AC386" i="1"/>
  <c r="AC72" i="1"/>
  <c r="AC239" i="1"/>
  <c r="AC449" i="1"/>
  <c r="AC372" i="1"/>
  <c r="AC439" i="1"/>
  <c r="AC338" i="1"/>
  <c r="AC317" i="1"/>
  <c r="AC196" i="1"/>
  <c r="AC93" i="1"/>
  <c r="AC301" i="1"/>
  <c r="AC234" i="1"/>
  <c r="AB215" i="1"/>
  <c r="AB326" i="1"/>
  <c r="AB437" i="1"/>
  <c r="AB46" i="1"/>
  <c r="AB118" i="1"/>
  <c r="AB47" i="1"/>
  <c r="AB43" i="1"/>
  <c r="AB180" i="1"/>
  <c r="AB252" i="1"/>
  <c r="AB324" i="1"/>
  <c r="AB18" i="1"/>
  <c r="AB79" i="1"/>
  <c r="AB193" i="1"/>
  <c r="AB265" i="1"/>
  <c r="AB37" i="1"/>
  <c r="AB101" i="1"/>
  <c r="AB201" i="1"/>
  <c r="AB273" i="1"/>
  <c r="AB48" i="1"/>
  <c r="AB146" i="1"/>
  <c r="AB196" i="1"/>
  <c r="AB361" i="1"/>
  <c r="AB447" i="1"/>
  <c r="AB122" i="1"/>
  <c r="AB161" i="1"/>
  <c r="AB305" i="1"/>
  <c r="AB430" i="1"/>
  <c r="AB54" i="1"/>
  <c r="AB89" i="1"/>
  <c r="AB238" i="1"/>
  <c r="AB390" i="1"/>
  <c r="AB462" i="1"/>
  <c r="AB63" i="1"/>
  <c r="AB501" i="1"/>
  <c r="AB467" i="1"/>
  <c r="AB200" i="1"/>
  <c r="AB260" i="1"/>
  <c r="AB143" i="1"/>
  <c r="AB152" i="1"/>
  <c r="AB486" i="1"/>
  <c r="AB93" i="1"/>
  <c r="AB182" i="1"/>
  <c r="AB476" i="1"/>
  <c r="AB188" i="1"/>
  <c r="AB449" i="1"/>
  <c r="AB52" i="1"/>
  <c r="AB124" i="1"/>
  <c r="AB53" i="1"/>
  <c r="AB65" i="1"/>
  <c r="AB186" i="1"/>
  <c r="AB258" i="1"/>
  <c r="AB330" i="1"/>
  <c r="AB27" i="1"/>
  <c r="AB92" i="1"/>
  <c r="AB199" i="1"/>
  <c r="AB271" i="1"/>
  <c r="AB45" i="1"/>
  <c r="AB114" i="1"/>
  <c r="AB207" i="1"/>
  <c r="AB279" i="1"/>
  <c r="AB55" i="1"/>
  <c r="AB334" i="1"/>
  <c r="AB208" i="1"/>
  <c r="AB374" i="1"/>
  <c r="AB453" i="1"/>
  <c r="AB135" i="1"/>
  <c r="AB173" i="1"/>
  <c r="AB317" i="1"/>
  <c r="AB436" i="1"/>
  <c r="AB84" i="1"/>
  <c r="AB102" i="1"/>
  <c r="AB434" i="1"/>
  <c r="AB58" i="1"/>
  <c r="AB130" i="1"/>
  <c r="AB59" i="1"/>
  <c r="AB78" i="1"/>
  <c r="AB192" i="1"/>
  <c r="AB264" i="1"/>
  <c r="AB336" i="1"/>
  <c r="AB36" i="1"/>
  <c r="AB105" i="1"/>
  <c r="AB205" i="1"/>
  <c r="AB277" i="1"/>
  <c r="AB60" i="1"/>
  <c r="AB127" i="1"/>
  <c r="AB213" i="1"/>
  <c r="AB285" i="1"/>
  <c r="AB62" i="1"/>
  <c r="AB347" i="1"/>
  <c r="AB220" i="1"/>
  <c r="AB387" i="1"/>
  <c r="AB459" i="1"/>
  <c r="AB328" i="1"/>
  <c r="AB185" i="1"/>
  <c r="AB349" i="1"/>
  <c r="AB483" i="1"/>
  <c r="AB16" i="1"/>
  <c r="AB88" i="1"/>
  <c r="AB17" i="1"/>
  <c r="AB32" i="1"/>
  <c r="AB150" i="1"/>
  <c r="AB222" i="1"/>
  <c r="AB294" i="1"/>
  <c r="AB366" i="1"/>
  <c r="AB98" i="1"/>
  <c r="AB163" i="1"/>
  <c r="AB235" i="1"/>
  <c r="AB307" i="1"/>
  <c r="AB132" i="1"/>
  <c r="AB171" i="1"/>
  <c r="AB243" i="1"/>
  <c r="AB315" i="1"/>
  <c r="AB134" i="1"/>
  <c r="AB49" i="1"/>
  <c r="AB280" i="1"/>
  <c r="AB417" i="1"/>
  <c r="AB496" i="1"/>
  <c r="AB472" i="1"/>
  <c r="AB245" i="1"/>
  <c r="AB400" i="1"/>
  <c r="AB479" i="1"/>
  <c r="AB356" i="1"/>
  <c r="AB178" i="1"/>
  <c r="AB470" i="1"/>
  <c r="AB373" i="1"/>
  <c r="AB5" i="1"/>
  <c r="AB90" i="1"/>
  <c r="AB179" i="1"/>
  <c r="AB80" i="1"/>
  <c r="AB113" i="1"/>
  <c r="AB410" i="1"/>
  <c r="AB365" i="1"/>
  <c r="AB409" i="1"/>
  <c r="AB499" i="1"/>
  <c r="AB420" i="1"/>
  <c r="AB286" i="1"/>
  <c r="AB115" i="1"/>
  <c r="AB491" i="1"/>
  <c r="AB388" i="1"/>
  <c r="AB69" i="1"/>
  <c r="AB484" i="1"/>
  <c r="AB316" i="1"/>
  <c r="AB6" i="1"/>
  <c r="AB505" i="1" s="1"/>
  <c r="AB13" i="1"/>
  <c r="AB231" i="1"/>
  <c r="AB68" i="1"/>
  <c r="AB295" i="1"/>
  <c r="AB181" i="1"/>
  <c r="AB72" i="1"/>
  <c r="AB312" i="1"/>
  <c r="AB210" i="1"/>
  <c r="AB57" i="1"/>
  <c r="AB148" i="1"/>
  <c r="AB34" i="1"/>
  <c r="AB266" i="1"/>
  <c r="AB331" i="1"/>
  <c r="AB431" i="1"/>
  <c r="AB498" i="1"/>
  <c r="AB87" i="1"/>
  <c r="AB42" i="1"/>
  <c r="AB77" i="1"/>
  <c r="AB397" i="1"/>
  <c r="AB350" i="1"/>
  <c r="AB395" i="1"/>
  <c r="AB493" i="1"/>
  <c r="AB414" i="1"/>
  <c r="AB274" i="1"/>
  <c r="AB74" i="1"/>
  <c r="AB485" i="1"/>
  <c r="AB375" i="1"/>
  <c r="AB33" i="1"/>
  <c r="AB478" i="1"/>
  <c r="AB304" i="1"/>
  <c r="AB380" i="1"/>
  <c r="AB327" i="1"/>
  <c r="AB225" i="1"/>
  <c r="AB39" i="1"/>
  <c r="AB289" i="1"/>
  <c r="AB175" i="1"/>
  <c r="AB51" i="1"/>
  <c r="AB306" i="1"/>
  <c r="AB204" i="1"/>
  <c r="AB50" i="1"/>
  <c r="AB142" i="1"/>
  <c r="AB28" i="1"/>
  <c r="AB451" i="1"/>
  <c r="AB272" i="1"/>
  <c r="AB302" i="1"/>
  <c r="AB474" i="1"/>
  <c r="AB428" i="1"/>
  <c r="AB494" i="1"/>
  <c r="AB440" i="1"/>
  <c r="AB311" i="1"/>
  <c r="AB333" i="1"/>
  <c r="AB379" i="1"/>
  <c r="AB487" i="1"/>
  <c r="AB408" i="1"/>
  <c r="AB262" i="1"/>
  <c r="AB473" i="1"/>
  <c r="AB466" i="1"/>
  <c r="AB362" i="1"/>
  <c r="AB12" i="1"/>
  <c r="AB465" i="1"/>
  <c r="AB292" i="1"/>
  <c r="AB367" i="1"/>
  <c r="AB321" i="1"/>
  <c r="AB219" i="1"/>
  <c r="AB145" i="1"/>
  <c r="AB283" i="1"/>
  <c r="AB169" i="1"/>
  <c r="AB44" i="1"/>
  <c r="AB300" i="1"/>
  <c r="AB198" i="1"/>
  <c r="AB25" i="1"/>
  <c r="AB136" i="1"/>
  <c r="AB22" i="1"/>
  <c r="AB263" i="1"/>
  <c r="AB248" i="1"/>
  <c r="AB488" i="1"/>
  <c r="AB461" i="1"/>
  <c r="AB415" i="1"/>
  <c r="AB482" i="1"/>
  <c r="AB427" i="1"/>
  <c r="AB284" i="1"/>
  <c r="AB278" i="1"/>
  <c r="AB308" i="1"/>
  <c r="AB481" i="1"/>
  <c r="AB402" i="1"/>
  <c r="AB250" i="1"/>
  <c r="AB382" i="1"/>
  <c r="AB460" i="1"/>
  <c r="AB293" i="1"/>
  <c r="AB381" i="1"/>
  <c r="AB441" i="1"/>
  <c r="AB268" i="1"/>
  <c r="AB133" i="1"/>
  <c r="AB309" i="1"/>
  <c r="AB195" i="1"/>
  <c r="AB119" i="1"/>
  <c r="AB259" i="1"/>
  <c r="AB157" i="1"/>
  <c r="AB9" i="1"/>
  <c r="AB288" i="1"/>
  <c r="AB174" i="1"/>
  <c r="AB26" i="1"/>
  <c r="AB112" i="1"/>
  <c r="AB10" i="1"/>
  <c r="AB4" i="1"/>
  <c r="AB61" i="1"/>
  <c r="AB116" i="1"/>
  <c r="AB391" i="1"/>
  <c r="AB416" i="1"/>
  <c r="AB401" i="1"/>
  <c r="AB469" i="1"/>
  <c r="AB413" i="1"/>
  <c r="AB194" i="1"/>
  <c r="AB251" i="1"/>
  <c r="AB218" i="1"/>
  <c r="AB475" i="1"/>
  <c r="AB396" i="1"/>
  <c r="AB226" i="1"/>
  <c r="AB369" i="1"/>
  <c r="AB454" i="1"/>
  <c r="AB281" i="1"/>
  <c r="AB368" i="1"/>
  <c r="AB435" i="1"/>
  <c r="AB256" i="1"/>
  <c r="AB120" i="1"/>
  <c r="AB303" i="1"/>
  <c r="AB189" i="1"/>
  <c r="AB99" i="1"/>
  <c r="AB253" i="1"/>
  <c r="AB151" i="1"/>
  <c r="AB384" i="1"/>
  <c r="AB282" i="1"/>
  <c r="AB168" i="1"/>
  <c r="AB20" i="1"/>
  <c r="AB106" i="1"/>
  <c r="AB471" i="1"/>
  <c r="AB500" i="1"/>
  <c r="AB446" i="1"/>
  <c r="AB15" i="1"/>
  <c r="AB239" i="1"/>
  <c r="AB403" i="1"/>
  <c r="AB370" i="1"/>
  <c r="AB457" i="1"/>
  <c r="AB383" i="1"/>
  <c r="AB167" i="1"/>
  <c r="AB224" i="1"/>
  <c r="AB191" i="1"/>
  <c r="AB468" i="1"/>
  <c r="AB377" i="1"/>
  <c r="AB214" i="1"/>
  <c r="AB343" i="1"/>
  <c r="AB448" i="1"/>
  <c r="AB269" i="1"/>
  <c r="AB355" i="1"/>
  <c r="AB429" i="1"/>
  <c r="AB244" i="1"/>
  <c r="AB107" i="1"/>
  <c r="AB297" i="1"/>
  <c r="AB183" i="1"/>
  <c r="AB86" i="1"/>
  <c r="AB247" i="1"/>
  <c r="AB138" i="1"/>
  <c r="AB378" i="1"/>
  <c r="AB276" i="1"/>
  <c r="AB162" i="1"/>
  <c r="AB14" i="1"/>
  <c r="AB100" i="1"/>
  <c r="AB7" i="1"/>
  <c r="Z130" i="1"/>
  <c r="Z505" i="1" s="1"/>
  <c r="Z246" i="1"/>
  <c r="Z11" i="1"/>
  <c r="Z350" i="1"/>
  <c r="Z467" i="1"/>
  <c r="Z111" i="1"/>
  <c r="Z430" i="1"/>
  <c r="Z476" i="1"/>
  <c r="AC145" i="1"/>
  <c r="AC415" i="1"/>
  <c r="AC45" i="1"/>
  <c r="F508" i="1"/>
  <c r="F509" i="1"/>
  <c r="W98" i="1"/>
  <c r="W155" i="1"/>
  <c r="W413" i="1"/>
  <c r="W307" i="1"/>
  <c r="W443" i="1"/>
  <c r="W203" i="1"/>
  <c r="W341" i="1"/>
  <c r="W449" i="1"/>
  <c r="W464" i="1"/>
  <c r="W476" i="1"/>
  <c r="W84" i="1"/>
  <c r="W505" i="1" s="1"/>
  <c r="W235" i="1"/>
  <c r="W362" i="1"/>
  <c r="W479" i="1"/>
  <c r="W377" i="1"/>
  <c r="W371" i="1"/>
  <c r="W332" i="1"/>
  <c r="W146" i="1"/>
  <c r="W305" i="1"/>
  <c r="W296" i="1"/>
  <c r="W263" i="1"/>
  <c r="W326" i="1"/>
  <c r="W368" i="1"/>
  <c r="W335" i="1"/>
  <c r="Y374" i="1"/>
  <c r="Y417" i="1"/>
  <c r="Y451" i="1"/>
  <c r="Y83" i="1"/>
  <c r="Y476" i="1"/>
  <c r="Y494" i="1"/>
  <c r="Y215" i="1"/>
  <c r="Y497" i="1"/>
  <c r="Y251" i="1"/>
  <c r="Y350" i="1"/>
  <c r="Y401" i="1"/>
  <c r="Y39" i="1"/>
  <c r="Y52" i="1"/>
  <c r="Y12" i="1"/>
  <c r="Y84" i="1"/>
  <c r="Y132" i="1"/>
  <c r="Y45" i="1"/>
  <c r="Y58" i="1"/>
  <c r="Y18" i="1"/>
  <c r="Y505" i="1" s="1"/>
  <c r="Y90" i="1"/>
  <c r="Y51" i="1"/>
  <c r="Y64" i="1"/>
  <c r="Y24" i="1"/>
  <c r="Y96" i="1"/>
  <c r="Y158" i="1"/>
  <c r="Z59" i="1"/>
  <c r="Z402" i="1"/>
  <c r="Z12" i="1"/>
  <c r="Z71" i="1"/>
  <c r="Z186" i="1"/>
  <c r="Z282" i="1"/>
  <c r="Z284" i="1"/>
  <c r="Z373" i="1"/>
  <c r="AB363" i="1"/>
  <c r="S54" i="1"/>
  <c r="S198" i="1"/>
  <c r="S342" i="1"/>
  <c r="S43" i="1"/>
  <c r="S44" i="1"/>
  <c r="S45" i="1"/>
  <c r="S46" i="1"/>
  <c r="S37" i="1"/>
  <c r="S50" i="1"/>
  <c r="S65" i="1"/>
  <c r="S276" i="1"/>
  <c r="S433" i="1"/>
  <c r="S172" i="1"/>
  <c r="S329" i="1"/>
  <c r="S484" i="1"/>
  <c r="S226" i="1"/>
  <c r="S383" i="1"/>
  <c r="S51" i="1"/>
  <c r="S268" i="1"/>
  <c r="S204" i="1"/>
  <c r="S361" i="1"/>
  <c r="S84" i="1"/>
  <c r="S284" i="1"/>
  <c r="S59" i="1"/>
  <c r="S272" i="1"/>
  <c r="S429" i="1"/>
  <c r="S491" i="1"/>
  <c r="S182" i="1"/>
  <c r="S305" i="1"/>
  <c r="S273" i="1"/>
  <c r="S66" i="1"/>
  <c r="S210" i="1"/>
  <c r="S354" i="1"/>
  <c r="S55" i="1"/>
  <c r="S56" i="1"/>
  <c r="S57" i="1"/>
  <c r="S58" i="1"/>
  <c r="S49" i="1"/>
  <c r="S62" i="1"/>
  <c r="S96" i="1"/>
  <c r="S289" i="1"/>
  <c r="S446" i="1"/>
  <c r="S185" i="1"/>
  <c r="S343" i="1"/>
  <c r="S496" i="1"/>
  <c r="S239" i="1"/>
  <c r="S396" i="1"/>
  <c r="S77" i="1"/>
  <c r="S281" i="1"/>
  <c r="S217" i="1"/>
  <c r="S374" i="1"/>
  <c r="S112" i="1"/>
  <c r="S297" i="1"/>
  <c r="S87" i="1"/>
  <c r="S285" i="1"/>
  <c r="S12" i="1"/>
  <c r="S475" i="1"/>
  <c r="S135" i="1"/>
  <c r="S274" i="1"/>
  <c r="S123" i="1"/>
  <c r="S78" i="1"/>
  <c r="S222" i="1"/>
  <c r="S366" i="1"/>
  <c r="S67" i="1"/>
  <c r="S68" i="1"/>
  <c r="S69" i="1"/>
  <c r="S70" i="1"/>
  <c r="S61" i="1"/>
  <c r="S74" i="1"/>
  <c r="S124" i="1"/>
  <c r="S302" i="1"/>
  <c r="S459" i="1"/>
  <c r="S199" i="1"/>
  <c r="S356" i="1"/>
  <c r="S10" i="1"/>
  <c r="S252" i="1"/>
  <c r="S409" i="1"/>
  <c r="S108" i="1"/>
  <c r="S295" i="1"/>
  <c r="S230" i="1"/>
  <c r="S387" i="1"/>
  <c r="S143" i="1"/>
  <c r="S310" i="1"/>
  <c r="S113" i="1"/>
  <c r="S298" i="1"/>
  <c r="S476" i="1"/>
  <c r="S456" i="1"/>
  <c r="S64" i="1"/>
  <c r="S241" i="1"/>
  <c r="S138" i="1"/>
  <c r="S282" i="1"/>
  <c r="S426" i="1"/>
  <c r="S127" i="1"/>
  <c r="S128" i="1"/>
  <c r="S129" i="1"/>
  <c r="S130" i="1"/>
  <c r="S121" i="1"/>
  <c r="S134" i="1"/>
  <c r="S211" i="1"/>
  <c r="S368" i="1"/>
  <c r="S40" i="1"/>
  <c r="S264" i="1"/>
  <c r="S421" i="1"/>
  <c r="S157" i="1"/>
  <c r="S317" i="1"/>
  <c r="S473" i="1"/>
  <c r="S203" i="1"/>
  <c r="S111" i="1"/>
  <c r="S296" i="1"/>
  <c r="S453" i="1"/>
  <c r="S218" i="1"/>
  <c r="S375" i="1"/>
  <c r="S206" i="1"/>
  <c r="S363" i="1"/>
  <c r="S215" i="1"/>
  <c r="S334" i="1"/>
  <c r="S4" i="1"/>
  <c r="S505" i="1" s="1"/>
  <c r="S150" i="1"/>
  <c r="S294" i="1"/>
  <c r="S438" i="1"/>
  <c r="S139" i="1"/>
  <c r="S140" i="1"/>
  <c r="S141" i="1"/>
  <c r="S142" i="1"/>
  <c r="S133" i="1"/>
  <c r="S146" i="1"/>
  <c r="S224" i="1"/>
  <c r="S381" i="1"/>
  <c r="S71" i="1"/>
  <c r="S277" i="1"/>
  <c r="S434" i="1"/>
  <c r="S173" i="1"/>
  <c r="S331" i="1"/>
  <c r="S485" i="1"/>
  <c r="S216" i="1"/>
  <c r="S137" i="1"/>
  <c r="S309" i="1"/>
  <c r="S465" i="1"/>
  <c r="S231" i="1"/>
  <c r="S388" i="1"/>
  <c r="S219" i="1"/>
  <c r="S376" i="1"/>
  <c r="S147" i="1"/>
  <c r="S307" i="1"/>
  <c r="S280" i="1"/>
  <c r="S441" i="1"/>
  <c r="S503" i="1"/>
  <c r="S286" i="1"/>
  <c r="S442" i="1"/>
  <c r="S76" i="1"/>
  <c r="S313" i="1"/>
  <c r="S458" i="1"/>
  <c r="S88" i="1"/>
  <c r="S314" i="1"/>
  <c r="S462" i="1"/>
  <c r="S148" i="1"/>
  <c r="S339" i="1"/>
  <c r="S478" i="1"/>
  <c r="S149" i="1"/>
  <c r="S340" i="1"/>
  <c r="S479" i="1"/>
  <c r="S188" i="1"/>
  <c r="S365" i="1"/>
  <c r="S489" i="1"/>
  <c r="S189" i="1"/>
  <c r="S367" i="1"/>
  <c r="S493" i="1"/>
  <c r="S220" i="1"/>
  <c r="S392" i="1"/>
  <c r="S494" i="1"/>
  <c r="S221" i="1"/>
  <c r="S393" i="1"/>
  <c r="S6" i="1"/>
  <c r="S249" i="1"/>
  <c r="S418" i="1"/>
  <c r="S13" i="1"/>
  <c r="S253" i="1"/>
  <c r="S419" i="1"/>
  <c r="S14" i="1"/>
  <c r="T315" i="1"/>
  <c r="T171" i="1"/>
  <c r="T27" i="1"/>
  <c r="T505" i="1" s="1"/>
  <c r="T303" i="1"/>
  <c r="T159" i="1"/>
  <c r="T15" i="1"/>
  <c r="T291" i="1"/>
  <c r="T147" i="1"/>
  <c r="AC505" i="1"/>
  <c r="AE505" i="3" l="1"/>
  <c r="AB505" i="3"/>
  <c r="AC505" i="3"/>
  <c r="V505" i="3"/>
  <c r="T505" i="3"/>
  <c r="S505" i="3"/>
  <c r="W159" i="3"/>
  <c r="W92" i="3"/>
  <c r="W17" i="3"/>
  <c r="W287" i="3"/>
  <c r="W127" i="3"/>
  <c r="W78" i="3"/>
  <c r="W96" i="3"/>
  <c r="W110" i="3"/>
  <c r="W14" i="3"/>
  <c r="W85" i="3"/>
  <c r="W459" i="3"/>
  <c r="W43" i="3"/>
  <c r="W163" i="3"/>
  <c r="W13" i="3"/>
  <c r="W54" i="3"/>
  <c r="W242" i="3"/>
  <c r="W246" i="3"/>
  <c r="W342" i="3"/>
  <c r="W176" i="3"/>
  <c r="W231" i="3"/>
  <c r="W251" i="3"/>
  <c r="W213" i="3"/>
  <c r="W194" i="3"/>
  <c r="W181" i="3"/>
  <c r="W151" i="3"/>
  <c r="W280" i="3"/>
  <c r="W404" i="3"/>
  <c r="W330" i="3"/>
  <c r="W304" i="3"/>
  <c r="W291" i="3"/>
  <c r="W398" i="3"/>
  <c r="W289" i="3"/>
  <c r="W361" i="3"/>
  <c r="W387" i="3"/>
  <c r="W494" i="3"/>
  <c r="W382" i="3"/>
  <c r="W372" i="3"/>
  <c r="W450" i="3"/>
  <c r="W462" i="3"/>
  <c r="W442" i="3"/>
  <c r="W437" i="3"/>
  <c r="Z505" i="3"/>
  <c r="W87" i="3"/>
  <c r="W249" i="3"/>
  <c r="W33" i="3"/>
  <c r="W490" i="3"/>
  <c r="W142" i="3"/>
  <c r="W103" i="3"/>
  <c r="W134" i="3"/>
  <c r="W115" i="3"/>
  <c r="W32" i="3"/>
  <c r="W88" i="3"/>
  <c r="W81" i="3"/>
  <c r="W49" i="3"/>
  <c r="W183" i="3"/>
  <c r="W19" i="3"/>
  <c r="W60" i="3"/>
  <c r="W268" i="3"/>
  <c r="W252" i="3"/>
  <c r="W353" i="3"/>
  <c r="W221" i="3"/>
  <c r="W235" i="3"/>
  <c r="W257" i="3"/>
  <c r="W217" i="3"/>
  <c r="W207" i="3"/>
  <c r="W198" i="3"/>
  <c r="W168" i="3"/>
  <c r="W293" i="3"/>
  <c r="W419" i="3"/>
  <c r="W335" i="3"/>
  <c r="W310" i="3"/>
  <c r="W297" i="3"/>
  <c r="W451" i="3"/>
  <c r="W295" i="3"/>
  <c r="W388" i="3"/>
  <c r="W403" i="3"/>
  <c r="W333" i="3"/>
  <c r="W417" i="3"/>
  <c r="W385" i="3"/>
  <c r="W479" i="3"/>
  <c r="W469" i="3"/>
  <c r="W461" i="3"/>
  <c r="W441" i="3"/>
  <c r="W51" i="3"/>
  <c r="W325" i="3"/>
  <c r="W35" i="3"/>
  <c r="W8" i="3"/>
  <c r="W157" i="3"/>
  <c r="W64" i="3"/>
  <c r="W208" i="3"/>
  <c r="W124" i="3"/>
  <c r="W59" i="3"/>
  <c r="W101" i="3"/>
  <c r="W91" i="3"/>
  <c r="W55" i="3"/>
  <c r="W237" i="3"/>
  <c r="W25" i="3"/>
  <c r="W73" i="3"/>
  <c r="W279" i="3"/>
  <c r="W255" i="3"/>
  <c r="W67" i="3"/>
  <c r="W227" i="3"/>
  <c r="W332" i="3"/>
  <c r="W263" i="3"/>
  <c r="W234" i="3"/>
  <c r="W211" i="3"/>
  <c r="W215" i="3"/>
  <c r="W185" i="3"/>
  <c r="W311" i="3"/>
  <c r="W254" i="3"/>
  <c r="W355" i="3"/>
  <c r="W328" i="3"/>
  <c r="W303" i="3"/>
  <c r="W322" i="3"/>
  <c r="W301" i="3"/>
  <c r="W412" i="3"/>
  <c r="W430" i="3"/>
  <c r="W339" i="3"/>
  <c r="W389" i="3"/>
  <c r="W423" i="3"/>
  <c r="W486" i="3"/>
  <c r="W483" i="3"/>
  <c r="W480" i="3"/>
  <c r="W454" i="3"/>
  <c r="W16" i="3"/>
  <c r="W9" i="3"/>
  <c r="W56" i="3"/>
  <c r="W44" i="3"/>
  <c r="W191" i="3"/>
  <c r="W65" i="3"/>
  <c r="W318" i="3"/>
  <c r="W248" i="3"/>
  <c r="W63" i="3"/>
  <c r="W112" i="3"/>
  <c r="W106" i="3"/>
  <c r="W61" i="3"/>
  <c r="W278" i="3"/>
  <c r="W31" i="3"/>
  <c r="W105" i="3"/>
  <c r="W129" i="3"/>
  <c r="W261" i="3"/>
  <c r="W72" i="3"/>
  <c r="W269" i="3"/>
  <c r="W338" i="3"/>
  <c r="W276" i="3"/>
  <c r="W259" i="3"/>
  <c r="W228" i="3"/>
  <c r="W232" i="3"/>
  <c r="W202" i="3"/>
  <c r="W329" i="3"/>
  <c r="W258" i="3"/>
  <c r="W438" i="3"/>
  <c r="W331" i="3"/>
  <c r="W309" i="3"/>
  <c r="W326" i="3"/>
  <c r="W307" i="3"/>
  <c r="W464" i="3"/>
  <c r="W414" i="3"/>
  <c r="W345" i="3"/>
  <c r="W401" i="3"/>
  <c r="W435" i="3"/>
  <c r="W500" i="3"/>
  <c r="W502" i="3"/>
  <c r="W482" i="3"/>
  <c r="W458" i="3"/>
  <c r="W34" i="3"/>
  <c r="W53" i="3"/>
  <c r="W45" i="3"/>
  <c r="W58" i="3"/>
  <c r="W52" i="3"/>
  <c r="W266" i="3"/>
  <c r="W89" i="3"/>
  <c r="W84" i="3"/>
  <c r="W370" i="3"/>
  <c r="W77" i="3"/>
  <c r="W120" i="3"/>
  <c r="W117" i="3"/>
  <c r="W66" i="3"/>
  <c r="W305" i="3"/>
  <c r="W6" i="3"/>
  <c r="W113" i="3"/>
  <c r="W165" i="3"/>
  <c r="W274" i="3"/>
  <c r="W76" i="3"/>
  <c r="W282" i="3"/>
  <c r="W343" i="3"/>
  <c r="W394" i="3"/>
  <c r="W324" i="3"/>
  <c r="W260" i="3"/>
  <c r="W236" i="3"/>
  <c r="W206" i="3"/>
  <c r="W386" i="3"/>
  <c r="W262" i="3"/>
  <c r="W496" i="3"/>
  <c r="W341" i="3"/>
  <c r="W323" i="3"/>
  <c r="W368" i="3"/>
  <c r="W313" i="3"/>
  <c r="W476" i="3"/>
  <c r="W428" i="3"/>
  <c r="W351" i="3"/>
  <c r="W415" i="3"/>
  <c r="W456" i="3"/>
  <c r="W413" i="3"/>
  <c r="W378" i="3"/>
  <c r="W501" i="3"/>
  <c r="W475" i="3"/>
  <c r="W97" i="3"/>
  <c r="W148" i="3"/>
  <c r="W62" i="3"/>
  <c r="W86" i="3"/>
  <c r="W69" i="3"/>
  <c r="W320" i="3"/>
  <c r="W107" i="3"/>
  <c r="W5" i="3"/>
  <c r="W20" i="3"/>
  <c r="W82" i="3"/>
  <c r="W149" i="3"/>
  <c r="W144" i="3"/>
  <c r="W70" i="3"/>
  <c r="W296" i="3"/>
  <c r="W12" i="3"/>
  <c r="W121" i="3"/>
  <c r="W169" i="3"/>
  <c r="W397" i="3"/>
  <c r="W93" i="3"/>
  <c r="W302" i="3"/>
  <c r="W367" i="3"/>
  <c r="W425" i="3"/>
  <c r="W381" i="3"/>
  <c r="W286" i="3"/>
  <c r="W273" i="3"/>
  <c r="W219" i="3"/>
  <c r="W250" i="3"/>
  <c r="W272" i="3"/>
  <c r="W241" i="3"/>
  <c r="W344" i="3"/>
  <c r="W334" i="3"/>
  <c r="W399" i="3"/>
  <c r="W336" i="3"/>
  <c r="W407" i="3"/>
  <c r="W444" i="3"/>
  <c r="W364" i="3"/>
  <c r="W445" i="3"/>
  <c r="W460" i="3"/>
  <c r="W446" i="3"/>
  <c r="W384" i="3"/>
  <c r="W467" i="3"/>
  <c r="W492" i="3"/>
  <c r="W29" i="3"/>
  <c r="W216" i="3"/>
  <c r="W141" i="3"/>
  <c r="W98" i="3"/>
  <c r="W109" i="3"/>
  <c r="W383" i="3"/>
  <c r="W186" i="3"/>
  <c r="W21" i="3"/>
  <c r="W38" i="3"/>
  <c r="W102" i="3"/>
  <c r="W155" i="3"/>
  <c r="W189" i="3"/>
  <c r="W80" i="3"/>
  <c r="W472" i="3"/>
  <c r="W18" i="3"/>
  <c r="W123" i="3"/>
  <c r="W171" i="3"/>
  <c r="W152" i="3"/>
  <c r="W104" i="3"/>
  <c r="W316" i="3"/>
  <c r="W489" i="3"/>
  <c r="W468" i="3"/>
  <c r="W126" i="3"/>
  <c r="W319" i="3"/>
  <c r="W348" i="3"/>
  <c r="W223" i="3"/>
  <c r="W290" i="3"/>
  <c r="W275" i="3"/>
  <c r="W245" i="3"/>
  <c r="W354" i="3"/>
  <c r="W337" i="3"/>
  <c r="W493" i="3"/>
  <c r="W346" i="3"/>
  <c r="W424" i="3"/>
  <c r="W453" i="3"/>
  <c r="W374" i="3"/>
  <c r="W449" i="3"/>
  <c r="W365" i="3"/>
  <c r="W481" i="3"/>
  <c r="W390" i="3"/>
  <c r="W471" i="3"/>
  <c r="W436" i="3"/>
  <c r="W47" i="3"/>
  <c r="W75" i="3"/>
  <c r="W167" i="3"/>
  <c r="W130" i="3"/>
  <c r="W10" i="3"/>
  <c r="W95" i="3"/>
  <c r="W238" i="3"/>
  <c r="W23" i="3"/>
  <c r="W243" i="3"/>
  <c r="W118" i="3"/>
  <c r="W192" i="3"/>
  <c r="W240" i="3"/>
  <c r="W111" i="3"/>
  <c r="W83" i="3"/>
  <c r="W24" i="3"/>
  <c r="W125" i="3"/>
  <c r="W175" i="3"/>
  <c r="W154" i="3"/>
  <c r="W114" i="3"/>
  <c r="W405" i="3"/>
  <c r="W178" i="3"/>
  <c r="W145" i="3"/>
  <c r="W132" i="3"/>
  <c r="W422" i="3"/>
  <c r="W434" i="3"/>
  <c r="W284" i="3"/>
  <c r="W312" i="3"/>
  <c r="W285" i="3"/>
  <c r="W300" i="3"/>
  <c r="W357" i="3"/>
  <c r="W347" i="3"/>
  <c r="W499" i="3"/>
  <c r="W349" i="3"/>
  <c r="W427" i="3"/>
  <c r="W466" i="3"/>
  <c r="W380" i="3"/>
  <c r="W485" i="3"/>
  <c r="W371" i="3"/>
  <c r="W406" i="3"/>
  <c r="W400" i="3"/>
  <c r="W484" i="3"/>
  <c r="W440" i="3"/>
  <c r="W11" i="3"/>
  <c r="W395" i="3"/>
  <c r="W195" i="3"/>
  <c r="W146" i="3"/>
  <c r="W28" i="3"/>
  <c r="W100" i="3"/>
  <c r="W247" i="3"/>
  <c r="W39" i="3"/>
  <c r="W299" i="3"/>
  <c r="W135" i="3"/>
  <c r="W205" i="3"/>
  <c r="W288" i="3"/>
  <c r="W119" i="3"/>
  <c r="W90" i="3"/>
  <c r="W30" i="3"/>
  <c r="W187" i="3"/>
  <c r="W220" i="3"/>
  <c r="W158" i="3"/>
  <c r="W128" i="3"/>
  <c r="W174" i="3"/>
  <c r="W182" i="3"/>
  <c r="W162" i="3"/>
  <c r="W138" i="3"/>
  <c r="W143" i="3"/>
  <c r="W478" i="3"/>
  <c r="W239" i="3"/>
  <c r="W314" i="3"/>
  <c r="W292" i="3"/>
  <c r="W308" i="3"/>
  <c r="W373" i="3"/>
  <c r="W350" i="3"/>
  <c r="W265" i="3"/>
  <c r="W376" i="3"/>
  <c r="W433" i="3"/>
  <c r="W470" i="3"/>
  <c r="W447" i="3"/>
  <c r="W421" i="3"/>
  <c r="W377" i="3"/>
  <c r="W416" i="3"/>
  <c r="W408" i="3"/>
  <c r="W488" i="3"/>
  <c r="W457" i="3"/>
  <c r="W57" i="3"/>
  <c r="W27" i="3"/>
  <c r="W201" i="3"/>
  <c r="W161" i="3"/>
  <c r="W46" i="3"/>
  <c r="W122" i="3"/>
  <c r="W4" i="3"/>
  <c r="W41" i="3"/>
  <c r="W352" i="3"/>
  <c r="W139" i="3"/>
  <c r="W212" i="3"/>
  <c r="W503" i="3"/>
  <c r="W133" i="3"/>
  <c r="W108" i="3"/>
  <c r="W36" i="3"/>
  <c r="W197" i="3"/>
  <c r="W224" i="3"/>
  <c r="W203" i="3"/>
  <c r="W166" i="3"/>
  <c r="W180" i="3"/>
  <c r="W184" i="3"/>
  <c r="W179" i="3"/>
  <c r="W156" i="3"/>
  <c r="W160" i="3"/>
  <c r="W131" i="3"/>
  <c r="W256" i="3"/>
  <c r="W363" i="3"/>
  <c r="W294" i="3"/>
  <c r="W340" i="3"/>
  <c r="W409" i="3"/>
  <c r="W359" i="3"/>
  <c r="W271" i="3"/>
  <c r="W431" i="3"/>
  <c r="W452" i="3"/>
  <c r="W473" i="3"/>
  <c r="W463" i="3"/>
  <c r="W497" i="3"/>
  <c r="W391" i="3"/>
  <c r="W426" i="3"/>
  <c r="W411" i="3"/>
  <c r="W396" i="3"/>
  <c r="W474" i="3"/>
  <c r="W193" i="3"/>
  <c r="W136" i="3"/>
  <c r="W253" i="3"/>
  <c r="W244" i="3"/>
  <c r="W74" i="3"/>
  <c r="W218" i="3"/>
  <c r="W26" i="3"/>
  <c r="W94" i="3"/>
  <c r="W22" i="3"/>
  <c r="W210" i="3"/>
  <c r="W222" i="3"/>
  <c r="W7" i="3"/>
  <c r="W150" i="3"/>
  <c r="W116" i="3"/>
  <c r="W42" i="3"/>
  <c r="W204" i="3"/>
  <c r="W226" i="3"/>
  <c r="W209" i="3"/>
  <c r="W170" i="3"/>
  <c r="W225" i="3"/>
  <c r="W188" i="3"/>
  <c r="W196" i="3"/>
  <c r="W173" i="3"/>
  <c r="W164" i="3"/>
  <c r="W137" i="3"/>
  <c r="W267" i="3"/>
  <c r="W369" i="3"/>
  <c r="W306" i="3"/>
  <c r="W393" i="3"/>
  <c r="W429" i="3"/>
  <c r="W362" i="3"/>
  <c r="W277" i="3"/>
  <c r="W317" i="3"/>
  <c r="W465" i="3"/>
  <c r="W477" i="3"/>
  <c r="W498" i="3"/>
  <c r="W360" i="3"/>
  <c r="W410" i="3"/>
  <c r="W432" i="3"/>
  <c r="W418" i="3"/>
  <c r="W402" i="3"/>
  <c r="W491" i="3"/>
  <c r="W281" i="3"/>
  <c r="W199" i="3"/>
  <c r="W15" i="3"/>
  <c r="W264" i="3"/>
  <c r="W79" i="3"/>
  <c r="W40" i="3"/>
  <c r="W50" i="3"/>
  <c r="W99" i="3"/>
  <c r="W71" i="3"/>
  <c r="W68" i="3"/>
  <c r="W327" i="3"/>
  <c r="W37" i="3"/>
  <c r="W153" i="3"/>
  <c r="W140" i="3"/>
  <c r="W48" i="3"/>
  <c r="W214" i="3"/>
  <c r="W230" i="3"/>
  <c r="W315" i="3"/>
  <c r="W172" i="3"/>
  <c r="W229" i="3"/>
  <c r="W233" i="3"/>
  <c r="W200" i="3"/>
  <c r="W190" i="3"/>
  <c r="W177" i="3"/>
  <c r="W147" i="3"/>
  <c r="W270" i="3"/>
  <c r="W379" i="3"/>
  <c r="W321" i="3"/>
  <c r="W298" i="3"/>
  <c r="W455" i="3"/>
  <c r="W392" i="3"/>
  <c r="W283" i="3"/>
  <c r="W358" i="3"/>
  <c r="W375" i="3"/>
  <c r="W487" i="3"/>
  <c r="W356" i="3"/>
  <c r="W366" i="3"/>
  <c r="W448" i="3"/>
  <c r="W443" i="3"/>
  <c r="W439" i="3"/>
  <c r="W420" i="3"/>
  <c r="V50" i="1"/>
  <c r="V149" i="1"/>
  <c r="V270" i="1"/>
  <c r="V392" i="1"/>
  <c r="V500" i="1"/>
  <c r="V276" i="1"/>
  <c r="V398" i="1"/>
  <c r="V158" i="1"/>
  <c r="V290" i="1"/>
  <c r="V408" i="1"/>
  <c r="V177" i="1"/>
  <c r="V306" i="1"/>
  <c r="V188" i="1"/>
  <c r="V434" i="1"/>
  <c r="V196" i="1"/>
  <c r="V336" i="1"/>
  <c r="V12" i="1"/>
  <c r="V80" i="1"/>
  <c r="V205" i="1"/>
  <c r="V342" i="1"/>
  <c r="V84" i="1"/>
  <c r="V234" i="1"/>
  <c r="V356" i="1"/>
  <c r="V122" i="1"/>
  <c r="V240" i="1"/>
  <c r="V480" i="1"/>
  <c r="V135" i="1"/>
  <c r="V254" i="1"/>
  <c r="V378" i="1"/>
  <c r="V494" i="1"/>
  <c r="V195" i="1"/>
  <c r="V66" i="1"/>
  <c r="V70" i="1"/>
  <c r="V11" i="1"/>
  <c r="V83" i="1"/>
  <c r="V19" i="1"/>
  <c r="V91" i="1"/>
  <c r="V163" i="1"/>
  <c r="V213" i="1"/>
  <c r="V285" i="1"/>
  <c r="V357" i="1"/>
  <c r="V429" i="1"/>
  <c r="V501" i="1"/>
  <c r="V186" i="1"/>
  <c r="V220" i="1"/>
  <c r="V292" i="1"/>
  <c r="V364" i="1"/>
  <c r="V436" i="1"/>
  <c r="V48" i="1"/>
  <c r="V201" i="1"/>
  <c r="V215" i="1"/>
  <c r="V287" i="1"/>
  <c r="V359" i="1"/>
  <c r="V431" i="1"/>
  <c r="V24" i="1"/>
  <c r="V189" i="1"/>
  <c r="V217" i="1"/>
  <c r="V289" i="1"/>
  <c r="V361" i="1"/>
  <c r="V433" i="1"/>
  <c r="V86" i="1"/>
  <c r="V21" i="1"/>
  <c r="V93" i="1"/>
  <c r="V440" i="1"/>
  <c r="V386" i="1"/>
  <c r="V416" i="1"/>
  <c r="V360" i="1"/>
  <c r="V318" i="1"/>
  <c r="V422" i="1"/>
  <c r="V168" i="1"/>
  <c r="V470" i="1"/>
  <c r="V76" i="1"/>
  <c r="V17" i="1"/>
  <c r="V89" i="1"/>
  <c r="V25" i="1"/>
  <c r="V97" i="1"/>
  <c r="V169" i="1"/>
  <c r="V219" i="1"/>
  <c r="V291" i="1"/>
  <c r="V363" i="1"/>
  <c r="V435" i="1"/>
  <c r="V4" i="1"/>
  <c r="V193" i="1"/>
  <c r="V226" i="1"/>
  <c r="V298" i="1"/>
  <c r="V370" i="1"/>
  <c r="V442" i="1"/>
  <c r="V62" i="1"/>
  <c r="V503" i="1"/>
  <c r="V221" i="1"/>
  <c r="V293" i="1"/>
  <c r="V365" i="1"/>
  <c r="V10" i="1"/>
  <c r="V82" i="1"/>
  <c r="V23" i="1"/>
  <c r="V95" i="1"/>
  <c r="V31" i="1"/>
  <c r="V464" i="1"/>
  <c r="V16" i="1"/>
  <c r="V88" i="1"/>
  <c r="V29" i="1"/>
  <c r="V101" i="1"/>
  <c r="V37" i="1"/>
  <c r="V109" i="1"/>
  <c r="V30" i="1"/>
  <c r="V231" i="1"/>
  <c r="V303" i="1"/>
  <c r="V375" i="1"/>
  <c r="V447" i="1"/>
  <c r="V60" i="1"/>
  <c r="V207" i="1"/>
  <c r="V238" i="1"/>
  <c r="V310" i="1"/>
  <c r="V382" i="1"/>
  <c r="V454" i="1"/>
  <c r="V120" i="1"/>
  <c r="V20" i="1"/>
  <c r="V233" i="1"/>
  <c r="V305" i="1"/>
  <c r="V377" i="1"/>
  <c r="V449" i="1"/>
  <c r="V96" i="1"/>
  <c r="V9" i="1"/>
  <c r="V235" i="1"/>
  <c r="V307" i="1"/>
  <c r="V379" i="1"/>
  <c r="V451" i="1"/>
  <c r="V206" i="1"/>
  <c r="V252" i="1"/>
  <c r="V146" i="1"/>
  <c r="V326" i="1"/>
  <c r="V40" i="1"/>
  <c r="V112" i="1"/>
  <c r="V53" i="1"/>
  <c r="V125" i="1"/>
  <c r="V61" i="1"/>
  <c r="V133" i="1"/>
  <c r="V116" i="1"/>
  <c r="V255" i="1"/>
  <c r="V327" i="1"/>
  <c r="V399" i="1"/>
  <c r="V471" i="1"/>
  <c r="V143" i="1"/>
  <c r="V90" i="1"/>
  <c r="V262" i="1"/>
  <c r="V334" i="1"/>
  <c r="V406" i="1"/>
  <c r="V478" i="1"/>
  <c r="V162" i="1"/>
  <c r="V105" i="1"/>
  <c r="V257" i="1"/>
  <c r="V329" i="1"/>
  <c r="V401" i="1"/>
  <c r="V473" i="1"/>
  <c r="V147" i="1"/>
  <c r="V126" i="1"/>
  <c r="V259" i="1"/>
  <c r="V331" i="1"/>
  <c r="V403" i="1"/>
  <c r="V475" i="1"/>
  <c r="V308" i="1"/>
  <c r="V396" i="1"/>
  <c r="V282" i="1"/>
  <c r="V228" i="1"/>
  <c r="V258" i="1"/>
  <c r="V199" i="1"/>
  <c r="V141" i="1"/>
  <c r="V350" i="1"/>
  <c r="V264" i="1"/>
  <c r="V63" i="1"/>
  <c r="V46" i="1"/>
  <c r="V118" i="1"/>
  <c r="V59" i="1"/>
  <c r="V131" i="1"/>
  <c r="V67" i="1"/>
  <c r="V139" i="1"/>
  <c r="V129" i="1"/>
  <c r="V261" i="1"/>
  <c r="V333" i="1"/>
  <c r="V405" i="1"/>
  <c r="V477" i="1"/>
  <c r="V152" i="1"/>
  <c r="V104" i="1"/>
  <c r="V268" i="1"/>
  <c r="V340" i="1"/>
  <c r="V412" i="1"/>
  <c r="V484" i="1"/>
  <c r="V171" i="1"/>
  <c r="V154" i="1"/>
  <c r="V263" i="1"/>
  <c r="V335" i="1"/>
  <c r="V407" i="1"/>
  <c r="V479" i="1"/>
  <c r="V156" i="1"/>
  <c r="V148" i="1"/>
  <c r="V265" i="1"/>
  <c r="V337" i="1"/>
  <c r="V409" i="1"/>
  <c r="V481" i="1"/>
  <c r="V366" i="1"/>
  <c r="V410" i="1"/>
  <c r="V296" i="1"/>
  <c r="V242" i="1"/>
  <c r="V272" i="1"/>
  <c r="V216" i="1"/>
  <c r="V184" i="1"/>
  <c r="V420" i="1"/>
  <c r="V106" i="1"/>
  <c r="V119" i="1"/>
  <c r="V121" i="1"/>
  <c r="V225" i="1"/>
  <c r="V345" i="1"/>
  <c r="V465" i="1"/>
  <c r="V18" i="1"/>
  <c r="V286" i="1"/>
  <c r="V418" i="1"/>
  <c r="V144" i="1"/>
  <c r="V227" i="1"/>
  <c r="V347" i="1"/>
  <c r="V461" i="1"/>
  <c r="V182" i="1"/>
  <c r="V247" i="1"/>
  <c r="V355" i="1"/>
  <c r="V463" i="1"/>
  <c r="V452" i="1"/>
  <c r="V192" i="1"/>
  <c r="V300" i="1"/>
  <c r="V474" i="1"/>
  <c r="V8" i="1"/>
  <c r="V124" i="1"/>
  <c r="V137" i="1"/>
  <c r="V127" i="1"/>
  <c r="V237" i="1"/>
  <c r="V351" i="1"/>
  <c r="V483" i="1"/>
  <c r="V32" i="1"/>
  <c r="V304" i="1"/>
  <c r="V424" i="1"/>
  <c r="V153" i="1"/>
  <c r="V239" i="1"/>
  <c r="V353" i="1"/>
  <c r="V467" i="1"/>
  <c r="V197" i="1"/>
  <c r="V253" i="1"/>
  <c r="V367" i="1"/>
  <c r="V469" i="1"/>
  <c r="V56" i="1"/>
  <c r="V210" i="1"/>
  <c r="V314" i="1"/>
  <c r="V488" i="1"/>
  <c r="V42" i="1"/>
  <c r="V27" i="1"/>
  <c r="V248" i="1"/>
  <c r="V278" i="1"/>
  <c r="V167" i="1"/>
  <c r="V130" i="1"/>
  <c r="V7" i="1"/>
  <c r="V145" i="1"/>
  <c r="V243" i="1"/>
  <c r="V369" i="1"/>
  <c r="V489" i="1"/>
  <c r="V45" i="1"/>
  <c r="V316" i="1"/>
  <c r="V430" i="1"/>
  <c r="V180" i="1"/>
  <c r="V245" i="1"/>
  <c r="V371" i="1"/>
  <c r="V485" i="1"/>
  <c r="V204" i="1"/>
  <c r="V271" i="1"/>
  <c r="V373" i="1"/>
  <c r="V487" i="1"/>
  <c r="V150" i="1"/>
  <c r="V224" i="1"/>
  <c r="V372" i="1"/>
  <c r="V39" i="1"/>
  <c r="V111" i="1"/>
  <c r="V212" i="1"/>
  <c r="V98" i="1"/>
  <c r="V185" i="1"/>
  <c r="V5" i="1"/>
  <c r="V13" i="1"/>
  <c r="V151" i="1"/>
  <c r="V249" i="1"/>
  <c r="V381" i="1"/>
  <c r="V495" i="1"/>
  <c r="V117" i="1"/>
  <c r="V322" i="1"/>
  <c r="V448" i="1"/>
  <c r="V187" i="1"/>
  <c r="V251" i="1"/>
  <c r="V383" i="1"/>
  <c r="V491" i="1"/>
  <c r="V54" i="1"/>
  <c r="V277" i="1"/>
  <c r="V385" i="1"/>
  <c r="V493" i="1"/>
  <c r="V266" i="1"/>
  <c r="V354" i="1"/>
  <c r="V444" i="1"/>
  <c r="V72" i="1"/>
  <c r="V203" i="1"/>
  <c r="V114" i="1"/>
  <c r="V58" i="1"/>
  <c r="V43" i="1"/>
  <c r="V102" i="1"/>
  <c r="V387" i="1"/>
  <c r="V161" i="1"/>
  <c r="V328" i="1"/>
  <c r="V496" i="1"/>
  <c r="V269" i="1"/>
  <c r="V425" i="1"/>
  <c r="V68" i="1"/>
  <c r="V319" i="1"/>
  <c r="V499" i="1"/>
  <c r="V26" i="1"/>
  <c r="V458" i="1"/>
  <c r="V302" i="1"/>
  <c r="V14" i="1"/>
  <c r="V64" i="1"/>
  <c r="V49" i="1"/>
  <c r="V142" i="1"/>
  <c r="V393" i="1"/>
  <c r="V170" i="1"/>
  <c r="V346" i="1"/>
  <c r="V502" i="1"/>
  <c r="V275" i="1"/>
  <c r="V437" i="1"/>
  <c r="V81" i="1"/>
  <c r="V325" i="1"/>
  <c r="V173" i="1"/>
  <c r="V128" i="1"/>
  <c r="V69" i="1"/>
  <c r="V374" i="1"/>
  <c r="V428" i="1"/>
  <c r="V94" i="1"/>
  <c r="V55" i="1"/>
  <c r="V160" i="1"/>
  <c r="V411" i="1"/>
  <c r="V179" i="1"/>
  <c r="V352" i="1"/>
  <c r="V75" i="1"/>
  <c r="V281" i="1"/>
  <c r="V443" i="1"/>
  <c r="V166" i="1"/>
  <c r="V343" i="1"/>
  <c r="V191" i="1"/>
  <c r="V155" i="1"/>
  <c r="V108" i="1"/>
  <c r="V432" i="1"/>
  <c r="V100" i="1"/>
  <c r="V73" i="1"/>
  <c r="V178" i="1"/>
  <c r="V417" i="1"/>
  <c r="V200" i="1"/>
  <c r="V358" i="1"/>
  <c r="V134" i="1"/>
  <c r="V299" i="1"/>
  <c r="V455" i="1"/>
  <c r="V190" i="1"/>
  <c r="V349" i="1"/>
  <c r="V222" i="1"/>
  <c r="V176" i="1"/>
  <c r="V140" i="1"/>
  <c r="V446" i="1"/>
  <c r="V450" i="1"/>
  <c r="V362" i="1"/>
  <c r="V35" i="1"/>
  <c r="V79" i="1"/>
  <c r="V267" i="1"/>
  <c r="V423" i="1"/>
  <c r="V208" i="1"/>
  <c r="V376" i="1"/>
  <c r="V194" i="1"/>
  <c r="V311" i="1"/>
  <c r="V497" i="1"/>
  <c r="V211" i="1"/>
  <c r="V391" i="1"/>
  <c r="V236" i="1"/>
  <c r="V368" i="1"/>
  <c r="V159" i="1"/>
  <c r="V246" i="1"/>
  <c r="V486" i="1"/>
  <c r="V65" i="1"/>
  <c r="V115" i="1"/>
  <c r="V297" i="1"/>
  <c r="V459" i="1"/>
  <c r="V244" i="1"/>
  <c r="V400" i="1"/>
  <c r="V78" i="1"/>
  <c r="V341" i="1"/>
  <c r="V110" i="1"/>
  <c r="V241" i="1"/>
  <c r="V421" i="1"/>
  <c r="V438" i="1"/>
  <c r="V36" i="1"/>
  <c r="V402" i="1"/>
  <c r="V390" i="1"/>
  <c r="V320" i="1"/>
  <c r="V456" i="1"/>
  <c r="V312" i="1"/>
  <c r="V47" i="1"/>
  <c r="V279" i="1"/>
  <c r="V232" i="1"/>
  <c r="V33" i="1"/>
  <c r="V51" i="1"/>
  <c r="V415" i="1"/>
  <c r="V498" i="1"/>
  <c r="V332" i="1"/>
  <c r="V284" i="1"/>
  <c r="V453" i="1"/>
  <c r="V414" i="1"/>
  <c r="V71" i="1"/>
  <c r="V309" i="1"/>
  <c r="V250" i="1"/>
  <c r="V92" i="1"/>
  <c r="V123" i="1"/>
  <c r="V427" i="1"/>
  <c r="V99" i="1"/>
  <c r="V404" i="1"/>
  <c r="V229" i="1"/>
  <c r="V77" i="1"/>
  <c r="V315" i="1"/>
  <c r="V256" i="1"/>
  <c r="V172" i="1"/>
  <c r="V138" i="1"/>
  <c r="V439" i="1"/>
  <c r="V136" i="1"/>
  <c r="V462" i="1"/>
  <c r="V218" i="1"/>
  <c r="V394" i="1"/>
  <c r="V344" i="1"/>
  <c r="V107" i="1"/>
  <c r="V321" i="1"/>
  <c r="V274" i="1"/>
  <c r="V202" i="1"/>
  <c r="V165" i="1"/>
  <c r="V445" i="1"/>
  <c r="V181" i="1"/>
  <c r="V476" i="1"/>
  <c r="V113" i="1"/>
  <c r="V339" i="1"/>
  <c r="V280" i="1"/>
  <c r="V209" i="1"/>
  <c r="V174" i="1"/>
  <c r="V457" i="1"/>
  <c r="V198" i="1"/>
  <c r="V103" i="1"/>
  <c r="V380" i="1"/>
  <c r="V85" i="1"/>
  <c r="V441" i="1"/>
  <c r="V388" i="1"/>
  <c r="V317" i="1"/>
  <c r="V223" i="1"/>
  <c r="V294" i="1"/>
  <c r="V330" i="1"/>
  <c r="V323" i="1"/>
  <c r="V22" i="1"/>
  <c r="V157" i="1"/>
  <c r="V15" i="1"/>
  <c r="V460" i="1"/>
  <c r="V389" i="1"/>
  <c r="V283" i="1"/>
  <c r="V324" i="1"/>
  <c r="V164" i="1"/>
  <c r="V384" i="1"/>
  <c r="V28" i="1"/>
  <c r="V466" i="1"/>
  <c r="V338" i="1"/>
  <c r="V41" i="1"/>
  <c r="V426" i="1"/>
  <c r="V395" i="1"/>
  <c r="V34" i="1"/>
  <c r="V472" i="1"/>
  <c r="V468" i="1"/>
  <c r="V348" i="1"/>
  <c r="V52" i="1"/>
  <c r="V490" i="1"/>
  <c r="V482" i="1"/>
  <c r="V6" i="1"/>
  <c r="V175" i="1"/>
  <c r="V183" i="1"/>
  <c r="V44" i="1"/>
  <c r="V413" i="1"/>
  <c r="V230" i="1"/>
  <c r="V57" i="1"/>
  <c r="V419" i="1"/>
  <c r="V288" i="1"/>
  <c r="V273" i="1"/>
  <c r="V38" i="1"/>
  <c r="V260" i="1"/>
  <c r="V301" i="1"/>
  <c r="V313" i="1"/>
  <c r="V397" i="1"/>
  <c r="V74" i="1"/>
  <c r="V295" i="1"/>
  <c r="V87" i="1"/>
  <c r="V132" i="1"/>
  <c r="V214" i="1"/>
  <c r="V492" i="1"/>
  <c r="AE37" i="1"/>
  <c r="AE109" i="1"/>
  <c r="AE181" i="1"/>
  <c r="AE253" i="1"/>
  <c r="AE325" i="1"/>
  <c r="AE40" i="1"/>
  <c r="AE112" i="1"/>
  <c r="AE184" i="1"/>
  <c r="AE256" i="1"/>
  <c r="AE328" i="1"/>
  <c r="AE401" i="1"/>
  <c r="AE473" i="1"/>
  <c r="AE351" i="1"/>
  <c r="AE488" i="1"/>
  <c r="AE95" i="1"/>
  <c r="AE216" i="1"/>
  <c r="AE185" i="1"/>
  <c r="AE409" i="1"/>
  <c r="AE33" i="1"/>
  <c r="AE141" i="1"/>
  <c r="AE27" i="1"/>
  <c r="AE135" i="1"/>
  <c r="AE260" i="1"/>
  <c r="AE460" i="1"/>
  <c r="AE397" i="1"/>
  <c r="AE266" i="1"/>
  <c r="AE80" i="1"/>
  <c r="AE378" i="1"/>
  <c r="AE314" i="1"/>
  <c r="AE173" i="1"/>
  <c r="AE451" i="1"/>
  <c r="AE380" i="1"/>
  <c r="AE125" i="1"/>
  <c r="AE291" i="1"/>
  <c r="AE182" i="1"/>
  <c r="AE57" i="1"/>
  <c r="AE370" i="1"/>
  <c r="AE318" i="1"/>
  <c r="AE470" i="1"/>
  <c r="AE406" i="1"/>
  <c r="AE92" i="1"/>
  <c r="AE375" i="1"/>
  <c r="AE43" i="1"/>
  <c r="AE115" i="1"/>
  <c r="AE187" i="1"/>
  <c r="AE259" i="1"/>
  <c r="AE331" i="1"/>
  <c r="AE46" i="1"/>
  <c r="AE118" i="1"/>
  <c r="AE190" i="1"/>
  <c r="AE262" i="1"/>
  <c r="AE334" i="1"/>
  <c r="AE407" i="1"/>
  <c r="AE479" i="1"/>
  <c r="AE360" i="1"/>
  <c r="AE496" i="1"/>
  <c r="AE104" i="1"/>
  <c r="AE224" i="1"/>
  <c r="AE209" i="1"/>
  <c r="AE417" i="1"/>
  <c r="AE42" i="1"/>
  <c r="AE150" i="1"/>
  <c r="AE36" i="1"/>
  <c r="AE144" i="1"/>
  <c r="AE276" i="1"/>
  <c r="AE484" i="1"/>
  <c r="AE405" i="1"/>
  <c r="AE282" i="1"/>
  <c r="AE98" i="1"/>
  <c r="AE390" i="1"/>
  <c r="AE354" i="1"/>
  <c r="AE189" i="1"/>
  <c r="AE463" i="1"/>
  <c r="AE404" i="1"/>
  <c r="AE143" i="1"/>
  <c r="AE321" i="1"/>
  <c r="AE261" i="1"/>
  <c r="AE191" i="1"/>
  <c r="AE458" i="1"/>
  <c r="AE350" i="1"/>
  <c r="AE30" i="1"/>
  <c r="AE471" i="1"/>
  <c r="AE294" i="1"/>
  <c r="AE446" i="1"/>
  <c r="AE49" i="1"/>
  <c r="AE121" i="1"/>
  <c r="AE193" i="1"/>
  <c r="AE265" i="1"/>
  <c r="AE337" i="1"/>
  <c r="AE52" i="1"/>
  <c r="AE124" i="1"/>
  <c r="AE196" i="1"/>
  <c r="AE268" i="1"/>
  <c r="AE340" i="1"/>
  <c r="AE413" i="1"/>
  <c r="AE485" i="1"/>
  <c r="AE368" i="1"/>
  <c r="AE5" i="1"/>
  <c r="AE113" i="1"/>
  <c r="AE240" i="1"/>
  <c r="AE233" i="1"/>
  <c r="AE433" i="1"/>
  <c r="AE51" i="1"/>
  <c r="AE159" i="1"/>
  <c r="AE45" i="1"/>
  <c r="AE153" i="1"/>
  <c r="AE284" i="1"/>
  <c r="AE197" i="1"/>
  <c r="AE421" i="1"/>
  <c r="AE311" i="1"/>
  <c r="AE116" i="1"/>
  <c r="AE402" i="1"/>
  <c r="AE498" i="1"/>
  <c r="AE237" i="1"/>
  <c r="AE475" i="1"/>
  <c r="AE428" i="1"/>
  <c r="AE161" i="1"/>
  <c r="AE372" i="1"/>
  <c r="AE422" i="1"/>
  <c r="AE263" i="1"/>
  <c r="AE483" i="1"/>
  <c r="AE410" i="1"/>
  <c r="AE215" i="1"/>
  <c r="AE164" i="1"/>
  <c r="AE494" i="1"/>
  <c r="AE4" i="1"/>
  <c r="AE7" i="1"/>
  <c r="AE79" i="1"/>
  <c r="AE151" i="1"/>
  <c r="AE223" i="1"/>
  <c r="AE295" i="1"/>
  <c r="AE10" i="1"/>
  <c r="AE82" i="1"/>
  <c r="AE154" i="1"/>
  <c r="AE226" i="1"/>
  <c r="AE298" i="1"/>
  <c r="AE371" i="1"/>
  <c r="AE443" i="1"/>
  <c r="AE231" i="1"/>
  <c r="AE432" i="1"/>
  <c r="AE50" i="1"/>
  <c r="AE158" i="1"/>
  <c r="AE296" i="1"/>
  <c r="AE353" i="1"/>
  <c r="AE489" i="1"/>
  <c r="AE96" i="1"/>
  <c r="AE249" i="1"/>
  <c r="AE90" i="1"/>
  <c r="AE204" i="1"/>
  <c r="AE348" i="1"/>
  <c r="AE317" i="1"/>
  <c r="AE477" i="1"/>
  <c r="AE13" i="1"/>
  <c r="AE85" i="1"/>
  <c r="AE157" i="1"/>
  <c r="AE229" i="1"/>
  <c r="AE301" i="1"/>
  <c r="AE16" i="1"/>
  <c r="AE88" i="1"/>
  <c r="AE160" i="1"/>
  <c r="AE232" i="1"/>
  <c r="AE304" i="1"/>
  <c r="AE377" i="1"/>
  <c r="AE449" i="1"/>
  <c r="AE255" i="1"/>
  <c r="AE440" i="1"/>
  <c r="AE59" i="1"/>
  <c r="AE167" i="1"/>
  <c r="AE312" i="1"/>
  <c r="AE361" i="1"/>
  <c r="AE497" i="1"/>
  <c r="AE105" i="1"/>
  <c r="AE273" i="1"/>
  <c r="AE99" i="1"/>
  <c r="AE212" i="1"/>
  <c r="AE364" i="1"/>
  <c r="AE341" i="1"/>
  <c r="AE493" i="1"/>
  <c r="AE8" i="1"/>
  <c r="AE299" i="1"/>
  <c r="AE474" i="1"/>
  <c r="AE101" i="1"/>
  <c r="AE403" i="1"/>
  <c r="AE302" i="1"/>
  <c r="AE53" i="1"/>
  <c r="AE347" i="1"/>
  <c r="AE503" i="1"/>
  <c r="AE363" i="1"/>
  <c r="AE127" i="1"/>
  <c r="AE241" i="1"/>
  <c r="AE500" i="1"/>
  <c r="AE136" i="1"/>
  <c r="AE250" i="1"/>
  <c r="AE383" i="1"/>
  <c r="AE183" i="1"/>
  <c r="AE14" i="1"/>
  <c r="AE192" i="1"/>
  <c r="AE329" i="1"/>
  <c r="AE69" i="1"/>
  <c r="AE18" i="1"/>
  <c r="AE228" i="1"/>
  <c r="AE269" i="1"/>
  <c r="AE376" i="1"/>
  <c r="AE251" i="1"/>
  <c r="AE11" i="1"/>
  <c r="AE391" i="1"/>
  <c r="AE452" i="1"/>
  <c r="AE333" i="1"/>
  <c r="AE447" i="1"/>
  <c r="AE110" i="1"/>
  <c r="AE38" i="1"/>
  <c r="AE129" i="1"/>
  <c r="AE490" i="1"/>
  <c r="AE290" i="1"/>
  <c r="AE133" i="1"/>
  <c r="AE247" i="1"/>
  <c r="AE22" i="1"/>
  <c r="AE142" i="1"/>
  <c r="AE274" i="1"/>
  <c r="AE389" i="1"/>
  <c r="AE207" i="1"/>
  <c r="AE23" i="1"/>
  <c r="AE200" i="1"/>
  <c r="AE369" i="1"/>
  <c r="AE78" i="1"/>
  <c r="AE54" i="1"/>
  <c r="AE236" i="1"/>
  <c r="AE293" i="1"/>
  <c r="AE400" i="1"/>
  <c r="AE326" i="1"/>
  <c r="AE29" i="1"/>
  <c r="AE415" i="1"/>
  <c r="AE476" i="1"/>
  <c r="AE502" i="1"/>
  <c r="AE478" i="1"/>
  <c r="AE147" i="1"/>
  <c r="AE75" i="1"/>
  <c r="AE239" i="1"/>
  <c r="AE278" i="1"/>
  <c r="AE442" i="1"/>
  <c r="AE19" i="1"/>
  <c r="AE139" i="1"/>
  <c r="AE271" i="1"/>
  <c r="AE28" i="1"/>
  <c r="AE148" i="1"/>
  <c r="AE280" i="1"/>
  <c r="AE395" i="1"/>
  <c r="AE279" i="1"/>
  <c r="AE32" i="1"/>
  <c r="AE248" i="1"/>
  <c r="AE385" i="1"/>
  <c r="AE87" i="1"/>
  <c r="AE63" i="1"/>
  <c r="AE252" i="1"/>
  <c r="AE357" i="1"/>
  <c r="AE424" i="1"/>
  <c r="AE339" i="1"/>
  <c r="AE47" i="1"/>
  <c r="AE427" i="1"/>
  <c r="AE499" i="1"/>
  <c r="AE195" i="1"/>
  <c r="AE102" i="1"/>
  <c r="AE194" i="1"/>
  <c r="AE435" i="1"/>
  <c r="AE323" i="1"/>
  <c r="AE358" i="1"/>
  <c r="AE25" i="1"/>
  <c r="AE145" i="1"/>
  <c r="AE277" i="1"/>
  <c r="AE34" i="1"/>
  <c r="AE166" i="1"/>
  <c r="AE286" i="1"/>
  <c r="AE419" i="1"/>
  <c r="AE303" i="1"/>
  <c r="AE41" i="1"/>
  <c r="AE264" i="1"/>
  <c r="AE393" i="1"/>
  <c r="AE114" i="1"/>
  <c r="AE72" i="1"/>
  <c r="AE300" i="1"/>
  <c r="AE373" i="1"/>
  <c r="AE448" i="1"/>
  <c r="AE366" i="1"/>
  <c r="AE65" i="1"/>
  <c r="AE439" i="1"/>
  <c r="AE17" i="1"/>
  <c r="AE243" i="1"/>
  <c r="AE146" i="1"/>
  <c r="AE230" i="1"/>
  <c r="AE466" i="1"/>
  <c r="AE387" i="1"/>
  <c r="AE434" i="1"/>
  <c r="AE67" i="1"/>
  <c r="AE199" i="1"/>
  <c r="AE313" i="1"/>
  <c r="AE76" i="1"/>
  <c r="AE208" i="1"/>
  <c r="AE322" i="1"/>
  <c r="AE455" i="1"/>
  <c r="AE408" i="1"/>
  <c r="AE122" i="1"/>
  <c r="AE336" i="1"/>
  <c r="AE481" i="1"/>
  <c r="AE177" i="1"/>
  <c r="AE126" i="1"/>
  <c r="AE388" i="1"/>
  <c r="AE453" i="1"/>
  <c r="AE62" i="1"/>
  <c r="AE450" i="1"/>
  <c r="AE155" i="1"/>
  <c r="AE254" i="1"/>
  <c r="AE107" i="1"/>
  <c r="AE468" i="1"/>
  <c r="AE20" i="1"/>
  <c r="AE309" i="1"/>
  <c r="AE210" i="1"/>
  <c r="AE48" i="1"/>
  <c r="AE362" i="1"/>
  <c r="AE73" i="1"/>
  <c r="AE205" i="1"/>
  <c r="AE319" i="1"/>
  <c r="AE94" i="1"/>
  <c r="AE214" i="1"/>
  <c r="AE346" i="1"/>
  <c r="AE461" i="1"/>
  <c r="AE416" i="1"/>
  <c r="AE131" i="1"/>
  <c r="AE344" i="1"/>
  <c r="AE6" i="1"/>
  <c r="AE201" i="1"/>
  <c r="AE162" i="1"/>
  <c r="AE412" i="1"/>
  <c r="AE469" i="1"/>
  <c r="AE134" i="1"/>
  <c r="AE462" i="1"/>
  <c r="AE285" i="1"/>
  <c r="AE270" i="1"/>
  <c r="AE179" i="1"/>
  <c r="AE492" i="1"/>
  <c r="AE398" i="1"/>
  <c r="AE345" i="1"/>
  <c r="AE246" i="1"/>
  <c r="AE411" i="1"/>
  <c r="AE386" i="1"/>
  <c r="AE55" i="1"/>
  <c r="AE289" i="1"/>
  <c r="AE178" i="1"/>
  <c r="AE431" i="1"/>
  <c r="AE77" i="1"/>
  <c r="AE457" i="1"/>
  <c r="AE108" i="1"/>
  <c r="AE429" i="1"/>
  <c r="AE426" i="1"/>
  <c r="AE206" i="1"/>
  <c r="AE420" i="1"/>
  <c r="AE21" i="1"/>
  <c r="AE138" i="1"/>
  <c r="AE61" i="1"/>
  <c r="AE307" i="1"/>
  <c r="AE202" i="1"/>
  <c r="AE437" i="1"/>
  <c r="AE86" i="1"/>
  <c r="AE465" i="1"/>
  <c r="AE117" i="1"/>
  <c r="AE445" i="1"/>
  <c r="AE438" i="1"/>
  <c r="AE222" i="1"/>
  <c r="AE444" i="1"/>
  <c r="AE156" i="1"/>
  <c r="AE242" i="1"/>
  <c r="AE91" i="1"/>
  <c r="AE343" i="1"/>
  <c r="AE220" i="1"/>
  <c r="AE467" i="1"/>
  <c r="AE140" i="1"/>
  <c r="AE15" i="1"/>
  <c r="AE171" i="1"/>
  <c r="AE186" i="1"/>
  <c r="AE486" i="1"/>
  <c r="AE315" i="1"/>
  <c r="AE12" i="1"/>
  <c r="AE374" i="1"/>
  <c r="AE74" i="1"/>
  <c r="AE97" i="1"/>
  <c r="AE349" i="1"/>
  <c r="AE238" i="1"/>
  <c r="AE491" i="1"/>
  <c r="AE149" i="1"/>
  <c r="AE24" i="1"/>
  <c r="AE180" i="1"/>
  <c r="AE218" i="1"/>
  <c r="AE219" i="1"/>
  <c r="AE330" i="1"/>
  <c r="AE56" i="1"/>
  <c r="AE399" i="1"/>
  <c r="AE174" i="1"/>
  <c r="AE163" i="1"/>
  <c r="AE58" i="1"/>
  <c r="AE292" i="1"/>
  <c r="AE327" i="1"/>
  <c r="AE272" i="1"/>
  <c r="AE123" i="1"/>
  <c r="AE308" i="1"/>
  <c r="AE472" i="1"/>
  <c r="AE83" i="1"/>
  <c r="AE35" i="1"/>
  <c r="AE335" i="1"/>
  <c r="AE84" i="1"/>
  <c r="AE501" i="1"/>
  <c r="AE103" i="1"/>
  <c r="AE130" i="1"/>
  <c r="AE456" i="1"/>
  <c r="AE132" i="1"/>
  <c r="AE381" i="1"/>
  <c r="AE367" i="1"/>
  <c r="AE482" i="1"/>
  <c r="AE258" i="1"/>
  <c r="AE169" i="1"/>
  <c r="AE172" i="1"/>
  <c r="AE464" i="1"/>
  <c r="AE168" i="1"/>
  <c r="AE234" i="1"/>
  <c r="AE379" i="1"/>
  <c r="AE423" i="1"/>
  <c r="AE111" i="1"/>
  <c r="AE175" i="1"/>
  <c r="AE244" i="1"/>
  <c r="AE480" i="1"/>
  <c r="AE225" i="1"/>
  <c r="AE26" i="1"/>
  <c r="AE487" i="1"/>
  <c r="AE454" i="1"/>
  <c r="AE120" i="1"/>
  <c r="AE211" i="1"/>
  <c r="AE310" i="1"/>
  <c r="AE68" i="1"/>
  <c r="AE297" i="1"/>
  <c r="AE44" i="1"/>
  <c r="AE356" i="1"/>
  <c r="AE66" i="1"/>
  <c r="AE213" i="1"/>
  <c r="AE217" i="1"/>
  <c r="AE316" i="1"/>
  <c r="AE176" i="1"/>
  <c r="AE9" i="1"/>
  <c r="AE152" i="1"/>
  <c r="AE71" i="1"/>
  <c r="AE338" i="1"/>
  <c r="AE418" i="1"/>
  <c r="AE355" i="1"/>
  <c r="AE365" i="1"/>
  <c r="AE257" i="1"/>
  <c r="AE324" i="1"/>
  <c r="AE414" i="1"/>
  <c r="AE275" i="1"/>
  <c r="AE165" i="1"/>
  <c r="AE235" i="1"/>
  <c r="AE288" i="1"/>
  <c r="AE170" i="1"/>
  <c r="AE430" i="1"/>
  <c r="AE89" i="1"/>
  <c r="AE283" i="1"/>
  <c r="AE320" i="1"/>
  <c r="AE203" i="1"/>
  <c r="AE128" i="1"/>
  <c r="AE352" i="1"/>
  <c r="AE198" i="1"/>
  <c r="AE64" i="1"/>
  <c r="AE281" i="1"/>
  <c r="AE267" i="1"/>
  <c r="AE287" i="1"/>
  <c r="AE70" i="1"/>
  <c r="AE305" i="1"/>
  <c r="AE119" i="1"/>
  <c r="AE382" i="1"/>
  <c r="AE100" i="1"/>
  <c r="AE441" i="1"/>
  <c r="AE137" i="1"/>
  <c r="AE459" i="1"/>
  <c r="AE106" i="1"/>
  <c r="AE60" i="1"/>
  <c r="AE342" i="1"/>
  <c r="AE39" i="1"/>
  <c r="AE81" i="1"/>
  <c r="AE359" i="1"/>
  <c r="AE188" i="1"/>
  <c r="AE227" i="1"/>
  <c r="AE425" i="1"/>
  <c r="AE495" i="1"/>
  <c r="AE392" i="1"/>
  <c r="AE384" i="1"/>
  <c r="AE332" i="1"/>
  <c r="AE436" i="1"/>
  <c r="AE221" i="1"/>
  <c r="AE245" i="1"/>
  <c r="AE394" i="1"/>
  <c r="AE306" i="1"/>
  <c r="AE396" i="1"/>
  <c r="AE93" i="1"/>
  <c r="AE31" i="1"/>
  <c r="AF72" i="1"/>
  <c r="AF144" i="1"/>
  <c r="AF397" i="1"/>
  <c r="AF469" i="1"/>
  <c r="AF394" i="1"/>
  <c r="AF466" i="1"/>
  <c r="AF52" i="1"/>
  <c r="AF124" i="1"/>
  <c r="AF196" i="1"/>
  <c r="AF268" i="1"/>
  <c r="AF340" i="1"/>
  <c r="AF93" i="1"/>
  <c r="AF215" i="1"/>
  <c r="AF375" i="1"/>
  <c r="AF327" i="1"/>
  <c r="AF104" i="1"/>
  <c r="AF224" i="1"/>
  <c r="AF401" i="1"/>
  <c r="AF265" i="1"/>
  <c r="AF6" i="1"/>
  <c r="AF78" i="1"/>
  <c r="AF150" i="1"/>
  <c r="AF403" i="1"/>
  <c r="AF475" i="1"/>
  <c r="AF400" i="1"/>
  <c r="AF472" i="1"/>
  <c r="AF58" i="1"/>
  <c r="AF130" i="1"/>
  <c r="AF202" i="1"/>
  <c r="AF274" i="1"/>
  <c r="AF346" i="1"/>
  <c r="AF103" i="1"/>
  <c r="AF223" i="1"/>
  <c r="AF399" i="1"/>
  <c r="AF5" i="1"/>
  <c r="AF113" i="1"/>
  <c r="AF240" i="1"/>
  <c r="AF425" i="1"/>
  <c r="AF281" i="1"/>
  <c r="AF36" i="1"/>
  <c r="AF120" i="1"/>
  <c r="AF385" i="1"/>
  <c r="AF481" i="1"/>
  <c r="AF418" i="1"/>
  <c r="AF16" i="1"/>
  <c r="AF100" i="1"/>
  <c r="AF184" i="1"/>
  <c r="AF280" i="1"/>
  <c r="AF21" i="1"/>
  <c r="AF147" i="1"/>
  <c r="AF311" i="1"/>
  <c r="AF279" i="1"/>
  <c r="AF122" i="1"/>
  <c r="AF272" i="1"/>
  <c r="AF193" i="1"/>
  <c r="AF315" i="1"/>
  <c r="AF476" i="1"/>
  <c r="AF91" i="1"/>
  <c r="AF204" i="1"/>
  <c r="AF348" i="1"/>
  <c r="AF79" i="1"/>
  <c r="AF363" i="1"/>
  <c r="AF313" i="1"/>
  <c r="AF170" i="1"/>
  <c r="AF402" i="1"/>
  <c r="AF301" i="1"/>
  <c r="AF137" i="1"/>
  <c r="AF488" i="1"/>
  <c r="AF419" i="1"/>
  <c r="AF107" i="1"/>
  <c r="AF360" i="1"/>
  <c r="AF15" i="1"/>
  <c r="AF337" i="1"/>
  <c r="AF273" i="1"/>
  <c r="AF350" i="1"/>
  <c r="AF159" i="1"/>
  <c r="AF293" i="1"/>
  <c r="AF4" i="1"/>
  <c r="AF42" i="1"/>
  <c r="AF126" i="1"/>
  <c r="AF391" i="1"/>
  <c r="AF487" i="1"/>
  <c r="AF424" i="1"/>
  <c r="AF22" i="1"/>
  <c r="AF106" i="1"/>
  <c r="AF190" i="1"/>
  <c r="AF286" i="1"/>
  <c r="AF31" i="1"/>
  <c r="AF157" i="1"/>
  <c r="AF319" i="1"/>
  <c r="AF303" i="1"/>
  <c r="AF131" i="1"/>
  <c r="AF288" i="1"/>
  <c r="AF209" i="1"/>
  <c r="AF339" i="1"/>
  <c r="AF492" i="1"/>
  <c r="AF99" i="1"/>
  <c r="AF212" i="1"/>
  <c r="AF365" i="1"/>
  <c r="AF97" i="1"/>
  <c r="AF387" i="1"/>
  <c r="AF353" i="1"/>
  <c r="AF187" i="1"/>
  <c r="AF414" i="1"/>
  <c r="AF314" i="1"/>
  <c r="AF155" i="1"/>
  <c r="AF194" i="1"/>
  <c r="AF431" i="1"/>
  <c r="AF125" i="1"/>
  <c r="AF384" i="1"/>
  <c r="AF56" i="1"/>
  <c r="AF369" i="1"/>
  <c r="AF458" i="1"/>
  <c r="AF410" i="1"/>
  <c r="AF246" i="1"/>
  <c r="AF446" i="1"/>
  <c r="AF48" i="1"/>
  <c r="AF132" i="1"/>
  <c r="AF409" i="1"/>
  <c r="AF493" i="1"/>
  <c r="AF430" i="1"/>
  <c r="AF28" i="1"/>
  <c r="AF112" i="1"/>
  <c r="AF208" i="1"/>
  <c r="AF292" i="1"/>
  <c r="AF39" i="1"/>
  <c r="AF165" i="1"/>
  <c r="AF335" i="1"/>
  <c r="AF14" i="1"/>
  <c r="AF140" i="1"/>
  <c r="AF296" i="1"/>
  <c r="AF217" i="1"/>
  <c r="AF356" i="1"/>
  <c r="AF499" i="1"/>
  <c r="AF109" i="1"/>
  <c r="AF228" i="1"/>
  <c r="AF389" i="1"/>
  <c r="AF115" i="1"/>
  <c r="AF411" i="1"/>
  <c r="AF497" i="1"/>
  <c r="AF203" i="1"/>
  <c r="AF426" i="1"/>
  <c r="AF329" i="1"/>
  <c r="AF173" i="1"/>
  <c r="AF210" i="1"/>
  <c r="AF443" i="1"/>
  <c r="AF143" i="1"/>
  <c r="AF408" i="1"/>
  <c r="AF182" i="1"/>
  <c r="AF482" i="1"/>
  <c r="AF489" i="1"/>
  <c r="AF441" i="1"/>
  <c r="AF330" i="1"/>
  <c r="AF92" i="1"/>
  <c r="AF54" i="1"/>
  <c r="AF138" i="1"/>
  <c r="AF415" i="1"/>
  <c r="AF355" i="1"/>
  <c r="AF436" i="1"/>
  <c r="AF34" i="1"/>
  <c r="AF118" i="1"/>
  <c r="AF214" i="1"/>
  <c r="AF298" i="1"/>
  <c r="AF49" i="1"/>
  <c r="AF175" i="1"/>
  <c r="AF343" i="1"/>
  <c r="AF23" i="1"/>
  <c r="AF149" i="1"/>
  <c r="AF312" i="1"/>
  <c r="AF233" i="1"/>
  <c r="AF372" i="1"/>
  <c r="AF9" i="1"/>
  <c r="AF117" i="1"/>
  <c r="AF236" i="1"/>
  <c r="AF413" i="1"/>
  <c r="AF133" i="1"/>
  <c r="AF435" i="1"/>
  <c r="AF8" i="1"/>
  <c r="AF235" i="1"/>
  <c r="AF438" i="1"/>
  <c r="AF354" i="1"/>
  <c r="AF189" i="1"/>
  <c r="AF242" i="1"/>
  <c r="AF455" i="1"/>
  <c r="AF161" i="1"/>
  <c r="AF432" i="1"/>
  <c r="AF225" i="1"/>
  <c r="AF20" i="1"/>
  <c r="AF123" i="1"/>
  <c r="AF495" i="1"/>
  <c r="AF51" i="1"/>
  <c r="AF309" i="1"/>
  <c r="AF102" i="1"/>
  <c r="AF427" i="1"/>
  <c r="AF388" i="1"/>
  <c r="AF46" i="1"/>
  <c r="AF166" i="1"/>
  <c r="AF310" i="1"/>
  <c r="AF121" i="1"/>
  <c r="AF447" i="1"/>
  <c r="AF77" i="1"/>
  <c r="AF336" i="1"/>
  <c r="AF243" i="1"/>
  <c r="AF27" i="1"/>
  <c r="AF171" i="1"/>
  <c r="AF461" i="1"/>
  <c r="AF325" i="1"/>
  <c r="AF44" i="1"/>
  <c r="AF366" i="1"/>
  <c r="AF11" i="1"/>
  <c r="AF416" i="1"/>
  <c r="AF479" i="1"/>
  <c r="AF306" i="1"/>
  <c r="AF302" i="1"/>
  <c r="AF110" i="1"/>
  <c r="AF317" i="1"/>
  <c r="AF87" i="1"/>
  <c r="AF108" i="1"/>
  <c r="AF433" i="1"/>
  <c r="AF406" i="1"/>
  <c r="AF64" i="1"/>
  <c r="AF172" i="1"/>
  <c r="AF316" i="1"/>
  <c r="AF129" i="1"/>
  <c r="AF471" i="1"/>
  <c r="AF86" i="1"/>
  <c r="AF344" i="1"/>
  <c r="AF267" i="1"/>
  <c r="AF37" i="1"/>
  <c r="AF180" i="1"/>
  <c r="AF485" i="1"/>
  <c r="AF338" i="1"/>
  <c r="AF62" i="1"/>
  <c r="AF378" i="1"/>
  <c r="AF29" i="1"/>
  <c r="AF440" i="1"/>
  <c r="AF491" i="1"/>
  <c r="AF333" i="1"/>
  <c r="AF422" i="1"/>
  <c r="AF197" i="1"/>
  <c r="AF386" i="1"/>
  <c r="AF181" i="1"/>
  <c r="AF114" i="1"/>
  <c r="AF439" i="1"/>
  <c r="AF412" i="1"/>
  <c r="AF70" i="1"/>
  <c r="AF178" i="1"/>
  <c r="AF322" i="1"/>
  <c r="AF139" i="1"/>
  <c r="AF502" i="1"/>
  <c r="AF95" i="1"/>
  <c r="AF377" i="1"/>
  <c r="AF291" i="1"/>
  <c r="AF45" i="1"/>
  <c r="AF188" i="1"/>
  <c r="AF500" i="1"/>
  <c r="AF351" i="1"/>
  <c r="AF80" i="1"/>
  <c r="AF390" i="1"/>
  <c r="AF47" i="1"/>
  <c r="AF464" i="1"/>
  <c r="AF17" i="1"/>
  <c r="AF347" i="1"/>
  <c r="AF453" i="1"/>
  <c r="AF230" i="1"/>
  <c r="AF33" i="1"/>
  <c r="AF74" i="1"/>
  <c r="AF12" i="1"/>
  <c r="AF156" i="1"/>
  <c r="AF445" i="1"/>
  <c r="AF442" i="1"/>
  <c r="AF76" i="1"/>
  <c r="AF220" i="1"/>
  <c r="AF328" i="1"/>
  <c r="AF191" i="1"/>
  <c r="AF183" i="1"/>
  <c r="AF158" i="1"/>
  <c r="AF449" i="1"/>
  <c r="AF380" i="1"/>
  <c r="AF55" i="1"/>
  <c r="AF252" i="1"/>
  <c r="AF7" i="1"/>
  <c r="AF459" i="1"/>
  <c r="AF98" i="1"/>
  <c r="AF450" i="1"/>
  <c r="AF65" i="1"/>
  <c r="AF258" i="1"/>
  <c r="AF35" i="1"/>
  <c r="AF456" i="1"/>
  <c r="AF105" i="1"/>
  <c r="AF164" i="1"/>
  <c r="AF465" i="1"/>
  <c r="AF501" i="1"/>
  <c r="AF18" i="1"/>
  <c r="AF162" i="1"/>
  <c r="AF451" i="1"/>
  <c r="AF448" i="1"/>
  <c r="AF82" i="1"/>
  <c r="AF226" i="1"/>
  <c r="AF334" i="1"/>
  <c r="AF199" i="1"/>
  <c r="AF207" i="1"/>
  <c r="AF167" i="1"/>
  <c r="AF473" i="1"/>
  <c r="AF396" i="1"/>
  <c r="AF63" i="1"/>
  <c r="AF260" i="1"/>
  <c r="AF25" i="1"/>
  <c r="AF483" i="1"/>
  <c r="AF116" i="1"/>
  <c r="AF462" i="1"/>
  <c r="AF83" i="1"/>
  <c r="AF290" i="1"/>
  <c r="AF53" i="1"/>
  <c r="AF480" i="1"/>
  <c r="AF146" i="1"/>
  <c r="AF206" i="1"/>
  <c r="AF323" i="1"/>
  <c r="AF357" i="1"/>
  <c r="AF60" i="1"/>
  <c r="AF361" i="1"/>
  <c r="AF358" i="1"/>
  <c r="AF478" i="1"/>
  <c r="AF136" i="1"/>
  <c r="AF244" i="1"/>
  <c r="AF57" i="1"/>
  <c r="AF263" i="1"/>
  <c r="AF32" i="1"/>
  <c r="AF200" i="1"/>
  <c r="AF241" i="1"/>
  <c r="AF428" i="1"/>
  <c r="AF127" i="1"/>
  <c r="AF300" i="1"/>
  <c r="AF151" i="1"/>
  <c r="AF218" i="1"/>
  <c r="AF251" i="1"/>
  <c r="AF205" i="1"/>
  <c r="AF237" i="1"/>
  <c r="AF371" i="1"/>
  <c r="AF179" i="1"/>
  <c r="AF294" i="1"/>
  <c r="AF270" i="1"/>
  <c r="AF381" i="1"/>
  <c r="AF254" i="1"/>
  <c r="AF213" i="1"/>
  <c r="AF373" i="1"/>
  <c r="AF490" i="1"/>
  <c r="AF256" i="1"/>
  <c r="AF287" i="1"/>
  <c r="AF248" i="1"/>
  <c r="AF452" i="1"/>
  <c r="AF324" i="1"/>
  <c r="AF266" i="1"/>
  <c r="AF253" i="1"/>
  <c r="AF395" i="1"/>
  <c r="AF362" i="1"/>
  <c r="AF38" i="1"/>
  <c r="AF434" i="1"/>
  <c r="AF148" i="1"/>
  <c r="AF201" i="1"/>
  <c r="AF477" i="1"/>
  <c r="AF379" i="1"/>
  <c r="AF10" i="1"/>
  <c r="AF262" i="1"/>
  <c r="AF295" i="1"/>
  <c r="AF264" i="1"/>
  <c r="AF468" i="1"/>
  <c r="AF332" i="1"/>
  <c r="AF282" i="1"/>
  <c r="AF269" i="1"/>
  <c r="AF407" i="1"/>
  <c r="AF393" i="1"/>
  <c r="AF321" i="1"/>
  <c r="AF374" i="1"/>
  <c r="AF370" i="1"/>
  <c r="AF145" i="1"/>
  <c r="AF342" i="1"/>
  <c r="AF421" i="1"/>
  <c r="AF40" i="1"/>
  <c r="AF304" i="1"/>
  <c r="AF423" i="1"/>
  <c r="AF320" i="1"/>
  <c r="AF19" i="1"/>
  <c r="AF437" i="1"/>
  <c r="AF26" i="1"/>
  <c r="AF498" i="1"/>
  <c r="AF467" i="1"/>
  <c r="AF261" i="1"/>
  <c r="AF128" i="1"/>
  <c r="AF84" i="1"/>
  <c r="AF289" i="1"/>
  <c r="AF227" i="1"/>
  <c r="AF24" i="1"/>
  <c r="AF457" i="1"/>
  <c r="AF88" i="1"/>
  <c r="AF352" i="1"/>
  <c r="AF231" i="1"/>
  <c r="AF503" i="1"/>
  <c r="AF73" i="1"/>
  <c r="AF43" i="1"/>
  <c r="AF134" i="1"/>
  <c r="AF101" i="1"/>
  <c r="AF71" i="1"/>
  <c r="AF229" i="1"/>
  <c r="AF405" i="1"/>
  <c r="AF30" i="1"/>
  <c r="AF463" i="1"/>
  <c r="AF94" i="1"/>
  <c r="AF13" i="1"/>
  <c r="AF255" i="1"/>
  <c r="AF185" i="1"/>
  <c r="AF81" i="1"/>
  <c r="AF61" i="1"/>
  <c r="AF152" i="1"/>
  <c r="AF119" i="1"/>
  <c r="AF89" i="1"/>
  <c r="AF305" i="1"/>
  <c r="AF470" i="1"/>
  <c r="AF75" i="1"/>
  <c r="AF299" i="1"/>
  <c r="AF66" i="1"/>
  <c r="AF364" i="1"/>
  <c r="AF142" i="1"/>
  <c r="AF67" i="1"/>
  <c r="AF41" i="1"/>
  <c r="AF257" i="1"/>
  <c r="AF135" i="1"/>
  <c r="AF169" i="1"/>
  <c r="AF283" i="1"/>
  <c r="AF285" i="1"/>
  <c r="AF211" i="1"/>
  <c r="AF307" i="1"/>
  <c r="AF345" i="1"/>
  <c r="AF50" i="1"/>
  <c r="AF398" i="1"/>
  <c r="AF90" i="1"/>
  <c r="AF376" i="1"/>
  <c r="AF154" i="1"/>
  <c r="AF85" i="1"/>
  <c r="AF59" i="1"/>
  <c r="AF195" i="1"/>
  <c r="AF153" i="1"/>
  <c r="AF249" i="1"/>
  <c r="AF326" i="1"/>
  <c r="AF368" i="1"/>
  <c r="AF259" i="1"/>
  <c r="AF429" i="1"/>
  <c r="AF349" i="1"/>
  <c r="AF160" i="1"/>
  <c r="AF219" i="1"/>
  <c r="AF341" i="1"/>
  <c r="AF69" i="1"/>
  <c r="AF444" i="1"/>
  <c r="AF494" i="1"/>
  <c r="AF111" i="1"/>
  <c r="AF392" i="1"/>
  <c r="AF232" i="1"/>
  <c r="AF404" i="1"/>
  <c r="AF474" i="1"/>
  <c r="AF245" i="1"/>
  <c r="AF417" i="1"/>
  <c r="AF234" i="1"/>
  <c r="AF238" i="1"/>
  <c r="AF420" i="1"/>
  <c r="AF486" i="1"/>
  <c r="AF278" i="1"/>
  <c r="AF250" i="1"/>
  <c r="AF221" i="1"/>
  <c r="AF96" i="1"/>
  <c r="AF163" i="1"/>
  <c r="AF331" i="1"/>
  <c r="AF168" i="1"/>
  <c r="AF239" i="1"/>
  <c r="AF276" i="1"/>
  <c r="AF318" i="1"/>
  <c r="AF198" i="1"/>
  <c r="AF174" i="1"/>
  <c r="AF247" i="1"/>
  <c r="AF284" i="1"/>
  <c r="AF359" i="1"/>
  <c r="AF177" i="1"/>
  <c r="AF484" i="1"/>
  <c r="AF367" i="1"/>
  <c r="AF271" i="1"/>
  <c r="AF308" i="1"/>
  <c r="AF383" i="1"/>
  <c r="AF277" i="1"/>
  <c r="AF176" i="1"/>
  <c r="AF141" i="1"/>
  <c r="AF460" i="1"/>
  <c r="AF186" i="1"/>
  <c r="AF216" i="1"/>
  <c r="AF382" i="1"/>
  <c r="AF68" i="1"/>
  <c r="AF297" i="1"/>
  <c r="AF275" i="1"/>
  <c r="AF454" i="1"/>
  <c r="AF496" i="1"/>
  <c r="AF192" i="1"/>
  <c r="AF222" i="1"/>
  <c r="W505" i="3" l="1"/>
  <c r="V505" i="1"/>
  <c r="AF505" i="1"/>
  <c r="AE505" i="1"/>
</calcChain>
</file>

<file path=xl/sharedStrings.xml><?xml version="1.0" encoding="utf-8"?>
<sst xmlns="http://schemas.openxmlformats.org/spreadsheetml/2006/main" count="178" uniqueCount="17">
  <si>
    <t>Iteracion</t>
  </si>
  <si>
    <t>Tiempo_lineal (ns)</t>
  </si>
  <si>
    <t>Tiempo_normal (ns)</t>
  </si>
  <si>
    <t>10^3</t>
  </si>
  <si>
    <t>10^4</t>
  </si>
  <si>
    <t>10^5</t>
  </si>
  <si>
    <t>10^6</t>
  </si>
  <si>
    <t>10^7</t>
  </si>
  <si>
    <t>Q3</t>
  </si>
  <si>
    <t>IQR</t>
  </si>
  <si>
    <t>UPPER</t>
  </si>
  <si>
    <t>LOWER</t>
  </si>
  <si>
    <t>Q1</t>
  </si>
  <si>
    <t>CANT. OUTLIERS</t>
  </si>
  <si>
    <t>MEAN</t>
  </si>
  <si>
    <t>Arreglo_Lineal</t>
  </si>
  <si>
    <t>Arreglo_Normal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</si>
</sst>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12" xfId="0" applyFill="1" applyBorder="1"/>
    <xf numFmtId="11" fontId="0" fillId="0" borderId="0" xfId="0" applyNumberFormat="1"/>
    <xf numFmtId="165" fontId="0" fillId="3" borderId="11" xfId="0" applyNumberFormat="1" applyFill="1" applyBorder="1"/>
    <xf numFmtId="165" fontId="0" fillId="3" borderId="12" xfId="0" applyNumberFormat="1" applyFill="1" applyBorder="1"/>
    <xf numFmtId="165" fontId="0" fillId="4" borderId="11" xfId="0" applyNumberFormat="1" applyFill="1" applyBorder="1"/>
    <xf numFmtId="165" fontId="0" fillId="4" borderId="12" xfId="0" applyNumberFormat="1" applyFill="1" applyBorder="1"/>
  </cellXfs>
  <cellStyles count="1">
    <cellStyle name="Normal" xfId="0" builtinId="0"/>
  </cellStyles>
  <dxfs count="26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5" formatCode="0.00E+00"/>
    </dxf>
    <dxf>
      <numFmt numFmtId="15" formatCode="0.00E+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Creación del Arreglo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de Creacion Arreglo Orig'!$C$3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de Creacion Arreglo Orig'!$B$4:$B$503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Orig'!$C$4:$C$503</c:f>
              <c:numCache>
                <c:formatCode>General</c:formatCode>
                <c:ptCount val="500"/>
                <c:pt idx="0">
                  <c:v>36684</c:v>
                </c:pt>
                <c:pt idx="1">
                  <c:v>21594</c:v>
                </c:pt>
                <c:pt idx="2">
                  <c:v>21347</c:v>
                </c:pt>
                <c:pt idx="3">
                  <c:v>21329</c:v>
                </c:pt>
                <c:pt idx="4">
                  <c:v>87115</c:v>
                </c:pt>
                <c:pt idx="5">
                  <c:v>21281</c:v>
                </c:pt>
                <c:pt idx="6">
                  <c:v>21277</c:v>
                </c:pt>
                <c:pt idx="7">
                  <c:v>21384</c:v>
                </c:pt>
                <c:pt idx="8">
                  <c:v>21269</c:v>
                </c:pt>
                <c:pt idx="9">
                  <c:v>31339</c:v>
                </c:pt>
                <c:pt idx="10">
                  <c:v>21292</c:v>
                </c:pt>
                <c:pt idx="11">
                  <c:v>21297</c:v>
                </c:pt>
                <c:pt idx="12">
                  <c:v>21287</c:v>
                </c:pt>
                <c:pt idx="13">
                  <c:v>21346</c:v>
                </c:pt>
                <c:pt idx="14">
                  <c:v>21271</c:v>
                </c:pt>
                <c:pt idx="15">
                  <c:v>21287</c:v>
                </c:pt>
                <c:pt idx="16">
                  <c:v>21273</c:v>
                </c:pt>
                <c:pt idx="17">
                  <c:v>21265</c:v>
                </c:pt>
                <c:pt idx="18">
                  <c:v>21266</c:v>
                </c:pt>
                <c:pt idx="19">
                  <c:v>21297</c:v>
                </c:pt>
                <c:pt idx="20">
                  <c:v>21280</c:v>
                </c:pt>
                <c:pt idx="21">
                  <c:v>21268</c:v>
                </c:pt>
                <c:pt idx="22">
                  <c:v>21268</c:v>
                </c:pt>
                <c:pt idx="23">
                  <c:v>21310</c:v>
                </c:pt>
                <c:pt idx="24">
                  <c:v>21302</c:v>
                </c:pt>
                <c:pt idx="25">
                  <c:v>21269</c:v>
                </c:pt>
                <c:pt idx="26">
                  <c:v>21298</c:v>
                </c:pt>
                <c:pt idx="27">
                  <c:v>21310</c:v>
                </c:pt>
                <c:pt idx="28">
                  <c:v>21257</c:v>
                </c:pt>
                <c:pt idx="29">
                  <c:v>21286</c:v>
                </c:pt>
                <c:pt idx="30">
                  <c:v>21295</c:v>
                </c:pt>
                <c:pt idx="31">
                  <c:v>21286</c:v>
                </c:pt>
                <c:pt idx="32">
                  <c:v>21295</c:v>
                </c:pt>
                <c:pt idx="33">
                  <c:v>21285</c:v>
                </c:pt>
                <c:pt idx="34">
                  <c:v>21252</c:v>
                </c:pt>
                <c:pt idx="35">
                  <c:v>21258</c:v>
                </c:pt>
                <c:pt idx="36">
                  <c:v>21297</c:v>
                </c:pt>
                <c:pt idx="37">
                  <c:v>21258</c:v>
                </c:pt>
                <c:pt idx="38">
                  <c:v>21266</c:v>
                </c:pt>
                <c:pt idx="39">
                  <c:v>21288</c:v>
                </c:pt>
                <c:pt idx="40">
                  <c:v>21260</c:v>
                </c:pt>
                <c:pt idx="41">
                  <c:v>21255</c:v>
                </c:pt>
                <c:pt idx="42">
                  <c:v>21302</c:v>
                </c:pt>
                <c:pt idx="43">
                  <c:v>21321</c:v>
                </c:pt>
                <c:pt idx="44">
                  <c:v>21280</c:v>
                </c:pt>
                <c:pt idx="45">
                  <c:v>21275</c:v>
                </c:pt>
                <c:pt idx="46">
                  <c:v>21506</c:v>
                </c:pt>
                <c:pt idx="47">
                  <c:v>24521</c:v>
                </c:pt>
                <c:pt idx="48">
                  <c:v>26898</c:v>
                </c:pt>
                <c:pt idx="49">
                  <c:v>21321</c:v>
                </c:pt>
                <c:pt idx="50">
                  <c:v>21276</c:v>
                </c:pt>
                <c:pt idx="51">
                  <c:v>21258</c:v>
                </c:pt>
                <c:pt idx="52">
                  <c:v>21301</c:v>
                </c:pt>
                <c:pt idx="53">
                  <c:v>21303</c:v>
                </c:pt>
                <c:pt idx="54">
                  <c:v>21276</c:v>
                </c:pt>
                <c:pt idx="55">
                  <c:v>21318</c:v>
                </c:pt>
                <c:pt idx="56">
                  <c:v>21277</c:v>
                </c:pt>
                <c:pt idx="57">
                  <c:v>21310</c:v>
                </c:pt>
                <c:pt idx="58">
                  <c:v>21260</c:v>
                </c:pt>
                <c:pt idx="59">
                  <c:v>21288</c:v>
                </c:pt>
                <c:pt idx="60">
                  <c:v>21259</c:v>
                </c:pt>
                <c:pt idx="61">
                  <c:v>21284</c:v>
                </c:pt>
                <c:pt idx="62">
                  <c:v>21252</c:v>
                </c:pt>
                <c:pt idx="63">
                  <c:v>21309</c:v>
                </c:pt>
                <c:pt idx="64">
                  <c:v>21273</c:v>
                </c:pt>
                <c:pt idx="65">
                  <c:v>86108</c:v>
                </c:pt>
                <c:pt idx="66">
                  <c:v>23039</c:v>
                </c:pt>
                <c:pt idx="67">
                  <c:v>21316</c:v>
                </c:pt>
                <c:pt idx="68">
                  <c:v>21298</c:v>
                </c:pt>
                <c:pt idx="69">
                  <c:v>23998</c:v>
                </c:pt>
                <c:pt idx="70">
                  <c:v>23016</c:v>
                </c:pt>
                <c:pt idx="71">
                  <c:v>22803</c:v>
                </c:pt>
                <c:pt idx="72">
                  <c:v>22434</c:v>
                </c:pt>
                <c:pt idx="73">
                  <c:v>22695</c:v>
                </c:pt>
                <c:pt idx="74">
                  <c:v>26316</c:v>
                </c:pt>
                <c:pt idx="75">
                  <c:v>23940</c:v>
                </c:pt>
                <c:pt idx="76">
                  <c:v>23559</c:v>
                </c:pt>
                <c:pt idx="77">
                  <c:v>21326</c:v>
                </c:pt>
                <c:pt idx="78">
                  <c:v>23669</c:v>
                </c:pt>
                <c:pt idx="79">
                  <c:v>24280</c:v>
                </c:pt>
                <c:pt idx="80">
                  <c:v>87376</c:v>
                </c:pt>
                <c:pt idx="81">
                  <c:v>21340</c:v>
                </c:pt>
                <c:pt idx="82">
                  <c:v>21280</c:v>
                </c:pt>
                <c:pt idx="83">
                  <c:v>21395</c:v>
                </c:pt>
                <c:pt idx="84">
                  <c:v>21393</c:v>
                </c:pt>
                <c:pt idx="85">
                  <c:v>21369</c:v>
                </c:pt>
                <c:pt idx="86">
                  <c:v>21305</c:v>
                </c:pt>
                <c:pt idx="87">
                  <c:v>94478</c:v>
                </c:pt>
                <c:pt idx="88">
                  <c:v>21916</c:v>
                </c:pt>
                <c:pt idx="89">
                  <c:v>21327</c:v>
                </c:pt>
                <c:pt idx="90">
                  <c:v>23817</c:v>
                </c:pt>
                <c:pt idx="91">
                  <c:v>22966</c:v>
                </c:pt>
                <c:pt idx="92">
                  <c:v>24280</c:v>
                </c:pt>
                <c:pt idx="93">
                  <c:v>21337</c:v>
                </c:pt>
                <c:pt idx="94">
                  <c:v>21269</c:v>
                </c:pt>
                <c:pt idx="95">
                  <c:v>21282</c:v>
                </c:pt>
                <c:pt idx="96">
                  <c:v>21267</c:v>
                </c:pt>
                <c:pt idx="97">
                  <c:v>21247</c:v>
                </c:pt>
                <c:pt idx="98">
                  <c:v>21279</c:v>
                </c:pt>
                <c:pt idx="99">
                  <c:v>21253</c:v>
                </c:pt>
                <c:pt idx="100">
                  <c:v>21252</c:v>
                </c:pt>
                <c:pt idx="101">
                  <c:v>21245</c:v>
                </c:pt>
                <c:pt idx="102">
                  <c:v>21247</c:v>
                </c:pt>
                <c:pt idx="103">
                  <c:v>21250</c:v>
                </c:pt>
                <c:pt idx="104">
                  <c:v>21311</c:v>
                </c:pt>
                <c:pt idx="105">
                  <c:v>21294</c:v>
                </c:pt>
                <c:pt idx="106">
                  <c:v>21244</c:v>
                </c:pt>
                <c:pt idx="107">
                  <c:v>21292</c:v>
                </c:pt>
                <c:pt idx="108">
                  <c:v>21289</c:v>
                </c:pt>
                <c:pt idx="109">
                  <c:v>21305</c:v>
                </c:pt>
                <c:pt idx="110">
                  <c:v>21310</c:v>
                </c:pt>
                <c:pt idx="111">
                  <c:v>21280</c:v>
                </c:pt>
                <c:pt idx="112">
                  <c:v>21279</c:v>
                </c:pt>
                <c:pt idx="113">
                  <c:v>21282</c:v>
                </c:pt>
                <c:pt idx="114">
                  <c:v>21302</c:v>
                </c:pt>
                <c:pt idx="115">
                  <c:v>21277</c:v>
                </c:pt>
                <c:pt idx="116">
                  <c:v>21329</c:v>
                </c:pt>
                <c:pt idx="117">
                  <c:v>21276</c:v>
                </c:pt>
                <c:pt idx="118">
                  <c:v>21317</c:v>
                </c:pt>
                <c:pt idx="119">
                  <c:v>21289</c:v>
                </c:pt>
                <c:pt idx="120">
                  <c:v>21273</c:v>
                </c:pt>
                <c:pt idx="121">
                  <c:v>21268</c:v>
                </c:pt>
                <c:pt idx="122">
                  <c:v>21260</c:v>
                </c:pt>
                <c:pt idx="123">
                  <c:v>21287</c:v>
                </c:pt>
                <c:pt idx="124">
                  <c:v>25943</c:v>
                </c:pt>
                <c:pt idx="125">
                  <c:v>21276</c:v>
                </c:pt>
                <c:pt idx="126">
                  <c:v>23699</c:v>
                </c:pt>
                <c:pt idx="127">
                  <c:v>22561</c:v>
                </c:pt>
                <c:pt idx="128">
                  <c:v>22563</c:v>
                </c:pt>
                <c:pt idx="129">
                  <c:v>22956</c:v>
                </c:pt>
                <c:pt idx="130">
                  <c:v>22394</c:v>
                </c:pt>
                <c:pt idx="131">
                  <c:v>26306</c:v>
                </c:pt>
                <c:pt idx="132">
                  <c:v>26098</c:v>
                </c:pt>
                <c:pt idx="133">
                  <c:v>25898</c:v>
                </c:pt>
                <c:pt idx="134">
                  <c:v>26595</c:v>
                </c:pt>
                <c:pt idx="135">
                  <c:v>26323</c:v>
                </c:pt>
                <c:pt idx="136">
                  <c:v>48393</c:v>
                </c:pt>
                <c:pt idx="137">
                  <c:v>26429</c:v>
                </c:pt>
                <c:pt idx="138">
                  <c:v>26280</c:v>
                </c:pt>
                <c:pt idx="139">
                  <c:v>26268</c:v>
                </c:pt>
                <c:pt idx="140">
                  <c:v>26286</c:v>
                </c:pt>
                <c:pt idx="141">
                  <c:v>26405</c:v>
                </c:pt>
                <c:pt idx="142">
                  <c:v>26343</c:v>
                </c:pt>
                <c:pt idx="143">
                  <c:v>26763</c:v>
                </c:pt>
                <c:pt idx="144">
                  <c:v>26527</c:v>
                </c:pt>
                <c:pt idx="145">
                  <c:v>26347</c:v>
                </c:pt>
                <c:pt idx="146">
                  <c:v>26342</c:v>
                </c:pt>
                <c:pt idx="147">
                  <c:v>26742</c:v>
                </c:pt>
                <c:pt idx="148">
                  <c:v>58897</c:v>
                </c:pt>
                <c:pt idx="149">
                  <c:v>26915</c:v>
                </c:pt>
                <c:pt idx="150">
                  <c:v>26582</c:v>
                </c:pt>
                <c:pt idx="151">
                  <c:v>26307</c:v>
                </c:pt>
                <c:pt idx="152">
                  <c:v>26727</c:v>
                </c:pt>
                <c:pt idx="153">
                  <c:v>26565</c:v>
                </c:pt>
                <c:pt idx="154">
                  <c:v>26437</c:v>
                </c:pt>
                <c:pt idx="155">
                  <c:v>26460</c:v>
                </c:pt>
                <c:pt idx="156">
                  <c:v>26560</c:v>
                </c:pt>
                <c:pt idx="157">
                  <c:v>26481</c:v>
                </c:pt>
                <c:pt idx="158">
                  <c:v>26394</c:v>
                </c:pt>
                <c:pt idx="159">
                  <c:v>26321</c:v>
                </c:pt>
                <c:pt idx="160">
                  <c:v>26580</c:v>
                </c:pt>
                <c:pt idx="161">
                  <c:v>26567</c:v>
                </c:pt>
                <c:pt idx="162">
                  <c:v>26535</c:v>
                </c:pt>
                <c:pt idx="163">
                  <c:v>26465</c:v>
                </c:pt>
                <c:pt idx="164">
                  <c:v>26466</c:v>
                </c:pt>
                <c:pt idx="165">
                  <c:v>26490</c:v>
                </c:pt>
                <c:pt idx="166">
                  <c:v>26632</c:v>
                </c:pt>
                <c:pt idx="167">
                  <c:v>26331</c:v>
                </c:pt>
                <c:pt idx="168">
                  <c:v>26381</c:v>
                </c:pt>
                <c:pt idx="169">
                  <c:v>26488</c:v>
                </c:pt>
                <c:pt idx="170">
                  <c:v>26456</c:v>
                </c:pt>
                <c:pt idx="171">
                  <c:v>26304</c:v>
                </c:pt>
                <c:pt idx="172">
                  <c:v>26312</c:v>
                </c:pt>
                <c:pt idx="173">
                  <c:v>26383</c:v>
                </c:pt>
                <c:pt idx="174">
                  <c:v>26412</c:v>
                </c:pt>
                <c:pt idx="175">
                  <c:v>26326</c:v>
                </c:pt>
                <c:pt idx="176">
                  <c:v>26467</c:v>
                </c:pt>
                <c:pt idx="177">
                  <c:v>26500</c:v>
                </c:pt>
                <c:pt idx="178">
                  <c:v>26250</c:v>
                </c:pt>
                <c:pt idx="179">
                  <c:v>26428</c:v>
                </c:pt>
                <c:pt idx="180">
                  <c:v>26426</c:v>
                </c:pt>
                <c:pt idx="181">
                  <c:v>26367</c:v>
                </c:pt>
                <c:pt idx="182">
                  <c:v>26419</c:v>
                </c:pt>
                <c:pt idx="183">
                  <c:v>26455</c:v>
                </c:pt>
                <c:pt idx="184">
                  <c:v>26508</c:v>
                </c:pt>
                <c:pt idx="185">
                  <c:v>26515</c:v>
                </c:pt>
                <c:pt idx="186">
                  <c:v>26419</c:v>
                </c:pt>
                <c:pt idx="187">
                  <c:v>26421</c:v>
                </c:pt>
                <c:pt idx="188">
                  <c:v>26458</c:v>
                </c:pt>
                <c:pt idx="189">
                  <c:v>26398</c:v>
                </c:pt>
                <c:pt idx="190">
                  <c:v>26321</c:v>
                </c:pt>
                <c:pt idx="191">
                  <c:v>26512</c:v>
                </c:pt>
                <c:pt idx="192">
                  <c:v>26480</c:v>
                </c:pt>
                <c:pt idx="193">
                  <c:v>26375</c:v>
                </c:pt>
                <c:pt idx="194">
                  <c:v>26419</c:v>
                </c:pt>
                <c:pt idx="195">
                  <c:v>26384</c:v>
                </c:pt>
                <c:pt idx="196">
                  <c:v>26484</c:v>
                </c:pt>
                <c:pt idx="197">
                  <c:v>26350</c:v>
                </c:pt>
                <c:pt idx="198">
                  <c:v>26293</c:v>
                </c:pt>
                <c:pt idx="199">
                  <c:v>26288</c:v>
                </c:pt>
                <c:pt idx="200">
                  <c:v>26470</c:v>
                </c:pt>
                <c:pt idx="201">
                  <c:v>26444</c:v>
                </c:pt>
                <c:pt idx="202">
                  <c:v>28307</c:v>
                </c:pt>
                <c:pt idx="203">
                  <c:v>26392</c:v>
                </c:pt>
                <c:pt idx="204">
                  <c:v>26353</c:v>
                </c:pt>
                <c:pt idx="205">
                  <c:v>26290</c:v>
                </c:pt>
                <c:pt idx="206">
                  <c:v>27053</c:v>
                </c:pt>
                <c:pt idx="207">
                  <c:v>27449</c:v>
                </c:pt>
                <c:pt idx="208">
                  <c:v>27516</c:v>
                </c:pt>
                <c:pt idx="209">
                  <c:v>27639</c:v>
                </c:pt>
                <c:pt idx="210">
                  <c:v>27570</c:v>
                </c:pt>
                <c:pt idx="211">
                  <c:v>27496</c:v>
                </c:pt>
                <c:pt idx="212">
                  <c:v>27552</c:v>
                </c:pt>
                <c:pt idx="213">
                  <c:v>27441</c:v>
                </c:pt>
                <c:pt idx="214">
                  <c:v>27110</c:v>
                </c:pt>
                <c:pt idx="215">
                  <c:v>27560</c:v>
                </c:pt>
                <c:pt idx="216">
                  <c:v>27558</c:v>
                </c:pt>
                <c:pt idx="217">
                  <c:v>27414</c:v>
                </c:pt>
                <c:pt idx="218">
                  <c:v>27557</c:v>
                </c:pt>
                <c:pt idx="219">
                  <c:v>27497</c:v>
                </c:pt>
                <c:pt idx="220">
                  <c:v>27556</c:v>
                </c:pt>
                <c:pt idx="221">
                  <c:v>27428</c:v>
                </c:pt>
                <c:pt idx="222">
                  <c:v>27673</c:v>
                </c:pt>
                <c:pt idx="223">
                  <c:v>27504</c:v>
                </c:pt>
                <c:pt idx="224">
                  <c:v>27550</c:v>
                </c:pt>
                <c:pt idx="225">
                  <c:v>27490</c:v>
                </c:pt>
                <c:pt idx="226">
                  <c:v>27555</c:v>
                </c:pt>
                <c:pt idx="227">
                  <c:v>27576</c:v>
                </c:pt>
                <c:pt idx="228">
                  <c:v>27549</c:v>
                </c:pt>
                <c:pt idx="229">
                  <c:v>27515</c:v>
                </c:pt>
                <c:pt idx="230">
                  <c:v>27502</c:v>
                </c:pt>
                <c:pt idx="231">
                  <c:v>27419</c:v>
                </c:pt>
                <c:pt idx="232">
                  <c:v>27575</c:v>
                </c:pt>
                <c:pt idx="233">
                  <c:v>27662</c:v>
                </c:pt>
                <c:pt idx="234">
                  <c:v>27604</c:v>
                </c:pt>
                <c:pt idx="235">
                  <c:v>27644</c:v>
                </c:pt>
                <c:pt idx="236">
                  <c:v>27570</c:v>
                </c:pt>
                <c:pt idx="237">
                  <c:v>27493</c:v>
                </c:pt>
                <c:pt idx="238">
                  <c:v>27209</c:v>
                </c:pt>
                <c:pt idx="239">
                  <c:v>27415</c:v>
                </c:pt>
                <c:pt idx="240">
                  <c:v>27447</c:v>
                </c:pt>
                <c:pt idx="241">
                  <c:v>27509</c:v>
                </c:pt>
                <c:pt idx="242">
                  <c:v>27501</c:v>
                </c:pt>
                <c:pt idx="243">
                  <c:v>27514</c:v>
                </c:pt>
                <c:pt idx="244">
                  <c:v>27461</c:v>
                </c:pt>
                <c:pt idx="245">
                  <c:v>27640</c:v>
                </c:pt>
                <c:pt idx="246">
                  <c:v>27526</c:v>
                </c:pt>
                <c:pt idx="247">
                  <c:v>27478</c:v>
                </c:pt>
                <c:pt idx="248">
                  <c:v>27522</c:v>
                </c:pt>
                <c:pt idx="249">
                  <c:v>27601</c:v>
                </c:pt>
                <c:pt idx="250">
                  <c:v>27615</c:v>
                </c:pt>
                <c:pt idx="251">
                  <c:v>27573</c:v>
                </c:pt>
                <c:pt idx="252">
                  <c:v>27552</c:v>
                </c:pt>
                <c:pt idx="253">
                  <c:v>27553</c:v>
                </c:pt>
                <c:pt idx="254">
                  <c:v>27511</c:v>
                </c:pt>
                <c:pt idx="255">
                  <c:v>27520</c:v>
                </c:pt>
                <c:pt idx="256">
                  <c:v>27630</c:v>
                </c:pt>
                <c:pt idx="257">
                  <c:v>27437</c:v>
                </c:pt>
                <c:pt idx="258">
                  <c:v>25653</c:v>
                </c:pt>
                <c:pt idx="259">
                  <c:v>27636</c:v>
                </c:pt>
                <c:pt idx="260">
                  <c:v>46195</c:v>
                </c:pt>
                <c:pt idx="261">
                  <c:v>25546</c:v>
                </c:pt>
                <c:pt idx="262">
                  <c:v>24385</c:v>
                </c:pt>
                <c:pt idx="263">
                  <c:v>24004</c:v>
                </c:pt>
                <c:pt idx="264">
                  <c:v>24543</c:v>
                </c:pt>
                <c:pt idx="265">
                  <c:v>23066</c:v>
                </c:pt>
                <c:pt idx="266">
                  <c:v>23285</c:v>
                </c:pt>
                <c:pt idx="267">
                  <c:v>23409</c:v>
                </c:pt>
                <c:pt idx="268">
                  <c:v>24865</c:v>
                </c:pt>
                <c:pt idx="269">
                  <c:v>24294</c:v>
                </c:pt>
                <c:pt idx="270">
                  <c:v>25064</c:v>
                </c:pt>
                <c:pt idx="271">
                  <c:v>25689</c:v>
                </c:pt>
                <c:pt idx="272">
                  <c:v>25568</c:v>
                </c:pt>
                <c:pt idx="273">
                  <c:v>25607</c:v>
                </c:pt>
                <c:pt idx="274">
                  <c:v>24980</c:v>
                </c:pt>
                <c:pt idx="275">
                  <c:v>25751</c:v>
                </c:pt>
                <c:pt idx="276">
                  <c:v>23038</c:v>
                </c:pt>
                <c:pt idx="277">
                  <c:v>27546</c:v>
                </c:pt>
                <c:pt idx="278">
                  <c:v>29206</c:v>
                </c:pt>
                <c:pt idx="279">
                  <c:v>23564</c:v>
                </c:pt>
                <c:pt idx="280">
                  <c:v>24279</c:v>
                </c:pt>
                <c:pt idx="281">
                  <c:v>25254</c:v>
                </c:pt>
                <c:pt idx="282">
                  <c:v>25946</c:v>
                </c:pt>
                <c:pt idx="283">
                  <c:v>25786</c:v>
                </c:pt>
                <c:pt idx="284">
                  <c:v>48166</c:v>
                </c:pt>
                <c:pt idx="285">
                  <c:v>25671</c:v>
                </c:pt>
                <c:pt idx="286">
                  <c:v>26017</c:v>
                </c:pt>
                <c:pt idx="287">
                  <c:v>26216</c:v>
                </c:pt>
                <c:pt idx="288">
                  <c:v>27450</c:v>
                </c:pt>
                <c:pt idx="289">
                  <c:v>25960</c:v>
                </c:pt>
                <c:pt idx="290">
                  <c:v>24875</c:v>
                </c:pt>
                <c:pt idx="291">
                  <c:v>24998</c:v>
                </c:pt>
                <c:pt idx="292">
                  <c:v>25158</c:v>
                </c:pt>
                <c:pt idx="293">
                  <c:v>25380</c:v>
                </c:pt>
                <c:pt idx="294">
                  <c:v>25471</c:v>
                </c:pt>
                <c:pt idx="295">
                  <c:v>25044</c:v>
                </c:pt>
                <c:pt idx="296">
                  <c:v>31454</c:v>
                </c:pt>
                <c:pt idx="297">
                  <c:v>24954</c:v>
                </c:pt>
                <c:pt idx="298">
                  <c:v>24752</c:v>
                </c:pt>
                <c:pt idx="299">
                  <c:v>24759</c:v>
                </c:pt>
                <c:pt idx="300">
                  <c:v>24134</c:v>
                </c:pt>
                <c:pt idx="301">
                  <c:v>25199</c:v>
                </c:pt>
                <c:pt idx="302">
                  <c:v>25085</c:v>
                </c:pt>
                <c:pt idx="303">
                  <c:v>26780</c:v>
                </c:pt>
                <c:pt idx="304">
                  <c:v>22097</c:v>
                </c:pt>
                <c:pt idx="305">
                  <c:v>23762</c:v>
                </c:pt>
                <c:pt idx="306">
                  <c:v>21284</c:v>
                </c:pt>
                <c:pt idx="307">
                  <c:v>21271</c:v>
                </c:pt>
                <c:pt idx="308">
                  <c:v>21247</c:v>
                </c:pt>
                <c:pt idx="309">
                  <c:v>21257</c:v>
                </c:pt>
                <c:pt idx="310">
                  <c:v>21261</c:v>
                </c:pt>
                <c:pt idx="311">
                  <c:v>21253</c:v>
                </c:pt>
                <c:pt idx="312">
                  <c:v>21295</c:v>
                </c:pt>
                <c:pt idx="313">
                  <c:v>21680</c:v>
                </c:pt>
                <c:pt idx="314">
                  <c:v>21290</c:v>
                </c:pt>
                <c:pt idx="315">
                  <c:v>21287</c:v>
                </c:pt>
                <c:pt idx="316">
                  <c:v>21294</c:v>
                </c:pt>
                <c:pt idx="317">
                  <c:v>21261</c:v>
                </c:pt>
                <c:pt idx="318">
                  <c:v>21250</c:v>
                </c:pt>
                <c:pt idx="319">
                  <c:v>21246</c:v>
                </c:pt>
                <c:pt idx="320">
                  <c:v>21278</c:v>
                </c:pt>
                <c:pt idx="321">
                  <c:v>21255</c:v>
                </c:pt>
                <c:pt idx="322">
                  <c:v>21261</c:v>
                </c:pt>
                <c:pt idx="323">
                  <c:v>21253</c:v>
                </c:pt>
                <c:pt idx="324">
                  <c:v>21294</c:v>
                </c:pt>
                <c:pt idx="325">
                  <c:v>21250</c:v>
                </c:pt>
                <c:pt idx="326">
                  <c:v>21296</c:v>
                </c:pt>
                <c:pt idx="327">
                  <c:v>21281</c:v>
                </c:pt>
                <c:pt idx="328">
                  <c:v>21239</c:v>
                </c:pt>
                <c:pt idx="329">
                  <c:v>21254</c:v>
                </c:pt>
                <c:pt idx="330">
                  <c:v>21255</c:v>
                </c:pt>
                <c:pt idx="331">
                  <c:v>21249</c:v>
                </c:pt>
                <c:pt idx="332">
                  <c:v>21304</c:v>
                </c:pt>
                <c:pt idx="333">
                  <c:v>21274</c:v>
                </c:pt>
                <c:pt idx="334">
                  <c:v>21275</c:v>
                </c:pt>
                <c:pt idx="335">
                  <c:v>21281</c:v>
                </c:pt>
                <c:pt idx="336">
                  <c:v>21277</c:v>
                </c:pt>
                <c:pt idx="337">
                  <c:v>93294</c:v>
                </c:pt>
                <c:pt idx="338">
                  <c:v>21290</c:v>
                </c:pt>
                <c:pt idx="339">
                  <c:v>21284</c:v>
                </c:pt>
                <c:pt idx="340">
                  <c:v>21284</c:v>
                </c:pt>
                <c:pt idx="341">
                  <c:v>21310</c:v>
                </c:pt>
                <c:pt idx="342">
                  <c:v>21315</c:v>
                </c:pt>
                <c:pt idx="343">
                  <c:v>21277</c:v>
                </c:pt>
                <c:pt idx="344">
                  <c:v>21286</c:v>
                </c:pt>
                <c:pt idx="345">
                  <c:v>21270</c:v>
                </c:pt>
                <c:pt idx="346">
                  <c:v>21274</c:v>
                </c:pt>
                <c:pt idx="347">
                  <c:v>21307</c:v>
                </c:pt>
                <c:pt idx="348">
                  <c:v>21336</c:v>
                </c:pt>
                <c:pt idx="349">
                  <c:v>22462</c:v>
                </c:pt>
                <c:pt idx="350">
                  <c:v>21340</c:v>
                </c:pt>
                <c:pt idx="351">
                  <c:v>21270</c:v>
                </c:pt>
                <c:pt idx="352">
                  <c:v>21261</c:v>
                </c:pt>
                <c:pt idx="353">
                  <c:v>21788</c:v>
                </c:pt>
                <c:pt idx="354">
                  <c:v>21301</c:v>
                </c:pt>
                <c:pt idx="355">
                  <c:v>21342</c:v>
                </c:pt>
                <c:pt idx="356">
                  <c:v>21340</c:v>
                </c:pt>
                <c:pt idx="357">
                  <c:v>21297</c:v>
                </c:pt>
                <c:pt idx="358">
                  <c:v>21326</c:v>
                </c:pt>
                <c:pt idx="359">
                  <c:v>21287</c:v>
                </c:pt>
                <c:pt idx="360">
                  <c:v>22513</c:v>
                </c:pt>
                <c:pt idx="361">
                  <c:v>21308</c:v>
                </c:pt>
                <c:pt idx="362">
                  <c:v>21275</c:v>
                </c:pt>
                <c:pt idx="363">
                  <c:v>21282</c:v>
                </c:pt>
                <c:pt idx="364">
                  <c:v>22456</c:v>
                </c:pt>
                <c:pt idx="365">
                  <c:v>24458</c:v>
                </c:pt>
                <c:pt idx="366">
                  <c:v>23007</c:v>
                </c:pt>
                <c:pt idx="367">
                  <c:v>21311</c:v>
                </c:pt>
                <c:pt idx="368">
                  <c:v>21266</c:v>
                </c:pt>
                <c:pt idx="369">
                  <c:v>21243</c:v>
                </c:pt>
                <c:pt idx="370">
                  <c:v>21258</c:v>
                </c:pt>
                <c:pt idx="371">
                  <c:v>21252</c:v>
                </c:pt>
                <c:pt idx="372">
                  <c:v>21253</c:v>
                </c:pt>
                <c:pt idx="373">
                  <c:v>23225</c:v>
                </c:pt>
                <c:pt idx="374">
                  <c:v>21291</c:v>
                </c:pt>
                <c:pt idx="375">
                  <c:v>21259</c:v>
                </c:pt>
                <c:pt idx="376">
                  <c:v>21271</c:v>
                </c:pt>
                <c:pt idx="377">
                  <c:v>21270</c:v>
                </c:pt>
                <c:pt idx="378">
                  <c:v>21268</c:v>
                </c:pt>
                <c:pt idx="379">
                  <c:v>21283</c:v>
                </c:pt>
                <c:pt idx="380">
                  <c:v>22945</c:v>
                </c:pt>
                <c:pt idx="381">
                  <c:v>21262</c:v>
                </c:pt>
                <c:pt idx="382">
                  <c:v>21260</c:v>
                </c:pt>
                <c:pt idx="383">
                  <c:v>21272</c:v>
                </c:pt>
                <c:pt idx="384">
                  <c:v>21278</c:v>
                </c:pt>
                <c:pt idx="385">
                  <c:v>21283</c:v>
                </c:pt>
                <c:pt idx="386">
                  <c:v>21284</c:v>
                </c:pt>
                <c:pt idx="387">
                  <c:v>21284</c:v>
                </c:pt>
                <c:pt idx="388">
                  <c:v>21274</c:v>
                </c:pt>
                <c:pt idx="389">
                  <c:v>21254</c:v>
                </c:pt>
                <c:pt idx="390">
                  <c:v>21258</c:v>
                </c:pt>
                <c:pt idx="391">
                  <c:v>21260</c:v>
                </c:pt>
                <c:pt idx="392">
                  <c:v>21295</c:v>
                </c:pt>
                <c:pt idx="393">
                  <c:v>21258</c:v>
                </c:pt>
                <c:pt idx="394">
                  <c:v>21281</c:v>
                </c:pt>
                <c:pt idx="395">
                  <c:v>21263</c:v>
                </c:pt>
                <c:pt idx="396">
                  <c:v>21312</c:v>
                </c:pt>
                <c:pt idx="397">
                  <c:v>21270</c:v>
                </c:pt>
                <c:pt idx="398">
                  <c:v>21309</c:v>
                </c:pt>
                <c:pt idx="399">
                  <c:v>21267</c:v>
                </c:pt>
                <c:pt idx="400">
                  <c:v>21250</c:v>
                </c:pt>
                <c:pt idx="401">
                  <c:v>21238</c:v>
                </c:pt>
                <c:pt idx="402">
                  <c:v>21284</c:v>
                </c:pt>
                <c:pt idx="403">
                  <c:v>21242</c:v>
                </c:pt>
                <c:pt idx="404">
                  <c:v>21249</c:v>
                </c:pt>
                <c:pt idx="405">
                  <c:v>21256</c:v>
                </c:pt>
                <c:pt idx="406">
                  <c:v>21242</c:v>
                </c:pt>
                <c:pt idx="407">
                  <c:v>26891</c:v>
                </c:pt>
                <c:pt idx="408">
                  <c:v>22856</c:v>
                </c:pt>
                <c:pt idx="409">
                  <c:v>30581</c:v>
                </c:pt>
                <c:pt idx="410">
                  <c:v>23900</c:v>
                </c:pt>
                <c:pt idx="411">
                  <c:v>24659</c:v>
                </c:pt>
                <c:pt idx="412">
                  <c:v>24490</c:v>
                </c:pt>
                <c:pt idx="413">
                  <c:v>23886</c:v>
                </c:pt>
                <c:pt idx="414">
                  <c:v>23479</c:v>
                </c:pt>
                <c:pt idx="415">
                  <c:v>23965</c:v>
                </c:pt>
                <c:pt idx="416">
                  <c:v>23132</c:v>
                </c:pt>
                <c:pt idx="417">
                  <c:v>45904</c:v>
                </c:pt>
                <c:pt idx="418">
                  <c:v>24861</c:v>
                </c:pt>
                <c:pt idx="419">
                  <c:v>31140</c:v>
                </c:pt>
                <c:pt idx="420">
                  <c:v>21703</c:v>
                </c:pt>
                <c:pt idx="421">
                  <c:v>21279</c:v>
                </c:pt>
                <c:pt idx="422">
                  <c:v>21338</c:v>
                </c:pt>
                <c:pt idx="423">
                  <c:v>21284</c:v>
                </c:pt>
                <c:pt idx="424">
                  <c:v>21276</c:v>
                </c:pt>
                <c:pt idx="425">
                  <c:v>21305</c:v>
                </c:pt>
                <c:pt idx="426">
                  <c:v>21329</c:v>
                </c:pt>
                <c:pt idx="427">
                  <c:v>27188</c:v>
                </c:pt>
                <c:pt idx="428">
                  <c:v>22919</c:v>
                </c:pt>
                <c:pt idx="429">
                  <c:v>21299</c:v>
                </c:pt>
                <c:pt idx="430">
                  <c:v>21308</c:v>
                </c:pt>
                <c:pt idx="431">
                  <c:v>23348</c:v>
                </c:pt>
                <c:pt idx="432">
                  <c:v>23814</c:v>
                </c:pt>
                <c:pt idx="433">
                  <c:v>22863</c:v>
                </c:pt>
                <c:pt idx="434">
                  <c:v>24335</c:v>
                </c:pt>
                <c:pt idx="435">
                  <c:v>25213</c:v>
                </c:pt>
                <c:pt idx="436">
                  <c:v>22359</c:v>
                </c:pt>
                <c:pt idx="437">
                  <c:v>22508</c:v>
                </c:pt>
                <c:pt idx="438">
                  <c:v>23322</c:v>
                </c:pt>
                <c:pt idx="439">
                  <c:v>22813</c:v>
                </c:pt>
                <c:pt idx="440">
                  <c:v>24038</c:v>
                </c:pt>
                <c:pt idx="441">
                  <c:v>23283</c:v>
                </c:pt>
                <c:pt idx="442">
                  <c:v>21308</c:v>
                </c:pt>
                <c:pt idx="443">
                  <c:v>21270</c:v>
                </c:pt>
                <c:pt idx="444">
                  <c:v>21594</c:v>
                </c:pt>
                <c:pt idx="445">
                  <c:v>23008</c:v>
                </c:pt>
                <c:pt idx="446">
                  <c:v>21356</c:v>
                </c:pt>
                <c:pt idx="447">
                  <c:v>21479</c:v>
                </c:pt>
                <c:pt idx="448">
                  <c:v>21291</c:v>
                </c:pt>
                <c:pt idx="449">
                  <c:v>21349</c:v>
                </c:pt>
                <c:pt idx="450">
                  <c:v>21292</c:v>
                </c:pt>
                <c:pt idx="451">
                  <c:v>21282</c:v>
                </c:pt>
                <c:pt idx="452">
                  <c:v>21261</c:v>
                </c:pt>
                <c:pt idx="453">
                  <c:v>21280</c:v>
                </c:pt>
                <c:pt idx="454">
                  <c:v>21306</c:v>
                </c:pt>
                <c:pt idx="455">
                  <c:v>21322</c:v>
                </c:pt>
                <c:pt idx="456">
                  <c:v>21422</c:v>
                </c:pt>
                <c:pt idx="457">
                  <c:v>21335</c:v>
                </c:pt>
                <c:pt idx="458">
                  <c:v>21329</c:v>
                </c:pt>
                <c:pt idx="459">
                  <c:v>21285</c:v>
                </c:pt>
                <c:pt idx="460">
                  <c:v>21270</c:v>
                </c:pt>
                <c:pt idx="461">
                  <c:v>22860</c:v>
                </c:pt>
                <c:pt idx="462">
                  <c:v>21253</c:v>
                </c:pt>
                <c:pt idx="463">
                  <c:v>21248</c:v>
                </c:pt>
                <c:pt idx="464">
                  <c:v>21262</c:v>
                </c:pt>
                <c:pt idx="465">
                  <c:v>21240</c:v>
                </c:pt>
                <c:pt idx="466">
                  <c:v>21243</c:v>
                </c:pt>
                <c:pt idx="467">
                  <c:v>21284</c:v>
                </c:pt>
                <c:pt idx="468">
                  <c:v>21263</c:v>
                </c:pt>
                <c:pt idx="469">
                  <c:v>21266</c:v>
                </c:pt>
                <c:pt idx="470">
                  <c:v>21279</c:v>
                </c:pt>
                <c:pt idx="471">
                  <c:v>21275</c:v>
                </c:pt>
                <c:pt idx="472">
                  <c:v>21305</c:v>
                </c:pt>
                <c:pt idx="473">
                  <c:v>21339</c:v>
                </c:pt>
                <c:pt idx="474">
                  <c:v>21277</c:v>
                </c:pt>
                <c:pt idx="475">
                  <c:v>21277</c:v>
                </c:pt>
                <c:pt idx="476">
                  <c:v>21306</c:v>
                </c:pt>
                <c:pt idx="477">
                  <c:v>21285</c:v>
                </c:pt>
                <c:pt idx="478">
                  <c:v>21276</c:v>
                </c:pt>
                <c:pt idx="479">
                  <c:v>21270</c:v>
                </c:pt>
                <c:pt idx="480">
                  <c:v>21282</c:v>
                </c:pt>
                <c:pt idx="481">
                  <c:v>21254</c:v>
                </c:pt>
                <c:pt idx="482">
                  <c:v>21255</c:v>
                </c:pt>
                <c:pt idx="483">
                  <c:v>21267</c:v>
                </c:pt>
                <c:pt idx="484">
                  <c:v>21253</c:v>
                </c:pt>
                <c:pt idx="485">
                  <c:v>21382</c:v>
                </c:pt>
                <c:pt idx="486">
                  <c:v>21287</c:v>
                </c:pt>
                <c:pt idx="487">
                  <c:v>21276</c:v>
                </c:pt>
                <c:pt idx="488">
                  <c:v>21279</c:v>
                </c:pt>
                <c:pt idx="489">
                  <c:v>21261</c:v>
                </c:pt>
                <c:pt idx="490">
                  <c:v>21266</c:v>
                </c:pt>
                <c:pt idx="491">
                  <c:v>21259</c:v>
                </c:pt>
                <c:pt idx="492">
                  <c:v>21303</c:v>
                </c:pt>
                <c:pt idx="493">
                  <c:v>21258</c:v>
                </c:pt>
                <c:pt idx="494">
                  <c:v>21291</c:v>
                </c:pt>
                <c:pt idx="495">
                  <c:v>21277</c:v>
                </c:pt>
                <c:pt idx="496">
                  <c:v>21278</c:v>
                </c:pt>
                <c:pt idx="497">
                  <c:v>21281</c:v>
                </c:pt>
                <c:pt idx="498">
                  <c:v>21276</c:v>
                </c:pt>
                <c:pt idx="499">
                  <c:v>21275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49CC-8EFD-C68381F0A56F}"/>
            </c:ext>
          </c:extLst>
        </c:ser>
        <c:ser>
          <c:idx val="1"/>
          <c:order val="1"/>
          <c:tx>
            <c:strRef>
              <c:f>'Tiempo de Creacion Arreglo Orig'!$D$3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de Creacion Arreglo Orig'!$B$4:$B$503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Orig'!$D$4:$D$503</c:f>
              <c:numCache>
                <c:formatCode>General</c:formatCode>
                <c:ptCount val="500"/>
                <c:pt idx="0">
                  <c:v>393697</c:v>
                </c:pt>
                <c:pt idx="1">
                  <c:v>73918</c:v>
                </c:pt>
                <c:pt idx="2">
                  <c:v>72090</c:v>
                </c:pt>
                <c:pt idx="3">
                  <c:v>76342</c:v>
                </c:pt>
                <c:pt idx="4">
                  <c:v>72523</c:v>
                </c:pt>
                <c:pt idx="5">
                  <c:v>71883</c:v>
                </c:pt>
                <c:pt idx="6">
                  <c:v>73502</c:v>
                </c:pt>
                <c:pt idx="7">
                  <c:v>72128</c:v>
                </c:pt>
                <c:pt idx="8">
                  <c:v>71409</c:v>
                </c:pt>
                <c:pt idx="9">
                  <c:v>72518</c:v>
                </c:pt>
                <c:pt idx="10">
                  <c:v>71936</c:v>
                </c:pt>
                <c:pt idx="11">
                  <c:v>71309</c:v>
                </c:pt>
                <c:pt idx="12">
                  <c:v>73804</c:v>
                </c:pt>
                <c:pt idx="13">
                  <c:v>70844</c:v>
                </c:pt>
                <c:pt idx="14">
                  <c:v>71890</c:v>
                </c:pt>
                <c:pt idx="15">
                  <c:v>71006</c:v>
                </c:pt>
                <c:pt idx="16">
                  <c:v>70933</c:v>
                </c:pt>
                <c:pt idx="17">
                  <c:v>72127</c:v>
                </c:pt>
                <c:pt idx="18">
                  <c:v>70338</c:v>
                </c:pt>
                <c:pt idx="19">
                  <c:v>71046</c:v>
                </c:pt>
                <c:pt idx="20">
                  <c:v>70477</c:v>
                </c:pt>
                <c:pt idx="21">
                  <c:v>70615</c:v>
                </c:pt>
                <c:pt idx="22">
                  <c:v>71737</c:v>
                </c:pt>
                <c:pt idx="23">
                  <c:v>70038</c:v>
                </c:pt>
                <c:pt idx="24">
                  <c:v>72332</c:v>
                </c:pt>
                <c:pt idx="25">
                  <c:v>71566</c:v>
                </c:pt>
                <c:pt idx="26">
                  <c:v>70826</c:v>
                </c:pt>
                <c:pt idx="27">
                  <c:v>72256</c:v>
                </c:pt>
                <c:pt idx="28">
                  <c:v>70938</c:v>
                </c:pt>
                <c:pt idx="29">
                  <c:v>70847</c:v>
                </c:pt>
                <c:pt idx="30">
                  <c:v>72507</c:v>
                </c:pt>
                <c:pt idx="31">
                  <c:v>70333</c:v>
                </c:pt>
                <c:pt idx="32">
                  <c:v>70972</c:v>
                </c:pt>
                <c:pt idx="33">
                  <c:v>70235</c:v>
                </c:pt>
                <c:pt idx="34">
                  <c:v>66206</c:v>
                </c:pt>
                <c:pt idx="35">
                  <c:v>71333</c:v>
                </c:pt>
                <c:pt idx="36">
                  <c:v>71255</c:v>
                </c:pt>
                <c:pt idx="37">
                  <c:v>71961</c:v>
                </c:pt>
                <c:pt idx="38">
                  <c:v>71563</c:v>
                </c:pt>
                <c:pt idx="39">
                  <c:v>72309</c:v>
                </c:pt>
                <c:pt idx="40">
                  <c:v>71606</c:v>
                </c:pt>
                <c:pt idx="41">
                  <c:v>69843</c:v>
                </c:pt>
                <c:pt idx="42">
                  <c:v>66534</c:v>
                </c:pt>
                <c:pt idx="43">
                  <c:v>72470</c:v>
                </c:pt>
                <c:pt idx="44">
                  <c:v>72493</c:v>
                </c:pt>
                <c:pt idx="45">
                  <c:v>71850</c:v>
                </c:pt>
                <c:pt idx="46">
                  <c:v>85129</c:v>
                </c:pt>
                <c:pt idx="47">
                  <c:v>84726</c:v>
                </c:pt>
                <c:pt idx="48">
                  <c:v>71789</c:v>
                </c:pt>
                <c:pt idx="49">
                  <c:v>71146</c:v>
                </c:pt>
                <c:pt idx="50">
                  <c:v>71755</c:v>
                </c:pt>
                <c:pt idx="51">
                  <c:v>71817</c:v>
                </c:pt>
                <c:pt idx="52">
                  <c:v>71206</c:v>
                </c:pt>
                <c:pt idx="53">
                  <c:v>70575</c:v>
                </c:pt>
                <c:pt idx="54">
                  <c:v>65650</c:v>
                </c:pt>
                <c:pt idx="55">
                  <c:v>71284</c:v>
                </c:pt>
                <c:pt idx="56">
                  <c:v>67239</c:v>
                </c:pt>
                <c:pt idx="57">
                  <c:v>66624</c:v>
                </c:pt>
                <c:pt idx="58">
                  <c:v>71738</c:v>
                </c:pt>
                <c:pt idx="59">
                  <c:v>71025</c:v>
                </c:pt>
                <c:pt idx="60">
                  <c:v>66226</c:v>
                </c:pt>
                <c:pt idx="61">
                  <c:v>70855</c:v>
                </c:pt>
                <c:pt idx="62">
                  <c:v>71244</c:v>
                </c:pt>
                <c:pt idx="63">
                  <c:v>71362</c:v>
                </c:pt>
                <c:pt idx="64">
                  <c:v>65119</c:v>
                </c:pt>
                <c:pt idx="65">
                  <c:v>82013</c:v>
                </c:pt>
                <c:pt idx="66">
                  <c:v>69983</c:v>
                </c:pt>
                <c:pt idx="67">
                  <c:v>71182</c:v>
                </c:pt>
                <c:pt idx="68">
                  <c:v>107272</c:v>
                </c:pt>
                <c:pt idx="69">
                  <c:v>83782</c:v>
                </c:pt>
                <c:pt idx="70">
                  <c:v>80747</c:v>
                </c:pt>
                <c:pt idx="71">
                  <c:v>88670</c:v>
                </c:pt>
                <c:pt idx="72">
                  <c:v>81822</c:v>
                </c:pt>
                <c:pt idx="73">
                  <c:v>200766</c:v>
                </c:pt>
                <c:pt idx="74">
                  <c:v>85977</c:v>
                </c:pt>
                <c:pt idx="75">
                  <c:v>84993</c:v>
                </c:pt>
                <c:pt idx="76">
                  <c:v>77440</c:v>
                </c:pt>
                <c:pt idx="77">
                  <c:v>74602</c:v>
                </c:pt>
                <c:pt idx="78">
                  <c:v>84286</c:v>
                </c:pt>
                <c:pt idx="79">
                  <c:v>89786</c:v>
                </c:pt>
                <c:pt idx="80">
                  <c:v>73007</c:v>
                </c:pt>
                <c:pt idx="81">
                  <c:v>71549</c:v>
                </c:pt>
                <c:pt idx="82">
                  <c:v>85936</c:v>
                </c:pt>
                <c:pt idx="83">
                  <c:v>72259</c:v>
                </c:pt>
                <c:pt idx="84">
                  <c:v>93214</c:v>
                </c:pt>
                <c:pt idx="85">
                  <c:v>72911</c:v>
                </c:pt>
                <c:pt idx="86">
                  <c:v>66559</c:v>
                </c:pt>
                <c:pt idx="87">
                  <c:v>99260</c:v>
                </c:pt>
                <c:pt idx="88">
                  <c:v>71225</c:v>
                </c:pt>
                <c:pt idx="89">
                  <c:v>78465</c:v>
                </c:pt>
                <c:pt idx="90">
                  <c:v>79223</c:v>
                </c:pt>
                <c:pt idx="91">
                  <c:v>91687</c:v>
                </c:pt>
                <c:pt idx="92">
                  <c:v>84950</c:v>
                </c:pt>
                <c:pt idx="93">
                  <c:v>70115</c:v>
                </c:pt>
                <c:pt idx="94">
                  <c:v>70344</c:v>
                </c:pt>
                <c:pt idx="95">
                  <c:v>70730</c:v>
                </c:pt>
                <c:pt idx="96">
                  <c:v>71384</c:v>
                </c:pt>
                <c:pt idx="97">
                  <c:v>66576</c:v>
                </c:pt>
                <c:pt idx="98">
                  <c:v>71256</c:v>
                </c:pt>
                <c:pt idx="99">
                  <c:v>71540</c:v>
                </c:pt>
                <c:pt idx="100">
                  <c:v>71075</c:v>
                </c:pt>
                <c:pt idx="101">
                  <c:v>70800</c:v>
                </c:pt>
                <c:pt idx="102">
                  <c:v>71391</c:v>
                </c:pt>
                <c:pt idx="103">
                  <c:v>72660</c:v>
                </c:pt>
                <c:pt idx="104">
                  <c:v>71435</c:v>
                </c:pt>
                <c:pt idx="105">
                  <c:v>71689</c:v>
                </c:pt>
                <c:pt idx="106">
                  <c:v>73117</c:v>
                </c:pt>
                <c:pt idx="107">
                  <c:v>71410</c:v>
                </c:pt>
                <c:pt idx="108">
                  <c:v>66445</c:v>
                </c:pt>
                <c:pt idx="109">
                  <c:v>69469</c:v>
                </c:pt>
                <c:pt idx="110">
                  <c:v>70829</c:v>
                </c:pt>
                <c:pt idx="111">
                  <c:v>70498</c:v>
                </c:pt>
                <c:pt idx="112">
                  <c:v>69419</c:v>
                </c:pt>
                <c:pt idx="113">
                  <c:v>69238</c:v>
                </c:pt>
                <c:pt idx="114">
                  <c:v>66310</c:v>
                </c:pt>
                <c:pt idx="115">
                  <c:v>70643</c:v>
                </c:pt>
                <c:pt idx="116">
                  <c:v>70861</c:v>
                </c:pt>
                <c:pt idx="117">
                  <c:v>70791</c:v>
                </c:pt>
                <c:pt idx="118">
                  <c:v>72094</c:v>
                </c:pt>
                <c:pt idx="119">
                  <c:v>71848</c:v>
                </c:pt>
                <c:pt idx="120">
                  <c:v>65797</c:v>
                </c:pt>
                <c:pt idx="121">
                  <c:v>71155</c:v>
                </c:pt>
                <c:pt idx="122">
                  <c:v>70237</c:v>
                </c:pt>
                <c:pt idx="123">
                  <c:v>85063</c:v>
                </c:pt>
                <c:pt idx="124">
                  <c:v>73719</c:v>
                </c:pt>
                <c:pt idx="125">
                  <c:v>82849</c:v>
                </c:pt>
                <c:pt idx="126">
                  <c:v>87743</c:v>
                </c:pt>
                <c:pt idx="127">
                  <c:v>84423</c:v>
                </c:pt>
                <c:pt idx="128">
                  <c:v>97262</c:v>
                </c:pt>
                <c:pt idx="129">
                  <c:v>87037</c:v>
                </c:pt>
                <c:pt idx="130">
                  <c:v>408388</c:v>
                </c:pt>
                <c:pt idx="131">
                  <c:v>92792</c:v>
                </c:pt>
                <c:pt idx="132">
                  <c:v>90962</c:v>
                </c:pt>
                <c:pt idx="133">
                  <c:v>110409</c:v>
                </c:pt>
                <c:pt idx="134">
                  <c:v>91978</c:v>
                </c:pt>
                <c:pt idx="135">
                  <c:v>90228</c:v>
                </c:pt>
                <c:pt idx="136">
                  <c:v>137927</c:v>
                </c:pt>
                <c:pt idx="137">
                  <c:v>91256</c:v>
                </c:pt>
                <c:pt idx="138">
                  <c:v>88517</c:v>
                </c:pt>
                <c:pt idx="139">
                  <c:v>88190</c:v>
                </c:pt>
                <c:pt idx="140">
                  <c:v>90383</c:v>
                </c:pt>
                <c:pt idx="141">
                  <c:v>83510</c:v>
                </c:pt>
                <c:pt idx="142">
                  <c:v>90534</c:v>
                </c:pt>
                <c:pt idx="143">
                  <c:v>86374</c:v>
                </c:pt>
                <c:pt idx="144">
                  <c:v>90366</c:v>
                </c:pt>
                <c:pt idx="145">
                  <c:v>90542</c:v>
                </c:pt>
                <c:pt idx="146">
                  <c:v>89968</c:v>
                </c:pt>
                <c:pt idx="147">
                  <c:v>91090</c:v>
                </c:pt>
                <c:pt idx="148">
                  <c:v>84791</c:v>
                </c:pt>
                <c:pt idx="149">
                  <c:v>84893</c:v>
                </c:pt>
                <c:pt idx="150">
                  <c:v>89047</c:v>
                </c:pt>
                <c:pt idx="151">
                  <c:v>89446</c:v>
                </c:pt>
                <c:pt idx="152">
                  <c:v>114024</c:v>
                </c:pt>
                <c:pt idx="153">
                  <c:v>90683</c:v>
                </c:pt>
                <c:pt idx="154">
                  <c:v>84098</c:v>
                </c:pt>
                <c:pt idx="155">
                  <c:v>90532</c:v>
                </c:pt>
                <c:pt idx="156">
                  <c:v>84159</c:v>
                </c:pt>
                <c:pt idx="157">
                  <c:v>88828</c:v>
                </c:pt>
                <c:pt idx="158">
                  <c:v>90126</c:v>
                </c:pt>
                <c:pt idx="159">
                  <c:v>89534</c:v>
                </c:pt>
                <c:pt idx="160">
                  <c:v>89054</c:v>
                </c:pt>
                <c:pt idx="161">
                  <c:v>94440</c:v>
                </c:pt>
                <c:pt idx="162">
                  <c:v>89513</c:v>
                </c:pt>
                <c:pt idx="163">
                  <c:v>89812</c:v>
                </c:pt>
                <c:pt idx="164">
                  <c:v>90508</c:v>
                </c:pt>
                <c:pt idx="165">
                  <c:v>88193</c:v>
                </c:pt>
                <c:pt idx="166">
                  <c:v>89402</c:v>
                </c:pt>
                <c:pt idx="167">
                  <c:v>91266</c:v>
                </c:pt>
                <c:pt idx="168">
                  <c:v>82941</c:v>
                </c:pt>
                <c:pt idx="169">
                  <c:v>89743</c:v>
                </c:pt>
                <c:pt idx="170">
                  <c:v>89997</c:v>
                </c:pt>
                <c:pt idx="171">
                  <c:v>89800</c:v>
                </c:pt>
                <c:pt idx="172">
                  <c:v>84610</c:v>
                </c:pt>
                <c:pt idx="173">
                  <c:v>89346</c:v>
                </c:pt>
                <c:pt idx="174">
                  <c:v>88910</c:v>
                </c:pt>
                <c:pt idx="175">
                  <c:v>119043</c:v>
                </c:pt>
                <c:pt idx="176">
                  <c:v>83790</c:v>
                </c:pt>
                <c:pt idx="177">
                  <c:v>82671</c:v>
                </c:pt>
                <c:pt idx="178">
                  <c:v>88566</c:v>
                </c:pt>
                <c:pt idx="179">
                  <c:v>87977</c:v>
                </c:pt>
                <c:pt idx="180">
                  <c:v>88931</c:v>
                </c:pt>
                <c:pt idx="181">
                  <c:v>88599</c:v>
                </c:pt>
                <c:pt idx="182">
                  <c:v>89496</c:v>
                </c:pt>
                <c:pt idx="183">
                  <c:v>90413</c:v>
                </c:pt>
                <c:pt idx="184">
                  <c:v>88960</c:v>
                </c:pt>
                <c:pt idx="185">
                  <c:v>88289</c:v>
                </c:pt>
                <c:pt idx="186">
                  <c:v>88659</c:v>
                </c:pt>
                <c:pt idx="187">
                  <c:v>94684</c:v>
                </c:pt>
                <c:pt idx="188">
                  <c:v>88160</c:v>
                </c:pt>
                <c:pt idx="189">
                  <c:v>88164</c:v>
                </c:pt>
                <c:pt idx="190">
                  <c:v>88690</c:v>
                </c:pt>
                <c:pt idx="191">
                  <c:v>87892</c:v>
                </c:pt>
                <c:pt idx="192">
                  <c:v>89195</c:v>
                </c:pt>
                <c:pt idx="193">
                  <c:v>89226</c:v>
                </c:pt>
                <c:pt idx="194">
                  <c:v>88714</c:v>
                </c:pt>
                <c:pt idx="195">
                  <c:v>88721</c:v>
                </c:pt>
                <c:pt idx="196">
                  <c:v>88677</c:v>
                </c:pt>
                <c:pt idx="197">
                  <c:v>88804</c:v>
                </c:pt>
                <c:pt idx="198">
                  <c:v>87945</c:v>
                </c:pt>
                <c:pt idx="199">
                  <c:v>89408</c:v>
                </c:pt>
                <c:pt idx="200">
                  <c:v>88779</c:v>
                </c:pt>
                <c:pt idx="201">
                  <c:v>85788</c:v>
                </c:pt>
                <c:pt idx="202">
                  <c:v>83854</c:v>
                </c:pt>
                <c:pt idx="203">
                  <c:v>88789</c:v>
                </c:pt>
                <c:pt idx="204">
                  <c:v>86281</c:v>
                </c:pt>
                <c:pt idx="205">
                  <c:v>90744</c:v>
                </c:pt>
                <c:pt idx="206">
                  <c:v>90674</c:v>
                </c:pt>
                <c:pt idx="207">
                  <c:v>91228</c:v>
                </c:pt>
                <c:pt idx="208">
                  <c:v>90053</c:v>
                </c:pt>
                <c:pt idx="209">
                  <c:v>90043</c:v>
                </c:pt>
                <c:pt idx="210">
                  <c:v>90970</c:v>
                </c:pt>
                <c:pt idx="211">
                  <c:v>91558</c:v>
                </c:pt>
                <c:pt idx="212">
                  <c:v>90548</c:v>
                </c:pt>
                <c:pt idx="213">
                  <c:v>90385</c:v>
                </c:pt>
                <c:pt idx="214">
                  <c:v>90391</c:v>
                </c:pt>
                <c:pt idx="215">
                  <c:v>90170</c:v>
                </c:pt>
                <c:pt idx="216">
                  <c:v>88574</c:v>
                </c:pt>
                <c:pt idx="217">
                  <c:v>102523</c:v>
                </c:pt>
                <c:pt idx="218">
                  <c:v>90102</c:v>
                </c:pt>
                <c:pt idx="219">
                  <c:v>90790</c:v>
                </c:pt>
                <c:pt idx="220">
                  <c:v>89733</c:v>
                </c:pt>
                <c:pt idx="221">
                  <c:v>90897</c:v>
                </c:pt>
                <c:pt idx="222">
                  <c:v>89440</c:v>
                </c:pt>
                <c:pt idx="223">
                  <c:v>90439</c:v>
                </c:pt>
                <c:pt idx="224">
                  <c:v>90143</c:v>
                </c:pt>
                <c:pt idx="225">
                  <c:v>95469</c:v>
                </c:pt>
                <c:pt idx="226">
                  <c:v>82967</c:v>
                </c:pt>
                <c:pt idx="227">
                  <c:v>89094</c:v>
                </c:pt>
                <c:pt idx="228">
                  <c:v>89394</c:v>
                </c:pt>
                <c:pt idx="229">
                  <c:v>83621</c:v>
                </c:pt>
                <c:pt idx="230">
                  <c:v>89609</c:v>
                </c:pt>
                <c:pt idx="231">
                  <c:v>88667</c:v>
                </c:pt>
                <c:pt idx="232">
                  <c:v>92318</c:v>
                </c:pt>
                <c:pt idx="233">
                  <c:v>83871</c:v>
                </c:pt>
                <c:pt idx="234">
                  <c:v>90144</c:v>
                </c:pt>
                <c:pt idx="235">
                  <c:v>89030</c:v>
                </c:pt>
                <c:pt idx="236">
                  <c:v>88998</c:v>
                </c:pt>
                <c:pt idx="237">
                  <c:v>90273</c:v>
                </c:pt>
                <c:pt idx="238">
                  <c:v>90667</c:v>
                </c:pt>
                <c:pt idx="239">
                  <c:v>85294</c:v>
                </c:pt>
                <c:pt idx="240">
                  <c:v>89893</c:v>
                </c:pt>
                <c:pt idx="241">
                  <c:v>90088</c:v>
                </c:pt>
                <c:pt idx="242">
                  <c:v>90400</c:v>
                </c:pt>
                <c:pt idx="243">
                  <c:v>84726</c:v>
                </c:pt>
                <c:pt idx="244">
                  <c:v>89263</c:v>
                </c:pt>
                <c:pt idx="245">
                  <c:v>89938</c:v>
                </c:pt>
                <c:pt idx="246">
                  <c:v>92084</c:v>
                </c:pt>
                <c:pt idx="247">
                  <c:v>90803</c:v>
                </c:pt>
                <c:pt idx="248">
                  <c:v>89187</c:v>
                </c:pt>
                <c:pt idx="249">
                  <c:v>90918</c:v>
                </c:pt>
                <c:pt idx="250">
                  <c:v>89209</c:v>
                </c:pt>
                <c:pt idx="251">
                  <c:v>89117</c:v>
                </c:pt>
                <c:pt idx="252">
                  <c:v>90758</c:v>
                </c:pt>
                <c:pt idx="253">
                  <c:v>88978</c:v>
                </c:pt>
                <c:pt idx="254">
                  <c:v>84198</c:v>
                </c:pt>
                <c:pt idx="255">
                  <c:v>90461</c:v>
                </c:pt>
                <c:pt idx="256">
                  <c:v>90306</c:v>
                </c:pt>
                <c:pt idx="257">
                  <c:v>84364</c:v>
                </c:pt>
                <c:pt idx="258">
                  <c:v>88313</c:v>
                </c:pt>
                <c:pt idx="259">
                  <c:v>89348</c:v>
                </c:pt>
                <c:pt idx="260">
                  <c:v>87301</c:v>
                </c:pt>
                <c:pt idx="261">
                  <c:v>86318</c:v>
                </c:pt>
                <c:pt idx="262">
                  <c:v>86766</c:v>
                </c:pt>
                <c:pt idx="263">
                  <c:v>85068</c:v>
                </c:pt>
                <c:pt idx="264">
                  <c:v>85714</c:v>
                </c:pt>
                <c:pt idx="265">
                  <c:v>83192</c:v>
                </c:pt>
                <c:pt idx="266">
                  <c:v>88385</c:v>
                </c:pt>
                <c:pt idx="267">
                  <c:v>90932</c:v>
                </c:pt>
                <c:pt idx="268">
                  <c:v>90545</c:v>
                </c:pt>
                <c:pt idx="269">
                  <c:v>90541</c:v>
                </c:pt>
                <c:pt idx="270">
                  <c:v>90002</c:v>
                </c:pt>
                <c:pt idx="271">
                  <c:v>86536</c:v>
                </c:pt>
                <c:pt idx="272">
                  <c:v>90413</c:v>
                </c:pt>
                <c:pt idx="273">
                  <c:v>89577</c:v>
                </c:pt>
                <c:pt idx="274">
                  <c:v>89675</c:v>
                </c:pt>
                <c:pt idx="275">
                  <c:v>85776</c:v>
                </c:pt>
                <c:pt idx="276">
                  <c:v>90934</c:v>
                </c:pt>
                <c:pt idx="277">
                  <c:v>94833</c:v>
                </c:pt>
                <c:pt idx="278">
                  <c:v>87785</c:v>
                </c:pt>
                <c:pt idx="279">
                  <c:v>89100</c:v>
                </c:pt>
                <c:pt idx="280">
                  <c:v>92945</c:v>
                </c:pt>
                <c:pt idx="281">
                  <c:v>96601</c:v>
                </c:pt>
                <c:pt idx="282">
                  <c:v>124726</c:v>
                </c:pt>
                <c:pt idx="283">
                  <c:v>92766</c:v>
                </c:pt>
                <c:pt idx="284">
                  <c:v>88823</c:v>
                </c:pt>
                <c:pt idx="285">
                  <c:v>90385</c:v>
                </c:pt>
                <c:pt idx="286">
                  <c:v>84058</c:v>
                </c:pt>
                <c:pt idx="287">
                  <c:v>88875</c:v>
                </c:pt>
                <c:pt idx="288">
                  <c:v>102426</c:v>
                </c:pt>
                <c:pt idx="289">
                  <c:v>95001</c:v>
                </c:pt>
                <c:pt idx="290">
                  <c:v>92193</c:v>
                </c:pt>
                <c:pt idx="291">
                  <c:v>91426</c:v>
                </c:pt>
                <c:pt idx="292">
                  <c:v>93023</c:v>
                </c:pt>
                <c:pt idx="293">
                  <c:v>91942</c:v>
                </c:pt>
                <c:pt idx="294">
                  <c:v>92395</c:v>
                </c:pt>
                <c:pt idx="295">
                  <c:v>88907</c:v>
                </c:pt>
                <c:pt idx="296">
                  <c:v>93207</c:v>
                </c:pt>
                <c:pt idx="297">
                  <c:v>92104</c:v>
                </c:pt>
                <c:pt idx="298">
                  <c:v>89243</c:v>
                </c:pt>
                <c:pt idx="299">
                  <c:v>93124</c:v>
                </c:pt>
                <c:pt idx="300">
                  <c:v>94036</c:v>
                </c:pt>
                <c:pt idx="301">
                  <c:v>91404</c:v>
                </c:pt>
                <c:pt idx="302">
                  <c:v>88102</c:v>
                </c:pt>
                <c:pt idx="303">
                  <c:v>87576</c:v>
                </c:pt>
                <c:pt idx="304">
                  <c:v>77867</c:v>
                </c:pt>
                <c:pt idx="305">
                  <c:v>73121</c:v>
                </c:pt>
                <c:pt idx="306">
                  <c:v>70626</c:v>
                </c:pt>
                <c:pt idx="307">
                  <c:v>65911</c:v>
                </c:pt>
                <c:pt idx="308">
                  <c:v>71659</c:v>
                </c:pt>
                <c:pt idx="309">
                  <c:v>71576</c:v>
                </c:pt>
                <c:pt idx="310">
                  <c:v>71659</c:v>
                </c:pt>
                <c:pt idx="311">
                  <c:v>71669</c:v>
                </c:pt>
                <c:pt idx="312">
                  <c:v>72213</c:v>
                </c:pt>
                <c:pt idx="313">
                  <c:v>70582</c:v>
                </c:pt>
                <c:pt idx="314">
                  <c:v>71810</c:v>
                </c:pt>
                <c:pt idx="315">
                  <c:v>72583</c:v>
                </c:pt>
                <c:pt idx="316">
                  <c:v>71064</c:v>
                </c:pt>
                <c:pt idx="317">
                  <c:v>70891</c:v>
                </c:pt>
                <c:pt idx="318">
                  <c:v>71851</c:v>
                </c:pt>
                <c:pt idx="319">
                  <c:v>70629</c:v>
                </c:pt>
                <c:pt idx="320">
                  <c:v>71196</c:v>
                </c:pt>
                <c:pt idx="321">
                  <c:v>72792</c:v>
                </c:pt>
                <c:pt idx="322">
                  <c:v>70365</c:v>
                </c:pt>
                <c:pt idx="323">
                  <c:v>71474</c:v>
                </c:pt>
                <c:pt idx="324">
                  <c:v>72509</c:v>
                </c:pt>
                <c:pt idx="325">
                  <c:v>71453</c:v>
                </c:pt>
                <c:pt idx="326">
                  <c:v>71590</c:v>
                </c:pt>
                <c:pt idx="327">
                  <c:v>71422</c:v>
                </c:pt>
                <c:pt idx="328">
                  <c:v>70135</c:v>
                </c:pt>
                <c:pt idx="329">
                  <c:v>70798</c:v>
                </c:pt>
                <c:pt idx="330">
                  <c:v>70844</c:v>
                </c:pt>
                <c:pt idx="331">
                  <c:v>71415</c:v>
                </c:pt>
                <c:pt idx="332">
                  <c:v>67079</c:v>
                </c:pt>
                <c:pt idx="333">
                  <c:v>66979</c:v>
                </c:pt>
                <c:pt idx="334">
                  <c:v>71600</c:v>
                </c:pt>
                <c:pt idx="335">
                  <c:v>71526</c:v>
                </c:pt>
                <c:pt idx="336">
                  <c:v>71537</c:v>
                </c:pt>
                <c:pt idx="337">
                  <c:v>67731</c:v>
                </c:pt>
                <c:pt idx="338">
                  <c:v>70413</c:v>
                </c:pt>
                <c:pt idx="339">
                  <c:v>71434</c:v>
                </c:pt>
                <c:pt idx="340">
                  <c:v>70579</c:v>
                </c:pt>
                <c:pt idx="341">
                  <c:v>71478</c:v>
                </c:pt>
                <c:pt idx="342">
                  <c:v>71923</c:v>
                </c:pt>
                <c:pt idx="343">
                  <c:v>71062</c:v>
                </c:pt>
                <c:pt idx="344">
                  <c:v>75241</c:v>
                </c:pt>
                <c:pt idx="345">
                  <c:v>71912</c:v>
                </c:pt>
                <c:pt idx="346">
                  <c:v>71348</c:v>
                </c:pt>
                <c:pt idx="347">
                  <c:v>80849</c:v>
                </c:pt>
                <c:pt idx="348">
                  <c:v>71790</c:v>
                </c:pt>
                <c:pt idx="349">
                  <c:v>83296</c:v>
                </c:pt>
                <c:pt idx="350">
                  <c:v>66366</c:v>
                </c:pt>
                <c:pt idx="351">
                  <c:v>70289</c:v>
                </c:pt>
                <c:pt idx="352">
                  <c:v>76206</c:v>
                </c:pt>
                <c:pt idx="353">
                  <c:v>68553</c:v>
                </c:pt>
                <c:pt idx="354">
                  <c:v>114519</c:v>
                </c:pt>
                <c:pt idx="355">
                  <c:v>74729</c:v>
                </c:pt>
                <c:pt idx="356">
                  <c:v>71401</c:v>
                </c:pt>
                <c:pt idx="357">
                  <c:v>71460</c:v>
                </c:pt>
                <c:pt idx="358">
                  <c:v>71258</c:v>
                </c:pt>
                <c:pt idx="359">
                  <c:v>73793</c:v>
                </c:pt>
                <c:pt idx="360">
                  <c:v>67833</c:v>
                </c:pt>
                <c:pt idx="361">
                  <c:v>72145</c:v>
                </c:pt>
                <c:pt idx="362">
                  <c:v>71338</c:v>
                </c:pt>
                <c:pt idx="363">
                  <c:v>71605</c:v>
                </c:pt>
                <c:pt idx="364">
                  <c:v>84747</c:v>
                </c:pt>
                <c:pt idx="365">
                  <c:v>90602</c:v>
                </c:pt>
                <c:pt idx="366">
                  <c:v>71196</c:v>
                </c:pt>
                <c:pt idx="367">
                  <c:v>71260</c:v>
                </c:pt>
                <c:pt idx="368">
                  <c:v>71397</c:v>
                </c:pt>
                <c:pt idx="369">
                  <c:v>71764</c:v>
                </c:pt>
                <c:pt idx="370">
                  <c:v>71666</c:v>
                </c:pt>
                <c:pt idx="371">
                  <c:v>67802</c:v>
                </c:pt>
                <c:pt idx="372">
                  <c:v>66344</c:v>
                </c:pt>
                <c:pt idx="373">
                  <c:v>71542</c:v>
                </c:pt>
                <c:pt idx="374">
                  <c:v>71596</c:v>
                </c:pt>
                <c:pt idx="375">
                  <c:v>70923</c:v>
                </c:pt>
                <c:pt idx="376">
                  <c:v>70730</c:v>
                </c:pt>
                <c:pt idx="377">
                  <c:v>71063</c:v>
                </c:pt>
                <c:pt idx="378">
                  <c:v>70787</c:v>
                </c:pt>
                <c:pt idx="379">
                  <c:v>74739</c:v>
                </c:pt>
                <c:pt idx="380">
                  <c:v>72755</c:v>
                </c:pt>
                <c:pt idx="381">
                  <c:v>72035</c:v>
                </c:pt>
                <c:pt idx="382">
                  <c:v>66670</c:v>
                </c:pt>
                <c:pt idx="383">
                  <c:v>70653</c:v>
                </c:pt>
                <c:pt idx="384">
                  <c:v>71514</c:v>
                </c:pt>
                <c:pt idx="385">
                  <c:v>69556</c:v>
                </c:pt>
                <c:pt idx="386">
                  <c:v>70028</c:v>
                </c:pt>
                <c:pt idx="387">
                  <c:v>71001</c:v>
                </c:pt>
                <c:pt idx="388">
                  <c:v>66723</c:v>
                </c:pt>
                <c:pt idx="389">
                  <c:v>71166</c:v>
                </c:pt>
                <c:pt idx="390">
                  <c:v>71066</c:v>
                </c:pt>
                <c:pt idx="391">
                  <c:v>70354</c:v>
                </c:pt>
                <c:pt idx="392">
                  <c:v>71325</c:v>
                </c:pt>
                <c:pt idx="393">
                  <c:v>65257</c:v>
                </c:pt>
                <c:pt idx="394">
                  <c:v>69640</c:v>
                </c:pt>
                <c:pt idx="395">
                  <c:v>70799</c:v>
                </c:pt>
                <c:pt idx="396">
                  <c:v>66075</c:v>
                </c:pt>
                <c:pt idx="397">
                  <c:v>66544</c:v>
                </c:pt>
                <c:pt idx="398">
                  <c:v>66919</c:v>
                </c:pt>
                <c:pt idx="399">
                  <c:v>67230</c:v>
                </c:pt>
                <c:pt idx="400">
                  <c:v>71101</c:v>
                </c:pt>
                <c:pt idx="401">
                  <c:v>69794</c:v>
                </c:pt>
                <c:pt idx="402">
                  <c:v>72348</c:v>
                </c:pt>
                <c:pt idx="403">
                  <c:v>71083</c:v>
                </c:pt>
                <c:pt idx="404">
                  <c:v>70924</c:v>
                </c:pt>
                <c:pt idx="405">
                  <c:v>72225</c:v>
                </c:pt>
                <c:pt idx="406">
                  <c:v>71901</c:v>
                </c:pt>
                <c:pt idx="407">
                  <c:v>78346</c:v>
                </c:pt>
                <c:pt idx="408">
                  <c:v>86230</c:v>
                </c:pt>
                <c:pt idx="409">
                  <c:v>83848</c:v>
                </c:pt>
                <c:pt idx="410">
                  <c:v>86368</c:v>
                </c:pt>
                <c:pt idx="411">
                  <c:v>83684</c:v>
                </c:pt>
                <c:pt idx="412">
                  <c:v>87392</c:v>
                </c:pt>
                <c:pt idx="413">
                  <c:v>87601</c:v>
                </c:pt>
                <c:pt idx="414">
                  <c:v>91627</c:v>
                </c:pt>
                <c:pt idx="415">
                  <c:v>83928</c:v>
                </c:pt>
                <c:pt idx="416">
                  <c:v>90296</c:v>
                </c:pt>
                <c:pt idx="417">
                  <c:v>94056</c:v>
                </c:pt>
                <c:pt idx="418">
                  <c:v>88932</c:v>
                </c:pt>
                <c:pt idx="419">
                  <c:v>81196</c:v>
                </c:pt>
                <c:pt idx="420">
                  <c:v>72836</c:v>
                </c:pt>
                <c:pt idx="421">
                  <c:v>70752</c:v>
                </c:pt>
                <c:pt idx="422">
                  <c:v>72391</c:v>
                </c:pt>
                <c:pt idx="423">
                  <c:v>73273</c:v>
                </c:pt>
                <c:pt idx="424">
                  <c:v>70385</c:v>
                </c:pt>
                <c:pt idx="425">
                  <c:v>72391</c:v>
                </c:pt>
                <c:pt idx="426">
                  <c:v>70481</c:v>
                </c:pt>
                <c:pt idx="427">
                  <c:v>87557</c:v>
                </c:pt>
                <c:pt idx="428">
                  <c:v>70833</c:v>
                </c:pt>
                <c:pt idx="429">
                  <c:v>73311</c:v>
                </c:pt>
                <c:pt idx="430">
                  <c:v>71423</c:v>
                </c:pt>
                <c:pt idx="431">
                  <c:v>79751</c:v>
                </c:pt>
                <c:pt idx="432">
                  <c:v>85087</c:v>
                </c:pt>
                <c:pt idx="433">
                  <c:v>87268</c:v>
                </c:pt>
                <c:pt idx="434">
                  <c:v>85314</c:v>
                </c:pt>
                <c:pt idx="435">
                  <c:v>83372</c:v>
                </c:pt>
                <c:pt idx="436">
                  <c:v>84736</c:v>
                </c:pt>
                <c:pt idx="437">
                  <c:v>90926</c:v>
                </c:pt>
                <c:pt idx="438">
                  <c:v>87475</c:v>
                </c:pt>
                <c:pt idx="439">
                  <c:v>71211</c:v>
                </c:pt>
                <c:pt idx="440">
                  <c:v>80083</c:v>
                </c:pt>
                <c:pt idx="441">
                  <c:v>70934</c:v>
                </c:pt>
                <c:pt idx="442">
                  <c:v>70794</c:v>
                </c:pt>
                <c:pt idx="443">
                  <c:v>99944</c:v>
                </c:pt>
                <c:pt idx="444">
                  <c:v>66405</c:v>
                </c:pt>
                <c:pt idx="445">
                  <c:v>80700</c:v>
                </c:pt>
                <c:pt idx="446">
                  <c:v>72627</c:v>
                </c:pt>
                <c:pt idx="447">
                  <c:v>71287</c:v>
                </c:pt>
                <c:pt idx="448">
                  <c:v>70967</c:v>
                </c:pt>
                <c:pt idx="449">
                  <c:v>71154</c:v>
                </c:pt>
                <c:pt idx="450">
                  <c:v>70543</c:v>
                </c:pt>
                <c:pt idx="451">
                  <c:v>65453</c:v>
                </c:pt>
                <c:pt idx="452">
                  <c:v>67984</c:v>
                </c:pt>
                <c:pt idx="453">
                  <c:v>71113</c:v>
                </c:pt>
                <c:pt idx="454">
                  <c:v>71093</c:v>
                </c:pt>
                <c:pt idx="455">
                  <c:v>225203</c:v>
                </c:pt>
                <c:pt idx="456">
                  <c:v>70493</c:v>
                </c:pt>
                <c:pt idx="457">
                  <c:v>70078</c:v>
                </c:pt>
                <c:pt idx="458">
                  <c:v>70581</c:v>
                </c:pt>
                <c:pt idx="459">
                  <c:v>66717</c:v>
                </c:pt>
                <c:pt idx="460">
                  <c:v>76419</c:v>
                </c:pt>
                <c:pt idx="461">
                  <c:v>71066</c:v>
                </c:pt>
                <c:pt idx="462">
                  <c:v>76594</c:v>
                </c:pt>
                <c:pt idx="463">
                  <c:v>72034</c:v>
                </c:pt>
                <c:pt idx="464">
                  <c:v>70412</c:v>
                </c:pt>
                <c:pt idx="465">
                  <c:v>70724</c:v>
                </c:pt>
                <c:pt idx="466">
                  <c:v>69593</c:v>
                </c:pt>
                <c:pt idx="467">
                  <c:v>70860</c:v>
                </c:pt>
                <c:pt idx="468">
                  <c:v>70901</c:v>
                </c:pt>
                <c:pt idx="469">
                  <c:v>66054</c:v>
                </c:pt>
                <c:pt idx="470">
                  <c:v>72325</c:v>
                </c:pt>
                <c:pt idx="471">
                  <c:v>71162</c:v>
                </c:pt>
                <c:pt idx="472">
                  <c:v>70388</c:v>
                </c:pt>
                <c:pt idx="473">
                  <c:v>71903</c:v>
                </c:pt>
                <c:pt idx="474">
                  <c:v>70941</c:v>
                </c:pt>
                <c:pt idx="475">
                  <c:v>70784</c:v>
                </c:pt>
                <c:pt idx="476">
                  <c:v>72232</c:v>
                </c:pt>
                <c:pt idx="477">
                  <c:v>71701</c:v>
                </c:pt>
                <c:pt idx="478">
                  <c:v>70455</c:v>
                </c:pt>
                <c:pt idx="479">
                  <c:v>71449</c:v>
                </c:pt>
                <c:pt idx="480">
                  <c:v>66667</c:v>
                </c:pt>
                <c:pt idx="481">
                  <c:v>71055</c:v>
                </c:pt>
                <c:pt idx="482">
                  <c:v>69354</c:v>
                </c:pt>
                <c:pt idx="483">
                  <c:v>70353</c:v>
                </c:pt>
                <c:pt idx="484">
                  <c:v>83430</c:v>
                </c:pt>
                <c:pt idx="485">
                  <c:v>67214</c:v>
                </c:pt>
                <c:pt idx="486">
                  <c:v>70729</c:v>
                </c:pt>
                <c:pt idx="487">
                  <c:v>70271</c:v>
                </c:pt>
                <c:pt idx="488">
                  <c:v>70407</c:v>
                </c:pt>
                <c:pt idx="489">
                  <c:v>72121</c:v>
                </c:pt>
                <c:pt idx="490">
                  <c:v>71316</c:v>
                </c:pt>
                <c:pt idx="491">
                  <c:v>71951</c:v>
                </c:pt>
                <c:pt idx="492">
                  <c:v>71230</c:v>
                </c:pt>
                <c:pt idx="493">
                  <c:v>71018</c:v>
                </c:pt>
                <c:pt idx="494">
                  <c:v>66519</c:v>
                </c:pt>
                <c:pt idx="495">
                  <c:v>71257</c:v>
                </c:pt>
                <c:pt idx="496">
                  <c:v>67179</c:v>
                </c:pt>
                <c:pt idx="497">
                  <c:v>66417</c:v>
                </c:pt>
                <c:pt idx="498">
                  <c:v>71620</c:v>
                </c:pt>
                <c:pt idx="499">
                  <c:v>70964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A-49CC-8EFD-C68381F0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Busqueda Binaria,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Busqueda Binaria'!$I$3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Busqueda Binaria'!$H$4:$H$503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Binaria'!$I$4:$I$503</c:f>
              <c:numCache>
                <c:formatCode>General</c:formatCode>
                <c:ptCount val="500"/>
                <c:pt idx="0">
                  <c:v>1557</c:v>
                </c:pt>
                <c:pt idx="1">
                  <c:v>262</c:v>
                </c:pt>
                <c:pt idx="2">
                  <c:v>236</c:v>
                </c:pt>
                <c:pt idx="3">
                  <c:v>181</c:v>
                </c:pt>
                <c:pt idx="4">
                  <c:v>328</c:v>
                </c:pt>
                <c:pt idx="5">
                  <c:v>244</c:v>
                </c:pt>
                <c:pt idx="6">
                  <c:v>146</c:v>
                </c:pt>
                <c:pt idx="7">
                  <c:v>262</c:v>
                </c:pt>
                <c:pt idx="8">
                  <c:v>201</c:v>
                </c:pt>
                <c:pt idx="9">
                  <c:v>301</c:v>
                </c:pt>
                <c:pt idx="10">
                  <c:v>181</c:v>
                </c:pt>
                <c:pt idx="11">
                  <c:v>225</c:v>
                </c:pt>
                <c:pt idx="12">
                  <c:v>163</c:v>
                </c:pt>
                <c:pt idx="13">
                  <c:v>251</c:v>
                </c:pt>
                <c:pt idx="14">
                  <c:v>167</c:v>
                </c:pt>
                <c:pt idx="15">
                  <c:v>181</c:v>
                </c:pt>
                <c:pt idx="16">
                  <c:v>175</c:v>
                </c:pt>
                <c:pt idx="17">
                  <c:v>228</c:v>
                </c:pt>
                <c:pt idx="18">
                  <c:v>259</c:v>
                </c:pt>
                <c:pt idx="19">
                  <c:v>262</c:v>
                </c:pt>
                <c:pt idx="20">
                  <c:v>235</c:v>
                </c:pt>
                <c:pt idx="21">
                  <c:v>214</c:v>
                </c:pt>
                <c:pt idx="22">
                  <c:v>1205</c:v>
                </c:pt>
                <c:pt idx="23">
                  <c:v>235</c:v>
                </c:pt>
                <c:pt idx="24">
                  <c:v>272</c:v>
                </c:pt>
                <c:pt idx="25">
                  <c:v>199</c:v>
                </c:pt>
                <c:pt idx="26">
                  <c:v>136</c:v>
                </c:pt>
                <c:pt idx="27">
                  <c:v>178</c:v>
                </c:pt>
                <c:pt idx="28">
                  <c:v>190</c:v>
                </c:pt>
                <c:pt idx="29">
                  <c:v>262</c:v>
                </c:pt>
                <c:pt idx="30">
                  <c:v>683</c:v>
                </c:pt>
                <c:pt idx="31">
                  <c:v>254</c:v>
                </c:pt>
                <c:pt idx="32">
                  <c:v>162</c:v>
                </c:pt>
                <c:pt idx="33">
                  <c:v>202</c:v>
                </c:pt>
                <c:pt idx="34">
                  <c:v>178</c:v>
                </c:pt>
                <c:pt idx="35">
                  <c:v>218</c:v>
                </c:pt>
                <c:pt idx="36">
                  <c:v>223</c:v>
                </c:pt>
                <c:pt idx="37">
                  <c:v>102</c:v>
                </c:pt>
                <c:pt idx="38">
                  <c:v>382</c:v>
                </c:pt>
                <c:pt idx="39">
                  <c:v>1194</c:v>
                </c:pt>
                <c:pt idx="40">
                  <c:v>183</c:v>
                </c:pt>
                <c:pt idx="41">
                  <c:v>272</c:v>
                </c:pt>
                <c:pt idx="42">
                  <c:v>195</c:v>
                </c:pt>
                <c:pt idx="43">
                  <c:v>267</c:v>
                </c:pt>
                <c:pt idx="44">
                  <c:v>178</c:v>
                </c:pt>
                <c:pt idx="45">
                  <c:v>193</c:v>
                </c:pt>
                <c:pt idx="46">
                  <c:v>1329</c:v>
                </c:pt>
                <c:pt idx="47">
                  <c:v>211</c:v>
                </c:pt>
                <c:pt idx="48">
                  <c:v>291</c:v>
                </c:pt>
                <c:pt idx="49">
                  <c:v>202</c:v>
                </c:pt>
                <c:pt idx="50">
                  <c:v>2218</c:v>
                </c:pt>
                <c:pt idx="51">
                  <c:v>971</c:v>
                </c:pt>
                <c:pt idx="52">
                  <c:v>310</c:v>
                </c:pt>
                <c:pt idx="53">
                  <c:v>200</c:v>
                </c:pt>
                <c:pt idx="54">
                  <c:v>260</c:v>
                </c:pt>
                <c:pt idx="55">
                  <c:v>234</c:v>
                </c:pt>
                <c:pt idx="56">
                  <c:v>304</c:v>
                </c:pt>
                <c:pt idx="57">
                  <c:v>191</c:v>
                </c:pt>
                <c:pt idx="58">
                  <c:v>235</c:v>
                </c:pt>
                <c:pt idx="59">
                  <c:v>215</c:v>
                </c:pt>
                <c:pt idx="60">
                  <c:v>220</c:v>
                </c:pt>
                <c:pt idx="61">
                  <c:v>204</c:v>
                </c:pt>
                <c:pt idx="62">
                  <c:v>236</c:v>
                </c:pt>
                <c:pt idx="63">
                  <c:v>288</c:v>
                </c:pt>
                <c:pt idx="64">
                  <c:v>245</c:v>
                </c:pt>
                <c:pt idx="65">
                  <c:v>200</c:v>
                </c:pt>
                <c:pt idx="66">
                  <c:v>187</c:v>
                </c:pt>
                <c:pt idx="67">
                  <c:v>235</c:v>
                </c:pt>
                <c:pt idx="68">
                  <c:v>251</c:v>
                </c:pt>
                <c:pt idx="69">
                  <c:v>172</c:v>
                </c:pt>
                <c:pt idx="70">
                  <c:v>157</c:v>
                </c:pt>
                <c:pt idx="71">
                  <c:v>200</c:v>
                </c:pt>
                <c:pt idx="72">
                  <c:v>275</c:v>
                </c:pt>
                <c:pt idx="73">
                  <c:v>225</c:v>
                </c:pt>
                <c:pt idx="74">
                  <c:v>845</c:v>
                </c:pt>
                <c:pt idx="75">
                  <c:v>201</c:v>
                </c:pt>
                <c:pt idx="76">
                  <c:v>167</c:v>
                </c:pt>
                <c:pt idx="77">
                  <c:v>180</c:v>
                </c:pt>
                <c:pt idx="78">
                  <c:v>246</c:v>
                </c:pt>
                <c:pt idx="79">
                  <c:v>217</c:v>
                </c:pt>
                <c:pt idx="80">
                  <c:v>205</c:v>
                </c:pt>
                <c:pt idx="81">
                  <c:v>241</c:v>
                </c:pt>
                <c:pt idx="82">
                  <c:v>195</c:v>
                </c:pt>
                <c:pt idx="83">
                  <c:v>233</c:v>
                </c:pt>
                <c:pt idx="84">
                  <c:v>253</c:v>
                </c:pt>
                <c:pt idx="85">
                  <c:v>274</c:v>
                </c:pt>
                <c:pt idx="86">
                  <c:v>167</c:v>
                </c:pt>
                <c:pt idx="87">
                  <c:v>188</c:v>
                </c:pt>
                <c:pt idx="88">
                  <c:v>185</c:v>
                </c:pt>
                <c:pt idx="89">
                  <c:v>206</c:v>
                </c:pt>
                <c:pt idx="90">
                  <c:v>215</c:v>
                </c:pt>
                <c:pt idx="91">
                  <c:v>164</c:v>
                </c:pt>
                <c:pt idx="92">
                  <c:v>204</c:v>
                </c:pt>
                <c:pt idx="93">
                  <c:v>242</c:v>
                </c:pt>
                <c:pt idx="94">
                  <c:v>1021</c:v>
                </c:pt>
                <c:pt idx="95">
                  <c:v>229</c:v>
                </c:pt>
                <c:pt idx="96">
                  <c:v>216</c:v>
                </c:pt>
                <c:pt idx="97">
                  <c:v>198</c:v>
                </c:pt>
                <c:pt idx="98">
                  <c:v>212</c:v>
                </c:pt>
                <c:pt idx="99">
                  <c:v>272</c:v>
                </c:pt>
                <c:pt idx="100">
                  <c:v>166</c:v>
                </c:pt>
                <c:pt idx="101">
                  <c:v>341</c:v>
                </c:pt>
                <c:pt idx="102">
                  <c:v>252</c:v>
                </c:pt>
                <c:pt idx="103">
                  <c:v>220</c:v>
                </c:pt>
                <c:pt idx="104">
                  <c:v>264</c:v>
                </c:pt>
                <c:pt idx="105">
                  <c:v>254</c:v>
                </c:pt>
                <c:pt idx="106">
                  <c:v>348</c:v>
                </c:pt>
                <c:pt idx="107">
                  <c:v>461</c:v>
                </c:pt>
                <c:pt idx="108">
                  <c:v>922</c:v>
                </c:pt>
                <c:pt idx="109">
                  <c:v>185</c:v>
                </c:pt>
                <c:pt idx="110">
                  <c:v>169</c:v>
                </c:pt>
                <c:pt idx="111">
                  <c:v>216</c:v>
                </c:pt>
                <c:pt idx="112">
                  <c:v>158</c:v>
                </c:pt>
                <c:pt idx="113">
                  <c:v>215</c:v>
                </c:pt>
                <c:pt idx="114">
                  <c:v>289</c:v>
                </c:pt>
                <c:pt idx="115">
                  <c:v>267</c:v>
                </c:pt>
                <c:pt idx="116">
                  <c:v>192</c:v>
                </c:pt>
                <c:pt idx="117">
                  <c:v>208</c:v>
                </c:pt>
                <c:pt idx="118">
                  <c:v>246</c:v>
                </c:pt>
                <c:pt idx="119">
                  <c:v>169</c:v>
                </c:pt>
                <c:pt idx="120">
                  <c:v>180</c:v>
                </c:pt>
                <c:pt idx="121">
                  <c:v>193</c:v>
                </c:pt>
                <c:pt idx="122">
                  <c:v>169</c:v>
                </c:pt>
                <c:pt idx="123">
                  <c:v>598</c:v>
                </c:pt>
                <c:pt idx="124">
                  <c:v>322</c:v>
                </c:pt>
                <c:pt idx="125">
                  <c:v>441</c:v>
                </c:pt>
                <c:pt idx="126">
                  <c:v>219</c:v>
                </c:pt>
                <c:pt idx="127">
                  <c:v>2824</c:v>
                </c:pt>
                <c:pt idx="128">
                  <c:v>913</c:v>
                </c:pt>
                <c:pt idx="129">
                  <c:v>595</c:v>
                </c:pt>
                <c:pt idx="130">
                  <c:v>261</c:v>
                </c:pt>
                <c:pt idx="131">
                  <c:v>1012</c:v>
                </c:pt>
                <c:pt idx="132">
                  <c:v>227</c:v>
                </c:pt>
                <c:pt idx="133">
                  <c:v>218</c:v>
                </c:pt>
                <c:pt idx="134">
                  <c:v>336</c:v>
                </c:pt>
                <c:pt idx="135">
                  <c:v>178</c:v>
                </c:pt>
                <c:pt idx="136">
                  <c:v>297</c:v>
                </c:pt>
                <c:pt idx="137">
                  <c:v>249</c:v>
                </c:pt>
                <c:pt idx="138">
                  <c:v>209</c:v>
                </c:pt>
                <c:pt idx="139">
                  <c:v>252</c:v>
                </c:pt>
                <c:pt idx="140">
                  <c:v>189</c:v>
                </c:pt>
                <c:pt idx="141">
                  <c:v>186</c:v>
                </c:pt>
                <c:pt idx="142">
                  <c:v>369</c:v>
                </c:pt>
                <c:pt idx="143">
                  <c:v>822</c:v>
                </c:pt>
                <c:pt idx="144">
                  <c:v>229</c:v>
                </c:pt>
                <c:pt idx="145">
                  <c:v>410</c:v>
                </c:pt>
                <c:pt idx="146">
                  <c:v>248</c:v>
                </c:pt>
                <c:pt idx="147">
                  <c:v>179</c:v>
                </c:pt>
                <c:pt idx="148">
                  <c:v>188</c:v>
                </c:pt>
                <c:pt idx="149">
                  <c:v>218</c:v>
                </c:pt>
                <c:pt idx="150">
                  <c:v>185</c:v>
                </c:pt>
                <c:pt idx="151">
                  <c:v>200</c:v>
                </c:pt>
                <c:pt idx="152">
                  <c:v>921</c:v>
                </c:pt>
                <c:pt idx="153">
                  <c:v>235</c:v>
                </c:pt>
                <c:pt idx="154">
                  <c:v>236</c:v>
                </c:pt>
                <c:pt idx="155">
                  <c:v>195</c:v>
                </c:pt>
                <c:pt idx="156">
                  <c:v>444</c:v>
                </c:pt>
                <c:pt idx="157">
                  <c:v>173</c:v>
                </c:pt>
                <c:pt idx="158">
                  <c:v>287</c:v>
                </c:pt>
                <c:pt idx="159">
                  <c:v>246</c:v>
                </c:pt>
                <c:pt idx="160">
                  <c:v>629</c:v>
                </c:pt>
                <c:pt idx="161">
                  <c:v>187</c:v>
                </c:pt>
                <c:pt idx="162">
                  <c:v>506</c:v>
                </c:pt>
                <c:pt idx="163">
                  <c:v>228</c:v>
                </c:pt>
                <c:pt idx="164">
                  <c:v>962</c:v>
                </c:pt>
                <c:pt idx="165">
                  <c:v>1299</c:v>
                </c:pt>
                <c:pt idx="166">
                  <c:v>294</c:v>
                </c:pt>
                <c:pt idx="167">
                  <c:v>224</c:v>
                </c:pt>
                <c:pt idx="168">
                  <c:v>389</c:v>
                </c:pt>
                <c:pt idx="169">
                  <c:v>118</c:v>
                </c:pt>
                <c:pt idx="170">
                  <c:v>241</c:v>
                </c:pt>
                <c:pt idx="171">
                  <c:v>183</c:v>
                </c:pt>
                <c:pt idx="172">
                  <c:v>603</c:v>
                </c:pt>
                <c:pt idx="173">
                  <c:v>532</c:v>
                </c:pt>
                <c:pt idx="174">
                  <c:v>323</c:v>
                </c:pt>
                <c:pt idx="175">
                  <c:v>258</c:v>
                </c:pt>
                <c:pt idx="176">
                  <c:v>222</c:v>
                </c:pt>
                <c:pt idx="177">
                  <c:v>493</c:v>
                </c:pt>
                <c:pt idx="178">
                  <c:v>255</c:v>
                </c:pt>
                <c:pt idx="179">
                  <c:v>211</c:v>
                </c:pt>
                <c:pt idx="180">
                  <c:v>224</c:v>
                </c:pt>
                <c:pt idx="181">
                  <c:v>186</c:v>
                </c:pt>
                <c:pt idx="182">
                  <c:v>342</c:v>
                </c:pt>
                <c:pt idx="183">
                  <c:v>220</c:v>
                </c:pt>
                <c:pt idx="184">
                  <c:v>252</c:v>
                </c:pt>
                <c:pt idx="185">
                  <c:v>204</c:v>
                </c:pt>
                <c:pt idx="186">
                  <c:v>252</c:v>
                </c:pt>
                <c:pt idx="187">
                  <c:v>287</c:v>
                </c:pt>
                <c:pt idx="188">
                  <c:v>977</c:v>
                </c:pt>
                <c:pt idx="189">
                  <c:v>1080</c:v>
                </c:pt>
                <c:pt idx="190">
                  <c:v>605</c:v>
                </c:pt>
                <c:pt idx="191">
                  <c:v>239</c:v>
                </c:pt>
                <c:pt idx="192">
                  <c:v>548</c:v>
                </c:pt>
                <c:pt idx="193">
                  <c:v>246</c:v>
                </c:pt>
                <c:pt idx="194">
                  <c:v>184</c:v>
                </c:pt>
                <c:pt idx="195">
                  <c:v>256</c:v>
                </c:pt>
                <c:pt idx="196">
                  <c:v>217</c:v>
                </c:pt>
                <c:pt idx="197">
                  <c:v>223</c:v>
                </c:pt>
                <c:pt idx="198">
                  <c:v>180</c:v>
                </c:pt>
                <c:pt idx="199">
                  <c:v>400</c:v>
                </c:pt>
                <c:pt idx="200">
                  <c:v>187</c:v>
                </c:pt>
                <c:pt idx="201">
                  <c:v>224</c:v>
                </c:pt>
                <c:pt idx="202">
                  <c:v>340</c:v>
                </c:pt>
                <c:pt idx="203">
                  <c:v>213</c:v>
                </c:pt>
                <c:pt idx="204">
                  <c:v>212</c:v>
                </c:pt>
                <c:pt idx="205">
                  <c:v>183</c:v>
                </c:pt>
                <c:pt idx="206">
                  <c:v>200</c:v>
                </c:pt>
                <c:pt idx="207">
                  <c:v>284</c:v>
                </c:pt>
                <c:pt idx="208">
                  <c:v>243</c:v>
                </c:pt>
                <c:pt idx="209">
                  <c:v>755</c:v>
                </c:pt>
                <c:pt idx="210">
                  <c:v>190</c:v>
                </c:pt>
                <c:pt idx="211">
                  <c:v>296</c:v>
                </c:pt>
                <c:pt idx="212">
                  <c:v>195</c:v>
                </c:pt>
                <c:pt idx="213">
                  <c:v>294</c:v>
                </c:pt>
                <c:pt idx="214">
                  <c:v>244</c:v>
                </c:pt>
                <c:pt idx="215">
                  <c:v>200</c:v>
                </c:pt>
                <c:pt idx="216">
                  <c:v>1094</c:v>
                </c:pt>
                <c:pt idx="217">
                  <c:v>304</c:v>
                </c:pt>
                <c:pt idx="218">
                  <c:v>448</c:v>
                </c:pt>
                <c:pt idx="219">
                  <c:v>281</c:v>
                </c:pt>
                <c:pt idx="220">
                  <c:v>232</c:v>
                </c:pt>
                <c:pt idx="221">
                  <c:v>572</c:v>
                </c:pt>
                <c:pt idx="222">
                  <c:v>350</c:v>
                </c:pt>
                <c:pt idx="223">
                  <c:v>230</c:v>
                </c:pt>
                <c:pt idx="224">
                  <c:v>800</c:v>
                </c:pt>
                <c:pt idx="225">
                  <c:v>215</c:v>
                </c:pt>
                <c:pt idx="226">
                  <c:v>158</c:v>
                </c:pt>
                <c:pt idx="227">
                  <c:v>189</c:v>
                </c:pt>
                <c:pt idx="228">
                  <c:v>224</c:v>
                </c:pt>
                <c:pt idx="229">
                  <c:v>285</c:v>
                </c:pt>
                <c:pt idx="230">
                  <c:v>223</c:v>
                </c:pt>
                <c:pt idx="231">
                  <c:v>243</c:v>
                </c:pt>
                <c:pt idx="232">
                  <c:v>230</c:v>
                </c:pt>
                <c:pt idx="233">
                  <c:v>1316</c:v>
                </c:pt>
                <c:pt idx="234">
                  <c:v>155</c:v>
                </c:pt>
                <c:pt idx="235">
                  <c:v>215</c:v>
                </c:pt>
                <c:pt idx="236">
                  <c:v>295</c:v>
                </c:pt>
                <c:pt idx="237">
                  <c:v>247</c:v>
                </c:pt>
                <c:pt idx="238">
                  <c:v>492</c:v>
                </c:pt>
                <c:pt idx="239">
                  <c:v>317</c:v>
                </c:pt>
                <c:pt idx="240">
                  <c:v>292</c:v>
                </c:pt>
                <c:pt idx="241">
                  <c:v>259</c:v>
                </c:pt>
                <c:pt idx="242">
                  <c:v>181</c:v>
                </c:pt>
                <c:pt idx="243">
                  <c:v>466</c:v>
                </c:pt>
                <c:pt idx="244">
                  <c:v>250</c:v>
                </c:pt>
                <c:pt idx="245">
                  <c:v>155</c:v>
                </c:pt>
                <c:pt idx="246">
                  <c:v>188</c:v>
                </c:pt>
                <c:pt idx="247">
                  <c:v>171</c:v>
                </c:pt>
                <c:pt idx="248">
                  <c:v>198</c:v>
                </c:pt>
                <c:pt idx="249">
                  <c:v>155</c:v>
                </c:pt>
                <c:pt idx="250">
                  <c:v>412</c:v>
                </c:pt>
                <c:pt idx="251">
                  <c:v>174</c:v>
                </c:pt>
                <c:pt idx="252">
                  <c:v>367</c:v>
                </c:pt>
                <c:pt idx="253">
                  <c:v>236</c:v>
                </c:pt>
                <c:pt idx="254">
                  <c:v>263</c:v>
                </c:pt>
                <c:pt idx="255">
                  <c:v>166</c:v>
                </c:pt>
                <c:pt idx="256">
                  <c:v>180</c:v>
                </c:pt>
                <c:pt idx="257">
                  <c:v>706</c:v>
                </c:pt>
                <c:pt idx="258">
                  <c:v>232</c:v>
                </c:pt>
                <c:pt idx="259">
                  <c:v>219</c:v>
                </c:pt>
                <c:pt idx="260">
                  <c:v>1649</c:v>
                </c:pt>
                <c:pt idx="261">
                  <c:v>200</c:v>
                </c:pt>
                <c:pt idx="262">
                  <c:v>262</c:v>
                </c:pt>
                <c:pt idx="263">
                  <c:v>215</c:v>
                </c:pt>
                <c:pt idx="264">
                  <c:v>219</c:v>
                </c:pt>
                <c:pt idx="265">
                  <c:v>650</c:v>
                </c:pt>
                <c:pt idx="266">
                  <c:v>330</c:v>
                </c:pt>
                <c:pt idx="267">
                  <c:v>248</c:v>
                </c:pt>
                <c:pt idx="268">
                  <c:v>236</c:v>
                </c:pt>
                <c:pt idx="269">
                  <c:v>204</c:v>
                </c:pt>
                <c:pt idx="270">
                  <c:v>1098</c:v>
                </c:pt>
                <c:pt idx="271">
                  <c:v>240</c:v>
                </c:pt>
                <c:pt idx="272">
                  <c:v>596</c:v>
                </c:pt>
                <c:pt idx="273">
                  <c:v>603</c:v>
                </c:pt>
                <c:pt idx="274">
                  <c:v>926</c:v>
                </c:pt>
                <c:pt idx="275">
                  <c:v>432</c:v>
                </c:pt>
                <c:pt idx="276">
                  <c:v>179</c:v>
                </c:pt>
                <c:pt idx="277">
                  <c:v>203</c:v>
                </c:pt>
                <c:pt idx="278">
                  <c:v>184</c:v>
                </c:pt>
                <c:pt idx="279">
                  <c:v>160</c:v>
                </c:pt>
                <c:pt idx="280">
                  <c:v>259</c:v>
                </c:pt>
                <c:pt idx="281">
                  <c:v>229</c:v>
                </c:pt>
                <c:pt idx="282">
                  <c:v>205</c:v>
                </c:pt>
                <c:pt idx="283">
                  <c:v>339</c:v>
                </c:pt>
                <c:pt idx="284">
                  <c:v>298</c:v>
                </c:pt>
                <c:pt idx="285">
                  <c:v>301</c:v>
                </c:pt>
                <c:pt idx="286">
                  <c:v>204</c:v>
                </c:pt>
                <c:pt idx="287">
                  <c:v>234</c:v>
                </c:pt>
                <c:pt idx="288">
                  <c:v>192</c:v>
                </c:pt>
                <c:pt idx="289">
                  <c:v>276</c:v>
                </c:pt>
                <c:pt idx="290">
                  <c:v>238</c:v>
                </c:pt>
                <c:pt idx="291">
                  <c:v>196</c:v>
                </c:pt>
                <c:pt idx="292">
                  <c:v>869</c:v>
                </c:pt>
                <c:pt idx="293">
                  <c:v>244</c:v>
                </c:pt>
                <c:pt idx="294">
                  <c:v>214</c:v>
                </c:pt>
                <c:pt idx="295">
                  <c:v>265</c:v>
                </c:pt>
                <c:pt idx="296">
                  <c:v>343</c:v>
                </c:pt>
                <c:pt idx="297">
                  <c:v>208</c:v>
                </c:pt>
                <c:pt idx="298">
                  <c:v>1040</c:v>
                </c:pt>
                <c:pt idx="299">
                  <c:v>454</c:v>
                </c:pt>
                <c:pt idx="300">
                  <c:v>350</c:v>
                </c:pt>
                <c:pt idx="301">
                  <c:v>764</c:v>
                </c:pt>
                <c:pt idx="302">
                  <c:v>357</c:v>
                </c:pt>
                <c:pt idx="303">
                  <c:v>221</c:v>
                </c:pt>
                <c:pt idx="304">
                  <c:v>391</c:v>
                </c:pt>
                <c:pt idx="305">
                  <c:v>272</c:v>
                </c:pt>
                <c:pt idx="306">
                  <c:v>235</c:v>
                </c:pt>
                <c:pt idx="307">
                  <c:v>426</c:v>
                </c:pt>
                <c:pt idx="308">
                  <c:v>1112</c:v>
                </c:pt>
                <c:pt idx="309">
                  <c:v>243</c:v>
                </c:pt>
                <c:pt idx="310">
                  <c:v>309</c:v>
                </c:pt>
                <c:pt idx="311">
                  <c:v>295</c:v>
                </c:pt>
                <c:pt idx="312">
                  <c:v>406</c:v>
                </c:pt>
                <c:pt idx="313">
                  <c:v>181</c:v>
                </c:pt>
                <c:pt idx="314">
                  <c:v>800</c:v>
                </c:pt>
                <c:pt idx="315">
                  <c:v>433</c:v>
                </c:pt>
                <c:pt idx="316">
                  <c:v>489</c:v>
                </c:pt>
                <c:pt idx="317">
                  <c:v>270</c:v>
                </c:pt>
                <c:pt idx="318">
                  <c:v>913</c:v>
                </c:pt>
                <c:pt idx="319">
                  <c:v>755</c:v>
                </c:pt>
                <c:pt idx="320">
                  <c:v>1247</c:v>
                </c:pt>
                <c:pt idx="321">
                  <c:v>214</c:v>
                </c:pt>
                <c:pt idx="322">
                  <c:v>216</c:v>
                </c:pt>
                <c:pt idx="323">
                  <c:v>271</c:v>
                </c:pt>
                <c:pt idx="324">
                  <c:v>192</c:v>
                </c:pt>
                <c:pt idx="325">
                  <c:v>174</c:v>
                </c:pt>
                <c:pt idx="326">
                  <c:v>252</c:v>
                </c:pt>
                <c:pt idx="327">
                  <c:v>176</c:v>
                </c:pt>
                <c:pt idx="328">
                  <c:v>904</c:v>
                </c:pt>
                <c:pt idx="329">
                  <c:v>195</c:v>
                </c:pt>
                <c:pt idx="330">
                  <c:v>266</c:v>
                </c:pt>
                <c:pt idx="331">
                  <c:v>197</c:v>
                </c:pt>
                <c:pt idx="332">
                  <c:v>220</c:v>
                </c:pt>
                <c:pt idx="333">
                  <c:v>361</c:v>
                </c:pt>
                <c:pt idx="334">
                  <c:v>287</c:v>
                </c:pt>
                <c:pt idx="335">
                  <c:v>611</c:v>
                </c:pt>
                <c:pt idx="336">
                  <c:v>518</c:v>
                </c:pt>
                <c:pt idx="337">
                  <c:v>325</c:v>
                </c:pt>
                <c:pt idx="338">
                  <c:v>194</c:v>
                </c:pt>
                <c:pt idx="339">
                  <c:v>201</c:v>
                </c:pt>
                <c:pt idx="340">
                  <c:v>456</c:v>
                </c:pt>
                <c:pt idx="341">
                  <c:v>339</c:v>
                </c:pt>
                <c:pt idx="342">
                  <c:v>709</c:v>
                </c:pt>
                <c:pt idx="343">
                  <c:v>300</c:v>
                </c:pt>
                <c:pt idx="344">
                  <c:v>468</c:v>
                </c:pt>
                <c:pt idx="345">
                  <c:v>262</c:v>
                </c:pt>
                <c:pt idx="346">
                  <c:v>1482</c:v>
                </c:pt>
                <c:pt idx="347">
                  <c:v>282</c:v>
                </c:pt>
                <c:pt idx="348">
                  <c:v>437</c:v>
                </c:pt>
                <c:pt idx="349">
                  <c:v>171</c:v>
                </c:pt>
                <c:pt idx="350">
                  <c:v>224</c:v>
                </c:pt>
                <c:pt idx="351">
                  <c:v>168</c:v>
                </c:pt>
                <c:pt idx="352">
                  <c:v>248</c:v>
                </c:pt>
                <c:pt idx="353">
                  <c:v>258</c:v>
                </c:pt>
                <c:pt idx="354">
                  <c:v>213</c:v>
                </c:pt>
                <c:pt idx="355">
                  <c:v>361</c:v>
                </c:pt>
                <c:pt idx="356">
                  <c:v>237</c:v>
                </c:pt>
                <c:pt idx="357">
                  <c:v>252</c:v>
                </c:pt>
                <c:pt idx="358">
                  <c:v>235</c:v>
                </c:pt>
                <c:pt idx="359">
                  <c:v>221</c:v>
                </c:pt>
                <c:pt idx="360">
                  <c:v>872</c:v>
                </c:pt>
                <c:pt idx="361">
                  <c:v>399</c:v>
                </c:pt>
                <c:pt idx="362">
                  <c:v>171</c:v>
                </c:pt>
                <c:pt idx="363">
                  <c:v>238</c:v>
                </c:pt>
                <c:pt idx="364">
                  <c:v>167</c:v>
                </c:pt>
                <c:pt idx="365">
                  <c:v>859</c:v>
                </c:pt>
                <c:pt idx="366">
                  <c:v>628</c:v>
                </c:pt>
                <c:pt idx="367">
                  <c:v>253</c:v>
                </c:pt>
                <c:pt idx="368">
                  <c:v>1131</c:v>
                </c:pt>
                <c:pt idx="369">
                  <c:v>1217</c:v>
                </c:pt>
                <c:pt idx="370">
                  <c:v>1138</c:v>
                </c:pt>
                <c:pt idx="371">
                  <c:v>321</c:v>
                </c:pt>
                <c:pt idx="372">
                  <c:v>1037</c:v>
                </c:pt>
                <c:pt idx="373">
                  <c:v>334</c:v>
                </c:pt>
                <c:pt idx="374">
                  <c:v>202</c:v>
                </c:pt>
                <c:pt idx="375">
                  <c:v>221</c:v>
                </c:pt>
                <c:pt idx="376">
                  <c:v>218</c:v>
                </c:pt>
                <c:pt idx="377">
                  <c:v>200</c:v>
                </c:pt>
                <c:pt idx="378">
                  <c:v>1408</c:v>
                </c:pt>
                <c:pt idx="379">
                  <c:v>369</c:v>
                </c:pt>
                <c:pt idx="380">
                  <c:v>709</c:v>
                </c:pt>
                <c:pt idx="381">
                  <c:v>242</c:v>
                </c:pt>
                <c:pt idx="382">
                  <c:v>180</c:v>
                </c:pt>
                <c:pt idx="383">
                  <c:v>204</c:v>
                </c:pt>
                <c:pt idx="384">
                  <c:v>244</c:v>
                </c:pt>
                <c:pt idx="385">
                  <c:v>368</c:v>
                </c:pt>
                <c:pt idx="386">
                  <c:v>5544</c:v>
                </c:pt>
                <c:pt idx="387">
                  <c:v>202</c:v>
                </c:pt>
                <c:pt idx="388">
                  <c:v>230</c:v>
                </c:pt>
                <c:pt idx="389">
                  <c:v>1015</c:v>
                </c:pt>
                <c:pt idx="390">
                  <c:v>139</c:v>
                </c:pt>
                <c:pt idx="391">
                  <c:v>248</c:v>
                </c:pt>
                <c:pt idx="392">
                  <c:v>272</c:v>
                </c:pt>
                <c:pt idx="393">
                  <c:v>240</c:v>
                </c:pt>
                <c:pt idx="394">
                  <c:v>190</c:v>
                </c:pt>
                <c:pt idx="395">
                  <c:v>262</c:v>
                </c:pt>
                <c:pt idx="396">
                  <c:v>444</c:v>
                </c:pt>
                <c:pt idx="397">
                  <c:v>229</c:v>
                </c:pt>
                <c:pt idx="398">
                  <c:v>273</c:v>
                </c:pt>
                <c:pt idx="399">
                  <c:v>1017</c:v>
                </c:pt>
                <c:pt idx="400">
                  <c:v>228</c:v>
                </c:pt>
                <c:pt idx="401">
                  <c:v>203</c:v>
                </c:pt>
                <c:pt idx="402">
                  <c:v>199</c:v>
                </c:pt>
                <c:pt idx="403">
                  <c:v>284</c:v>
                </c:pt>
                <c:pt idx="404">
                  <c:v>1419</c:v>
                </c:pt>
                <c:pt idx="405">
                  <c:v>435</c:v>
                </c:pt>
                <c:pt idx="406">
                  <c:v>334</c:v>
                </c:pt>
                <c:pt idx="407">
                  <c:v>163</c:v>
                </c:pt>
                <c:pt idx="408">
                  <c:v>264</c:v>
                </c:pt>
                <c:pt idx="409">
                  <c:v>197</c:v>
                </c:pt>
                <c:pt idx="410">
                  <c:v>200</c:v>
                </c:pt>
                <c:pt idx="411">
                  <c:v>156</c:v>
                </c:pt>
                <c:pt idx="412">
                  <c:v>543</c:v>
                </c:pt>
                <c:pt idx="413">
                  <c:v>223</c:v>
                </c:pt>
                <c:pt idx="414">
                  <c:v>453</c:v>
                </c:pt>
                <c:pt idx="415">
                  <c:v>234</c:v>
                </c:pt>
                <c:pt idx="416">
                  <c:v>258</c:v>
                </c:pt>
                <c:pt idx="417">
                  <c:v>246</c:v>
                </c:pt>
                <c:pt idx="418">
                  <c:v>225</c:v>
                </c:pt>
                <c:pt idx="419">
                  <c:v>223</c:v>
                </c:pt>
                <c:pt idx="420">
                  <c:v>201</c:v>
                </c:pt>
                <c:pt idx="421">
                  <c:v>456</c:v>
                </c:pt>
                <c:pt idx="422">
                  <c:v>285</c:v>
                </c:pt>
                <c:pt idx="423">
                  <c:v>575</c:v>
                </c:pt>
                <c:pt idx="424">
                  <c:v>205</c:v>
                </c:pt>
                <c:pt idx="425">
                  <c:v>248</c:v>
                </c:pt>
                <c:pt idx="426">
                  <c:v>249</c:v>
                </c:pt>
                <c:pt idx="427">
                  <c:v>298</c:v>
                </c:pt>
                <c:pt idx="428">
                  <c:v>235</c:v>
                </c:pt>
                <c:pt idx="429">
                  <c:v>263</c:v>
                </c:pt>
                <c:pt idx="430">
                  <c:v>249</c:v>
                </c:pt>
                <c:pt idx="431">
                  <c:v>217</c:v>
                </c:pt>
                <c:pt idx="432">
                  <c:v>167</c:v>
                </c:pt>
                <c:pt idx="433">
                  <c:v>202</c:v>
                </c:pt>
                <c:pt idx="434">
                  <c:v>211</c:v>
                </c:pt>
                <c:pt idx="435">
                  <c:v>279</c:v>
                </c:pt>
                <c:pt idx="436">
                  <c:v>256</c:v>
                </c:pt>
                <c:pt idx="437">
                  <c:v>251</c:v>
                </c:pt>
                <c:pt idx="438">
                  <c:v>202</c:v>
                </c:pt>
                <c:pt idx="439">
                  <c:v>141</c:v>
                </c:pt>
                <c:pt idx="440">
                  <c:v>207</c:v>
                </c:pt>
                <c:pt idx="441">
                  <c:v>202</c:v>
                </c:pt>
                <c:pt idx="442">
                  <c:v>202</c:v>
                </c:pt>
                <c:pt idx="443">
                  <c:v>114</c:v>
                </c:pt>
                <c:pt idx="444">
                  <c:v>146</c:v>
                </c:pt>
                <c:pt idx="445">
                  <c:v>369</c:v>
                </c:pt>
                <c:pt idx="446">
                  <c:v>180</c:v>
                </c:pt>
                <c:pt idx="447">
                  <c:v>326</c:v>
                </c:pt>
                <c:pt idx="448">
                  <c:v>234</c:v>
                </c:pt>
                <c:pt idx="449">
                  <c:v>191</c:v>
                </c:pt>
                <c:pt idx="450">
                  <c:v>213</c:v>
                </c:pt>
                <c:pt idx="451">
                  <c:v>346</c:v>
                </c:pt>
                <c:pt idx="452">
                  <c:v>236</c:v>
                </c:pt>
                <c:pt idx="453">
                  <c:v>189</c:v>
                </c:pt>
                <c:pt idx="454">
                  <c:v>598</c:v>
                </c:pt>
                <c:pt idx="455">
                  <c:v>198</c:v>
                </c:pt>
                <c:pt idx="456">
                  <c:v>494</c:v>
                </c:pt>
                <c:pt idx="457">
                  <c:v>1414</c:v>
                </c:pt>
                <c:pt idx="458">
                  <c:v>203</c:v>
                </c:pt>
                <c:pt idx="459">
                  <c:v>265</c:v>
                </c:pt>
                <c:pt idx="460">
                  <c:v>299</c:v>
                </c:pt>
                <c:pt idx="461">
                  <c:v>956</c:v>
                </c:pt>
                <c:pt idx="462">
                  <c:v>677</c:v>
                </c:pt>
                <c:pt idx="463">
                  <c:v>328</c:v>
                </c:pt>
                <c:pt idx="464">
                  <c:v>176</c:v>
                </c:pt>
                <c:pt idx="465">
                  <c:v>231</c:v>
                </c:pt>
                <c:pt idx="466">
                  <c:v>573</c:v>
                </c:pt>
                <c:pt idx="467">
                  <c:v>125</c:v>
                </c:pt>
                <c:pt idx="468">
                  <c:v>153</c:v>
                </c:pt>
                <c:pt idx="469">
                  <c:v>216</c:v>
                </c:pt>
                <c:pt idx="470">
                  <c:v>226</c:v>
                </c:pt>
                <c:pt idx="471">
                  <c:v>1247</c:v>
                </c:pt>
                <c:pt idx="472">
                  <c:v>216</c:v>
                </c:pt>
                <c:pt idx="473">
                  <c:v>195</c:v>
                </c:pt>
                <c:pt idx="474">
                  <c:v>231</c:v>
                </c:pt>
                <c:pt idx="475">
                  <c:v>514</c:v>
                </c:pt>
                <c:pt idx="476">
                  <c:v>190</c:v>
                </c:pt>
                <c:pt idx="477">
                  <c:v>237</c:v>
                </c:pt>
                <c:pt idx="478">
                  <c:v>341</c:v>
                </c:pt>
                <c:pt idx="479">
                  <c:v>304</c:v>
                </c:pt>
                <c:pt idx="480">
                  <c:v>232</c:v>
                </c:pt>
                <c:pt idx="481">
                  <c:v>159</c:v>
                </c:pt>
                <c:pt idx="482">
                  <c:v>259</c:v>
                </c:pt>
                <c:pt idx="483">
                  <c:v>225</c:v>
                </c:pt>
                <c:pt idx="484">
                  <c:v>198</c:v>
                </c:pt>
                <c:pt idx="485">
                  <c:v>423</c:v>
                </c:pt>
                <c:pt idx="486">
                  <c:v>212</c:v>
                </c:pt>
                <c:pt idx="487">
                  <c:v>181</c:v>
                </c:pt>
                <c:pt idx="488">
                  <c:v>135</c:v>
                </c:pt>
                <c:pt idx="489">
                  <c:v>211</c:v>
                </c:pt>
                <c:pt idx="490">
                  <c:v>191</c:v>
                </c:pt>
                <c:pt idx="491">
                  <c:v>390</c:v>
                </c:pt>
                <c:pt idx="492">
                  <c:v>238</c:v>
                </c:pt>
                <c:pt idx="493">
                  <c:v>205</c:v>
                </c:pt>
                <c:pt idx="494">
                  <c:v>203</c:v>
                </c:pt>
                <c:pt idx="495">
                  <c:v>229</c:v>
                </c:pt>
                <c:pt idx="496">
                  <c:v>159</c:v>
                </c:pt>
                <c:pt idx="497">
                  <c:v>397</c:v>
                </c:pt>
                <c:pt idx="498">
                  <c:v>290</c:v>
                </c:pt>
                <c:pt idx="499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B-44E8-A144-F4D454B6751C}"/>
            </c:ext>
          </c:extLst>
        </c:ser>
        <c:ser>
          <c:idx val="1"/>
          <c:order val="1"/>
          <c:tx>
            <c:strRef>
              <c:f>'Tiempo Busqueda Binaria'!$J$3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Busqueda Binaria'!$H$4:$H$503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Binaria'!$J$4:$J$503</c:f>
              <c:numCache>
                <c:formatCode>General</c:formatCode>
                <c:ptCount val="500"/>
                <c:pt idx="0">
                  <c:v>362</c:v>
                </c:pt>
                <c:pt idx="1">
                  <c:v>85</c:v>
                </c:pt>
                <c:pt idx="2">
                  <c:v>263</c:v>
                </c:pt>
                <c:pt idx="3">
                  <c:v>93</c:v>
                </c:pt>
                <c:pt idx="4">
                  <c:v>149</c:v>
                </c:pt>
                <c:pt idx="5">
                  <c:v>342</c:v>
                </c:pt>
                <c:pt idx="6">
                  <c:v>101</c:v>
                </c:pt>
                <c:pt idx="7">
                  <c:v>116</c:v>
                </c:pt>
                <c:pt idx="8">
                  <c:v>82</c:v>
                </c:pt>
                <c:pt idx="9">
                  <c:v>185</c:v>
                </c:pt>
                <c:pt idx="10">
                  <c:v>146</c:v>
                </c:pt>
                <c:pt idx="11">
                  <c:v>191</c:v>
                </c:pt>
                <c:pt idx="12">
                  <c:v>295</c:v>
                </c:pt>
                <c:pt idx="13">
                  <c:v>143</c:v>
                </c:pt>
                <c:pt idx="14">
                  <c:v>323</c:v>
                </c:pt>
                <c:pt idx="15">
                  <c:v>150</c:v>
                </c:pt>
                <c:pt idx="16">
                  <c:v>162</c:v>
                </c:pt>
                <c:pt idx="17">
                  <c:v>101</c:v>
                </c:pt>
                <c:pt idx="18">
                  <c:v>73</c:v>
                </c:pt>
                <c:pt idx="19">
                  <c:v>70</c:v>
                </c:pt>
                <c:pt idx="20">
                  <c:v>133</c:v>
                </c:pt>
                <c:pt idx="21">
                  <c:v>129</c:v>
                </c:pt>
                <c:pt idx="22">
                  <c:v>306</c:v>
                </c:pt>
                <c:pt idx="23">
                  <c:v>207</c:v>
                </c:pt>
                <c:pt idx="24">
                  <c:v>240</c:v>
                </c:pt>
                <c:pt idx="25">
                  <c:v>119</c:v>
                </c:pt>
                <c:pt idx="26">
                  <c:v>205</c:v>
                </c:pt>
                <c:pt idx="27">
                  <c:v>169</c:v>
                </c:pt>
                <c:pt idx="28">
                  <c:v>137</c:v>
                </c:pt>
                <c:pt idx="29">
                  <c:v>127</c:v>
                </c:pt>
                <c:pt idx="30">
                  <c:v>86</c:v>
                </c:pt>
                <c:pt idx="31">
                  <c:v>151</c:v>
                </c:pt>
                <c:pt idx="32">
                  <c:v>190</c:v>
                </c:pt>
                <c:pt idx="33">
                  <c:v>167</c:v>
                </c:pt>
                <c:pt idx="34">
                  <c:v>117</c:v>
                </c:pt>
                <c:pt idx="35">
                  <c:v>380</c:v>
                </c:pt>
                <c:pt idx="36">
                  <c:v>142</c:v>
                </c:pt>
                <c:pt idx="37">
                  <c:v>149</c:v>
                </c:pt>
                <c:pt idx="38">
                  <c:v>117</c:v>
                </c:pt>
                <c:pt idx="39">
                  <c:v>106</c:v>
                </c:pt>
                <c:pt idx="40">
                  <c:v>165</c:v>
                </c:pt>
                <c:pt idx="41">
                  <c:v>109</c:v>
                </c:pt>
                <c:pt idx="42">
                  <c:v>177</c:v>
                </c:pt>
                <c:pt idx="43">
                  <c:v>187</c:v>
                </c:pt>
                <c:pt idx="44">
                  <c:v>153</c:v>
                </c:pt>
                <c:pt idx="45">
                  <c:v>150</c:v>
                </c:pt>
                <c:pt idx="46">
                  <c:v>466</c:v>
                </c:pt>
                <c:pt idx="47">
                  <c:v>281</c:v>
                </c:pt>
                <c:pt idx="48">
                  <c:v>383</c:v>
                </c:pt>
                <c:pt idx="49">
                  <c:v>229</c:v>
                </c:pt>
                <c:pt idx="50">
                  <c:v>133</c:v>
                </c:pt>
                <c:pt idx="51">
                  <c:v>340</c:v>
                </c:pt>
                <c:pt idx="52">
                  <c:v>205</c:v>
                </c:pt>
                <c:pt idx="53">
                  <c:v>262</c:v>
                </c:pt>
                <c:pt idx="54">
                  <c:v>125</c:v>
                </c:pt>
                <c:pt idx="55">
                  <c:v>138</c:v>
                </c:pt>
                <c:pt idx="56">
                  <c:v>173</c:v>
                </c:pt>
                <c:pt idx="57">
                  <c:v>267</c:v>
                </c:pt>
                <c:pt idx="58">
                  <c:v>126</c:v>
                </c:pt>
                <c:pt idx="59">
                  <c:v>100</c:v>
                </c:pt>
                <c:pt idx="60">
                  <c:v>116</c:v>
                </c:pt>
                <c:pt idx="61">
                  <c:v>98</c:v>
                </c:pt>
                <c:pt idx="62">
                  <c:v>171</c:v>
                </c:pt>
                <c:pt idx="63">
                  <c:v>221</c:v>
                </c:pt>
                <c:pt idx="64">
                  <c:v>131</c:v>
                </c:pt>
                <c:pt idx="65">
                  <c:v>141</c:v>
                </c:pt>
                <c:pt idx="66">
                  <c:v>412</c:v>
                </c:pt>
                <c:pt idx="67">
                  <c:v>295</c:v>
                </c:pt>
                <c:pt idx="68">
                  <c:v>167</c:v>
                </c:pt>
                <c:pt idx="69">
                  <c:v>265</c:v>
                </c:pt>
                <c:pt idx="70">
                  <c:v>122</c:v>
                </c:pt>
                <c:pt idx="71">
                  <c:v>80</c:v>
                </c:pt>
                <c:pt idx="72">
                  <c:v>95</c:v>
                </c:pt>
                <c:pt idx="73">
                  <c:v>121</c:v>
                </c:pt>
                <c:pt idx="74">
                  <c:v>216</c:v>
                </c:pt>
                <c:pt idx="75">
                  <c:v>108</c:v>
                </c:pt>
                <c:pt idx="76">
                  <c:v>316</c:v>
                </c:pt>
                <c:pt idx="77">
                  <c:v>164</c:v>
                </c:pt>
                <c:pt idx="78">
                  <c:v>242</c:v>
                </c:pt>
                <c:pt idx="79">
                  <c:v>138</c:v>
                </c:pt>
                <c:pt idx="80">
                  <c:v>137</c:v>
                </c:pt>
                <c:pt idx="81">
                  <c:v>391</c:v>
                </c:pt>
                <c:pt idx="82">
                  <c:v>88</c:v>
                </c:pt>
                <c:pt idx="83">
                  <c:v>320</c:v>
                </c:pt>
                <c:pt idx="84">
                  <c:v>126</c:v>
                </c:pt>
                <c:pt idx="85">
                  <c:v>185</c:v>
                </c:pt>
                <c:pt idx="86">
                  <c:v>106</c:v>
                </c:pt>
                <c:pt idx="87">
                  <c:v>131</c:v>
                </c:pt>
                <c:pt idx="88">
                  <c:v>272</c:v>
                </c:pt>
                <c:pt idx="89">
                  <c:v>87</c:v>
                </c:pt>
                <c:pt idx="90">
                  <c:v>218</c:v>
                </c:pt>
                <c:pt idx="91">
                  <c:v>130</c:v>
                </c:pt>
                <c:pt idx="92">
                  <c:v>215</c:v>
                </c:pt>
                <c:pt idx="93">
                  <c:v>125</c:v>
                </c:pt>
                <c:pt idx="94">
                  <c:v>218</c:v>
                </c:pt>
                <c:pt idx="95">
                  <c:v>413</c:v>
                </c:pt>
                <c:pt idx="96">
                  <c:v>153</c:v>
                </c:pt>
                <c:pt idx="97">
                  <c:v>155</c:v>
                </c:pt>
                <c:pt idx="98">
                  <c:v>166</c:v>
                </c:pt>
                <c:pt idx="99">
                  <c:v>320</c:v>
                </c:pt>
                <c:pt idx="100">
                  <c:v>207</c:v>
                </c:pt>
                <c:pt idx="101">
                  <c:v>309</c:v>
                </c:pt>
                <c:pt idx="102">
                  <c:v>162</c:v>
                </c:pt>
                <c:pt idx="103">
                  <c:v>306</c:v>
                </c:pt>
                <c:pt idx="104">
                  <c:v>185</c:v>
                </c:pt>
                <c:pt idx="105">
                  <c:v>220</c:v>
                </c:pt>
                <c:pt idx="106">
                  <c:v>104</c:v>
                </c:pt>
                <c:pt idx="107">
                  <c:v>143</c:v>
                </c:pt>
                <c:pt idx="108">
                  <c:v>396</c:v>
                </c:pt>
                <c:pt idx="109">
                  <c:v>152</c:v>
                </c:pt>
                <c:pt idx="110">
                  <c:v>369</c:v>
                </c:pt>
                <c:pt idx="111">
                  <c:v>88</c:v>
                </c:pt>
                <c:pt idx="112">
                  <c:v>197</c:v>
                </c:pt>
                <c:pt idx="113">
                  <c:v>93</c:v>
                </c:pt>
                <c:pt idx="114">
                  <c:v>60</c:v>
                </c:pt>
                <c:pt idx="115">
                  <c:v>160</c:v>
                </c:pt>
                <c:pt idx="116">
                  <c:v>152</c:v>
                </c:pt>
                <c:pt idx="117">
                  <c:v>115</c:v>
                </c:pt>
                <c:pt idx="118">
                  <c:v>142</c:v>
                </c:pt>
                <c:pt idx="119">
                  <c:v>114</c:v>
                </c:pt>
                <c:pt idx="120">
                  <c:v>258</c:v>
                </c:pt>
                <c:pt idx="121">
                  <c:v>237</c:v>
                </c:pt>
                <c:pt idx="122">
                  <c:v>160</c:v>
                </c:pt>
                <c:pt idx="123">
                  <c:v>120</c:v>
                </c:pt>
                <c:pt idx="124">
                  <c:v>132</c:v>
                </c:pt>
                <c:pt idx="125">
                  <c:v>190</c:v>
                </c:pt>
                <c:pt idx="126">
                  <c:v>317</c:v>
                </c:pt>
                <c:pt idx="127">
                  <c:v>232</c:v>
                </c:pt>
                <c:pt idx="128">
                  <c:v>177</c:v>
                </c:pt>
                <c:pt idx="129">
                  <c:v>164</c:v>
                </c:pt>
                <c:pt idx="130">
                  <c:v>225</c:v>
                </c:pt>
                <c:pt idx="131">
                  <c:v>359</c:v>
                </c:pt>
                <c:pt idx="132">
                  <c:v>126</c:v>
                </c:pt>
                <c:pt idx="133">
                  <c:v>178</c:v>
                </c:pt>
                <c:pt idx="134">
                  <c:v>491</c:v>
                </c:pt>
                <c:pt idx="135">
                  <c:v>74</c:v>
                </c:pt>
                <c:pt idx="136">
                  <c:v>193</c:v>
                </c:pt>
                <c:pt idx="137">
                  <c:v>386</c:v>
                </c:pt>
                <c:pt idx="138">
                  <c:v>314</c:v>
                </c:pt>
                <c:pt idx="139">
                  <c:v>162</c:v>
                </c:pt>
                <c:pt idx="140">
                  <c:v>236</c:v>
                </c:pt>
                <c:pt idx="141">
                  <c:v>133</c:v>
                </c:pt>
                <c:pt idx="142">
                  <c:v>151</c:v>
                </c:pt>
                <c:pt idx="143">
                  <c:v>222</c:v>
                </c:pt>
                <c:pt idx="144">
                  <c:v>118</c:v>
                </c:pt>
                <c:pt idx="145">
                  <c:v>214</c:v>
                </c:pt>
                <c:pt idx="146">
                  <c:v>158</c:v>
                </c:pt>
                <c:pt idx="147">
                  <c:v>106</c:v>
                </c:pt>
                <c:pt idx="148">
                  <c:v>196</c:v>
                </c:pt>
                <c:pt idx="149">
                  <c:v>177</c:v>
                </c:pt>
                <c:pt idx="150">
                  <c:v>139</c:v>
                </c:pt>
                <c:pt idx="151">
                  <c:v>103</c:v>
                </c:pt>
                <c:pt idx="152">
                  <c:v>154</c:v>
                </c:pt>
                <c:pt idx="153">
                  <c:v>259</c:v>
                </c:pt>
                <c:pt idx="154">
                  <c:v>473</c:v>
                </c:pt>
                <c:pt idx="155">
                  <c:v>257</c:v>
                </c:pt>
                <c:pt idx="156">
                  <c:v>581</c:v>
                </c:pt>
                <c:pt idx="157">
                  <c:v>125</c:v>
                </c:pt>
                <c:pt idx="158">
                  <c:v>159</c:v>
                </c:pt>
                <c:pt idx="159">
                  <c:v>163</c:v>
                </c:pt>
                <c:pt idx="160">
                  <c:v>197</c:v>
                </c:pt>
                <c:pt idx="161">
                  <c:v>632</c:v>
                </c:pt>
                <c:pt idx="162">
                  <c:v>113</c:v>
                </c:pt>
                <c:pt idx="163">
                  <c:v>330</c:v>
                </c:pt>
                <c:pt idx="164">
                  <c:v>632</c:v>
                </c:pt>
                <c:pt idx="165">
                  <c:v>124</c:v>
                </c:pt>
                <c:pt idx="166">
                  <c:v>137</c:v>
                </c:pt>
                <c:pt idx="167">
                  <c:v>214</c:v>
                </c:pt>
                <c:pt idx="168">
                  <c:v>397</c:v>
                </c:pt>
                <c:pt idx="169">
                  <c:v>118</c:v>
                </c:pt>
                <c:pt idx="170">
                  <c:v>123</c:v>
                </c:pt>
                <c:pt idx="171">
                  <c:v>229</c:v>
                </c:pt>
                <c:pt idx="172">
                  <c:v>207</c:v>
                </c:pt>
                <c:pt idx="173">
                  <c:v>132</c:v>
                </c:pt>
                <c:pt idx="174">
                  <c:v>173</c:v>
                </c:pt>
                <c:pt idx="175">
                  <c:v>136</c:v>
                </c:pt>
                <c:pt idx="176">
                  <c:v>101</c:v>
                </c:pt>
                <c:pt idx="177">
                  <c:v>82</c:v>
                </c:pt>
                <c:pt idx="178">
                  <c:v>187</c:v>
                </c:pt>
                <c:pt idx="179">
                  <c:v>150</c:v>
                </c:pt>
                <c:pt idx="180">
                  <c:v>390</c:v>
                </c:pt>
                <c:pt idx="181">
                  <c:v>313</c:v>
                </c:pt>
                <c:pt idx="182">
                  <c:v>104</c:v>
                </c:pt>
                <c:pt idx="183">
                  <c:v>178</c:v>
                </c:pt>
                <c:pt idx="184">
                  <c:v>389</c:v>
                </c:pt>
                <c:pt idx="185">
                  <c:v>143</c:v>
                </c:pt>
                <c:pt idx="186">
                  <c:v>201</c:v>
                </c:pt>
                <c:pt idx="187">
                  <c:v>251</c:v>
                </c:pt>
                <c:pt idx="188">
                  <c:v>450</c:v>
                </c:pt>
                <c:pt idx="189">
                  <c:v>405</c:v>
                </c:pt>
                <c:pt idx="190">
                  <c:v>225</c:v>
                </c:pt>
                <c:pt idx="191">
                  <c:v>243</c:v>
                </c:pt>
                <c:pt idx="192">
                  <c:v>177</c:v>
                </c:pt>
                <c:pt idx="193">
                  <c:v>149</c:v>
                </c:pt>
                <c:pt idx="194">
                  <c:v>128</c:v>
                </c:pt>
                <c:pt idx="195">
                  <c:v>205</c:v>
                </c:pt>
                <c:pt idx="196">
                  <c:v>97</c:v>
                </c:pt>
                <c:pt idx="197">
                  <c:v>185</c:v>
                </c:pt>
                <c:pt idx="198">
                  <c:v>161</c:v>
                </c:pt>
                <c:pt idx="199">
                  <c:v>204</c:v>
                </c:pt>
                <c:pt idx="200">
                  <c:v>308</c:v>
                </c:pt>
                <c:pt idx="201">
                  <c:v>191</c:v>
                </c:pt>
                <c:pt idx="202">
                  <c:v>316</c:v>
                </c:pt>
                <c:pt idx="203">
                  <c:v>292</c:v>
                </c:pt>
                <c:pt idx="204">
                  <c:v>346</c:v>
                </c:pt>
                <c:pt idx="205">
                  <c:v>240</c:v>
                </c:pt>
                <c:pt idx="206">
                  <c:v>122</c:v>
                </c:pt>
                <c:pt idx="207">
                  <c:v>370</c:v>
                </c:pt>
                <c:pt idx="208">
                  <c:v>135</c:v>
                </c:pt>
                <c:pt idx="209">
                  <c:v>198</c:v>
                </c:pt>
                <c:pt idx="210">
                  <c:v>204</c:v>
                </c:pt>
                <c:pt idx="211">
                  <c:v>186</c:v>
                </c:pt>
                <c:pt idx="212">
                  <c:v>123</c:v>
                </c:pt>
                <c:pt idx="213">
                  <c:v>133</c:v>
                </c:pt>
                <c:pt idx="214">
                  <c:v>111</c:v>
                </c:pt>
                <c:pt idx="215">
                  <c:v>122</c:v>
                </c:pt>
                <c:pt idx="216">
                  <c:v>160</c:v>
                </c:pt>
                <c:pt idx="217">
                  <c:v>200</c:v>
                </c:pt>
                <c:pt idx="218">
                  <c:v>311</c:v>
                </c:pt>
                <c:pt idx="219">
                  <c:v>212</c:v>
                </c:pt>
                <c:pt idx="220">
                  <c:v>131</c:v>
                </c:pt>
                <c:pt idx="221">
                  <c:v>154</c:v>
                </c:pt>
                <c:pt idx="222">
                  <c:v>162</c:v>
                </c:pt>
                <c:pt idx="223">
                  <c:v>128</c:v>
                </c:pt>
                <c:pt idx="224">
                  <c:v>210</c:v>
                </c:pt>
                <c:pt idx="225">
                  <c:v>153</c:v>
                </c:pt>
                <c:pt idx="226">
                  <c:v>445</c:v>
                </c:pt>
                <c:pt idx="227">
                  <c:v>175</c:v>
                </c:pt>
                <c:pt idx="228">
                  <c:v>105</c:v>
                </c:pt>
                <c:pt idx="229">
                  <c:v>204</c:v>
                </c:pt>
                <c:pt idx="230">
                  <c:v>163</c:v>
                </c:pt>
                <c:pt idx="231">
                  <c:v>265</c:v>
                </c:pt>
                <c:pt idx="232">
                  <c:v>137</c:v>
                </c:pt>
                <c:pt idx="233">
                  <c:v>342</c:v>
                </c:pt>
                <c:pt idx="234">
                  <c:v>206</c:v>
                </c:pt>
                <c:pt idx="235">
                  <c:v>224</c:v>
                </c:pt>
                <c:pt idx="236">
                  <c:v>94</c:v>
                </c:pt>
                <c:pt idx="237">
                  <c:v>167</c:v>
                </c:pt>
                <c:pt idx="238">
                  <c:v>178</c:v>
                </c:pt>
                <c:pt idx="239">
                  <c:v>145</c:v>
                </c:pt>
                <c:pt idx="240">
                  <c:v>61</c:v>
                </c:pt>
                <c:pt idx="241">
                  <c:v>369</c:v>
                </c:pt>
                <c:pt idx="242">
                  <c:v>126</c:v>
                </c:pt>
                <c:pt idx="243">
                  <c:v>133</c:v>
                </c:pt>
                <c:pt idx="244">
                  <c:v>88</c:v>
                </c:pt>
                <c:pt idx="245">
                  <c:v>148</c:v>
                </c:pt>
                <c:pt idx="246">
                  <c:v>148</c:v>
                </c:pt>
                <c:pt idx="247">
                  <c:v>215</c:v>
                </c:pt>
                <c:pt idx="248">
                  <c:v>224</c:v>
                </c:pt>
                <c:pt idx="249">
                  <c:v>110</c:v>
                </c:pt>
                <c:pt idx="250">
                  <c:v>169</c:v>
                </c:pt>
                <c:pt idx="251">
                  <c:v>138</c:v>
                </c:pt>
                <c:pt idx="252">
                  <c:v>147</c:v>
                </c:pt>
                <c:pt idx="253">
                  <c:v>160</c:v>
                </c:pt>
                <c:pt idx="254">
                  <c:v>131</c:v>
                </c:pt>
                <c:pt idx="255">
                  <c:v>104</c:v>
                </c:pt>
                <c:pt idx="256">
                  <c:v>184</c:v>
                </c:pt>
                <c:pt idx="257">
                  <c:v>209</c:v>
                </c:pt>
                <c:pt idx="258">
                  <c:v>184</c:v>
                </c:pt>
                <c:pt idx="259">
                  <c:v>234</c:v>
                </c:pt>
                <c:pt idx="260">
                  <c:v>154</c:v>
                </c:pt>
                <c:pt idx="261">
                  <c:v>246</c:v>
                </c:pt>
                <c:pt idx="262">
                  <c:v>121</c:v>
                </c:pt>
                <c:pt idx="263">
                  <c:v>324</c:v>
                </c:pt>
                <c:pt idx="264">
                  <c:v>270</c:v>
                </c:pt>
                <c:pt idx="265">
                  <c:v>164</c:v>
                </c:pt>
                <c:pt idx="266">
                  <c:v>170</c:v>
                </c:pt>
                <c:pt idx="267">
                  <c:v>227</c:v>
                </c:pt>
                <c:pt idx="268">
                  <c:v>102</c:v>
                </c:pt>
                <c:pt idx="269">
                  <c:v>153</c:v>
                </c:pt>
                <c:pt idx="270">
                  <c:v>125</c:v>
                </c:pt>
                <c:pt idx="271">
                  <c:v>214</c:v>
                </c:pt>
                <c:pt idx="272">
                  <c:v>130</c:v>
                </c:pt>
                <c:pt idx="273">
                  <c:v>84</c:v>
                </c:pt>
                <c:pt idx="274">
                  <c:v>343</c:v>
                </c:pt>
                <c:pt idx="275">
                  <c:v>292</c:v>
                </c:pt>
                <c:pt idx="276">
                  <c:v>126</c:v>
                </c:pt>
                <c:pt idx="277">
                  <c:v>198</c:v>
                </c:pt>
                <c:pt idx="278">
                  <c:v>309</c:v>
                </c:pt>
                <c:pt idx="279">
                  <c:v>123</c:v>
                </c:pt>
                <c:pt idx="280">
                  <c:v>358</c:v>
                </c:pt>
                <c:pt idx="281">
                  <c:v>147</c:v>
                </c:pt>
                <c:pt idx="282">
                  <c:v>129</c:v>
                </c:pt>
                <c:pt idx="283">
                  <c:v>335</c:v>
                </c:pt>
                <c:pt idx="284">
                  <c:v>122</c:v>
                </c:pt>
                <c:pt idx="285">
                  <c:v>166</c:v>
                </c:pt>
                <c:pt idx="286">
                  <c:v>169</c:v>
                </c:pt>
                <c:pt idx="287">
                  <c:v>140</c:v>
                </c:pt>
                <c:pt idx="288">
                  <c:v>194</c:v>
                </c:pt>
                <c:pt idx="289">
                  <c:v>137</c:v>
                </c:pt>
                <c:pt idx="290">
                  <c:v>185</c:v>
                </c:pt>
                <c:pt idx="291">
                  <c:v>151</c:v>
                </c:pt>
                <c:pt idx="292">
                  <c:v>192</c:v>
                </c:pt>
                <c:pt idx="293">
                  <c:v>118</c:v>
                </c:pt>
                <c:pt idx="294">
                  <c:v>137</c:v>
                </c:pt>
                <c:pt idx="295">
                  <c:v>234</c:v>
                </c:pt>
                <c:pt idx="296">
                  <c:v>137</c:v>
                </c:pt>
                <c:pt idx="297">
                  <c:v>441</c:v>
                </c:pt>
                <c:pt idx="298">
                  <c:v>123</c:v>
                </c:pt>
                <c:pt idx="299">
                  <c:v>318</c:v>
                </c:pt>
                <c:pt idx="300">
                  <c:v>93</c:v>
                </c:pt>
                <c:pt idx="301">
                  <c:v>104</c:v>
                </c:pt>
                <c:pt idx="302">
                  <c:v>97</c:v>
                </c:pt>
                <c:pt idx="303">
                  <c:v>148</c:v>
                </c:pt>
                <c:pt idx="304">
                  <c:v>137</c:v>
                </c:pt>
                <c:pt idx="305">
                  <c:v>192</c:v>
                </c:pt>
                <c:pt idx="306">
                  <c:v>102</c:v>
                </c:pt>
                <c:pt idx="307">
                  <c:v>202</c:v>
                </c:pt>
                <c:pt idx="308">
                  <c:v>291</c:v>
                </c:pt>
                <c:pt idx="309">
                  <c:v>294</c:v>
                </c:pt>
                <c:pt idx="310">
                  <c:v>241</c:v>
                </c:pt>
                <c:pt idx="311">
                  <c:v>61</c:v>
                </c:pt>
                <c:pt idx="312">
                  <c:v>130</c:v>
                </c:pt>
                <c:pt idx="313">
                  <c:v>544</c:v>
                </c:pt>
                <c:pt idx="314">
                  <c:v>401</c:v>
                </c:pt>
                <c:pt idx="315">
                  <c:v>429</c:v>
                </c:pt>
                <c:pt idx="316">
                  <c:v>175</c:v>
                </c:pt>
                <c:pt idx="317">
                  <c:v>234</c:v>
                </c:pt>
                <c:pt idx="318">
                  <c:v>224</c:v>
                </c:pt>
                <c:pt idx="319">
                  <c:v>240</c:v>
                </c:pt>
                <c:pt idx="320">
                  <c:v>426</c:v>
                </c:pt>
                <c:pt idx="321">
                  <c:v>215</c:v>
                </c:pt>
                <c:pt idx="322">
                  <c:v>118</c:v>
                </c:pt>
                <c:pt idx="323">
                  <c:v>256</c:v>
                </c:pt>
                <c:pt idx="324">
                  <c:v>127</c:v>
                </c:pt>
                <c:pt idx="325">
                  <c:v>569</c:v>
                </c:pt>
                <c:pt idx="326">
                  <c:v>154</c:v>
                </c:pt>
                <c:pt idx="327">
                  <c:v>303</c:v>
                </c:pt>
                <c:pt idx="328">
                  <c:v>80</c:v>
                </c:pt>
                <c:pt idx="329">
                  <c:v>148</c:v>
                </c:pt>
                <c:pt idx="330">
                  <c:v>163</c:v>
                </c:pt>
                <c:pt idx="331">
                  <c:v>313</c:v>
                </c:pt>
                <c:pt idx="332">
                  <c:v>286</c:v>
                </c:pt>
                <c:pt idx="333">
                  <c:v>178</c:v>
                </c:pt>
                <c:pt idx="334">
                  <c:v>238</c:v>
                </c:pt>
                <c:pt idx="335">
                  <c:v>227</c:v>
                </c:pt>
                <c:pt idx="336">
                  <c:v>168</c:v>
                </c:pt>
                <c:pt idx="337">
                  <c:v>229</c:v>
                </c:pt>
                <c:pt idx="338">
                  <c:v>146</c:v>
                </c:pt>
                <c:pt idx="339">
                  <c:v>75</c:v>
                </c:pt>
                <c:pt idx="340">
                  <c:v>726</c:v>
                </c:pt>
                <c:pt idx="341">
                  <c:v>212</c:v>
                </c:pt>
                <c:pt idx="342">
                  <c:v>255</c:v>
                </c:pt>
                <c:pt idx="343">
                  <c:v>102</c:v>
                </c:pt>
                <c:pt idx="344">
                  <c:v>192</c:v>
                </c:pt>
                <c:pt idx="345">
                  <c:v>145</c:v>
                </c:pt>
                <c:pt idx="346">
                  <c:v>342</c:v>
                </c:pt>
                <c:pt idx="347">
                  <c:v>675</c:v>
                </c:pt>
                <c:pt idx="348">
                  <c:v>119</c:v>
                </c:pt>
                <c:pt idx="349">
                  <c:v>103</c:v>
                </c:pt>
                <c:pt idx="350">
                  <c:v>103</c:v>
                </c:pt>
                <c:pt idx="351">
                  <c:v>180</c:v>
                </c:pt>
                <c:pt idx="352">
                  <c:v>109</c:v>
                </c:pt>
                <c:pt idx="353">
                  <c:v>264</c:v>
                </c:pt>
                <c:pt idx="354">
                  <c:v>111</c:v>
                </c:pt>
                <c:pt idx="355">
                  <c:v>180</c:v>
                </c:pt>
                <c:pt idx="356">
                  <c:v>122</c:v>
                </c:pt>
                <c:pt idx="357">
                  <c:v>307</c:v>
                </c:pt>
                <c:pt idx="358">
                  <c:v>302</c:v>
                </c:pt>
                <c:pt idx="359">
                  <c:v>150</c:v>
                </c:pt>
                <c:pt idx="360">
                  <c:v>240</c:v>
                </c:pt>
                <c:pt idx="361">
                  <c:v>134</c:v>
                </c:pt>
                <c:pt idx="362">
                  <c:v>385</c:v>
                </c:pt>
                <c:pt idx="363">
                  <c:v>149</c:v>
                </c:pt>
                <c:pt idx="364">
                  <c:v>160</c:v>
                </c:pt>
                <c:pt idx="365">
                  <c:v>160</c:v>
                </c:pt>
                <c:pt idx="366">
                  <c:v>116</c:v>
                </c:pt>
                <c:pt idx="367">
                  <c:v>322</c:v>
                </c:pt>
                <c:pt idx="368">
                  <c:v>211</c:v>
                </c:pt>
                <c:pt idx="369">
                  <c:v>339</c:v>
                </c:pt>
                <c:pt idx="370">
                  <c:v>220</c:v>
                </c:pt>
                <c:pt idx="371">
                  <c:v>255</c:v>
                </c:pt>
                <c:pt idx="372">
                  <c:v>375</c:v>
                </c:pt>
                <c:pt idx="373">
                  <c:v>210</c:v>
                </c:pt>
                <c:pt idx="374">
                  <c:v>274</c:v>
                </c:pt>
                <c:pt idx="375">
                  <c:v>335</c:v>
                </c:pt>
                <c:pt idx="376">
                  <c:v>132</c:v>
                </c:pt>
                <c:pt idx="377">
                  <c:v>116</c:v>
                </c:pt>
                <c:pt idx="378">
                  <c:v>257</c:v>
                </c:pt>
                <c:pt idx="379">
                  <c:v>182</c:v>
                </c:pt>
                <c:pt idx="380">
                  <c:v>114</c:v>
                </c:pt>
                <c:pt idx="381">
                  <c:v>158</c:v>
                </c:pt>
                <c:pt idx="382">
                  <c:v>95</c:v>
                </c:pt>
                <c:pt idx="383">
                  <c:v>278</c:v>
                </c:pt>
                <c:pt idx="384">
                  <c:v>119</c:v>
                </c:pt>
                <c:pt idx="385">
                  <c:v>416</c:v>
                </c:pt>
                <c:pt idx="386">
                  <c:v>175</c:v>
                </c:pt>
                <c:pt idx="387">
                  <c:v>448</c:v>
                </c:pt>
                <c:pt idx="388">
                  <c:v>111</c:v>
                </c:pt>
                <c:pt idx="389">
                  <c:v>130</c:v>
                </c:pt>
                <c:pt idx="390">
                  <c:v>205</c:v>
                </c:pt>
                <c:pt idx="391">
                  <c:v>384</c:v>
                </c:pt>
                <c:pt idx="392">
                  <c:v>183</c:v>
                </c:pt>
                <c:pt idx="393">
                  <c:v>87</c:v>
                </c:pt>
                <c:pt idx="394">
                  <c:v>257</c:v>
                </c:pt>
                <c:pt idx="395">
                  <c:v>243</c:v>
                </c:pt>
                <c:pt idx="396">
                  <c:v>578</c:v>
                </c:pt>
                <c:pt idx="397">
                  <c:v>140</c:v>
                </c:pt>
                <c:pt idx="398">
                  <c:v>297</c:v>
                </c:pt>
                <c:pt idx="399">
                  <c:v>181</c:v>
                </c:pt>
                <c:pt idx="400">
                  <c:v>285</c:v>
                </c:pt>
                <c:pt idx="401">
                  <c:v>154</c:v>
                </c:pt>
                <c:pt idx="402">
                  <c:v>156</c:v>
                </c:pt>
                <c:pt idx="403">
                  <c:v>186</c:v>
                </c:pt>
                <c:pt idx="404">
                  <c:v>258</c:v>
                </c:pt>
                <c:pt idx="405">
                  <c:v>322</c:v>
                </c:pt>
                <c:pt idx="406">
                  <c:v>265</c:v>
                </c:pt>
                <c:pt idx="407">
                  <c:v>121</c:v>
                </c:pt>
                <c:pt idx="408">
                  <c:v>127</c:v>
                </c:pt>
                <c:pt idx="409">
                  <c:v>135</c:v>
                </c:pt>
                <c:pt idx="410">
                  <c:v>84</c:v>
                </c:pt>
                <c:pt idx="411">
                  <c:v>200</c:v>
                </c:pt>
                <c:pt idx="412">
                  <c:v>151</c:v>
                </c:pt>
                <c:pt idx="413">
                  <c:v>139</c:v>
                </c:pt>
                <c:pt idx="414">
                  <c:v>232</c:v>
                </c:pt>
                <c:pt idx="415">
                  <c:v>756</c:v>
                </c:pt>
                <c:pt idx="416">
                  <c:v>155</c:v>
                </c:pt>
                <c:pt idx="417">
                  <c:v>230</c:v>
                </c:pt>
                <c:pt idx="418">
                  <c:v>156</c:v>
                </c:pt>
                <c:pt idx="419">
                  <c:v>282</c:v>
                </c:pt>
                <c:pt idx="420">
                  <c:v>196</c:v>
                </c:pt>
                <c:pt idx="421">
                  <c:v>152</c:v>
                </c:pt>
                <c:pt idx="422">
                  <c:v>175</c:v>
                </c:pt>
                <c:pt idx="423">
                  <c:v>196</c:v>
                </c:pt>
                <c:pt idx="424">
                  <c:v>105</c:v>
                </c:pt>
                <c:pt idx="425">
                  <c:v>213</c:v>
                </c:pt>
                <c:pt idx="426">
                  <c:v>739</c:v>
                </c:pt>
                <c:pt idx="427">
                  <c:v>130</c:v>
                </c:pt>
                <c:pt idx="428">
                  <c:v>185</c:v>
                </c:pt>
                <c:pt idx="429">
                  <c:v>389</c:v>
                </c:pt>
                <c:pt idx="430">
                  <c:v>377</c:v>
                </c:pt>
                <c:pt idx="431">
                  <c:v>111</c:v>
                </c:pt>
                <c:pt idx="432">
                  <c:v>201</c:v>
                </c:pt>
                <c:pt idx="433">
                  <c:v>134</c:v>
                </c:pt>
                <c:pt idx="434">
                  <c:v>240</c:v>
                </c:pt>
                <c:pt idx="435">
                  <c:v>163</c:v>
                </c:pt>
                <c:pt idx="436">
                  <c:v>216</c:v>
                </c:pt>
                <c:pt idx="437">
                  <c:v>125</c:v>
                </c:pt>
                <c:pt idx="438">
                  <c:v>683</c:v>
                </c:pt>
                <c:pt idx="439">
                  <c:v>66</c:v>
                </c:pt>
                <c:pt idx="440">
                  <c:v>118</c:v>
                </c:pt>
                <c:pt idx="441">
                  <c:v>123</c:v>
                </c:pt>
                <c:pt idx="442">
                  <c:v>243</c:v>
                </c:pt>
                <c:pt idx="443">
                  <c:v>172</c:v>
                </c:pt>
                <c:pt idx="444">
                  <c:v>150</c:v>
                </c:pt>
                <c:pt idx="445">
                  <c:v>86</c:v>
                </c:pt>
                <c:pt idx="446">
                  <c:v>168</c:v>
                </c:pt>
                <c:pt idx="447">
                  <c:v>151</c:v>
                </c:pt>
                <c:pt idx="448">
                  <c:v>150</c:v>
                </c:pt>
                <c:pt idx="449">
                  <c:v>112</c:v>
                </c:pt>
                <c:pt idx="450">
                  <c:v>276</c:v>
                </c:pt>
                <c:pt idx="451">
                  <c:v>266</c:v>
                </c:pt>
                <c:pt idx="452">
                  <c:v>202</c:v>
                </c:pt>
                <c:pt idx="453">
                  <c:v>63</c:v>
                </c:pt>
                <c:pt idx="454">
                  <c:v>221</c:v>
                </c:pt>
                <c:pt idx="455">
                  <c:v>118</c:v>
                </c:pt>
                <c:pt idx="456">
                  <c:v>151</c:v>
                </c:pt>
                <c:pt idx="457">
                  <c:v>116</c:v>
                </c:pt>
                <c:pt idx="458">
                  <c:v>168</c:v>
                </c:pt>
                <c:pt idx="459">
                  <c:v>86</c:v>
                </c:pt>
                <c:pt idx="460">
                  <c:v>212</c:v>
                </c:pt>
                <c:pt idx="461">
                  <c:v>236</c:v>
                </c:pt>
                <c:pt idx="462">
                  <c:v>285</c:v>
                </c:pt>
                <c:pt idx="463">
                  <c:v>137</c:v>
                </c:pt>
                <c:pt idx="464">
                  <c:v>300</c:v>
                </c:pt>
                <c:pt idx="465">
                  <c:v>119</c:v>
                </c:pt>
                <c:pt idx="466">
                  <c:v>204</c:v>
                </c:pt>
                <c:pt idx="467">
                  <c:v>128</c:v>
                </c:pt>
                <c:pt idx="468">
                  <c:v>180</c:v>
                </c:pt>
                <c:pt idx="469">
                  <c:v>189</c:v>
                </c:pt>
                <c:pt idx="470">
                  <c:v>84</c:v>
                </c:pt>
                <c:pt idx="471">
                  <c:v>362</c:v>
                </c:pt>
                <c:pt idx="472">
                  <c:v>157</c:v>
                </c:pt>
                <c:pt idx="473">
                  <c:v>276</c:v>
                </c:pt>
                <c:pt idx="474">
                  <c:v>171</c:v>
                </c:pt>
                <c:pt idx="475">
                  <c:v>214</c:v>
                </c:pt>
                <c:pt idx="476">
                  <c:v>166</c:v>
                </c:pt>
                <c:pt idx="477">
                  <c:v>185</c:v>
                </c:pt>
                <c:pt idx="478">
                  <c:v>176</c:v>
                </c:pt>
                <c:pt idx="479">
                  <c:v>209</c:v>
                </c:pt>
                <c:pt idx="480">
                  <c:v>158</c:v>
                </c:pt>
                <c:pt idx="481">
                  <c:v>148</c:v>
                </c:pt>
                <c:pt idx="482">
                  <c:v>567</c:v>
                </c:pt>
                <c:pt idx="483">
                  <c:v>178</c:v>
                </c:pt>
                <c:pt idx="484">
                  <c:v>122</c:v>
                </c:pt>
                <c:pt idx="485">
                  <c:v>357</c:v>
                </c:pt>
                <c:pt idx="486">
                  <c:v>72</c:v>
                </c:pt>
                <c:pt idx="487">
                  <c:v>129</c:v>
                </c:pt>
                <c:pt idx="488">
                  <c:v>231</c:v>
                </c:pt>
                <c:pt idx="489">
                  <c:v>149</c:v>
                </c:pt>
                <c:pt idx="490">
                  <c:v>120</c:v>
                </c:pt>
                <c:pt idx="491">
                  <c:v>276</c:v>
                </c:pt>
                <c:pt idx="492">
                  <c:v>163</c:v>
                </c:pt>
                <c:pt idx="493">
                  <c:v>115</c:v>
                </c:pt>
                <c:pt idx="494">
                  <c:v>96</c:v>
                </c:pt>
                <c:pt idx="495">
                  <c:v>164</c:v>
                </c:pt>
                <c:pt idx="496">
                  <c:v>213</c:v>
                </c:pt>
                <c:pt idx="497">
                  <c:v>134</c:v>
                </c:pt>
                <c:pt idx="498">
                  <c:v>216</c:v>
                </c:pt>
                <c:pt idx="4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B-44E8-A144-F4D454B6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Busqueda Binaria,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Busqueda Binaria'!$L$3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Busqueda Binaria'!$K$4:$K$503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Binaria'!$L$4:$L$503</c:f>
              <c:numCache>
                <c:formatCode>General</c:formatCode>
                <c:ptCount val="500"/>
                <c:pt idx="0">
                  <c:v>2429</c:v>
                </c:pt>
                <c:pt idx="1">
                  <c:v>1538</c:v>
                </c:pt>
                <c:pt idx="2">
                  <c:v>1015</c:v>
                </c:pt>
                <c:pt idx="3">
                  <c:v>687</c:v>
                </c:pt>
                <c:pt idx="4">
                  <c:v>1285</c:v>
                </c:pt>
                <c:pt idx="5">
                  <c:v>1160</c:v>
                </c:pt>
                <c:pt idx="6">
                  <c:v>1677</c:v>
                </c:pt>
                <c:pt idx="7">
                  <c:v>1775</c:v>
                </c:pt>
                <c:pt idx="8">
                  <c:v>974</c:v>
                </c:pt>
                <c:pt idx="9">
                  <c:v>1908</c:v>
                </c:pt>
                <c:pt idx="10">
                  <c:v>2032</c:v>
                </c:pt>
                <c:pt idx="11">
                  <c:v>1301</c:v>
                </c:pt>
                <c:pt idx="12">
                  <c:v>1179</c:v>
                </c:pt>
                <c:pt idx="13">
                  <c:v>1770</c:v>
                </c:pt>
                <c:pt idx="14">
                  <c:v>2038</c:v>
                </c:pt>
                <c:pt idx="15">
                  <c:v>1338</c:v>
                </c:pt>
                <c:pt idx="16">
                  <c:v>846</c:v>
                </c:pt>
                <c:pt idx="17">
                  <c:v>1689</c:v>
                </c:pt>
                <c:pt idx="18">
                  <c:v>2078</c:v>
                </c:pt>
                <c:pt idx="19">
                  <c:v>1883</c:v>
                </c:pt>
                <c:pt idx="20">
                  <c:v>2499</c:v>
                </c:pt>
                <c:pt idx="21">
                  <c:v>866</c:v>
                </c:pt>
                <c:pt idx="22">
                  <c:v>1756</c:v>
                </c:pt>
                <c:pt idx="23">
                  <c:v>1905</c:v>
                </c:pt>
                <c:pt idx="24">
                  <c:v>1127</c:v>
                </c:pt>
                <c:pt idx="25">
                  <c:v>2517</c:v>
                </c:pt>
                <c:pt idx="26">
                  <c:v>310</c:v>
                </c:pt>
                <c:pt idx="27">
                  <c:v>925</c:v>
                </c:pt>
                <c:pt idx="28">
                  <c:v>931</c:v>
                </c:pt>
                <c:pt idx="29">
                  <c:v>1695</c:v>
                </c:pt>
                <c:pt idx="30">
                  <c:v>1202</c:v>
                </c:pt>
                <c:pt idx="31">
                  <c:v>400</c:v>
                </c:pt>
                <c:pt idx="32">
                  <c:v>1612</c:v>
                </c:pt>
                <c:pt idx="33">
                  <c:v>796</c:v>
                </c:pt>
                <c:pt idx="34">
                  <c:v>1056</c:v>
                </c:pt>
                <c:pt idx="35">
                  <c:v>1659</c:v>
                </c:pt>
                <c:pt idx="36">
                  <c:v>706</c:v>
                </c:pt>
                <c:pt idx="37">
                  <c:v>1647</c:v>
                </c:pt>
                <c:pt idx="38">
                  <c:v>1490</c:v>
                </c:pt>
                <c:pt idx="39">
                  <c:v>883</c:v>
                </c:pt>
                <c:pt idx="40">
                  <c:v>992</c:v>
                </c:pt>
                <c:pt idx="41">
                  <c:v>1270</c:v>
                </c:pt>
                <c:pt idx="42">
                  <c:v>1989</c:v>
                </c:pt>
                <c:pt idx="43">
                  <c:v>2017</c:v>
                </c:pt>
                <c:pt idx="44">
                  <c:v>2574</c:v>
                </c:pt>
                <c:pt idx="45">
                  <c:v>327</c:v>
                </c:pt>
                <c:pt idx="46">
                  <c:v>2387</c:v>
                </c:pt>
                <c:pt idx="47">
                  <c:v>2548</c:v>
                </c:pt>
                <c:pt idx="48">
                  <c:v>2485</c:v>
                </c:pt>
                <c:pt idx="49">
                  <c:v>1775</c:v>
                </c:pt>
                <c:pt idx="50">
                  <c:v>1364</c:v>
                </c:pt>
                <c:pt idx="51">
                  <c:v>1747</c:v>
                </c:pt>
                <c:pt idx="52">
                  <c:v>2363</c:v>
                </c:pt>
                <c:pt idx="53">
                  <c:v>1363</c:v>
                </c:pt>
                <c:pt idx="54">
                  <c:v>1722</c:v>
                </c:pt>
                <c:pt idx="55">
                  <c:v>478</c:v>
                </c:pt>
                <c:pt idx="56">
                  <c:v>327</c:v>
                </c:pt>
                <c:pt idx="57">
                  <c:v>384</c:v>
                </c:pt>
                <c:pt idx="58">
                  <c:v>526</c:v>
                </c:pt>
                <c:pt idx="59">
                  <c:v>1967</c:v>
                </c:pt>
                <c:pt idx="60">
                  <c:v>973</c:v>
                </c:pt>
                <c:pt idx="61">
                  <c:v>1310</c:v>
                </c:pt>
                <c:pt idx="62">
                  <c:v>1944</c:v>
                </c:pt>
                <c:pt idx="63">
                  <c:v>1016</c:v>
                </c:pt>
                <c:pt idx="64">
                  <c:v>769</c:v>
                </c:pt>
                <c:pt idx="65">
                  <c:v>1201</c:v>
                </c:pt>
                <c:pt idx="66">
                  <c:v>774</c:v>
                </c:pt>
                <c:pt idx="67">
                  <c:v>1532</c:v>
                </c:pt>
                <c:pt idx="68">
                  <c:v>2651</c:v>
                </c:pt>
                <c:pt idx="69">
                  <c:v>1826</c:v>
                </c:pt>
                <c:pt idx="70">
                  <c:v>2869</c:v>
                </c:pt>
                <c:pt idx="71">
                  <c:v>475</c:v>
                </c:pt>
                <c:pt idx="72">
                  <c:v>1811</c:v>
                </c:pt>
                <c:pt idx="73">
                  <c:v>1148</c:v>
                </c:pt>
                <c:pt idx="74">
                  <c:v>1317</c:v>
                </c:pt>
                <c:pt idx="75">
                  <c:v>2304</c:v>
                </c:pt>
                <c:pt idx="76">
                  <c:v>1633</c:v>
                </c:pt>
                <c:pt idx="77">
                  <c:v>1003</c:v>
                </c:pt>
                <c:pt idx="78">
                  <c:v>620</c:v>
                </c:pt>
                <c:pt idx="79">
                  <c:v>1503</c:v>
                </c:pt>
                <c:pt idx="80">
                  <c:v>858</c:v>
                </c:pt>
                <c:pt idx="81">
                  <c:v>1527</c:v>
                </c:pt>
                <c:pt idx="82">
                  <c:v>3332</c:v>
                </c:pt>
                <c:pt idx="83">
                  <c:v>1306</c:v>
                </c:pt>
                <c:pt idx="84">
                  <c:v>1146</c:v>
                </c:pt>
                <c:pt idx="85">
                  <c:v>411</c:v>
                </c:pt>
                <c:pt idx="86">
                  <c:v>1040</c:v>
                </c:pt>
                <c:pt idx="87">
                  <c:v>2039</c:v>
                </c:pt>
                <c:pt idx="88">
                  <c:v>1012</c:v>
                </c:pt>
                <c:pt idx="89">
                  <c:v>1443</c:v>
                </c:pt>
                <c:pt idx="90">
                  <c:v>548</c:v>
                </c:pt>
                <c:pt idx="91">
                  <c:v>2386</c:v>
                </c:pt>
                <c:pt idx="92">
                  <c:v>2912</c:v>
                </c:pt>
                <c:pt idx="93">
                  <c:v>2011</c:v>
                </c:pt>
                <c:pt idx="94">
                  <c:v>2413</c:v>
                </c:pt>
                <c:pt idx="95">
                  <c:v>1717</c:v>
                </c:pt>
                <c:pt idx="96">
                  <c:v>1031</c:v>
                </c:pt>
                <c:pt idx="97">
                  <c:v>2175</c:v>
                </c:pt>
                <c:pt idx="98">
                  <c:v>1427</c:v>
                </c:pt>
                <c:pt idx="99">
                  <c:v>2945</c:v>
                </c:pt>
                <c:pt idx="100">
                  <c:v>1412</c:v>
                </c:pt>
                <c:pt idx="101">
                  <c:v>1462</c:v>
                </c:pt>
                <c:pt idx="102">
                  <c:v>1330</c:v>
                </c:pt>
                <c:pt idx="103">
                  <c:v>1128</c:v>
                </c:pt>
                <c:pt idx="104">
                  <c:v>821</c:v>
                </c:pt>
                <c:pt idx="105">
                  <c:v>361</c:v>
                </c:pt>
                <c:pt idx="106">
                  <c:v>1394</c:v>
                </c:pt>
                <c:pt idx="107">
                  <c:v>1033</c:v>
                </c:pt>
                <c:pt idx="108">
                  <c:v>1399</c:v>
                </c:pt>
                <c:pt idx="109">
                  <c:v>591</c:v>
                </c:pt>
                <c:pt idx="110">
                  <c:v>1414</c:v>
                </c:pt>
                <c:pt idx="111">
                  <c:v>556</c:v>
                </c:pt>
                <c:pt idx="112">
                  <c:v>483</c:v>
                </c:pt>
                <c:pt idx="113">
                  <c:v>1155</c:v>
                </c:pt>
                <c:pt idx="114">
                  <c:v>477</c:v>
                </c:pt>
                <c:pt idx="115">
                  <c:v>2305</c:v>
                </c:pt>
                <c:pt idx="116">
                  <c:v>2631</c:v>
                </c:pt>
                <c:pt idx="117">
                  <c:v>2082</c:v>
                </c:pt>
                <c:pt idx="118">
                  <c:v>1117</c:v>
                </c:pt>
                <c:pt idx="119">
                  <c:v>1791</c:v>
                </c:pt>
                <c:pt idx="120">
                  <c:v>1148</c:v>
                </c:pt>
                <c:pt idx="121">
                  <c:v>1318</c:v>
                </c:pt>
                <c:pt idx="122">
                  <c:v>2056</c:v>
                </c:pt>
                <c:pt idx="123">
                  <c:v>2768</c:v>
                </c:pt>
                <c:pt idx="124">
                  <c:v>1666</c:v>
                </c:pt>
                <c:pt idx="125">
                  <c:v>2291</c:v>
                </c:pt>
                <c:pt idx="126">
                  <c:v>1171</c:v>
                </c:pt>
                <c:pt idx="127">
                  <c:v>523</c:v>
                </c:pt>
                <c:pt idx="128">
                  <c:v>592</c:v>
                </c:pt>
                <c:pt idx="129">
                  <c:v>2494</c:v>
                </c:pt>
                <c:pt idx="130">
                  <c:v>578</c:v>
                </c:pt>
                <c:pt idx="131">
                  <c:v>1258</c:v>
                </c:pt>
                <c:pt idx="132">
                  <c:v>1329</c:v>
                </c:pt>
                <c:pt idx="133">
                  <c:v>941</c:v>
                </c:pt>
                <c:pt idx="134">
                  <c:v>2296</c:v>
                </c:pt>
                <c:pt idx="135">
                  <c:v>1482</c:v>
                </c:pt>
                <c:pt idx="136">
                  <c:v>1414</c:v>
                </c:pt>
                <c:pt idx="137">
                  <c:v>1562</c:v>
                </c:pt>
                <c:pt idx="138">
                  <c:v>1328</c:v>
                </c:pt>
                <c:pt idx="139">
                  <c:v>584</c:v>
                </c:pt>
                <c:pt idx="140">
                  <c:v>1032</c:v>
                </c:pt>
                <c:pt idx="141">
                  <c:v>1434</c:v>
                </c:pt>
                <c:pt idx="142">
                  <c:v>993</c:v>
                </c:pt>
                <c:pt idx="143">
                  <c:v>1703</c:v>
                </c:pt>
                <c:pt idx="144">
                  <c:v>2202</c:v>
                </c:pt>
                <c:pt idx="145">
                  <c:v>954</c:v>
                </c:pt>
                <c:pt idx="146">
                  <c:v>2543</c:v>
                </c:pt>
                <c:pt idx="147">
                  <c:v>1920</c:v>
                </c:pt>
                <c:pt idx="148">
                  <c:v>919</c:v>
                </c:pt>
                <c:pt idx="149">
                  <c:v>1924</c:v>
                </c:pt>
                <c:pt idx="150">
                  <c:v>5771</c:v>
                </c:pt>
                <c:pt idx="151">
                  <c:v>776</c:v>
                </c:pt>
                <c:pt idx="152">
                  <c:v>2035</c:v>
                </c:pt>
                <c:pt idx="153">
                  <c:v>3339</c:v>
                </c:pt>
                <c:pt idx="154">
                  <c:v>1249</c:v>
                </c:pt>
                <c:pt idx="155">
                  <c:v>627</c:v>
                </c:pt>
                <c:pt idx="156">
                  <c:v>2589</c:v>
                </c:pt>
                <c:pt idx="157">
                  <c:v>5797</c:v>
                </c:pt>
                <c:pt idx="158">
                  <c:v>1667</c:v>
                </c:pt>
                <c:pt idx="159">
                  <c:v>1783</c:v>
                </c:pt>
                <c:pt idx="160">
                  <c:v>2548</c:v>
                </c:pt>
                <c:pt idx="161">
                  <c:v>1064</c:v>
                </c:pt>
                <c:pt idx="162">
                  <c:v>1830</c:v>
                </c:pt>
                <c:pt idx="163">
                  <c:v>1522</c:v>
                </c:pt>
                <c:pt idx="164">
                  <c:v>2515</c:v>
                </c:pt>
                <c:pt idx="165">
                  <c:v>1382</c:v>
                </c:pt>
                <c:pt idx="166">
                  <c:v>1028</c:v>
                </c:pt>
                <c:pt idx="167">
                  <c:v>478</c:v>
                </c:pt>
                <c:pt idx="168">
                  <c:v>1630</c:v>
                </c:pt>
                <c:pt idx="169">
                  <c:v>2215</c:v>
                </c:pt>
                <c:pt idx="170">
                  <c:v>1661</c:v>
                </c:pt>
                <c:pt idx="171">
                  <c:v>2250</c:v>
                </c:pt>
                <c:pt idx="172">
                  <c:v>1110</c:v>
                </c:pt>
                <c:pt idx="173">
                  <c:v>1478</c:v>
                </c:pt>
                <c:pt idx="174">
                  <c:v>797</c:v>
                </c:pt>
                <c:pt idx="175">
                  <c:v>1445</c:v>
                </c:pt>
                <c:pt idx="176">
                  <c:v>1415</c:v>
                </c:pt>
                <c:pt idx="177">
                  <c:v>1942</c:v>
                </c:pt>
                <c:pt idx="178">
                  <c:v>1327</c:v>
                </c:pt>
                <c:pt idx="179">
                  <c:v>1625</c:v>
                </c:pt>
                <c:pt idx="180">
                  <c:v>2053</c:v>
                </c:pt>
                <c:pt idx="181">
                  <c:v>230</c:v>
                </c:pt>
                <c:pt idx="182">
                  <c:v>1801</c:v>
                </c:pt>
                <c:pt idx="183">
                  <c:v>1630</c:v>
                </c:pt>
                <c:pt idx="184">
                  <c:v>1126</c:v>
                </c:pt>
                <c:pt idx="185">
                  <c:v>1202</c:v>
                </c:pt>
                <c:pt idx="186">
                  <c:v>1182</c:v>
                </c:pt>
                <c:pt idx="187">
                  <c:v>1824</c:v>
                </c:pt>
                <c:pt idx="188">
                  <c:v>802</c:v>
                </c:pt>
                <c:pt idx="189">
                  <c:v>602</c:v>
                </c:pt>
                <c:pt idx="190">
                  <c:v>1277</c:v>
                </c:pt>
                <c:pt idx="191">
                  <c:v>206</c:v>
                </c:pt>
                <c:pt idx="192">
                  <c:v>975</c:v>
                </c:pt>
                <c:pt idx="193">
                  <c:v>1196</c:v>
                </c:pt>
                <c:pt idx="194">
                  <c:v>2253</c:v>
                </c:pt>
                <c:pt idx="195">
                  <c:v>3950</c:v>
                </c:pt>
                <c:pt idx="196">
                  <c:v>1165</c:v>
                </c:pt>
                <c:pt idx="197">
                  <c:v>1440</c:v>
                </c:pt>
                <c:pt idx="198">
                  <c:v>796</c:v>
                </c:pt>
                <c:pt idx="199">
                  <c:v>2405</c:v>
                </c:pt>
                <c:pt idx="200">
                  <c:v>1754</c:v>
                </c:pt>
                <c:pt idx="201">
                  <c:v>1490</c:v>
                </c:pt>
                <c:pt idx="202">
                  <c:v>271</c:v>
                </c:pt>
                <c:pt idx="203">
                  <c:v>2347</c:v>
                </c:pt>
                <c:pt idx="204">
                  <c:v>1189</c:v>
                </c:pt>
                <c:pt idx="205">
                  <c:v>1371</c:v>
                </c:pt>
                <c:pt idx="206">
                  <c:v>1897</c:v>
                </c:pt>
                <c:pt idx="207">
                  <c:v>3813</c:v>
                </c:pt>
                <c:pt idx="208">
                  <c:v>1411</c:v>
                </c:pt>
                <c:pt idx="209">
                  <c:v>404</c:v>
                </c:pt>
                <c:pt idx="210">
                  <c:v>1735</c:v>
                </c:pt>
                <c:pt idx="211">
                  <c:v>1556</c:v>
                </c:pt>
                <c:pt idx="212">
                  <c:v>1501</c:v>
                </c:pt>
                <c:pt idx="213">
                  <c:v>1079</c:v>
                </c:pt>
                <c:pt idx="214">
                  <c:v>1018</c:v>
                </c:pt>
                <c:pt idx="215">
                  <c:v>887</c:v>
                </c:pt>
                <c:pt idx="216">
                  <c:v>1534</c:v>
                </c:pt>
                <c:pt idx="217">
                  <c:v>1622</c:v>
                </c:pt>
                <c:pt idx="218">
                  <c:v>998</c:v>
                </c:pt>
                <c:pt idx="219">
                  <c:v>1739</c:v>
                </c:pt>
                <c:pt idx="220">
                  <c:v>2526</c:v>
                </c:pt>
                <c:pt idx="221">
                  <c:v>259</c:v>
                </c:pt>
                <c:pt idx="222">
                  <c:v>1185</c:v>
                </c:pt>
                <c:pt idx="223">
                  <c:v>624</c:v>
                </c:pt>
                <c:pt idx="224">
                  <c:v>1824</c:v>
                </c:pt>
                <c:pt idx="225">
                  <c:v>2103</c:v>
                </c:pt>
                <c:pt idx="226">
                  <c:v>2334</c:v>
                </c:pt>
                <c:pt idx="227">
                  <c:v>690</c:v>
                </c:pt>
                <c:pt idx="228">
                  <c:v>615</c:v>
                </c:pt>
                <c:pt idx="229">
                  <c:v>894</c:v>
                </c:pt>
                <c:pt idx="230">
                  <c:v>830</c:v>
                </c:pt>
                <c:pt idx="231">
                  <c:v>1906</c:v>
                </c:pt>
                <c:pt idx="232">
                  <c:v>516</c:v>
                </c:pt>
                <c:pt idx="233">
                  <c:v>2183</c:v>
                </c:pt>
                <c:pt idx="234">
                  <c:v>2046</c:v>
                </c:pt>
                <c:pt idx="235">
                  <c:v>2467</c:v>
                </c:pt>
                <c:pt idx="236">
                  <c:v>1241</c:v>
                </c:pt>
                <c:pt idx="237">
                  <c:v>2535</c:v>
                </c:pt>
                <c:pt idx="238">
                  <c:v>1595</c:v>
                </c:pt>
                <c:pt idx="239">
                  <c:v>2623</c:v>
                </c:pt>
                <c:pt idx="240">
                  <c:v>770</c:v>
                </c:pt>
                <c:pt idx="241">
                  <c:v>917</c:v>
                </c:pt>
                <c:pt idx="242">
                  <c:v>2120</c:v>
                </c:pt>
                <c:pt idx="243">
                  <c:v>2305</c:v>
                </c:pt>
                <c:pt idx="244">
                  <c:v>1102</c:v>
                </c:pt>
                <c:pt idx="245">
                  <c:v>1714</c:v>
                </c:pt>
                <c:pt idx="246">
                  <c:v>1251</c:v>
                </c:pt>
                <c:pt idx="247">
                  <c:v>2315</c:v>
                </c:pt>
                <c:pt idx="248">
                  <c:v>482</c:v>
                </c:pt>
                <c:pt idx="249">
                  <c:v>1120</c:v>
                </c:pt>
                <c:pt idx="250">
                  <c:v>436</c:v>
                </c:pt>
                <c:pt idx="251">
                  <c:v>2764</c:v>
                </c:pt>
                <c:pt idx="252">
                  <c:v>444</c:v>
                </c:pt>
                <c:pt idx="253">
                  <c:v>2755</c:v>
                </c:pt>
                <c:pt idx="254">
                  <c:v>2014</c:v>
                </c:pt>
                <c:pt idx="255">
                  <c:v>678</c:v>
                </c:pt>
                <c:pt idx="256">
                  <c:v>2051</c:v>
                </c:pt>
                <c:pt idx="257">
                  <c:v>1964</c:v>
                </c:pt>
                <c:pt idx="258">
                  <c:v>2509</c:v>
                </c:pt>
                <c:pt idx="259">
                  <c:v>1698</c:v>
                </c:pt>
                <c:pt idx="260">
                  <c:v>1699</c:v>
                </c:pt>
                <c:pt idx="261">
                  <c:v>2375</c:v>
                </c:pt>
                <c:pt idx="262">
                  <c:v>1518</c:v>
                </c:pt>
                <c:pt idx="263">
                  <c:v>498</c:v>
                </c:pt>
                <c:pt idx="264">
                  <c:v>3508</c:v>
                </c:pt>
                <c:pt idx="265">
                  <c:v>1795</c:v>
                </c:pt>
                <c:pt idx="266">
                  <c:v>701</c:v>
                </c:pt>
                <c:pt idx="267">
                  <c:v>930</c:v>
                </c:pt>
                <c:pt idx="268">
                  <c:v>1043</c:v>
                </c:pt>
                <c:pt idx="269">
                  <c:v>1770</c:v>
                </c:pt>
                <c:pt idx="270">
                  <c:v>2661</c:v>
                </c:pt>
                <c:pt idx="271">
                  <c:v>2768</c:v>
                </c:pt>
                <c:pt idx="272">
                  <c:v>1854</c:v>
                </c:pt>
                <c:pt idx="273">
                  <c:v>1845</c:v>
                </c:pt>
                <c:pt idx="274">
                  <c:v>2873</c:v>
                </c:pt>
                <c:pt idx="275">
                  <c:v>2209</c:v>
                </c:pt>
                <c:pt idx="276">
                  <c:v>1939</c:v>
                </c:pt>
                <c:pt idx="277">
                  <c:v>2775</c:v>
                </c:pt>
                <c:pt idx="278">
                  <c:v>2884</c:v>
                </c:pt>
                <c:pt idx="279">
                  <c:v>2274</c:v>
                </c:pt>
                <c:pt idx="280">
                  <c:v>2305</c:v>
                </c:pt>
                <c:pt idx="281">
                  <c:v>2019</c:v>
                </c:pt>
                <c:pt idx="282">
                  <c:v>1967</c:v>
                </c:pt>
                <c:pt idx="283">
                  <c:v>2454</c:v>
                </c:pt>
                <c:pt idx="284">
                  <c:v>201</c:v>
                </c:pt>
                <c:pt idx="285">
                  <c:v>2605</c:v>
                </c:pt>
                <c:pt idx="286">
                  <c:v>3047</c:v>
                </c:pt>
                <c:pt idx="287">
                  <c:v>2008</c:v>
                </c:pt>
                <c:pt idx="288">
                  <c:v>2520</c:v>
                </c:pt>
                <c:pt idx="289">
                  <c:v>2723</c:v>
                </c:pt>
                <c:pt idx="290">
                  <c:v>1727</c:v>
                </c:pt>
                <c:pt idx="291">
                  <c:v>4045</c:v>
                </c:pt>
                <c:pt idx="292">
                  <c:v>1599</c:v>
                </c:pt>
                <c:pt idx="293">
                  <c:v>1802</c:v>
                </c:pt>
                <c:pt idx="294">
                  <c:v>4316</c:v>
                </c:pt>
                <c:pt idx="295">
                  <c:v>2532</c:v>
                </c:pt>
                <c:pt idx="296">
                  <c:v>1424</c:v>
                </c:pt>
                <c:pt idx="297">
                  <c:v>8304</c:v>
                </c:pt>
                <c:pt idx="298">
                  <c:v>2050</c:v>
                </c:pt>
                <c:pt idx="299">
                  <c:v>3832</c:v>
                </c:pt>
                <c:pt idx="300">
                  <c:v>2266</c:v>
                </c:pt>
                <c:pt idx="301">
                  <c:v>2893</c:v>
                </c:pt>
                <c:pt idx="302">
                  <c:v>2898</c:v>
                </c:pt>
                <c:pt idx="303">
                  <c:v>2343</c:v>
                </c:pt>
                <c:pt idx="304">
                  <c:v>2313</c:v>
                </c:pt>
                <c:pt idx="305">
                  <c:v>2480</c:v>
                </c:pt>
                <c:pt idx="306">
                  <c:v>2129</c:v>
                </c:pt>
                <c:pt idx="307">
                  <c:v>4940</c:v>
                </c:pt>
                <c:pt idx="308">
                  <c:v>1508</c:v>
                </c:pt>
                <c:pt idx="309">
                  <c:v>1848</c:v>
                </c:pt>
                <c:pt idx="310">
                  <c:v>1826</c:v>
                </c:pt>
                <c:pt idx="311">
                  <c:v>1615</c:v>
                </c:pt>
                <c:pt idx="312">
                  <c:v>599</c:v>
                </c:pt>
                <c:pt idx="313">
                  <c:v>905</c:v>
                </c:pt>
                <c:pt idx="314">
                  <c:v>866</c:v>
                </c:pt>
                <c:pt idx="315">
                  <c:v>1398</c:v>
                </c:pt>
                <c:pt idx="316">
                  <c:v>1227</c:v>
                </c:pt>
                <c:pt idx="317">
                  <c:v>1524</c:v>
                </c:pt>
                <c:pt idx="318">
                  <c:v>3124</c:v>
                </c:pt>
                <c:pt idx="319">
                  <c:v>942</c:v>
                </c:pt>
                <c:pt idx="320">
                  <c:v>1812</c:v>
                </c:pt>
                <c:pt idx="321">
                  <c:v>2627</c:v>
                </c:pt>
                <c:pt idx="322">
                  <c:v>1177</c:v>
                </c:pt>
                <c:pt idx="323">
                  <c:v>1711</c:v>
                </c:pt>
                <c:pt idx="324">
                  <c:v>6697</c:v>
                </c:pt>
                <c:pt idx="325">
                  <c:v>2686</c:v>
                </c:pt>
                <c:pt idx="326">
                  <c:v>2461</c:v>
                </c:pt>
                <c:pt idx="327">
                  <c:v>8160</c:v>
                </c:pt>
                <c:pt idx="328">
                  <c:v>1896</c:v>
                </c:pt>
                <c:pt idx="329">
                  <c:v>2316</c:v>
                </c:pt>
                <c:pt idx="330">
                  <c:v>2373</c:v>
                </c:pt>
                <c:pt idx="331">
                  <c:v>1692</c:v>
                </c:pt>
                <c:pt idx="332">
                  <c:v>1838</c:v>
                </c:pt>
                <c:pt idx="333">
                  <c:v>1173</c:v>
                </c:pt>
                <c:pt idx="334">
                  <c:v>1653</c:v>
                </c:pt>
                <c:pt idx="335">
                  <c:v>2234</c:v>
                </c:pt>
                <c:pt idx="336">
                  <c:v>688</c:v>
                </c:pt>
                <c:pt idx="337">
                  <c:v>2640</c:v>
                </c:pt>
                <c:pt idx="338">
                  <c:v>2692</c:v>
                </c:pt>
                <c:pt idx="339">
                  <c:v>2482</c:v>
                </c:pt>
                <c:pt idx="340">
                  <c:v>4272</c:v>
                </c:pt>
                <c:pt idx="341">
                  <c:v>2187</c:v>
                </c:pt>
                <c:pt idx="342">
                  <c:v>3776</c:v>
                </c:pt>
                <c:pt idx="343">
                  <c:v>1814</c:v>
                </c:pt>
                <c:pt idx="344">
                  <c:v>2119</c:v>
                </c:pt>
                <c:pt idx="345">
                  <c:v>2165</c:v>
                </c:pt>
                <c:pt idx="346">
                  <c:v>5701</c:v>
                </c:pt>
                <c:pt idx="347">
                  <c:v>2015</c:v>
                </c:pt>
                <c:pt idx="348">
                  <c:v>3030</c:v>
                </c:pt>
                <c:pt idx="349">
                  <c:v>1876</c:v>
                </c:pt>
                <c:pt idx="350">
                  <c:v>2954</c:v>
                </c:pt>
                <c:pt idx="351">
                  <c:v>3137</c:v>
                </c:pt>
                <c:pt idx="352">
                  <c:v>2771</c:v>
                </c:pt>
                <c:pt idx="353">
                  <c:v>726</c:v>
                </c:pt>
                <c:pt idx="354">
                  <c:v>805</c:v>
                </c:pt>
                <c:pt idx="355">
                  <c:v>3044</c:v>
                </c:pt>
                <c:pt idx="356">
                  <c:v>2453</c:v>
                </c:pt>
                <c:pt idx="357">
                  <c:v>815</c:v>
                </c:pt>
                <c:pt idx="358">
                  <c:v>3132</c:v>
                </c:pt>
                <c:pt idx="359">
                  <c:v>821</c:v>
                </c:pt>
                <c:pt idx="360">
                  <c:v>1554</c:v>
                </c:pt>
                <c:pt idx="361">
                  <c:v>2506</c:v>
                </c:pt>
                <c:pt idx="362">
                  <c:v>1157</c:v>
                </c:pt>
                <c:pt idx="363">
                  <c:v>1817</c:v>
                </c:pt>
                <c:pt idx="364">
                  <c:v>13491</c:v>
                </c:pt>
                <c:pt idx="365">
                  <c:v>2299</c:v>
                </c:pt>
                <c:pt idx="366">
                  <c:v>1821</c:v>
                </c:pt>
                <c:pt idx="367">
                  <c:v>2050</c:v>
                </c:pt>
                <c:pt idx="368">
                  <c:v>2328</c:v>
                </c:pt>
                <c:pt idx="369">
                  <c:v>1877</c:v>
                </c:pt>
                <c:pt idx="370">
                  <c:v>2168</c:v>
                </c:pt>
                <c:pt idx="371">
                  <c:v>208</c:v>
                </c:pt>
                <c:pt idx="372">
                  <c:v>2443</c:v>
                </c:pt>
                <c:pt idx="373">
                  <c:v>2738</c:v>
                </c:pt>
                <c:pt idx="374">
                  <c:v>1978</c:v>
                </c:pt>
                <c:pt idx="375">
                  <c:v>1356</c:v>
                </c:pt>
                <c:pt idx="376">
                  <c:v>734</c:v>
                </c:pt>
                <c:pt idx="377">
                  <c:v>1620</c:v>
                </c:pt>
                <c:pt idx="378">
                  <c:v>1947</c:v>
                </c:pt>
                <c:pt idx="379">
                  <c:v>2162</c:v>
                </c:pt>
                <c:pt idx="380">
                  <c:v>1245</c:v>
                </c:pt>
                <c:pt idx="381">
                  <c:v>240</c:v>
                </c:pt>
                <c:pt idx="382">
                  <c:v>1890</c:v>
                </c:pt>
                <c:pt idx="383">
                  <c:v>3191</c:v>
                </c:pt>
                <c:pt idx="384">
                  <c:v>610</c:v>
                </c:pt>
                <c:pt idx="385">
                  <c:v>12040</c:v>
                </c:pt>
                <c:pt idx="386">
                  <c:v>2512</c:v>
                </c:pt>
                <c:pt idx="387">
                  <c:v>2220</c:v>
                </c:pt>
                <c:pt idx="388">
                  <c:v>2556</c:v>
                </c:pt>
                <c:pt idx="389">
                  <c:v>2658</c:v>
                </c:pt>
                <c:pt idx="390">
                  <c:v>2097</c:v>
                </c:pt>
                <c:pt idx="391">
                  <c:v>2007</c:v>
                </c:pt>
                <c:pt idx="392">
                  <c:v>3077</c:v>
                </c:pt>
                <c:pt idx="393">
                  <c:v>784</c:v>
                </c:pt>
                <c:pt idx="394">
                  <c:v>1820</c:v>
                </c:pt>
                <c:pt idx="395">
                  <c:v>2053</c:v>
                </c:pt>
                <c:pt idx="396">
                  <c:v>2673</c:v>
                </c:pt>
                <c:pt idx="397">
                  <c:v>2872</c:v>
                </c:pt>
                <c:pt idx="398">
                  <c:v>1313</c:v>
                </c:pt>
                <c:pt idx="399">
                  <c:v>2006</c:v>
                </c:pt>
                <c:pt idx="400">
                  <c:v>2127</c:v>
                </c:pt>
                <c:pt idx="401">
                  <c:v>2094</c:v>
                </c:pt>
                <c:pt idx="402">
                  <c:v>1362</c:v>
                </c:pt>
                <c:pt idx="403">
                  <c:v>2599</c:v>
                </c:pt>
                <c:pt idx="404">
                  <c:v>1612</c:v>
                </c:pt>
                <c:pt idx="405">
                  <c:v>2692</c:v>
                </c:pt>
                <c:pt idx="406">
                  <c:v>2439</c:v>
                </c:pt>
                <c:pt idx="407">
                  <c:v>603</c:v>
                </c:pt>
                <c:pt idx="408">
                  <c:v>1559</c:v>
                </c:pt>
                <c:pt idx="409">
                  <c:v>1413</c:v>
                </c:pt>
                <c:pt idx="410">
                  <c:v>633</c:v>
                </c:pt>
                <c:pt idx="411">
                  <c:v>2844</c:v>
                </c:pt>
                <c:pt idx="412">
                  <c:v>2416</c:v>
                </c:pt>
                <c:pt idx="413">
                  <c:v>2850</c:v>
                </c:pt>
                <c:pt idx="414">
                  <c:v>7529</c:v>
                </c:pt>
                <c:pt idx="415">
                  <c:v>2580</c:v>
                </c:pt>
                <c:pt idx="416">
                  <c:v>282</c:v>
                </c:pt>
                <c:pt idx="417">
                  <c:v>1559</c:v>
                </c:pt>
                <c:pt idx="418">
                  <c:v>1613</c:v>
                </c:pt>
                <c:pt idx="419">
                  <c:v>655</c:v>
                </c:pt>
                <c:pt idx="420">
                  <c:v>738</c:v>
                </c:pt>
                <c:pt idx="421">
                  <c:v>3279</c:v>
                </c:pt>
                <c:pt idx="422">
                  <c:v>906</c:v>
                </c:pt>
                <c:pt idx="423">
                  <c:v>564</c:v>
                </c:pt>
                <c:pt idx="424">
                  <c:v>276</c:v>
                </c:pt>
                <c:pt idx="425">
                  <c:v>888</c:v>
                </c:pt>
                <c:pt idx="426">
                  <c:v>1755</c:v>
                </c:pt>
                <c:pt idx="427">
                  <c:v>2045</c:v>
                </c:pt>
                <c:pt idx="428">
                  <c:v>2493</c:v>
                </c:pt>
                <c:pt idx="429">
                  <c:v>1275</c:v>
                </c:pt>
                <c:pt idx="430">
                  <c:v>969</c:v>
                </c:pt>
                <c:pt idx="431">
                  <c:v>1019</c:v>
                </c:pt>
                <c:pt idx="432">
                  <c:v>200</c:v>
                </c:pt>
                <c:pt idx="433">
                  <c:v>2425</c:v>
                </c:pt>
                <c:pt idx="434">
                  <c:v>2479</c:v>
                </c:pt>
                <c:pt idx="435">
                  <c:v>2679</c:v>
                </c:pt>
                <c:pt idx="436">
                  <c:v>1198</c:v>
                </c:pt>
                <c:pt idx="437">
                  <c:v>610</c:v>
                </c:pt>
                <c:pt idx="438">
                  <c:v>3804</c:v>
                </c:pt>
                <c:pt idx="439">
                  <c:v>1597</c:v>
                </c:pt>
                <c:pt idx="440">
                  <c:v>2079</c:v>
                </c:pt>
                <c:pt idx="441">
                  <c:v>2955</c:v>
                </c:pt>
                <c:pt idx="442">
                  <c:v>1489</c:v>
                </c:pt>
                <c:pt idx="443">
                  <c:v>525</c:v>
                </c:pt>
                <c:pt idx="444">
                  <c:v>1797</c:v>
                </c:pt>
                <c:pt idx="445">
                  <c:v>1641</c:v>
                </c:pt>
                <c:pt idx="446">
                  <c:v>1032</c:v>
                </c:pt>
                <c:pt idx="447">
                  <c:v>2510</c:v>
                </c:pt>
                <c:pt idx="448">
                  <c:v>1301</c:v>
                </c:pt>
                <c:pt idx="449">
                  <c:v>1041</c:v>
                </c:pt>
                <c:pt idx="450">
                  <c:v>1326</c:v>
                </c:pt>
                <c:pt idx="451">
                  <c:v>1780</c:v>
                </c:pt>
                <c:pt idx="452">
                  <c:v>2111</c:v>
                </c:pt>
                <c:pt idx="453">
                  <c:v>1475</c:v>
                </c:pt>
                <c:pt idx="454">
                  <c:v>2138</c:v>
                </c:pt>
                <c:pt idx="455">
                  <c:v>2860</c:v>
                </c:pt>
                <c:pt idx="456">
                  <c:v>616</c:v>
                </c:pt>
                <c:pt idx="457">
                  <c:v>3680</c:v>
                </c:pt>
                <c:pt idx="458">
                  <c:v>1284</c:v>
                </c:pt>
                <c:pt idx="459">
                  <c:v>2157</c:v>
                </c:pt>
                <c:pt idx="460">
                  <c:v>1974</c:v>
                </c:pt>
                <c:pt idx="461">
                  <c:v>1880</c:v>
                </c:pt>
                <c:pt idx="462">
                  <c:v>3562</c:v>
                </c:pt>
                <c:pt idx="463">
                  <c:v>1762</c:v>
                </c:pt>
                <c:pt idx="464">
                  <c:v>2202</c:v>
                </c:pt>
                <c:pt idx="465">
                  <c:v>544</c:v>
                </c:pt>
                <c:pt idx="466">
                  <c:v>937</c:v>
                </c:pt>
                <c:pt idx="467">
                  <c:v>4431</c:v>
                </c:pt>
                <c:pt idx="468">
                  <c:v>1645</c:v>
                </c:pt>
                <c:pt idx="469">
                  <c:v>2706</c:v>
                </c:pt>
                <c:pt idx="470">
                  <c:v>3184</c:v>
                </c:pt>
                <c:pt idx="471">
                  <c:v>2259</c:v>
                </c:pt>
                <c:pt idx="472">
                  <c:v>1625</c:v>
                </c:pt>
                <c:pt idx="473">
                  <c:v>914</c:v>
                </c:pt>
                <c:pt idx="474">
                  <c:v>3481</c:v>
                </c:pt>
                <c:pt idx="475">
                  <c:v>601</c:v>
                </c:pt>
                <c:pt idx="476">
                  <c:v>2396</c:v>
                </c:pt>
                <c:pt idx="477">
                  <c:v>2059</c:v>
                </c:pt>
                <c:pt idx="478">
                  <c:v>652</c:v>
                </c:pt>
                <c:pt idx="479">
                  <c:v>1731</c:v>
                </c:pt>
                <c:pt idx="480">
                  <c:v>765</c:v>
                </c:pt>
                <c:pt idx="481">
                  <c:v>1650</c:v>
                </c:pt>
                <c:pt idx="482">
                  <c:v>1831</c:v>
                </c:pt>
                <c:pt idx="483">
                  <c:v>811</c:v>
                </c:pt>
                <c:pt idx="484">
                  <c:v>955</c:v>
                </c:pt>
                <c:pt idx="485">
                  <c:v>1883</c:v>
                </c:pt>
                <c:pt idx="486">
                  <c:v>2665</c:v>
                </c:pt>
                <c:pt idx="487">
                  <c:v>1815</c:v>
                </c:pt>
                <c:pt idx="488">
                  <c:v>1247</c:v>
                </c:pt>
                <c:pt idx="489">
                  <c:v>1105</c:v>
                </c:pt>
                <c:pt idx="490">
                  <c:v>1515</c:v>
                </c:pt>
                <c:pt idx="491">
                  <c:v>2475</c:v>
                </c:pt>
                <c:pt idx="492">
                  <c:v>1041</c:v>
                </c:pt>
                <c:pt idx="493">
                  <c:v>1715</c:v>
                </c:pt>
                <c:pt idx="494">
                  <c:v>2005</c:v>
                </c:pt>
                <c:pt idx="495">
                  <c:v>3941</c:v>
                </c:pt>
                <c:pt idx="496">
                  <c:v>1078</c:v>
                </c:pt>
                <c:pt idx="497">
                  <c:v>1405</c:v>
                </c:pt>
                <c:pt idx="498">
                  <c:v>503</c:v>
                </c:pt>
                <c:pt idx="499">
                  <c:v>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3-4CF3-BE23-250014B7BE4A}"/>
            </c:ext>
          </c:extLst>
        </c:ser>
        <c:ser>
          <c:idx val="1"/>
          <c:order val="1"/>
          <c:tx>
            <c:strRef>
              <c:f>'Tiempo Busqueda Binaria'!$M$3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Busqueda Binaria'!$K$4:$K$503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Binaria'!$M$4:$M$503</c:f>
              <c:numCache>
                <c:formatCode>General</c:formatCode>
                <c:ptCount val="500"/>
                <c:pt idx="0">
                  <c:v>282</c:v>
                </c:pt>
                <c:pt idx="1">
                  <c:v>305</c:v>
                </c:pt>
                <c:pt idx="2">
                  <c:v>1191</c:v>
                </c:pt>
                <c:pt idx="3">
                  <c:v>250</c:v>
                </c:pt>
                <c:pt idx="4">
                  <c:v>463</c:v>
                </c:pt>
                <c:pt idx="5">
                  <c:v>215</c:v>
                </c:pt>
                <c:pt idx="6">
                  <c:v>381</c:v>
                </c:pt>
                <c:pt idx="7">
                  <c:v>180</c:v>
                </c:pt>
                <c:pt idx="8">
                  <c:v>615</c:v>
                </c:pt>
                <c:pt idx="9">
                  <c:v>448</c:v>
                </c:pt>
                <c:pt idx="10">
                  <c:v>308</c:v>
                </c:pt>
                <c:pt idx="11">
                  <c:v>376</c:v>
                </c:pt>
                <c:pt idx="12">
                  <c:v>523</c:v>
                </c:pt>
                <c:pt idx="13">
                  <c:v>579</c:v>
                </c:pt>
                <c:pt idx="14">
                  <c:v>388</c:v>
                </c:pt>
                <c:pt idx="15">
                  <c:v>682</c:v>
                </c:pt>
                <c:pt idx="16">
                  <c:v>530</c:v>
                </c:pt>
                <c:pt idx="17">
                  <c:v>314</c:v>
                </c:pt>
                <c:pt idx="18">
                  <c:v>262</c:v>
                </c:pt>
                <c:pt idx="19">
                  <c:v>462</c:v>
                </c:pt>
                <c:pt idx="20">
                  <c:v>153</c:v>
                </c:pt>
                <c:pt idx="21">
                  <c:v>659</c:v>
                </c:pt>
                <c:pt idx="22">
                  <c:v>201</c:v>
                </c:pt>
                <c:pt idx="23">
                  <c:v>863</c:v>
                </c:pt>
                <c:pt idx="24">
                  <c:v>497</c:v>
                </c:pt>
                <c:pt idx="25">
                  <c:v>477</c:v>
                </c:pt>
                <c:pt idx="26">
                  <c:v>1069</c:v>
                </c:pt>
                <c:pt idx="27">
                  <c:v>105</c:v>
                </c:pt>
                <c:pt idx="28">
                  <c:v>495</c:v>
                </c:pt>
                <c:pt idx="29">
                  <c:v>489</c:v>
                </c:pt>
                <c:pt idx="30">
                  <c:v>348</c:v>
                </c:pt>
                <c:pt idx="31">
                  <c:v>603</c:v>
                </c:pt>
                <c:pt idx="32">
                  <c:v>475</c:v>
                </c:pt>
                <c:pt idx="33">
                  <c:v>424</c:v>
                </c:pt>
                <c:pt idx="34">
                  <c:v>958</c:v>
                </c:pt>
                <c:pt idx="35">
                  <c:v>496</c:v>
                </c:pt>
                <c:pt idx="36">
                  <c:v>239</c:v>
                </c:pt>
                <c:pt idx="37">
                  <c:v>248</c:v>
                </c:pt>
                <c:pt idx="38">
                  <c:v>235</c:v>
                </c:pt>
                <c:pt idx="39">
                  <c:v>375</c:v>
                </c:pt>
                <c:pt idx="40">
                  <c:v>383</c:v>
                </c:pt>
                <c:pt idx="41">
                  <c:v>492</c:v>
                </c:pt>
                <c:pt idx="42">
                  <c:v>139</c:v>
                </c:pt>
                <c:pt idx="43">
                  <c:v>1116</c:v>
                </c:pt>
                <c:pt idx="44">
                  <c:v>602</c:v>
                </c:pt>
                <c:pt idx="45">
                  <c:v>399</c:v>
                </c:pt>
                <c:pt idx="46">
                  <c:v>395</c:v>
                </c:pt>
                <c:pt idx="47">
                  <c:v>393</c:v>
                </c:pt>
                <c:pt idx="48">
                  <c:v>1317</c:v>
                </c:pt>
                <c:pt idx="49">
                  <c:v>667</c:v>
                </c:pt>
                <c:pt idx="50">
                  <c:v>352</c:v>
                </c:pt>
                <c:pt idx="51">
                  <c:v>271</c:v>
                </c:pt>
                <c:pt idx="52">
                  <c:v>525</c:v>
                </c:pt>
                <c:pt idx="53">
                  <c:v>484</c:v>
                </c:pt>
                <c:pt idx="54">
                  <c:v>547</c:v>
                </c:pt>
                <c:pt idx="55">
                  <c:v>701</c:v>
                </c:pt>
                <c:pt idx="56">
                  <c:v>684</c:v>
                </c:pt>
                <c:pt idx="57">
                  <c:v>417</c:v>
                </c:pt>
                <c:pt idx="58">
                  <c:v>238</c:v>
                </c:pt>
                <c:pt idx="59">
                  <c:v>548</c:v>
                </c:pt>
                <c:pt idx="60">
                  <c:v>708</c:v>
                </c:pt>
                <c:pt idx="61">
                  <c:v>491</c:v>
                </c:pt>
                <c:pt idx="62">
                  <c:v>368</c:v>
                </c:pt>
                <c:pt idx="63">
                  <c:v>483</c:v>
                </c:pt>
                <c:pt idx="64">
                  <c:v>767</c:v>
                </c:pt>
                <c:pt idx="65">
                  <c:v>172</c:v>
                </c:pt>
                <c:pt idx="66">
                  <c:v>713</c:v>
                </c:pt>
                <c:pt idx="67">
                  <c:v>352</c:v>
                </c:pt>
                <c:pt idx="68">
                  <c:v>860</c:v>
                </c:pt>
                <c:pt idx="69">
                  <c:v>255</c:v>
                </c:pt>
                <c:pt idx="70">
                  <c:v>1042</c:v>
                </c:pt>
                <c:pt idx="71">
                  <c:v>804</c:v>
                </c:pt>
                <c:pt idx="72">
                  <c:v>273</c:v>
                </c:pt>
                <c:pt idx="73">
                  <c:v>464</c:v>
                </c:pt>
                <c:pt idx="74">
                  <c:v>584</c:v>
                </c:pt>
                <c:pt idx="75">
                  <c:v>932</c:v>
                </c:pt>
                <c:pt idx="76">
                  <c:v>640</c:v>
                </c:pt>
                <c:pt idx="77">
                  <c:v>242</c:v>
                </c:pt>
                <c:pt idx="78">
                  <c:v>325</c:v>
                </c:pt>
                <c:pt idx="79">
                  <c:v>460</c:v>
                </c:pt>
                <c:pt idx="80">
                  <c:v>776</c:v>
                </c:pt>
                <c:pt idx="81">
                  <c:v>315</c:v>
                </c:pt>
                <c:pt idx="82">
                  <c:v>107</c:v>
                </c:pt>
                <c:pt idx="83">
                  <c:v>336</c:v>
                </c:pt>
                <c:pt idx="84">
                  <c:v>453</c:v>
                </c:pt>
                <c:pt idx="85">
                  <c:v>620</c:v>
                </c:pt>
                <c:pt idx="86">
                  <c:v>317</c:v>
                </c:pt>
                <c:pt idx="87">
                  <c:v>108</c:v>
                </c:pt>
                <c:pt idx="88">
                  <c:v>305</c:v>
                </c:pt>
                <c:pt idx="89">
                  <c:v>222</c:v>
                </c:pt>
                <c:pt idx="90">
                  <c:v>377</c:v>
                </c:pt>
                <c:pt idx="91">
                  <c:v>550</c:v>
                </c:pt>
                <c:pt idx="92">
                  <c:v>730</c:v>
                </c:pt>
                <c:pt idx="93">
                  <c:v>231</c:v>
                </c:pt>
                <c:pt idx="94">
                  <c:v>1477</c:v>
                </c:pt>
                <c:pt idx="95">
                  <c:v>477</c:v>
                </c:pt>
                <c:pt idx="96">
                  <c:v>1393</c:v>
                </c:pt>
                <c:pt idx="97">
                  <c:v>580</c:v>
                </c:pt>
                <c:pt idx="98">
                  <c:v>929</c:v>
                </c:pt>
                <c:pt idx="99">
                  <c:v>177</c:v>
                </c:pt>
                <c:pt idx="100">
                  <c:v>479</c:v>
                </c:pt>
                <c:pt idx="101">
                  <c:v>597</c:v>
                </c:pt>
                <c:pt idx="102">
                  <c:v>621</c:v>
                </c:pt>
                <c:pt idx="103">
                  <c:v>348</c:v>
                </c:pt>
                <c:pt idx="104">
                  <c:v>236</c:v>
                </c:pt>
                <c:pt idx="105">
                  <c:v>1002</c:v>
                </c:pt>
                <c:pt idx="106">
                  <c:v>298</c:v>
                </c:pt>
                <c:pt idx="107">
                  <c:v>391</c:v>
                </c:pt>
                <c:pt idx="108">
                  <c:v>436</c:v>
                </c:pt>
                <c:pt idx="109">
                  <c:v>348</c:v>
                </c:pt>
                <c:pt idx="110">
                  <c:v>593</c:v>
                </c:pt>
                <c:pt idx="111">
                  <c:v>523</c:v>
                </c:pt>
                <c:pt idx="112">
                  <c:v>981</c:v>
                </c:pt>
                <c:pt idx="113">
                  <c:v>904</c:v>
                </c:pt>
                <c:pt idx="114">
                  <c:v>723</c:v>
                </c:pt>
                <c:pt idx="115">
                  <c:v>1027</c:v>
                </c:pt>
                <c:pt idx="116">
                  <c:v>508</c:v>
                </c:pt>
                <c:pt idx="117">
                  <c:v>1101</c:v>
                </c:pt>
                <c:pt idx="118">
                  <c:v>266</c:v>
                </c:pt>
                <c:pt idx="119">
                  <c:v>921</c:v>
                </c:pt>
                <c:pt idx="120">
                  <c:v>1750</c:v>
                </c:pt>
                <c:pt idx="121">
                  <c:v>424</c:v>
                </c:pt>
                <c:pt idx="122">
                  <c:v>1213</c:v>
                </c:pt>
                <c:pt idx="123">
                  <c:v>487</c:v>
                </c:pt>
                <c:pt idx="124">
                  <c:v>932</c:v>
                </c:pt>
                <c:pt idx="125">
                  <c:v>554</c:v>
                </c:pt>
                <c:pt idx="126">
                  <c:v>267</c:v>
                </c:pt>
                <c:pt idx="127">
                  <c:v>255</c:v>
                </c:pt>
                <c:pt idx="128">
                  <c:v>393</c:v>
                </c:pt>
                <c:pt idx="129">
                  <c:v>954</c:v>
                </c:pt>
                <c:pt idx="130">
                  <c:v>538</c:v>
                </c:pt>
                <c:pt idx="131">
                  <c:v>111</c:v>
                </c:pt>
                <c:pt idx="132">
                  <c:v>209</c:v>
                </c:pt>
                <c:pt idx="133">
                  <c:v>778</c:v>
                </c:pt>
                <c:pt idx="134">
                  <c:v>713</c:v>
                </c:pt>
                <c:pt idx="135">
                  <c:v>577</c:v>
                </c:pt>
                <c:pt idx="136">
                  <c:v>561</c:v>
                </c:pt>
                <c:pt idx="137">
                  <c:v>285</c:v>
                </c:pt>
                <c:pt idx="138">
                  <c:v>268</c:v>
                </c:pt>
                <c:pt idx="139">
                  <c:v>1129</c:v>
                </c:pt>
                <c:pt idx="140">
                  <c:v>431</c:v>
                </c:pt>
                <c:pt idx="141">
                  <c:v>531</c:v>
                </c:pt>
                <c:pt idx="142">
                  <c:v>767</c:v>
                </c:pt>
                <c:pt idx="143">
                  <c:v>355</c:v>
                </c:pt>
                <c:pt idx="144">
                  <c:v>969</c:v>
                </c:pt>
                <c:pt idx="145">
                  <c:v>967</c:v>
                </c:pt>
                <c:pt idx="146">
                  <c:v>870</c:v>
                </c:pt>
                <c:pt idx="147">
                  <c:v>535</c:v>
                </c:pt>
                <c:pt idx="148">
                  <c:v>5343</c:v>
                </c:pt>
                <c:pt idx="149">
                  <c:v>182</c:v>
                </c:pt>
                <c:pt idx="150">
                  <c:v>364</c:v>
                </c:pt>
                <c:pt idx="151">
                  <c:v>405</c:v>
                </c:pt>
                <c:pt idx="152">
                  <c:v>1062</c:v>
                </c:pt>
                <c:pt idx="153">
                  <c:v>334</c:v>
                </c:pt>
                <c:pt idx="154">
                  <c:v>621</c:v>
                </c:pt>
                <c:pt idx="155">
                  <c:v>405</c:v>
                </c:pt>
                <c:pt idx="156">
                  <c:v>432</c:v>
                </c:pt>
                <c:pt idx="157">
                  <c:v>189</c:v>
                </c:pt>
                <c:pt idx="158">
                  <c:v>225</c:v>
                </c:pt>
                <c:pt idx="159">
                  <c:v>417</c:v>
                </c:pt>
                <c:pt idx="160">
                  <c:v>433</c:v>
                </c:pt>
                <c:pt idx="161">
                  <c:v>622</c:v>
                </c:pt>
                <c:pt idx="162">
                  <c:v>386</c:v>
                </c:pt>
                <c:pt idx="163">
                  <c:v>498</c:v>
                </c:pt>
                <c:pt idx="164">
                  <c:v>449</c:v>
                </c:pt>
                <c:pt idx="165">
                  <c:v>281</c:v>
                </c:pt>
                <c:pt idx="166">
                  <c:v>455</c:v>
                </c:pt>
                <c:pt idx="167">
                  <c:v>169</c:v>
                </c:pt>
                <c:pt idx="168">
                  <c:v>977</c:v>
                </c:pt>
                <c:pt idx="169">
                  <c:v>466</c:v>
                </c:pt>
                <c:pt idx="170">
                  <c:v>142</c:v>
                </c:pt>
                <c:pt idx="171">
                  <c:v>106</c:v>
                </c:pt>
                <c:pt idx="172">
                  <c:v>214</c:v>
                </c:pt>
                <c:pt idx="173">
                  <c:v>202</c:v>
                </c:pt>
                <c:pt idx="174">
                  <c:v>570</c:v>
                </c:pt>
                <c:pt idx="175">
                  <c:v>542</c:v>
                </c:pt>
                <c:pt idx="176">
                  <c:v>1259</c:v>
                </c:pt>
                <c:pt idx="177">
                  <c:v>147</c:v>
                </c:pt>
                <c:pt idx="178">
                  <c:v>228</c:v>
                </c:pt>
                <c:pt idx="179">
                  <c:v>365</c:v>
                </c:pt>
                <c:pt idx="180">
                  <c:v>545</c:v>
                </c:pt>
                <c:pt idx="181">
                  <c:v>839</c:v>
                </c:pt>
                <c:pt idx="182">
                  <c:v>262</c:v>
                </c:pt>
                <c:pt idx="183">
                  <c:v>367</c:v>
                </c:pt>
                <c:pt idx="184">
                  <c:v>291</c:v>
                </c:pt>
                <c:pt idx="185">
                  <c:v>418</c:v>
                </c:pt>
                <c:pt idx="186">
                  <c:v>329</c:v>
                </c:pt>
                <c:pt idx="187">
                  <c:v>163</c:v>
                </c:pt>
                <c:pt idx="188">
                  <c:v>227</c:v>
                </c:pt>
                <c:pt idx="189">
                  <c:v>567</c:v>
                </c:pt>
                <c:pt idx="190">
                  <c:v>279</c:v>
                </c:pt>
                <c:pt idx="191">
                  <c:v>601</c:v>
                </c:pt>
                <c:pt idx="192">
                  <c:v>385</c:v>
                </c:pt>
                <c:pt idx="193">
                  <c:v>149</c:v>
                </c:pt>
                <c:pt idx="194">
                  <c:v>455</c:v>
                </c:pt>
                <c:pt idx="195">
                  <c:v>162</c:v>
                </c:pt>
                <c:pt idx="196">
                  <c:v>505</c:v>
                </c:pt>
                <c:pt idx="197">
                  <c:v>185</c:v>
                </c:pt>
                <c:pt idx="198">
                  <c:v>523</c:v>
                </c:pt>
                <c:pt idx="199">
                  <c:v>627</c:v>
                </c:pt>
                <c:pt idx="200">
                  <c:v>271</c:v>
                </c:pt>
                <c:pt idx="201">
                  <c:v>438</c:v>
                </c:pt>
                <c:pt idx="202">
                  <c:v>246</c:v>
                </c:pt>
                <c:pt idx="203">
                  <c:v>395</c:v>
                </c:pt>
                <c:pt idx="204">
                  <c:v>418</c:v>
                </c:pt>
                <c:pt idx="205">
                  <c:v>1033</c:v>
                </c:pt>
                <c:pt idx="206">
                  <c:v>617</c:v>
                </c:pt>
                <c:pt idx="207">
                  <c:v>901</c:v>
                </c:pt>
                <c:pt idx="208">
                  <c:v>927</c:v>
                </c:pt>
                <c:pt idx="209">
                  <c:v>225</c:v>
                </c:pt>
                <c:pt idx="210">
                  <c:v>596</c:v>
                </c:pt>
                <c:pt idx="211">
                  <c:v>245</c:v>
                </c:pt>
                <c:pt idx="212">
                  <c:v>426</c:v>
                </c:pt>
                <c:pt idx="213">
                  <c:v>384</c:v>
                </c:pt>
                <c:pt idx="214">
                  <c:v>515</c:v>
                </c:pt>
                <c:pt idx="215">
                  <c:v>704</c:v>
                </c:pt>
                <c:pt idx="216">
                  <c:v>959</c:v>
                </c:pt>
                <c:pt idx="217">
                  <c:v>667</c:v>
                </c:pt>
                <c:pt idx="218">
                  <c:v>437</c:v>
                </c:pt>
                <c:pt idx="219">
                  <c:v>346</c:v>
                </c:pt>
                <c:pt idx="220">
                  <c:v>118</c:v>
                </c:pt>
                <c:pt idx="221">
                  <c:v>678</c:v>
                </c:pt>
                <c:pt idx="222">
                  <c:v>329</c:v>
                </c:pt>
                <c:pt idx="223">
                  <c:v>463</c:v>
                </c:pt>
                <c:pt idx="224">
                  <c:v>157</c:v>
                </c:pt>
                <c:pt idx="225">
                  <c:v>275</c:v>
                </c:pt>
                <c:pt idx="226">
                  <c:v>487</c:v>
                </c:pt>
                <c:pt idx="227">
                  <c:v>572</c:v>
                </c:pt>
                <c:pt idx="228">
                  <c:v>406</c:v>
                </c:pt>
                <c:pt idx="229">
                  <c:v>896</c:v>
                </c:pt>
                <c:pt idx="230">
                  <c:v>329</c:v>
                </c:pt>
                <c:pt idx="231">
                  <c:v>1038</c:v>
                </c:pt>
                <c:pt idx="232">
                  <c:v>710</c:v>
                </c:pt>
                <c:pt idx="233">
                  <c:v>746</c:v>
                </c:pt>
                <c:pt idx="234">
                  <c:v>500</c:v>
                </c:pt>
                <c:pt idx="235">
                  <c:v>239</c:v>
                </c:pt>
                <c:pt idx="236">
                  <c:v>1016</c:v>
                </c:pt>
                <c:pt idx="237">
                  <c:v>439</c:v>
                </c:pt>
                <c:pt idx="238">
                  <c:v>471</c:v>
                </c:pt>
                <c:pt idx="239">
                  <c:v>148</c:v>
                </c:pt>
                <c:pt idx="240">
                  <c:v>509</c:v>
                </c:pt>
                <c:pt idx="241">
                  <c:v>364</c:v>
                </c:pt>
                <c:pt idx="242">
                  <c:v>515</c:v>
                </c:pt>
                <c:pt idx="243">
                  <c:v>172</c:v>
                </c:pt>
                <c:pt idx="244">
                  <c:v>97</c:v>
                </c:pt>
                <c:pt idx="245">
                  <c:v>474</c:v>
                </c:pt>
                <c:pt idx="246">
                  <c:v>1068</c:v>
                </c:pt>
                <c:pt idx="247">
                  <c:v>447</c:v>
                </c:pt>
                <c:pt idx="248">
                  <c:v>546</c:v>
                </c:pt>
                <c:pt idx="249">
                  <c:v>313</c:v>
                </c:pt>
                <c:pt idx="250">
                  <c:v>316</c:v>
                </c:pt>
                <c:pt idx="251">
                  <c:v>625</c:v>
                </c:pt>
                <c:pt idx="252">
                  <c:v>862</c:v>
                </c:pt>
                <c:pt idx="253">
                  <c:v>274</c:v>
                </c:pt>
                <c:pt idx="254">
                  <c:v>654</c:v>
                </c:pt>
                <c:pt idx="255">
                  <c:v>334</c:v>
                </c:pt>
                <c:pt idx="256">
                  <c:v>390</c:v>
                </c:pt>
                <c:pt idx="257">
                  <c:v>991</c:v>
                </c:pt>
                <c:pt idx="258">
                  <c:v>369</c:v>
                </c:pt>
                <c:pt idx="259">
                  <c:v>192</c:v>
                </c:pt>
                <c:pt idx="260">
                  <c:v>1445</c:v>
                </c:pt>
                <c:pt idx="261">
                  <c:v>493</c:v>
                </c:pt>
                <c:pt idx="262">
                  <c:v>933</c:v>
                </c:pt>
                <c:pt idx="263">
                  <c:v>665</c:v>
                </c:pt>
                <c:pt idx="264">
                  <c:v>5467</c:v>
                </c:pt>
                <c:pt idx="265">
                  <c:v>285</c:v>
                </c:pt>
                <c:pt idx="266">
                  <c:v>289</c:v>
                </c:pt>
                <c:pt idx="267">
                  <c:v>1478</c:v>
                </c:pt>
                <c:pt idx="268">
                  <c:v>352</c:v>
                </c:pt>
                <c:pt idx="269">
                  <c:v>1272</c:v>
                </c:pt>
                <c:pt idx="270">
                  <c:v>811</c:v>
                </c:pt>
                <c:pt idx="271">
                  <c:v>561</c:v>
                </c:pt>
                <c:pt idx="272">
                  <c:v>1569</c:v>
                </c:pt>
                <c:pt idx="273">
                  <c:v>453</c:v>
                </c:pt>
                <c:pt idx="274">
                  <c:v>743</c:v>
                </c:pt>
                <c:pt idx="275">
                  <c:v>386</c:v>
                </c:pt>
                <c:pt idx="276">
                  <c:v>2566</c:v>
                </c:pt>
                <c:pt idx="277">
                  <c:v>1012</c:v>
                </c:pt>
                <c:pt idx="278">
                  <c:v>466</c:v>
                </c:pt>
                <c:pt idx="279">
                  <c:v>546</c:v>
                </c:pt>
                <c:pt idx="280">
                  <c:v>628</c:v>
                </c:pt>
                <c:pt idx="281">
                  <c:v>924</c:v>
                </c:pt>
                <c:pt idx="282">
                  <c:v>539</c:v>
                </c:pt>
                <c:pt idx="283">
                  <c:v>91</c:v>
                </c:pt>
                <c:pt idx="284">
                  <c:v>580</c:v>
                </c:pt>
                <c:pt idx="285">
                  <c:v>698</c:v>
                </c:pt>
                <c:pt idx="286">
                  <c:v>142</c:v>
                </c:pt>
                <c:pt idx="287">
                  <c:v>729</c:v>
                </c:pt>
                <c:pt idx="288">
                  <c:v>606</c:v>
                </c:pt>
                <c:pt idx="289">
                  <c:v>1014</c:v>
                </c:pt>
                <c:pt idx="290">
                  <c:v>1094</c:v>
                </c:pt>
                <c:pt idx="291">
                  <c:v>744</c:v>
                </c:pt>
                <c:pt idx="292">
                  <c:v>917</c:v>
                </c:pt>
                <c:pt idx="293">
                  <c:v>836</c:v>
                </c:pt>
                <c:pt idx="294">
                  <c:v>199</c:v>
                </c:pt>
                <c:pt idx="295">
                  <c:v>569</c:v>
                </c:pt>
                <c:pt idx="296">
                  <c:v>506</c:v>
                </c:pt>
                <c:pt idx="297">
                  <c:v>540</c:v>
                </c:pt>
                <c:pt idx="298">
                  <c:v>479</c:v>
                </c:pt>
                <c:pt idx="299">
                  <c:v>177</c:v>
                </c:pt>
                <c:pt idx="300">
                  <c:v>1013</c:v>
                </c:pt>
                <c:pt idx="301">
                  <c:v>393</c:v>
                </c:pt>
                <c:pt idx="302">
                  <c:v>254</c:v>
                </c:pt>
                <c:pt idx="303">
                  <c:v>317</c:v>
                </c:pt>
                <c:pt idx="304">
                  <c:v>359</c:v>
                </c:pt>
                <c:pt idx="305">
                  <c:v>982</c:v>
                </c:pt>
                <c:pt idx="306">
                  <c:v>427</c:v>
                </c:pt>
                <c:pt idx="307">
                  <c:v>723</c:v>
                </c:pt>
                <c:pt idx="308">
                  <c:v>358</c:v>
                </c:pt>
                <c:pt idx="309">
                  <c:v>768</c:v>
                </c:pt>
                <c:pt idx="310">
                  <c:v>191</c:v>
                </c:pt>
                <c:pt idx="311">
                  <c:v>540</c:v>
                </c:pt>
                <c:pt idx="312">
                  <c:v>638</c:v>
                </c:pt>
                <c:pt idx="313">
                  <c:v>283</c:v>
                </c:pt>
                <c:pt idx="314">
                  <c:v>260</c:v>
                </c:pt>
                <c:pt idx="315">
                  <c:v>720</c:v>
                </c:pt>
                <c:pt idx="316">
                  <c:v>578</c:v>
                </c:pt>
                <c:pt idx="317">
                  <c:v>300</c:v>
                </c:pt>
                <c:pt idx="318">
                  <c:v>452</c:v>
                </c:pt>
                <c:pt idx="319">
                  <c:v>486</c:v>
                </c:pt>
                <c:pt idx="320">
                  <c:v>343</c:v>
                </c:pt>
                <c:pt idx="321">
                  <c:v>419</c:v>
                </c:pt>
                <c:pt idx="322">
                  <c:v>159</c:v>
                </c:pt>
                <c:pt idx="323">
                  <c:v>605</c:v>
                </c:pt>
                <c:pt idx="324">
                  <c:v>515</c:v>
                </c:pt>
                <c:pt idx="325">
                  <c:v>770</c:v>
                </c:pt>
                <c:pt idx="326">
                  <c:v>640</c:v>
                </c:pt>
                <c:pt idx="327">
                  <c:v>839</c:v>
                </c:pt>
                <c:pt idx="328">
                  <c:v>1440</c:v>
                </c:pt>
                <c:pt idx="329">
                  <c:v>577</c:v>
                </c:pt>
                <c:pt idx="330">
                  <c:v>393</c:v>
                </c:pt>
                <c:pt idx="331">
                  <c:v>405</c:v>
                </c:pt>
                <c:pt idx="332">
                  <c:v>492</c:v>
                </c:pt>
                <c:pt idx="333">
                  <c:v>1106</c:v>
                </c:pt>
                <c:pt idx="334">
                  <c:v>677</c:v>
                </c:pt>
                <c:pt idx="335">
                  <c:v>697</c:v>
                </c:pt>
                <c:pt idx="336">
                  <c:v>157</c:v>
                </c:pt>
                <c:pt idx="337">
                  <c:v>699</c:v>
                </c:pt>
                <c:pt idx="338">
                  <c:v>500</c:v>
                </c:pt>
                <c:pt idx="339">
                  <c:v>240</c:v>
                </c:pt>
                <c:pt idx="340">
                  <c:v>542</c:v>
                </c:pt>
                <c:pt idx="341">
                  <c:v>494</c:v>
                </c:pt>
                <c:pt idx="342">
                  <c:v>1540</c:v>
                </c:pt>
                <c:pt idx="343">
                  <c:v>1542</c:v>
                </c:pt>
                <c:pt idx="344">
                  <c:v>1911</c:v>
                </c:pt>
                <c:pt idx="345">
                  <c:v>2515</c:v>
                </c:pt>
                <c:pt idx="346">
                  <c:v>863</c:v>
                </c:pt>
                <c:pt idx="347">
                  <c:v>1767</c:v>
                </c:pt>
                <c:pt idx="348">
                  <c:v>521</c:v>
                </c:pt>
                <c:pt idx="349">
                  <c:v>234</c:v>
                </c:pt>
                <c:pt idx="350">
                  <c:v>200</c:v>
                </c:pt>
                <c:pt idx="351">
                  <c:v>424</c:v>
                </c:pt>
                <c:pt idx="352">
                  <c:v>559</c:v>
                </c:pt>
                <c:pt idx="353">
                  <c:v>964</c:v>
                </c:pt>
                <c:pt idx="354">
                  <c:v>474</c:v>
                </c:pt>
                <c:pt idx="355">
                  <c:v>318</c:v>
                </c:pt>
                <c:pt idx="356">
                  <c:v>668</c:v>
                </c:pt>
                <c:pt idx="357">
                  <c:v>1028</c:v>
                </c:pt>
                <c:pt idx="358">
                  <c:v>625</c:v>
                </c:pt>
                <c:pt idx="359">
                  <c:v>777</c:v>
                </c:pt>
                <c:pt idx="360">
                  <c:v>347</c:v>
                </c:pt>
                <c:pt idx="361">
                  <c:v>508</c:v>
                </c:pt>
                <c:pt idx="362">
                  <c:v>436</c:v>
                </c:pt>
                <c:pt idx="363">
                  <c:v>720</c:v>
                </c:pt>
                <c:pt idx="364">
                  <c:v>319</c:v>
                </c:pt>
                <c:pt idx="365">
                  <c:v>1105</c:v>
                </c:pt>
                <c:pt idx="366">
                  <c:v>522</c:v>
                </c:pt>
                <c:pt idx="367">
                  <c:v>5128</c:v>
                </c:pt>
                <c:pt idx="368">
                  <c:v>1574</c:v>
                </c:pt>
                <c:pt idx="369">
                  <c:v>435</c:v>
                </c:pt>
                <c:pt idx="370">
                  <c:v>1323</c:v>
                </c:pt>
                <c:pt idx="371">
                  <c:v>1763</c:v>
                </c:pt>
                <c:pt idx="372">
                  <c:v>1072</c:v>
                </c:pt>
                <c:pt idx="373">
                  <c:v>455</c:v>
                </c:pt>
                <c:pt idx="374">
                  <c:v>890</c:v>
                </c:pt>
                <c:pt idx="375">
                  <c:v>307</c:v>
                </c:pt>
                <c:pt idx="376">
                  <c:v>454</c:v>
                </c:pt>
                <c:pt idx="377">
                  <c:v>380</c:v>
                </c:pt>
                <c:pt idx="378">
                  <c:v>334</c:v>
                </c:pt>
                <c:pt idx="379">
                  <c:v>553</c:v>
                </c:pt>
                <c:pt idx="380">
                  <c:v>684</c:v>
                </c:pt>
                <c:pt idx="381">
                  <c:v>409</c:v>
                </c:pt>
                <c:pt idx="382">
                  <c:v>988</c:v>
                </c:pt>
                <c:pt idx="383">
                  <c:v>945</c:v>
                </c:pt>
                <c:pt idx="384">
                  <c:v>454</c:v>
                </c:pt>
                <c:pt idx="385">
                  <c:v>1048</c:v>
                </c:pt>
                <c:pt idx="386">
                  <c:v>266</c:v>
                </c:pt>
                <c:pt idx="387">
                  <c:v>661</c:v>
                </c:pt>
                <c:pt idx="388">
                  <c:v>662</c:v>
                </c:pt>
                <c:pt idx="389">
                  <c:v>1048</c:v>
                </c:pt>
                <c:pt idx="390">
                  <c:v>788</c:v>
                </c:pt>
                <c:pt idx="391">
                  <c:v>957</c:v>
                </c:pt>
                <c:pt idx="392">
                  <c:v>469</c:v>
                </c:pt>
                <c:pt idx="393">
                  <c:v>741</c:v>
                </c:pt>
                <c:pt idx="394">
                  <c:v>820</c:v>
                </c:pt>
                <c:pt idx="395">
                  <c:v>559</c:v>
                </c:pt>
                <c:pt idx="396">
                  <c:v>416</c:v>
                </c:pt>
                <c:pt idx="397">
                  <c:v>428</c:v>
                </c:pt>
                <c:pt idx="398">
                  <c:v>781</c:v>
                </c:pt>
                <c:pt idx="399">
                  <c:v>506</c:v>
                </c:pt>
                <c:pt idx="400">
                  <c:v>322</c:v>
                </c:pt>
                <c:pt idx="401">
                  <c:v>317</c:v>
                </c:pt>
                <c:pt idx="402">
                  <c:v>467</c:v>
                </c:pt>
                <c:pt idx="403">
                  <c:v>494</c:v>
                </c:pt>
                <c:pt idx="404">
                  <c:v>433</c:v>
                </c:pt>
                <c:pt idx="405">
                  <c:v>474</c:v>
                </c:pt>
                <c:pt idx="406">
                  <c:v>204</c:v>
                </c:pt>
                <c:pt idx="407">
                  <c:v>780</c:v>
                </c:pt>
                <c:pt idx="408">
                  <c:v>548</c:v>
                </c:pt>
                <c:pt idx="409">
                  <c:v>335</c:v>
                </c:pt>
                <c:pt idx="410">
                  <c:v>278</c:v>
                </c:pt>
                <c:pt idx="411">
                  <c:v>432</c:v>
                </c:pt>
                <c:pt idx="412">
                  <c:v>218</c:v>
                </c:pt>
                <c:pt idx="413">
                  <c:v>538</c:v>
                </c:pt>
                <c:pt idx="414">
                  <c:v>287</c:v>
                </c:pt>
                <c:pt idx="415">
                  <c:v>153</c:v>
                </c:pt>
                <c:pt idx="416">
                  <c:v>440</c:v>
                </c:pt>
                <c:pt idx="417">
                  <c:v>535</c:v>
                </c:pt>
                <c:pt idx="418">
                  <c:v>623</c:v>
                </c:pt>
                <c:pt idx="419">
                  <c:v>417</c:v>
                </c:pt>
                <c:pt idx="420">
                  <c:v>423</c:v>
                </c:pt>
                <c:pt idx="421">
                  <c:v>552</c:v>
                </c:pt>
                <c:pt idx="422">
                  <c:v>796</c:v>
                </c:pt>
                <c:pt idx="423">
                  <c:v>428</c:v>
                </c:pt>
                <c:pt idx="424">
                  <c:v>508</c:v>
                </c:pt>
                <c:pt idx="425">
                  <c:v>568</c:v>
                </c:pt>
                <c:pt idx="426">
                  <c:v>875</c:v>
                </c:pt>
                <c:pt idx="427">
                  <c:v>464</c:v>
                </c:pt>
                <c:pt idx="428">
                  <c:v>827</c:v>
                </c:pt>
                <c:pt idx="429">
                  <c:v>544</c:v>
                </c:pt>
                <c:pt idx="430">
                  <c:v>360</c:v>
                </c:pt>
                <c:pt idx="431">
                  <c:v>483</c:v>
                </c:pt>
                <c:pt idx="432">
                  <c:v>205</c:v>
                </c:pt>
                <c:pt idx="433">
                  <c:v>517</c:v>
                </c:pt>
                <c:pt idx="434">
                  <c:v>503</c:v>
                </c:pt>
                <c:pt idx="435">
                  <c:v>478</c:v>
                </c:pt>
                <c:pt idx="436">
                  <c:v>763</c:v>
                </c:pt>
                <c:pt idx="437">
                  <c:v>253</c:v>
                </c:pt>
                <c:pt idx="438">
                  <c:v>494</c:v>
                </c:pt>
                <c:pt idx="439">
                  <c:v>479</c:v>
                </c:pt>
                <c:pt idx="440">
                  <c:v>354</c:v>
                </c:pt>
                <c:pt idx="441">
                  <c:v>1127</c:v>
                </c:pt>
                <c:pt idx="442">
                  <c:v>768</c:v>
                </c:pt>
                <c:pt idx="443">
                  <c:v>468</c:v>
                </c:pt>
                <c:pt idx="444">
                  <c:v>801</c:v>
                </c:pt>
                <c:pt idx="445">
                  <c:v>386</c:v>
                </c:pt>
                <c:pt idx="446">
                  <c:v>457</c:v>
                </c:pt>
                <c:pt idx="447">
                  <c:v>516</c:v>
                </c:pt>
                <c:pt idx="448">
                  <c:v>558</c:v>
                </c:pt>
                <c:pt idx="449">
                  <c:v>794</c:v>
                </c:pt>
                <c:pt idx="450">
                  <c:v>958</c:v>
                </c:pt>
                <c:pt idx="451">
                  <c:v>408</c:v>
                </c:pt>
                <c:pt idx="452">
                  <c:v>223</c:v>
                </c:pt>
                <c:pt idx="453">
                  <c:v>678</c:v>
                </c:pt>
                <c:pt idx="454">
                  <c:v>358</c:v>
                </c:pt>
                <c:pt idx="455">
                  <c:v>403</c:v>
                </c:pt>
                <c:pt idx="456">
                  <c:v>447</c:v>
                </c:pt>
                <c:pt idx="457">
                  <c:v>657</c:v>
                </c:pt>
                <c:pt idx="458">
                  <c:v>527</c:v>
                </c:pt>
                <c:pt idx="459">
                  <c:v>560</c:v>
                </c:pt>
                <c:pt idx="460">
                  <c:v>431</c:v>
                </c:pt>
                <c:pt idx="461">
                  <c:v>1063</c:v>
                </c:pt>
                <c:pt idx="462">
                  <c:v>400</c:v>
                </c:pt>
                <c:pt idx="463">
                  <c:v>275</c:v>
                </c:pt>
                <c:pt idx="464">
                  <c:v>576</c:v>
                </c:pt>
                <c:pt idx="465">
                  <c:v>731</c:v>
                </c:pt>
                <c:pt idx="466">
                  <c:v>488</c:v>
                </c:pt>
                <c:pt idx="467">
                  <c:v>610</c:v>
                </c:pt>
                <c:pt idx="468">
                  <c:v>515</c:v>
                </c:pt>
                <c:pt idx="469">
                  <c:v>1445</c:v>
                </c:pt>
                <c:pt idx="470">
                  <c:v>352</c:v>
                </c:pt>
                <c:pt idx="471">
                  <c:v>826</c:v>
                </c:pt>
                <c:pt idx="472">
                  <c:v>466</c:v>
                </c:pt>
                <c:pt idx="473">
                  <c:v>1893</c:v>
                </c:pt>
                <c:pt idx="474">
                  <c:v>715</c:v>
                </c:pt>
                <c:pt idx="475">
                  <c:v>277</c:v>
                </c:pt>
                <c:pt idx="476">
                  <c:v>1038</c:v>
                </c:pt>
                <c:pt idx="477">
                  <c:v>453</c:v>
                </c:pt>
                <c:pt idx="478">
                  <c:v>328</c:v>
                </c:pt>
                <c:pt idx="479">
                  <c:v>411</c:v>
                </c:pt>
                <c:pt idx="480">
                  <c:v>735</c:v>
                </c:pt>
                <c:pt idx="481">
                  <c:v>240</c:v>
                </c:pt>
                <c:pt idx="482">
                  <c:v>444</c:v>
                </c:pt>
                <c:pt idx="483">
                  <c:v>259</c:v>
                </c:pt>
                <c:pt idx="484">
                  <c:v>844</c:v>
                </c:pt>
                <c:pt idx="485">
                  <c:v>114</c:v>
                </c:pt>
                <c:pt idx="486">
                  <c:v>595</c:v>
                </c:pt>
                <c:pt idx="487">
                  <c:v>473</c:v>
                </c:pt>
                <c:pt idx="488">
                  <c:v>980</c:v>
                </c:pt>
                <c:pt idx="489">
                  <c:v>321</c:v>
                </c:pt>
                <c:pt idx="490">
                  <c:v>384</c:v>
                </c:pt>
                <c:pt idx="491">
                  <c:v>794</c:v>
                </c:pt>
                <c:pt idx="492">
                  <c:v>408</c:v>
                </c:pt>
                <c:pt idx="493">
                  <c:v>477</c:v>
                </c:pt>
                <c:pt idx="494">
                  <c:v>679</c:v>
                </c:pt>
                <c:pt idx="495">
                  <c:v>511</c:v>
                </c:pt>
                <c:pt idx="496">
                  <c:v>274</c:v>
                </c:pt>
                <c:pt idx="497">
                  <c:v>407</c:v>
                </c:pt>
                <c:pt idx="498">
                  <c:v>706</c:v>
                </c:pt>
                <c:pt idx="49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3-4CF3-BE23-250014B7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Busqueda Binaria, 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Busqueda Binaria'!$O$3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Busqueda Binaria'!$N$4:$N$503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Binaria'!$O$4:$O$503</c:f>
              <c:numCache>
                <c:formatCode>General</c:formatCode>
                <c:ptCount val="500"/>
                <c:pt idx="0">
                  <c:v>3072</c:v>
                </c:pt>
                <c:pt idx="1">
                  <c:v>2592</c:v>
                </c:pt>
                <c:pt idx="2">
                  <c:v>3384</c:v>
                </c:pt>
                <c:pt idx="3">
                  <c:v>3193</c:v>
                </c:pt>
                <c:pt idx="4">
                  <c:v>4014</c:v>
                </c:pt>
                <c:pt idx="5">
                  <c:v>2840</c:v>
                </c:pt>
                <c:pt idx="6">
                  <c:v>2677</c:v>
                </c:pt>
                <c:pt idx="7">
                  <c:v>1431</c:v>
                </c:pt>
                <c:pt idx="8">
                  <c:v>2527</c:v>
                </c:pt>
                <c:pt idx="9">
                  <c:v>2584</c:v>
                </c:pt>
                <c:pt idx="10">
                  <c:v>2309</c:v>
                </c:pt>
                <c:pt idx="11">
                  <c:v>2869</c:v>
                </c:pt>
                <c:pt idx="12">
                  <c:v>3641</c:v>
                </c:pt>
                <c:pt idx="13">
                  <c:v>2612</c:v>
                </c:pt>
                <c:pt idx="14">
                  <c:v>2210</c:v>
                </c:pt>
                <c:pt idx="15">
                  <c:v>2461</c:v>
                </c:pt>
                <c:pt idx="16">
                  <c:v>2676</c:v>
                </c:pt>
                <c:pt idx="17">
                  <c:v>2264</c:v>
                </c:pt>
                <c:pt idx="18">
                  <c:v>3033</c:v>
                </c:pt>
                <c:pt idx="19">
                  <c:v>2970</c:v>
                </c:pt>
                <c:pt idx="20">
                  <c:v>3195</c:v>
                </c:pt>
                <c:pt idx="21">
                  <c:v>2959</c:v>
                </c:pt>
                <c:pt idx="22">
                  <c:v>2027</c:v>
                </c:pt>
                <c:pt idx="23">
                  <c:v>3560</c:v>
                </c:pt>
                <c:pt idx="24">
                  <c:v>2546</c:v>
                </c:pt>
                <c:pt idx="25">
                  <c:v>2392</c:v>
                </c:pt>
                <c:pt idx="26">
                  <c:v>2961</c:v>
                </c:pt>
                <c:pt idx="27">
                  <c:v>2949</c:v>
                </c:pt>
                <c:pt idx="28">
                  <c:v>2526</c:v>
                </c:pt>
                <c:pt idx="29">
                  <c:v>2688</c:v>
                </c:pt>
                <c:pt idx="30">
                  <c:v>2829</c:v>
                </c:pt>
                <c:pt idx="31">
                  <c:v>1870</c:v>
                </c:pt>
                <c:pt idx="32">
                  <c:v>3096</c:v>
                </c:pt>
                <c:pt idx="33">
                  <c:v>3265</c:v>
                </c:pt>
                <c:pt idx="34">
                  <c:v>2540</c:v>
                </c:pt>
                <c:pt idx="35">
                  <c:v>1513</c:v>
                </c:pt>
                <c:pt idx="36">
                  <c:v>6558</c:v>
                </c:pt>
                <c:pt idx="37">
                  <c:v>2462</c:v>
                </c:pt>
                <c:pt idx="38">
                  <c:v>1715</c:v>
                </c:pt>
                <c:pt idx="39">
                  <c:v>2205</c:v>
                </c:pt>
                <c:pt idx="40">
                  <c:v>2601</c:v>
                </c:pt>
                <c:pt idx="41">
                  <c:v>1764</c:v>
                </c:pt>
                <c:pt idx="42">
                  <c:v>2822</c:v>
                </c:pt>
                <c:pt idx="43">
                  <c:v>2405</c:v>
                </c:pt>
                <c:pt idx="44">
                  <c:v>3040</c:v>
                </c:pt>
                <c:pt idx="45">
                  <c:v>2513</c:v>
                </c:pt>
                <c:pt idx="46">
                  <c:v>3103</c:v>
                </c:pt>
                <c:pt idx="47">
                  <c:v>2199</c:v>
                </c:pt>
                <c:pt idx="48">
                  <c:v>3088</c:v>
                </c:pt>
                <c:pt idx="49">
                  <c:v>1730</c:v>
                </c:pt>
                <c:pt idx="50">
                  <c:v>2694</c:v>
                </c:pt>
                <c:pt idx="51">
                  <c:v>3158</c:v>
                </c:pt>
                <c:pt idx="52">
                  <c:v>3411</c:v>
                </c:pt>
                <c:pt idx="53">
                  <c:v>2727</c:v>
                </c:pt>
                <c:pt idx="54">
                  <c:v>2768</c:v>
                </c:pt>
                <c:pt idx="55">
                  <c:v>2672</c:v>
                </c:pt>
                <c:pt idx="56">
                  <c:v>3299</c:v>
                </c:pt>
                <c:pt idx="57">
                  <c:v>4564</c:v>
                </c:pt>
                <c:pt idx="58">
                  <c:v>2702</c:v>
                </c:pt>
                <c:pt idx="59">
                  <c:v>2716</c:v>
                </c:pt>
                <c:pt idx="60">
                  <c:v>2427</c:v>
                </c:pt>
                <c:pt idx="61">
                  <c:v>2710</c:v>
                </c:pt>
                <c:pt idx="62">
                  <c:v>2249</c:v>
                </c:pt>
                <c:pt idx="63">
                  <c:v>3554</c:v>
                </c:pt>
                <c:pt idx="64">
                  <c:v>2168</c:v>
                </c:pt>
                <c:pt idx="65">
                  <c:v>2833</c:v>
                </c:pt>
                <c:pt idx="66">
                  <c:v>7796</c:v>
                </c:pt>
                <c:pt idx="67">
                  <c:v>2159</c:v>
                </c:pt>
                <c:pt idx="68">
                  <c:v>2864</c:v>
                </c:pt>
                <c:pt idx="69">
                  <c:v>3784</c:v>
                </c:pt>
                <c:pt idx="70">
                  <c:v>2398</c:v>
                </c:pt>
                <c:pt idx="71">
                  <c:v>3054</c:v>
                </c:pt>
                <c:pt idx="72">
                  <c:v>3677</c:v>
                </c:pt>
                <c:pt idx="73">
                  <c:v>2847</c:v>
                </c:pt>
                <c:pt idx="74">
                  <c:v>2989</c:v>
                </c:pt>
                <c:pt idx="75">
                  <c:v>2046</c:v>
                </c:pt>
                <c:pt idx="76">
                  <c:v>2867</c:v>
                </c:pt>
                <c:pt idx="77">
                  <c:v>2905</c:v>
                </c:pt>
                <c:pt idx="78">
                  <c:v>2789</c:v>
                </c:pt>
                <c:pt idx="79">
                  <c:v>2052</c:v>
                </c:pt>
                <c:pt idx="80">
                  <c:v>3726</c:v>
                </c:pt>
                <c:pt idx="81">
                  <c:v>2888</c:v>
                </c:pt>
                <c:pt idx="82">
                  <c:v>3567</c:v>
                </c:pt>
                <c:pt idx="83">
                  <c:v>3362</c:v>
                </c:pt>
                <c:pt idx="84">
                  <c:v>2838</c:v>
                </c:pt>
                <c:pt idx="85">
                  <c:v>1977</c:v>
                </c:pt>
                <c:pt idx="86">
                  <c:v>12243</c:v>
                </c:pt>
                <c:pt idx="87">
                  <c:v>3225</c:v>
                </c:pt>
                <c:pt idx="88">
                  <c:v>3512</c:v>
                </c:pt>
                <c:pt idx="89">
                  <c:v>9153</c:v>
                </c:pt>
                <c:pt idx="90">
                  <c:v>2610</c:v>
                </c:pt>
                <c:pt idx="91">
                  <c:v>2839</c:v>
                </c:pt>
                <c:pt idx="92">
                  <c:v>3520</c:v>
                </c:pt>
                <c:pt idx="93">
                  <c:v>2913</c:v>
                </c:pt>
                <c:pt idx="94">
                  <c:v>4364</c:v>
                </c:pt>
                <c:pt idx="95">
                  <c:v>3209</c:v>
                </c:pt>
                <c:pt idx="96">
                  <c:v>1940</c:v>
                </c:pt>
                <c:pt idx="97">
                  <c:v>2754</c:v>
                </c:pt>
                <c:pt idx="98">
                  <c:v>2464</c:v>
                </c:pt>
                <c:pt idx="99">
                  <c:v>2329</c:v>
                </c:pt>
                <c:pt idx="100">
                  <c:v>1672</c:v>
                </c:pt>
                <c:pt idx="101">
                  <c:v>4473</c:v>
                </c:pt>
                <c:pt idx="102">
                  <c:v>2685</c:v>
                </c:pt>
                <c:pt idx="103">
                  <c:v>3438</c:v>
                </c:pt>
                <c:pt idx="104">
                  <c:v>4284</c:v>
                </c:pt>
                <c:pt idx="105">
                  <c:v>2184</c:v>
                </c:pt>
                <c:pt idx="106">
                  <c:v>2891</c:v>
                </c:pt>
                <c:pt idx="107">
                  <c:v>2706</c:v>
                </c:pt>
                <c:pt idx="108">
                  <c:v>3109</c:v>
                </c:pt>
                <c:pt idx="109">
                  <c:v>2279</c:v>
                </c:pt>
                <c:pt idx="110">
                  <c:v>4735</c:v>
                </c:pt>
                <c:pt idx="111">
                  <c:v>4686</c:v>
                </c:pt>
                <c:pt idx="112">
                  <c:v>2102</c:v>
                </c:pt>
                <c:pt idx="113">
                  <c:v>3824</c:v>
                </c:pt>
                <c:pt idx="114">
                  <c:v>2131</c:v>
                </c:pt>
                <c:pt idx="115">
                  <c:v>2680</c:v>
                </c:pt>
                <c:pt idx="116">
                  <c:v>3905</c:v>
                </c:pt>
                <c:pt idx="117">
                  <c:v>12414</c:v>
                </c:pt>
                <c:pt idx="118">
                  <c:v>3268</c:v>
                </c:pt>
                <c:pt idx="119">
                  <c:v>3917</c:v>
                </c:pt>
                <c:pt idx="120">
                  <c:v>2137</c:v>
                </c:pt>
                <c:pt idx="121">
                  <c:v>2107</c:v>
                </c:pt>
                <c:pt idx="122">
                  <c:v>2255</c:v>
                </c:pt>
                <c:pt idx="123">
                  <c:v>2354</c:v>
                </c:pt>
                <c:pt idx="124">
                  <c:v>3828</c:v>
                </c:pt>
                <c:pt idx="125">
                  <c:v>2761</c:v>
                </c:pt>
                <c:pt idx="126">
                  <c:v>2313</c:v>
                </c:pt>
                <c:pt idx="127">
                  <c:v>2764</c:v>
                </c:pt>
                <c:pt idx="128">
                  <c:v>2451</c:v>
                </c:pt>
                <c:pt idx="129">
                  <c:v>2755</c:v>
                </c:pt>
                <c:pt idx="130">
                  <c:v>3267</c:v>
                </c:pt>
                <c:pt idx="131">
                  <c:v>3718</c:v>
                </c:pt>
                <c:pt idx="132">
                  <c:v>2015</c:v>
                </c:pt>
                <c:pt idx="133">
                  <c:v>889</c:v>
                </c:pt>
                <c:pt idx="134">
                  <c:v>1109</c:v>
                </c:pt>
                <c:pt idx="135">
                  <c:v>2434</c:v>
                </c:pt>
                <c:pt idx="136">
                  <c:v>1887</c:v>
                </c:pt>
                <c:pt idx="137">
                  <c:v>2794</c:v>
                </c:pt>
                <c:pt idx="138">
                  <c:v>2335</c:v>
                </c:pt>
                <c:pt idx="139">
                  <c:v>3120</c:v>
                </c:pt>
                <c:pt idx="140">
                  <c:v>1912</c:v>
                </c:pt>
                <c:pt idx="141">
                  <c:v>3632</c:v>
                </c:pt>
                <c:pt idx="142">
                  <c:v>2516</c:v>
                </c:pt>
                <c:pt idx="143">
                  <c:v>2227</c:v>
                </c:pt>
                <c:pt idx="144">
                  <c:v>4789</c:v>
                </c:pt>
                <c:pt idx="145">
                  <c:v>2812</c:v>
                </c:pt>
                <c:pt idx="146">
                  <c:v>2662</c:v>
                </c:pt>
                <c:pt idx="147">
                  <c:v>3191</c:v>
                </c:pt>
                <c:pt idx="148">
                  <c:v>2013</c:v>
                </c:pt>
                <c:pt idx="149">
                  <c:v>3430</c:v>
                </c:pt>
                <c:pt idx="150">
                  <c:v>2924</c:v>
                </c:pt>
                <c:pt idx="151">
                  <c:v>2474</c:v>
                </c:pt>
                <c:pt idx="152">
                  <c:v>2801</c:v>
                </c:pt>
                <c:pt idx="153">
                  <c:v>2705</c:v>
                </c:pt>
                <c:pt idx="154">
                  <c:v>2462</c:v>
                </c:pt>
                <c:pt idx="155">
                  <c:v>2503</c:v>
                </c:pt>
                <c:pt idx="156">
                  <c:v>3585</c:v>
                </c:pt>
                <c:pt idx="157">
                  <c:v>2211</c:v>
                </c:pt>
                <c:pt idx="158">
                  <c:v>2801</c:v>
                </c:pt>
                <c:pt idx="159">
                  <c:v>3035</c:v>
                </c:pt>
                <c:pt idx="160">
                  <c:v>2212</c:v>
                </c:pt>
                <c:pt idx="161">
                  <c:v>2951</c:v>
                </c:pt>
                <c:pt idx="162">
                  <c:v>6539</c:v>
                </c:pt>
                <c:pt idx="163">
                  <c:v>2109</c:v>
                </c:pt>
                <c:pt idx="164">
                  <c:v>2097</c:v>
                </c:pt>
                <c:pt idx="165">
                  <c:v>3361</c:v>
                </c:pt>
                <c:pt idx="166">
                  <c:v>2802</c:v>
                </c:pt>
                <c:pt idx="167">
                  <c:v>2390</c:v>
                </c:pt>
                <c:pt idx="168">
                  <c:v>1076</c:v>
                </c:pt>
                <c:pt idx="169">
                  <c:v>3349</c:v>
                </c:pt>
                <c:pt idx="170">
                  <c:v>847</c:v>
                </c:pt>
                <c:pt idx="171">
                  <c:v>3210</c:v>
                </c:pt>
                <c:pt idx="172">
                  <c:v>2796</c:v>
                </c:pt>
                <c:pt idx="173">
                  <c:v>3666</c:v>
                </c:pt>
                <c:pt idx="174">
                  <c:v>2468</c:v>
                </c:pt>
                <c:pt idx="175">
                  <c:v>3551</c:v>
                </c:pt>
                <c:pt idx="176">
                  <c:v>2303</c:v>
                </c:pt>
                <c:pt idx="177">
                  <c:v>2983</c:v>
                </c:pt>
                <c:pt idx="178">
                  <c:v>2255</c:v>
                </c:pt>
                <c:pt idx="179">
                  <c:v>3423</c:v>
                </c:pt>
                <c:pt idx="180">
                  <c:v>3520</c:v>
                </c:pt>
                <c:pt idx="181">
                  <c:v>2153</c:v>
                </c:pt>
                <c:pt idx="182">
                  <c:v>1839</c:v>
                </c:pt>
                <c:pt idx="183">
                  <c:v>2959</c:v>
                </c:pt>
                <c:pt idx="184">
                  <c:v>2950</c:v>
                </c:pt>
                <c:pt idx="185">
                  <c:v>3879</c:v>
                </c:pt>
                <c:pt idx="186">
                  <c:v>3263</c:v>
                </c:pt>
                <c:pt idx="187">
                  <c:v>2785</c:v>
                </c:pt>
                <c:pt idx="188">
                  <c:v>3378</c:v>
                </c:pt>
                <c:pt idx="189">
                  <c:v>3124</c:v>
                </c:pt>
                <c:pt idx="190">
                  <c:v>3738</c:v>
                </c:pt>
                <c:pt idx="191">
                  <c:v>3196</c:v>
                </c:pt>
                <c:pt idx="192">
                  <c:v>2859</c:v>
                </c:pt>
                <c:pt idx="193">
                  <c:v>2162</c:v>
                </c:pt>
                <c:pt idx="194">
                  <c:v>3458</c:v>
                </c:pt>
                <c:pt idx="195">
                  <c:v>2946</c:v>
                </c:pt>
                <c:pt idx="196">
                  <c:v>2922</c:v>
                </c:pt>
                <c:pt idx="197">
                  <c:v>1907</c:v>
                </c:pt>
                <c:pt idx="198">
                  <c:v>2616</c:v>
                </c:pt>
                <c:pt idx="199">
                  <c:v>2223</c:v>
                </c:pt>
                <c:pt idx="200">
                  <c:v>3495</c:v>
                </c:pt>
                <c:pt idx="201">
                  <c:v>2314</c:v>
                </c:pt>
                <c:pt idx="202">
                  <c:v>2848</c:v>
                </c:pt>
                <c:pt idx="203">
                  <c:v>2699</c:v>
                </c:pt>
                <c:pt idx="204">
                  <c:v>2875</c:v>
                </c:pt>
                <c:pt idx="205">
                  <c:v>3108</c:v>
                </c:pt>
                <c:pt idx="206">
                  <c:v>2959</c:v>
                </c:pt>
                <c:pt idx="207">
                  <c:v>2741</c:v>
                </c:pt>
                <c:pt idx="208">
                  <c:v>4897</c:v>
                </c:pt>
                <c:pt idx="209">
                  <c:v>1713</c:v>
                </c:pt>
                <c:pt idx="210">
                  <c:v>2176</c:v>
                </c:pt>
                <c:pt idx="211">
                  <c:v>2514</c:v>
                </c:pt>
                <c:pt idx="212">
                  <c:v>2474</c:v>
                </c:pt>
                <c:pt idx="213">
                  <c:v>3113</c:v>
                </c:pt>
                <c:pt idx="214">
                  <c:v>2580</c:v>
                </c:pt>
                <c:pt idx="215">
                  <c:v>3210</c:v>
                </c:pt>
                <c:pt idx="216">
                  <c:v>3139</c:v>
                </c:pt>
                <c:pt idx="217">
                  <c:v>7132</c:v>
                </c:pt>
                <c:pt idx="218">
                  <c:v>2470</c:v>
                </c:pt>
                <c:pt idx="219">
                  <c:v>2815</c:v>
                </c:pt>
                <c:pt idx="220">
                  <c:v>2661</c:v>
                </c:pt>
                <c:pt idx="221">
                  <c:v>2871</c:v>
                </c:pt>
                <c:pt idx="222">
                  <c:v>3755</c:v>
                </c:pt>
                <c:pt idx="223">
                  <c:v>2562</c:v>
                </c:pt>
                <c:pt idx="224">
                  <c:v>2084</c:v>
                </c:pt>
                <c:pt idx="225">
                  <c:v>2707</c:v>
                </c:pt>
                <c:pt idx="226">
                  <c:v>2640</c:v>
                </c:pt>
                <c:pt idx="227">
                  <c:v>3333</c:v>
                </c:pt>
                <c:pt idx="228">
                  <c:v>2746</c:v>
                </c:pt>
                <c:pt idx="229">
                  <c:v>3922</c:v>
                </c:pt>
                <c:pt idx="230">
                  <c:v>2901</c:v>
                </c:pt>
                <c:pt idx="231">
                  <c:v>2337</c:v>
                </c:pt>
                <c:pt idx="232">
                  <c:v>1621</c:v>
                </c:pt>
                <c:pt idx="233">
                  <c:v>7825</c:v>
                </c:pt>
                <c:pt idx="234">
                  <c:v>3955</c:v>
                </c:pt>
                <c:pt idx="235">
                  <c:v>2491</c:v>
                </c:pt>
                <c:pt idx="236">
                  <c:v>2000</c:v>
                </c:pt>
                <c:pt idx="237">
                  <c:v>5934</c:v>
                </c:pt>
                <c:pt idx="238">
                  <c:v>2779</c:v>
                </c:pt>
                <c:pt idx="239">
                  <c:v>2311</c:v>
                </c:pt>
                <c:pt idx="240">
                  <c:v>3138</c:v>
                </c:pt>
                <c:pt idx="241">
                  <c:v>3202</c:v>
                </c:pt>
                <c:pt idx="242">
                  <c:v>2035</c:v>
                </c:pt>
                <c:pt idx="243">
                  <c:v>2779</c:v>
                </c:pt>
                <c:pt idx="244">
                  <c:v>2990</c:v>
                </c:pt>
                <c:pt idx="245">
                  <c:v>3049</c:v>
                </c:pt>
                <c:pt idx="246">
                  <c:v>3114</c:v>
                </c:pt>
                <c:pt idx="247">
                  <c:v>3132</c:v>
                </c:pt>
                <c:pt idx="248">
                  <c:v>2623</c:v>
                </c:pt>
                <c:pt idx="249">
                  <c:v>2386</c:v>
                </c:pt>
                <c:pt idx="250">
                  <c:v>2939</c:v>
                </c:pt>
                <c:pt idx="251">
                  <c:v>2596</c:v>
                </c:pt>
                <c:pt idx="252">
                  <c:v>2849</c:v>
                </c:pt>
                <c:pt idx="253">
                  <c:v>2621</c:v>
                </c:pt>
                <c:pt idx="254">
                  <c:v>3031</c:v>
                </c:pt>
                <c:pt idx="255">
                  <c:v>2354</c:v>
                </c:pt>
                <c:pt idx="256">
                  <c:v>2567</c:v>
                </c:pt>
                <c:pt idx="257">
                  <c:v>2540</c:v>
                </c:pt>
                <c:pt idx="258">
                  <c:v>1965</c:v>
                </c:pt>
                <c:pt idx="259">
                  <c:v>2898</c:v>
                </c:pt>
                <c:pt idx="260">
                  <c:v>5359</c:v>
                </c:pt>
                <c:pt idx="261">
                  <c:v>2540</c:v>
                </c:pt>
                <c:pt idx="262">
                  <c:v>4320</c:v>
                </c:pt>
                <c:pt idx="263">
                  <c:v>3831</c:v>
                </c:pt>
                <c:pt idx="264">
                  <c:v>2995</c:v>
                </c:pt>
                <c:pt idx="265">
                  <c:v>63834</c:v>
                </c:pt>
                <c:pt idx="266">
                  <c:v>6146</c:v>
                </c:pt>
                <c:pt idx="267">
                  <c:v>3277</c:v>
                </c:pt>
                <c:pt idx="268">
                  <c:v>3236</c:v>
                </c:pt>
                <c:pt idx="269">
                  <c:v>2265</c:v>
                </c:pt>
                <c:pt idx="270">
                  <c:v>870</c:v>
                </c:pt>
                <c:pt idx="271">
                  <c:v>4188</c:v>
                </c:pt>
                <c:pt idx="272">
                  <c:v>2136</c:v>
                </c:pt>
                <c:pt idx="273">
                  <c:v>1721</c:v>
                </c:pt>
                <c:pt idx="274">
                  <c:v>3101</c:v>
                </c:pt>
                <c:pt idx="275">
                  <c:v>3297</c:v>
                </c:pt>
                <c:pt idx="276">
                  <c:v>2454</c:v>
                </c:pt>
                <c:pt idx="277">
                  <c:v>2898</c:v>
                </c:pt>
                <c:pt idx="278">
                  <c:v>5346</c:v>
                </c:pt>
                <c:pt idx="279">
                  <c:v>2439</c:v>
                </c:pt>
                <c:pt idx="280">
                  <c:v>3809</c:v>
                </c:pt>
                <c:pt idx="281">
                  <c:v>3188</c:v>
                </c:pt>
                <c:pt idx="282">
                  <c:v>2172</c:v>
                </c:pt>
                <c:pt idx="283">
                  <c:v>2161</c:v>
                </c:pt>
                <c:pt idx="284">
                  <c:v>2371</c:v>
                </c:pt>
                <c:pt idx="285">
                  <c:v>14020</c:v>
                </c:pt>
                <c:pt idx="286">
                  <c:v>2764</c:v>
                </c:pt>
                <c:pt idx="287">
                  <c:v>2237</c:v>
                </c:pt>
                <c:pt idx="288">
                  <c:v>2038</c:v>
                </c:pt>
                <c:pt idx="289">
                  <c:v>3119</c:v>
                </c:pt>
                <c:pt idx="290">
                  <c:v>12350</c:v>
                </c:pt>
                <c:pt idx="291">
                  <c:v>1996</c:v>
                </c:pt>
                <c:pt idx="292">
                  <c:v>12648</c:v>
                </c:pt>
                <c:pt idx="293">
                  <c:v>2233</c:v>
                </c:pt>
                <c:pt idx="294">
                  <c:v>3011</c:v>
                </c:pt>
                <c:pt idx="295">
                  <c:v>5833</c:v>
                </c:pt>
                <c:pt idx="296">
                  <c:v>2329</c:v>
                </c:pt>
                <c:pt idx="297">
                  <c:v>3164</c:v>
                </c:pt>
                <c:pt idx="298">
                  <c:v>3239</c:v>
                </c:pt>
                <c:pt idx="299">
                  <c:v>2489</c:v>
                </c:pt>
                <c:pt idx="300">
                  <c:v>5034</c:v>
                </c:pt>
                <c:pt idx="301">
                  <c:v>3172</c:v>
                </c:pt>
                <c:pt idx="302">
                  <c:v>2590</c:v>
                </c:pt>
                <c:pt idx="303">
                  <c:v>2968</c:v>
                </c:pt>
                <c:pt idx="304">
                  <c:v>1968</c:v>
                </c:pt>
                <c:pt idx="305">
                  <c:v>2466</c:v>
                </c:pt>
                <c:pt idx="306">
                  <c:v>3299</c:v>
                </c:pt>
                <c:pt idx="307">
                  <c:v>3106</c:v>
                </c:pt>
                <c:pt idx="308">
                  <c:v>2380</c:v>
                </c:pt>
                <c:pt idx="309">
                  <c:v>2541</c:v>
                </c:pt>
                <c:pt idx="310">
                  <c:v>2575</c:v>
                </c:pt>
                <c:pt idx="311">
                  <c:v>1999</c:v>
                </c:pt>
                <c:pt idx="312">
                  <c:v>2334</c:v>
                </c:pt>
                <c:pt idx="313">
                  <c:v>2937</c:v>
                </c:pt>
                <c:pt idx="314">
                  <c:v>2669</c:v>
                </c:pt>
                <c:pt idx="315">
                  <c:v>3177</c:v>
                </c:pt>
                <c:pt idx="316">
                  <c:v>1606</c:v>
                </c:pt>
                <c:pt idx="317">
                  <c:v>2706</c:v>
                </c:pt>
                <c:pt idx="318">
                  <c:v>1851</c:v>
                </c:pt>
                <c:pt idx="319">
                  <c:v>7490</c:v>
                </c:pt>
                <c:pt idx="320">
                  <c:v>3532</c:v>
                </c:pt>
                <c:pt idx="321">
                  <c:v>146240</c:v>
                </c:pt>
                <c:pt idx="322">
                  <c:v>3037</c:v>
                </c:pt>
                <c:pt idx="323">
                  <c:v>3201</c:v>
                </c:pt>
                <c:pt idx="324">
                  <c:v>4320</c:v>
                </c:pt>
                <c:pt idx="325">
                  <c:v>2841</c:v>
                </c:pt>
                <c:pt idx="326">
                  <c:v>2228</c:v>
                </c:pt>
                <c:pt idx="327">
                  <c:v>2888</c:v>
                </c:pt>
                <c:pt idx="328">
                  <c:v>1945</c:v>
                </c:pt>
                <c:pt idx="329">
                  <c:v>3382</c:v>
                </c:pt>
                <c:pt idx="330">
                  <c:v>2350</c:v>
                </c:pt>
                <c:pt idx="331">
                  <c:v>2320</c:v>
                </c:pt>
                <c:pt idx="332">
                  <c:v>3554</c:v>
                </c:pt>
                <c:pt idx="333">
                  <c:v>2655</c:v>
                </c:pt>
                <c:pt idx="334">
                  <c:v>3539</c:v>
                </c:pt>
                <c:pt idx="335">
                  <c:v>1037</c:v>
                </c:pt>
                <c:pt idx="336">
                  <c:v>3416</c:v>
                </c:pt>
                <c:pt idx="337">
                  <c:v>2887</c:v>
                </c:pt>
                <c:pt idx="338">
                  <c:v>2723</c:v>
                </c:pt>
                <c:pt idx="339">
                  <c:v>2040</c:v>
                </c:pt>
                <c:pt idx="340">
                  <c:v>3143</c:v>
                </c:pt>
                <c:pt idx="341">
                  <c:v>2959</c:v>
                </c:pt>
                <c:pt idx="342">
                  <c:v>2024</c:v>
                </c:pt>
                <c:pt idx="343">
                  <c:v>2584</c:v>
                </c:pt>
                <c:pt idx="344">
                  <c:v>715</c:v>
                </c:pt>
                <c:pt idx="345">
                  <c:v>2829</c:v>
                </c:pt>
                <c:pt idx="346">
                  <c:v>2670</c:v>
                </c:pt>
                <c:pt idx="347">
                  <c:v>1856</c:v>
                </c:pt>
                <c:pt idx="348">
                  <c:v>7104</c:v>
                </c:pt>
                <c:pt idx="349">
                  <c:v>2922</c:v>
                </c:pt>
                <c:pt idx="350">
                  <c:v>2818</c:v>
                </c:pt>
                <c:pt idx="351">
                  <c:v>3033</c:v>
                </c:pt>
                <c:pt idx="352">
                  <c:v>3229</c:v>
                </c:pt>
                <c:pt idx="353">
                  <c:v>3548</c:v>
                </c:pt>
                <c:pt idx="354">
                  <c:v>2495</c:v>
                </c:pt>
                <c:pt idx="355">
                  <c:v>2637</c:v>
                </c:pt>
                <c:pt idx="356">
                  <c:v>6925</c:v>
                </c:pt>
                <c:pt idx="357">
                  <c:v>2314</c:v>
                </c:pt>
                <c:pt idx="358">
                  <c:v>2538</c:v>
                </c:pt>
                <c:pt idx="359">
                  <c:v>2563</c:v>
                </c:pt>
                <c:pt idx="360">
                  <c:v>2651</c:v>
                </c:pt>
                <c:pt idx="361">
                  <c:v>2209</c:v>
                </c:pt>
                <c:pt idx="362">
                  <c:v>2304</c:v>
                </c:pt>
                <c:pt idx="363">
                  <c:v>2747</c:v>
                </c:pt>
                <c:pt idx="364">
                  <c:v>2378</c:v>
                </c:pt>
                <c:pt idx="365">
                  <c:v>2899</c:v>
                </c:pt>
                <c:pt idx="366">
                  <c:v>4042</c:v>
                </c:pt>
                <c:pt idx="367">
                  <c:v>2985</c:v>
                </c:pt>
                <c:pt idx="368">
                  <c:v>1775</c:v>
                </c:pt>
                <c:pt idx="369">
                  <c:v>2603</c:v>
                </c:pt>
                <c:pt idx="370">
                  <c:v>2400</c:v>
                </c:pt>
                <c:pt idx="371">
                  <c:v>3262</c:v>
                </c:pt>
                <c:pt idx="372">
                  <c:v>3168</c:v>
                </c:pt>
                <c:pt idx="373">
                  <c:v>2257</c:v>
                </c:pt>
                <c:pt idx="374">
                  <c:v>3001</c:v>
                </c:pt>
                <c:pt idx="375">
                  <c:v>1846</c:v>
                </c:pt>
                <c:pt idx="376">
                  <c:v>2016</c:v>
                </c:pt>
                <c:pt idx="377">
                  <c:v>2410</c:v>
                </c:pt>
                <c:pt idx="378">
                  <c:v>2900</c:v>
                </c:pt>
                <c:pt idx="379">
                  <c:v>1789</c:v>
                </c:pt>
                <c:pt idx="380">
                  <c:v>2809</c:v>
                </c:pt>
                <c:pt idx="381">
                  <c:v>2137</c:v>
                </c:pt>
                <c:pt idx="382">
                  <c:v>2548</c:v>
                </c:pt>
                <c:pt idx="383">
                  <c:v>2648</c:v>
                </c:pt>
                <c:pt idx="384">
                  <c:v>2363</c:v>
                </c:pt>
                <c:pt idx="385">
                  <c:v>4230</c:v>
                </c:pt>
                <c:pt idx="386">
                  <c:v>2803</c:v>
                </c:pt>
                <c:pt idx="387">
                  <c:v>2305</c:v>
                </c:pt>
                <c:pt idx="388">
                  <c:v>2292</c:v>
                </c:pt>
                <c:pt idx="389">
                  <c:v>2606</c:v>
                </c:pt>
                <c:pt idx="390">
                  <c:v>3260</c:v>
                </c:pt>
                <c:pt idx="391">
                  <c:v>3591</c:v>
                </c:pt>
                <c:pt idx="392">
                  <c:v>4145</c:v>
                </c:pt>
                <c:pt idx="393">
                  <c:v>4301</c:v>
                </c:pt>
                <c:pt idx="394">
                  <c:v>2611</c:v>
                </c:pt>
                <c:pt idx="395">
                  <c:v>3406</c:v>
                </c:pt>
                <c:pt idx="396">
                  <c:v>3137</c:v>
                </c:pt>
                <c:pt idx="397">
                  <c:v>1674</c:v>
                </c:pt>
                <c:pt idx="398">
                  <c:v>1451</c:v>
                </c:pt>
                <c:pt idx="399">
                  <c:v>4401</c:v>
                </c:pt>
                <c:pt idx="400">
                  <c:v>4256</c:v>
                </c:pt>
                <c:pt idx="401">
                  <c:v>3235</c:v>
                </c:pt>
                <c:pt idx="402">
                  <c:v>3291</c:v>
                </c:pt>
                <c:pt idx="403">
                  <c:v>1977</c:v>
                </c:pt>
                <c:pt idx="404">
                  <c:v>2825</c:v>
                </c:pt>
                <c:pt idx="405">
                  <c:v>3104</c:v>
                </c:pt>
                <c:pt idx="406">
                  <c:v>2935</c:v>
                </c:pt>
                <c:pt idx="407">
                  <c:v>3479</c:v>
                </c:pt>
                <c:pt idx="408">
                  <c:v>2672</c:v>
                </c:pt>
                <c:pt idx="409">
                  <c:v>2900</c:v>
                </c:pt>
                <c:pt idx="410">
                  <c:v>2309</c:v>
                </c:pt>
                <c:pt idx="411">
                  <c:v>2591</c:v>
                </c:pt>
                <c:pt idx="412">
                  <c:v>1947</c:v>
                </c:pt>
                <c:pt idx="413">
                  <c:v>2799</c:v>
                </c:pt>
                <c:pt idx="414">
                  <c:v>2903</c:v>
                </c:pt>
                <c:pt idx="415">
                  <c:v>2855</c:v>
                </c:pt>
                <c:pt idx="416">
                  <c:v>1076</c:v>
                </c:pt>
                <c:pt idx="417">
                  <c:v>1875</c:v>
                </c:pt>
                <c:pt idx="418">
                  <c:v>2153</c:v>
                </c:pt>
                <c:pt idx="419">
                  <c:v>2168</c:v>
                </c:pt>
                <c:pt idx="420">
                  <c:v>3196</c:v>
                </c:pt>
                <c:pt idx="421">
                  <c:v>4491</c:v>
                </c:pt>
                <c:pt idx="422">
                  <c:v>3191</c:v>
                </c:pt>
                <c:pt idx="423">
                  <c:v>2657</c:v>
                </c:pt>
                <c:pt idx="424">
                  <c:v>2579</c:v>
                </c:pt>
                <c:pt idx="425">
                  <c:v>12514</c:v>
                </c:pt>
                <c:pt idx="426">
                  <c:v>2413</c:v>
                </c:pt>
                <c:pt idx="427">
                  <c:v>3636</c:v>
                </c:pt>
                <c:pt idx="428">
                  <c:v>3101</c:v>
                </c:pt>
                <c:pt idx="429">
                  <c:v>2395</c:v>
                </c:pt>
                <c:pt idx="430">
                  <c:v>3020</c:v>
                </c:pt>
                <c:pt idx="431">
                  <c:v>2725</c:v>
                </c:pt>
                <c:pt idx="432">
                  <c:v>1965</c:v>
                </c:pt>
                <c:pt idx="433">
                  <c:v>3074</c:v>
                </c:pt>
                <c:pt idx="434">
                  <c:v>3216</c:v>
                </c:pt>
                <c:pt idx="435">
                  <c:v>1810</c:v>
                </c:pt>
                <c:pt idx="436">
                  <c:v>1142</c:v>
                </c:pt>
                <c:pt idx="437">
                  <c:v>2991</c:v>
                </c:pt>
                <c:pt idx="438">
                  <c:v>2303</c:v>
                </c:pt>
                <c:pt idx="439">
                  <c:v>2755</c:v>
                </c:pt>
                <c:pt idx="440">
                  <c:v>3130</c:v>
                </c:pt>
                <c:pt idx="441">
                  <c:v>2972</c:v>
                </c:pt>
                <c:pt idx="442">
                  <c:v>3233</c:v>
                </c:pt>
                <c:pt idx="443">
                  <c:v>2473</c:v>
                </c:pt>
                <c:pt idx="444">
                  <c:v>2020</c:v>
                </c:pt>
                <c:pt idx="445">
                  <c:v>2948</c:v>
                </c:pt>
                <c:pt idx="446">
                  <c:v>3079</c:v>
                </c:pt>
                <c:pt idx="447">
                  <c:v>7304</c:v>
                </c:pt>
                <c:pt idx="448">
                  <c:v>1983</c:v>
                </c:pt>
                <c:pt idx="449">
                  <c:v>1690</c:v>
                </c:pt>
                <c:pt idx="450">
                  <c:v>3941</c:v>
                </c:pt>
                <c:pt idx="451">
                  <c:v>2707</c:v>
                </c:pt>
                <c:pt idx="452">
                  <c:v>1550</c:v>
                </c:pt>
                <c:pt idx="453">
                  <c:v>2696</c:v>
                </c:pt>
                <c:pt idx="454">
                  <c:v>3832</c:v>
                </c:pt>
                <c:pt idx="455">
                  <c:v>2655</c:v>
                </c:pt>
                <c:pt idx="456">
                  <c:v>3205</c:v>
                </c:pt>
                <c:pt idx="457">
                  <c:v>2986</c:v>
                </c:pt>
                <c:pt idx="458">
                  <c:v>2879</c:v>
                </c:pt>
                <c:pt idx="459">
                  <c:v>3607</c:v>
                </c:pt>
                <c:pt idx="460">
                  <c:v>3028</c:v>
                </c:pt>
                <c:pt idx="461">
                  <c:v>2422</c:v>
                </c:pt>
                <c:pt idx="462">
                  <c:v>2893</c:v>
                </c:pt>
                <c:pt idx="463">
                  <c:v>2319</c:v>
                </c:pt>
                <c:pt idx="464">
                  <c:v>2205</c:v>
                </c:pt>
                <c:pt idx="465">
                  <c:v>2422</c:v>
                </c:pt>
                <c:pt idx="466">
                  <c:v>3172</c:v>
                </c:pt>
                <c:pt idx="467">
                  <c:v>3293</c:v>
                </c:pt>
                <c:pt idx="468">
                  <c:v>2824</c:v>
                </c:pt>
                <c:pt idx="469">
                  <c:v>2214</c:v>
                </c:pt>
                <c:pt idx="470">
                  <c:v>5259</c:v>
                </c:pt>
                <c:pt idx="471">
                  <c:v>4083</c:v>
                </c:pt>
                <c:pt idx="472">
                  <c:v>3056</c:v>
                </c:pt>
                <c:pt idx="473">
                  <c:v>2432</c:v>
                </c:pt>
                <c:pt idx="474">
                  <c:v>2754</c:v>
                </c:pt>
                <c:pt idx="475">
                  <c:v>3432</c:v>
                </c:pt>
                <c:pt idx="476">
                  <c:v>3451</c:v>
                </c:pt>
                <c:pt idx="477">
                  <c:v>2646</c:v>
                </c:pt>
                <c:pt idx="478">
                  <c:v>3440</c:v>
                </c:pt>
                <c:pt idx="479">
                  <c:v>2616</c:v>
                </c:pt>
                <c:pt idx="480">
                  <c:v>2074</c:v>
                </c:pt>
                <c:pt idx="481">
                  <c:v>2833</c:v>
                </c:pt>
                <c:pt idx="482">
                  <c:v>3446</c:v>
                </c:pt>
                <c:pt idx="483">
                  <c:v>2871</c:v>
                </c:pt>
                <c:pt idx="484">
                  <c:v>2592</c:v>
                </c:pt>
                <c:pt idx="485">
                  <c:v>2229</c:v>
                </c:pt>
                <c:pt idx="486">
                  <c:v>3394</c:v>
                </c:pt>
                <c:pt idx="487">
                  <c:v>2381</c:v>
                </c:pt>
                <c:pt idx="488">
                  <c:v>2843</c:v>
                </c:pt>
                <c:pt idx="489">
                  <c:v>3049</c:v>
                </c:pt>
                <c:pt idx="490">
                  <c:v>3364</c:v>
                </c:pt>
                <c:pt idx="491">
                  <c:v>12475</c:v>
                </c:pt>
                <c:pt idx="492">
                  <c:v>6869</c:v>
                </c:pt>
                <c:pt idx="493">
                  <c:v>2733</c:v>
                </c:pt>
                <c:pt idx="494">
                  <c:v>3788</c:v>
                </c:pt>
                <c:pt idx="495">
                  <c:v>3047</c:v>
                </c:pt>
                <c:pt idx="496">
                  <c:v>2720</c:v>
                </c:pt>
                <c:pt idx="497">
                  <c:v>2685</c:v>
                </c:pt>
                <c:pt idx="498">
                  <c:v>2151</c:v>
                </c:pt>
                <c:pt idx="499">
                  <c:v>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B-468D-9BA3-62987FB42DB6}"/>
            </c:ext>
          </c:extLst>
        </c:ser>
        <c:ser>
          <c:idx val="1"/>
          <c:order val="1"/>
          <c:tx>
            <c:strRef>
              <c:f>'Tiempo Busqueda Binaria'!$P$3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Busqueda Binaria'!$N$4:$N$503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Binaria'!$P$4:$P$503</c:f>
              <c:numCache>
                <c:formatCode>General</c:formatCode>
                <c:ptCount val="500"/>
                <c:pt idx="0">
                  <c:v>1837</c:v>
                </c:pt>
                <c:pt idx="1">
                  <c:v>1342</c:v>
                </c:pt>
                <c:pt idx="2">
                  <c:v>1160</c:v>
                </c:pt>
                <c:pt idx="3">
                  <c:v>1384</c:v>
                </c:pt>
                <c:pt idx="4">
                  <c:v>1385</c:v>
                </c:pt>
                <c:pt idx="5">
                  <c:v>1551</c:v>
                </c:pt>
                <c:pt idx="6">
                  <c:v>1258</c:v>
                </c:pt>
                <c:pt idx="7">
                  <c:v>1077</c:v>
                </c:pt>
                <c:pt idx="8">
                  <c:v>972</c:v>
                </c:pt>
                <c:pt idx="9">
                  <c:v>947</c:v>
                </c:pt>
                <c:pt idx="10">
                  <c:v>787</c:v>
                </c:pt>
                <c:pt idx="11">
                  <c:v>2380</c:v>
                </c:pt>
                <c:pt idx="12">
                  <c:v>1033</c:v>
                </c:pt>
                <c:pt idx="13">
                  <c:v>1769</c:v>
                </c:pt>
                <c:pt idx="14">
                  <c:v>828</c:v>
                </c:pt>
                <c:pt idx="15">
                  <c:v>2125</c:v>
                </c:pt>
                <c:pt idx="16">
                  <c:v>476</c:v>
                </c:pt>
                <c:pt idx="17">
                  <c:v>1747</c:v>
                </c:pt>
                <c:pt idx="18">
                  <c:v>1569</c:v>
                </c:pt>
                <c:pt idx="19">
                  <c:v>992</c:v>
                </c:pt>
                <c:pt idx="20">
                  <c:v>743</c:v>
                </c:pt>
                <c:pt idx="21">
                  <c:v>5881</c:v>
                </c:pt>
                <c:pt idx="22">
                  <c:v>1378</c:v>
                </c:pt>
                <c:pt idx="23">
                  <c:v>1137</c:v>
                </c:pt>
                <c:pt idx="24">
                  <c:v>1194</c:v>
                </c:pt>
                <c:pt idx="25">
                  <c:v>1139</c:v>
                </c:pt>
                <c:pt idx="26">
                  <c:v>2019</c:v>
                </c:pt>
                <c:pt idx="27">
                  <c:v>709</c:v>
                </c:pt>
                <c:pt idx="28">
                  <c:v>596</c:v>
                </c:pt>
                <c:pt idx="29">
                  <c:v>1364</c:v>
                </c:pt>
                <c:pt idx="30">
                  <c:v>678</c:v>
                </c:pt>
                <c:pt idx="31">
                  <c:v>631</c:v>
                </c:pt>
                <c:pt idx="32">
                  <c:v>2134</c:v>
                </c:pt>
                <c:pt idx="33">
                  <c:v>2596</c:v>
                </c:pt>
                <c:pt idx="34">
                  <c:v>1492</c:v>
                </c:pt>
                <c:pt idx="35">
                  <c:v>1099</c:v>
                </c:pt>
                <c:pt idx="36">
                  <c:v>1274</c:v>
                </c:pt>
                <c:pt idx="37">
                  <c:v>818</c:v>
                </c:pt>
                <c:pt idx="38">
                  <c:v>2273</c:v>
                </c:pt>
                <c:pt idx="39">
                  <c:v>1349</c:v>
                </c:pt>
                <c:pt idx="40">
                  <c:v>1680</c:v>
                </c:pt>
                <c:pt idx="41">
                  <c:v>970</c:v>
                </c:pt>
                <c:pt idx="42">
                  <c:v>717</c:v>
                </c:pt>
                <c:pt idx="43">
                  <c:v>1230</c:v>
                </c:pt>
                <c:pt idx="44">
                  <c:v>1324</c:v>
                </c:pt>
                <c:pt idx="45">
                  <c:v>1144</c:v>
                </c:pt>
                <c:pt idx="46">
                  <c:v>1251</c:v>
                </c:pt>
                <c:pt idx="47">
                  <c:v>1148</c:v>
                </c:pt>
                <c:pt idx="48">
                  <c:v>999</c:v>
                </c:pt>
                <c:pt idx="49">
                  <c:v>1536</c:v>
                </c:pt>
                <c:pt idx="50">
                  <c:v>1291</c:v>
                </c:pt>
                <c:pt idx="51">
                  <c:v>707</c:v>
                </c:pt>
                <c:pt idx="52">
                  <c:v>1726</c:v>
                </c:pt>
                <c:pt idx="53">
                  <c:v>746</c:v>
                </c:pt>
                <c:pt idx="54">
                  <c:v>1770</c:v>
                </c:pt>
                <c:pt idx="55">
                  <c:v>2661</c:v>
                </c:pt>
                <c:pt idx="56">
                  <c:v>1205</c:v>
                </c:pt>
                <c:pt idx="57">
                  <c:v>504</c:v>
                </c:pt>
                <c:pt idx="58">
                  <c:v>579</c:v>
                </c:pt>
                <c:pt idx="59">
                  <c:v>1544</c:v>
                </c:pt>
                <c:pt idx="60">
                  <c:v>1253</c:v>
                </c:pt>
                <c:pt idx="61">
                  <c:v>1512</c:v>
                </c:pt>
                <c:pt idx="62">
                  <c:v>1057</c:v>
                </c:pt>
                <c:pt idx="63">
                  <c:v>1073</c:v>
                </c:pt>
                <c:pt idx="64">
                  <c:v>1760</c:v>
                </c:pt>
                <c:pt idx="65">
                  <c:v>1241</c:v>
                </c:pt>
                <c:pt idx="66">
                  <c:v>1921</c:v>
                </c:pt>
                <c:pt idx="67">
                  <c:v>768</c:v>
                </c:pt>
                <c:pt idx="68">
                  <c:v>944</c:v>
                </c:pt>
                <c:pt idx="69">
                  <c:v>1656</c:v>
                </c:pt>
                <c:pt idx="70">
                  <c:v>1954</c:v>
                </c:pt>
                <c:pt idx="71">
                  <c:v>696</c:v>
                </c:pt>
                <c:pt idx="72">
                  <c:v>667</c:v>
                </c:pt>
                <c:pt idx="73">
                  <c:v>764</c:v>
                </c:pt>
                <c:pt idx="74">
                  <c:v>1761</c:v>
                </c:pt>
                <c:pt idx="75">
                  <c:v>1113</c:v>
                </c:pt>
                <c:pt idx="76">
                  <c:v>674</c:v>
                </c:pt>
                <c:pt idx="77">
                  <c:v>1978</c:v>
                </c:pt>
                <c:pt idx="78">
                  <c:v>990</c:v>
                </c:pt>
                <c:pt idx="79">
                  <c:v>561</c:v>
                </c:pt>
                <c:pt idx="80">
                  <c:v>1320</c:v>
                </c:pt>
                <c:pt idx="81">
                  <c:v>1483</c:v>
                </c:pt>
                <c:pt idx="82">
                  <c:v>1321</c:v>
                </c:pt>
                <c:pt idx="83">
                  <c:v>1243</c:v>
                </c:pt>
                <c:pt idx="84">
                  <c:v>2958</c:v>
                </c:pt>
                <c:pt idx="85">
                  <c:v>1021</c:v>
                </c:pt>
                <c:pt idx="86">
                  <c:v>1148</c:v>
                </c:pt>
                <c:pt idx="87">
                  <c:v>1198</c:v>
                </c:pt>
                <c:pt idx="88">
                  <c:v>1865</c:v>
                </c:pt>
                <c:pt idx="89">
                  <c:v>843</c:v>
                </c:pt>
                <c:pt idx="90">
                  <c:v>942</c:v>
                </c:pt>
                <c:pt idx="91">
                  <c:v>1557</c:v>
                </c:pt>
                <c:pt idx="92">
                  <c:v>1322</c:v>
                </c:pt>
                <c:pt idx="93">
                  <c:v>1144</c:v>
                </c:pt>
                <c:pt idx="94">
                  <c:v>1151</c:v>
                </c:pt>
                <c:pt idx="95">
                  <c:v>875</c:v>
                </c:pt>
                <c:pt idx="96">
                  <c:v>1208</c:v>
                </c:pt>
                <c:pt idx="97">
                  <c:v>3308</c:v>
                </c:pt>
                <c:pt idx="98">
                  <c:v>1698</c:v>
                </c:pt>
                <c:pt idx="99">
                  <c:v>1250</c:v>
                </c:pt>
                <c:pt idx="100">
                  <c:v>2070</c:v>
                </c:pt>
                <c:pt idx="101">
                  <c:v>526</c:v>
                </c:pt>
                <c:pt idx="102">
                  <c:v>449</c:v>
                </c:pt>
                <c:pt idx="103">
                  <c:v>1286</c:v>
                </c:pt>
                <c:pt idx="104">
                  <c:v>1014</c:v>
                </c:pt>
                <c:pt idx="105">
                  <c:v>943</c:v>
                </c:pt>
                <c:pt idx="106">
                  <c:v>965</c:v>
                </c:pt>
                <c:pt idx="107">
                  <c:v>1591</c:v>
                </c:pt>
                <c:pt idx="108">
                  <c:v>1094</c:v>
                </c:pt>
                <c:pt idx="109">
                  <c:v>939</c:v>
                </c:pt>
                <c:pt idx="110">
                  <c:v>1073</c:v>
                </c:pt>
                <c:pt idx="111">
                  <c:v>1043</c:v>
                </c:pt>
                <c:pt idx="112">
                  <c:v>1431</c:v>
                </c:pt>
                <c:pt idx="113">
                  <c:v>856</c:v>
                </c:pt>
                <c:pt idx="114">
                  <c:v>1545</c:v>
                </c:pt>
                <c:pt idx="115">
                  <c:v>1784</c:v>
                </c:pt>
                <c:pt idx="116">
                  <c:v>739</c:v>
                </c:pt>
                <c:pt idx="117">
                  <c:v>1574</c:v>
                </c:pt>
                <c:pt idx="118">
                  <c:v>2790</c:v>
                </c:pt>
                <c:pt idx="119">
                  <c:v>802</c:v>
                </c:pt>
                <c:pt idx="120">
                  <c:v>1042</c:v>
                </c:pt>
                <c:pt idx="121">
                  <c:v>1499</c:v>
                </c:pt>
                <c:pt idx="122">
                  <c:v>3263</c:v>
                </c:pt>
                <c:pt idx="123">
                  <c:v>2584</c:v>
                </c:pt>
                <c:pt idx="124">
                  <c:v>992</c:v>
                </c:pt>
                <c:pt idx="125">
                  <c:v>664</c:v>
                </c:pt>
                <c:pt idx="126">
                  <c:v>639</c:v>
                </c:pt>
                <c:pt idx="127">
                  <c:v>1665</c:v>
                </c:pt>
                <c:pt idx="128">
                  <c:v>1254</c:v>
                </c:pt>
                <c:pt idx="129">
                  <c:v>3837</c:v>
                </c:pt>
                <c:pt idx="130">
                  <c:v>6692</c:v>
                </c:pt>
                <c:pt idx="131">
                  <c:v>1149</c:v>
                </c:pt>
                <c:pt idx="132">
                  <c:v>1769</c:v>
                </c:pt>
                <c:pt idx="133">
                  <c:v>1106</c:v>
                </c:pt>
                <c:pt idx="134">
                  <c:v>1326</c:v>
                </c:pt>
                <c:pt idx="135">
                  <c:v>1504</c:v>
                </c:pt>
                <c:pt idx="136">
                  <c:v>1135</c:v>
                </c:pt>
                <c:pt idx="137">
                  <c:v>1563</c:v>
                </c:pt>
                <c:pt idx="138">
                  <c:v>865</c:v>
                </c:pt>
                <c:pt idx="139">
                  <c:v>2115</c:v>
                </c:pt>
                <c:pt idx="140">
                  <c:v>1511</c:v>
                </c:pt>
                <c:pt idx="141">
                  <c:v>678</c:v>
                </c:pt>
                <c:pt idx="142">
                  <c:v>1016</c:v>
                </c:pt>
                <c:pt idx="143">
                  <c:v>1089</c:v>
                </c:pt>
                <c:pt idx="144">
                  <c:v>1363</c:v>
                </c:pt>
                <c:pt idx="145">
                  <c:v>1052</c:v>
                </c:pt>
                <c:pt idx="146">
                  <c:v>5727</c:v>
                </c:pt>
                <c:pt idx="147">
                  <c:v>747</c:v>
                </c:pt>
                <c:pt idx="148">
                  <c:v>764</c:v>
                </c:pt>
                <c:pt idx="149">
                  <c:v>1227</c:v>
                </c:pt>
                <c:pt idx="150">
                  <c:v>772</c:v>
                </c:pt>
                <c:pt idx="151">
                  <c:v>1294</c:v>
                </c:pt>
                <c:pt idx="152">
                  <c:v>710</c:v>
                </c:pt>
                <c:pt idx="153">
                  <c:v>1620</c:v>
                </c:pt>
                <c:pt idx="154">
                  <c:v>509</c:v>
                </c:pt>
                <c:pt idx="155">
                  <c:v>851</c:v>
                </c:pt>
                <c:pt idx="156">
                  <c:v>2753</c:v>
                </c:pt>
                <c:pt idx="157">
                  <c:v>541</c:v>
                </c:pt>
                <c:pt idx="158">
                  <c:v>774</c:v>
                </c:pt>
                <c:pt idx="159">
                  <c:v>1011</c:v>
                </c:pt>
                <c:pt idx="160">
                  <c:v>1665</c:v>
                </c:pt>
                <c:pt idx="161">
                  <c:v>1301</c:v>
                </c:pt>
                <c:pt idx="162">
                  <c:v>904</c:v>
                </c:pt>
                <c:pt idx="163">
                  <c:v>917</c:v>
                </c:pt>
                <c:pt idx="164">
                  <c:v>1757</c:v>
                </c:pt>
                <c:pt idx="165">
                  <c:v>1900</c:v>
                </c:pt>
                <c:pt idx="166">
                  <c:v>842</c:v>
                </c:pt>
                <c:pt idx="167">
                  <c:v>1169</c:v>
                </c:pt>
                <c:pt idx="168">
                  <c:v>2078</c:v>
                </c:pt>
                <c:pt idx="169">
                  <c:v>1503</c:v>
                </c:pt>
                <c:pt idx="170">
                  <c:v>1240</c:v>
                </c:pt>
                <c:pt idx="171">
                  <c:v>2500</c:v>
                </c:pt>
                <c:pt idx="172">
                  <c:v>2349</c:v>
                </c:pt>
                <c:pt idx="173">
                  <c:v>2267</c:v>
                </c:pt>
                <c:pt idx="174">
                  <c:v>560</c:v>
                </c:pt>
                <c:pt idx="175">
                  <c:v>1541</c:v>
                </c:pt>
                <c:pt idx="176">
                  <c:v>1023</c:v>
                </c:pt>
                <c:pt idx="177">
                  <c:v>598</c:v>
                </c:pt>
                <c:pt idx="178">
                  <c:v>787</c:v>
                </c:pt>
                <c:pt idx="179">
                  <c:v>1195</c:v>
                </c:pt>
                <c:pt idx="180">
                  <c:v>1692</c:v>
                </c:pt>
                <c:pt idx="181">
                  <c:v>664</c:v>
                </c:pt>
                <c:pt idx="182">
                  <c:v>542</c:v>
                </c:pt>
                <c:pt idx="183">
                  <c:v>1499</c:v>
                </c:pt>
                <c:pt idx="184">
                  <c:v>2270</c:v>
                </c:pt>
                <c:pt idx="185">
                  <c:v>1066</c:v>
                </c:pt>
                <c:pt idx="186">
                  <c:v>1596</c:v>
                </c:pt>
                <c:pt idx="187">
                  <c:v>639</c:v>
                </c:pt>
                <c:pt idx="188">
                  <c:v>1521</c:v>
                </c:pt>
                <c:pt idx="189">
                  <c:v>971</c:v>
                </c:pt>
                <c:pt idx="190">
                  <c:v>589</c:v>
                </c:pt>
                <c:pt idx="191">
                  <c:v>1641</c:v>
                </c:pt>
                <c:pt idx="192">
                  <c:v>1800</c:v>
                </c:pt>
                <c:pt idx="193">
                  <c:v>1339</c:v>
                </c:pt>
                <c:pt idx="194">
                  <c:v>1050</c:v>
                </c:pt>
                <c:pt idx="195">
                  <c:v>696</c:v>
                </c:pt>
                <c:pt idx="196">
                  <c:v>1152</c:v>
                </c:pt>
                <c:pt idx="197">
                  <c:v>2132</c:v>
                </c:pt>
                <c:pt idx="198">
                  <c:v>619</c:v>
                </c:pt>
                <c:pt idx="199">
                  <c:v>1631</c:v>
                </c:pt>
                <c:pt idx="200">
                  <c:v>861</c:v>
                </c:pt>
                <c:pt idx="201">
                  <c:v>1998</c:v>
                </c:pt>
                <c:pt idx="202">
                  <c:v>1230</c:v>
                </c:pt>
                <c:pt idx="203">
                  <c:v>990</c:v>
                </c:pt>
                <c:pt idx="204">
                  <c:v>1072</c:v>
                </c:pt>
                <c:pt idx="205">
                  <c:v>753</c:v>
                </c:pt>
                <c:pt idx="206">
                  <c:v>1075</c:v>
                </c:pt>
                <c:pt idx="207">
                  <c:v>1712</c:v>
                </c:pt>
                <c:pt idx="208">
                  <c:v>690</c:v>
                </c:pt>
                <c:pt idx="209">
                  <c:v>1513</c:v>
                </c:pt>
                <c:pt idx="210">
                  <c:v>2671</c:v>
                </c:pt>
                <c:pt idx="211">
                  <c:v>1909</c:v>
                </c:pt>
                <c:pt idx="212">
                  <c:v>923</c:v>
                </c:pt>
                <c:pt idx="213">
                  <c:v>2235</c:v>
                </c:pt>
                <c:pt idx="214">
                  <c:v>1942</c:v>
                </c:pt>
                <c:pt idx="215">
                  <c:v>2199</c:v>
                </c:pt>
                <c:pt idx="216">
                  <c:v>912</c:v>
                </c:pt>
                <c:pt idx="217">
                  <c:v>1518</c:v>
                </c:pt>
                <c:pt idx="218">
                  <c:v>1020</c:v>
                </c:pt>
                <c:pt idx="219">
                  <c:v>1719</c:v>
                </c:pt>
                <c:pt idx="220">
                  <c:v>731</c:v>
                </c:pt>
                <c:pt idx="221">
                  <c:v>853</c:v>
                </c:pt>
                <c:pt idx="222">
                  <c:v>2657</c:v>
                </c:pt>
                <c:pt idx="223">
                  <c:v>1449</c:v>
                </c:pt>
                <c:pt idx="224">
                  <c:v>779</c:v>
                </c:pt>
                <c:pt idx="225">
                  <c:v>1678</c:v>
                </c:pt>
                <c:pt idx="226">
                  <c:v>617</c:v>
                </c:pt>
                <c:pt idx="227">
                  <c:v>1291</c:v>
                </c:pt>
                <c:pt idx="228">
                  <c:v>711</c:v>
                </c:pt>
                <c:pt idx="229">
                  <c:v>1007</c:v>
                </c:pt>
                <c:pt idx="230">
                  <c:v>1228</c:v>
                </c:pt>
                <c:pt idx="231">
                  <c:v>840</c:v>
                </c:pt>
                <c:pt idx="232">
                  <c:v>768</c:v>
                </c:pt>
                <c:pt idx="233">
                  <c:v>1702</c:v>
                </c:pt>
                <c:pt idx="234">
                  <c:v>1885</c:v>
                </c:pt>
                <c:pt idx="235">
                  <c:v>1607</c:v>
                </c:pt>
                <c:pt idx="236">
                  <c:v>1628</c:v>
                </c:pt>
                <c:pt idx="237">
                  <c:v>1801</c:v>
                </c:pt>
                <c:pt idx="238">
                  <c:v>1785</c:v>
                </c:pt>
                <c:pt idx="239">
                  <c:v>2128</c:v>
                </c:pt>
                <c:pt idx="240">
                  <c:v>623</c:v>
                </c:pt>
                <c:pt idx="241">
                  <c:v>577</c:v>
                </c:pt>
                <c:pt idx="242">
                  <c:v>742</c:v>
                </c:pt>
                <c:pt idx="243">
                  <c:v>908</c:v>
                </c:pt>
                <c:pt idx="244">
                  <c:v>1170</c:v>
                </c:pt>
                <c:pt idx="245">
                  <c:v>1512</c:v>
                </c:pt>
                <c:pt idx="246">
                  <c:v>1854</c:v>
                </c:pt>
                <c:pt idx="247">
                  <c:v>1205</c:v>
                </c:pt>
                <c:pt idx="248">
                  <c:v>2169</c:v>
                </c:pt>
                <c:pt idx="249">
                  <c:v>2456</c:v>
                </c:pt>
                <c:pt idx="250">
                  <c:v>1611</c:v>
                </c:pt>
                <c:pt idx="251">
                  <c:v>660</c:v>
                </c:pt>
                <c:pt idx="252">
                  <c:v>2068</c:v>
                </c:pt>
                <c:pt idx="253">
                  <c:v>1378</c:v>
                </c:pt>
                <c:pt idx="254">
                  <c:v>536</c:v>
                </c:pt>
                <c:pt idx="255">
                  <c:v>738</c:v>
                </c:pt>
                <c:pt idx="256">
                  <c:v>799</c:v>
                </c:pt>
                <c:pt idx="257">
                  <c:v>2096</c:v>
                </c:pt>
                <c:pt idx="258">
                  <c:v>813</c:v>
                </c:pt>
                <c:pt idx="259">
                  <c:v>1874</c:v>
                </c:pt>
                <c:pt idx="260">
                  <c:v>2181</c:v>
                </c:pt>
                <c:pt idx="261">
                  <c:v>1240</c:v>
                </c:pt>
                <c:pt idx="262">
                  <c:v>926</c:v>
                </c:pt>
                <c:pt idx="263">
                  <c:v>1266</c:v>
                </c:pt>
                <c:pt idx="264">
                  <c:v>1032</c:v>
                </c:pt>
                <c:pt idx="265">
                  <c:v>1625</c:v>
                </c:pt>
                <c:pt idx="266">
                  <c:v>775</c:v>
                </c:pt>
                <c:pt idx="267">
                  <c:v>2225</c:v>
                </c:pt>
                <c:pt idx="268">
                  <c:v>939</c:v>
                </c:pt>
                <c:pt idx="269">
                  <c:v>1450</c:v>
                </c:pt>
                <c:pt idx="270">
                  <c:v>1568</c:v>
                </c:pt>
                <c:pt idx="271">
                  <c:v>1742</c:v>
                </c:pt>
                <c:pt idx="272">
                  <c:v>1406</c:v>
                </c:pt>
                <c:pt idx="273">
                  <c:v>662</c:v>
                </c:pt>
                <c:pt idx="274">
                  <c:v>699</c:v>
                </c:pt>
                <c:pt idx="275">
                  <c:v>965</c:v>
                </c:pt>
                <c:pt idx="276">
                  <c:v>1719</c:v>
                </c:pt>
                <c:pt idx="277">
                  <c:v>1272</c:v>
                </c:pt>
                <c:pt idx="278">
                  <c:v>1345</c:v>
                </c:pt>
                <c:pt idx="279">
                  <c:v>1237</c:v>
                </c:pt>
                <c:pt idx="280">
                  <c:v>1825</c:v>
                </c:pt>
                <c:pt idx="281">
                  <c:v>807</c:v>
                </c:pt>
                <c:pt idx="282">
                  <c:v>661</c:v>
                </c:pt>
                <c:pt idx="283">
                  <c:v>608</c:v>
                </c:pt>
                <c:pt idx="284">
                  <c:v>890</c:v>
                </c:pt>
                <c:pt idx="285">
                  <c:v>1527</c:v>
                </c:pt>
                <c:pt idx="286">
                  <c:v>1977</c:v>
                </c:pt>
                <c:pt idx="287">
                  <c:v>1496</c:v>
                </c:pt>
                <c:pt idx="288">
                  <c:v>1208</c:v>
                </c:pt>
                <c:pt idx="289">
                  <c:v>904</c:v>
                </c:pt>
                <c:pt idx="290">
                  <c:v>278</c:v>
                </c:pt>
                <c:pt idx="291">
                  <c:v>1406</c:v>
                </c:pt>
                <c:pt idx="292">
                  <c:v>1584</c:v>
                </c:pt>
                <c:pt idx="293">
                  <c:v>798</c:v>
                </c:pt>
                <c:pt idx="294">
                  <c:v>1736</c:v>
                </c:pt>
                <c:pt idx="295">
                  <c:v>616</c:v>
                </c:pt>
                <c:pt idx="296">
                  <c:v>718</c:v>
                </c:pt>
                <c:pt idx="297">
                  <c:v>1106</c:v>
                </c:pt>
                <c:pt idx="298">
                  <c:v>990</c:v>
                </c:pt>
                <c:pt idx="299">
                  <c:v>1363</c:v>
                </c:pt>
                <c:pt idx="300">
                  <c:v>2387</c:v>
                </c:pt>
                <c:pt idx="301">
                  <c:v>2218</c:v>
                </c:pt>
                <c:pt idx="302">
                  <c:v>2234</c:v>
                </c:pt>
                <c:pt idx="303">
                  <c:v>1715</c:v>
                </c:pt>
                <c:pt idx="304">
                  <c:v>2544</c:v>
                </c:pt>
                <c:pt idx="305">
                  <c:v>1850</c:v>
                </c:pt>
                <c:pt idx="306">
                  <c:v>2134</c:v>
                </c:pt>
                <c:pt idx="307">
                  <c:v>1709</c:v>
                </c:pt>
                <c:pt idx="308">
                  <c:v>594</c:v>
                </c:pt>
                <c:pt idx="309">
                  <c:v>541</c:v>
                </c:pt>
                <c:pt idx="310">
                  <c:v>2081</c:v>
                </c:pt>
                <c:pt idx="311">
                  <c:v>498</c:v>
                </c:pt>
                <c:pt idx="312">
                  <c:v>1856</c:v>
                </c:pt>
                <c:pt idx="313">
                  <c:v>1639</c:v>
                </c:pt>
                <c:pt idx="314">
                  <c:v>1327</c:v>
                </c:pt>
                <c:pt idx="315">
                  <c:v>749</c:v>
                </c:pt>
                <c:pt idx="316">
                  <c:v>2006</c:v>
                </c:pt>
                <c:pt idx="317">
                  <c:v>1508</c:v>
                </c:pt>
                <c:pt idx="318">
                  <c:v>2313</c:v>
                </c:pt>
                <c:pt idx="319">
                  <c:v>1994</c:v>
                </c:pt>
                <c:pt idx="320">
                  <c:v>1035</c:v>
                </c:pt>
                <c:pt idx="321">
                  <c:v>1280</c:v>
                </c:pt>
                <c:pt idx="322">
                  <c:v>2137</c:v>
                </c:pt>
                <c:pt idx="323">
                  <c:v>689</c:v>
                </c:pt>
                <c:pt idx="324">
                  <c:v>641</c:v>
                </c:pt>
                <c:pt idx="325">
                  <c:v>2042</c:v>
                </c:pt>
                <c:pt idx="326">
                  <c:v>759</c:v>
                </c:pt>
                <c:pt idx="327">
                  <c:v>2625</c:v>
                </c:pt>
                <c:pt idx="328">
                  <c:v>651</c:v>
                </c:pt>
                <c:pt idx="329">
                  <c:v>845</c:v>
                </c:pt>
                <c:pt idx="330">
                  <c:v>1446</c:v>
                </c:pt>
                <c:pt idx="331">
                  <c:v>1550</c:v>
                </c:pt>
                <c:pt idx="332">
                  <c:v>1569</c:v>
                </c:pt>
                <c:pt idx="333">
                  <c:v>1855</c:v>
                </c:pt>
                <c:pt idx="334">
                  <c:v>1848</c:v>
                </c:pt>
                <c:pt idx="335">
                  <c:v>932</c:v>
                </c:pt>
                <c:pt idx="336">
                  <c:v>925</c:v>
                </c:pt>
                <c:pt idx="337">
                  <c:v>1664</c:v>
                </c:pt>
                <c:pt idx="338">
                  <c:v>606</c:v>
                </c:pt>
                <c:pt idx="339">
                  <c:v>613</c:v>
                </c:pt>
                <c:pt idx="340">
                  <c:v>6673</c:v>
                </c:pt>
                <c:pt idx="341">
                  <c:v>1603</c:v>
                </c:pt>
                <c:pt idx="342">
                  <c:v>725</c:v>
                </c:pt>
                <c:pt idx="343">
                  <c:v>1233</c:v>
                </c:pt>
                <c:pt idx="344">
                  <c:v>1515</c:v>
                </c:pt>
                <c:pt idx="345">
                  <c:v>1011</c:v>
                </c:pt>
                <c:pt idx="346">
                  <c:v>614</c:v>
                </c:pt>
                <c:pt idx="347">
                  <c:v>1109</c:v>
                </c:pt>
                <c:pt idx="348">
                  <c:v>1521</c:v>
                </c:pt>
                <c:pt idx="349">
                  <c:v>1036</c:v>
                </c:pt>
                <c:pt idx="350">
                  <c:v>729</c:v>
                </c:pt>
                <c:pt idx="351">
                  <c:v>3334</c:v>
                </c:pt>
                <c:pt idx="352">
                  <c:v>1106</c:v>
                </c:pt>
                <c:pt idx="353">
                  <c:v>926</c:v>
                </c:pt>
                <c:pt idx="354">
                  <c:v>1409</c:v>
                </c:pt>
                <c:pt idx="355">
                  <c:v>2645</c:v>
                </c:pt>
                <c:pt idx="356">
                  <c:v>1234</c:v>
                </c:pt>
                <c:pt idx="357">
                  <c:v>1212</c:v>
                </c:pt>
                <c:pt idx="358">
                  <c:v>537</c:v>
                </c:pt>
                <c:pt idx="359">
                  <c:v>2077</c:v>
                </c:pt>
                <c:pt idx="360">
                  <c:v>1428</c:v>
                </c:pt>
                <c:pt idx="361">
                  <c:v>855</c:v>
                </c:pt>
                <c:pt idx="362">
                  <c:v>1523</c:v>
                </c:pt>
                <c:pt idx="363">
                  <c:v>765</c:v>
                </c:pt>
                <c:pt idx="364">
                  <c:v>581</c:v>
                </c:pt>
                <c:pt idx="365">
                  <c:v>2309</c:v>
                </c:pt>
                <c:pt idx="366">
                  <c:v>1357</c:v>
                </c:pt>
                <c:pt idx="367">
                  <c:v>1503</c:v>
                </c:pt>
                <c:pt idx="368">
                  <c:v>1516</c:v>
                </c:pt>
                <c:pt idx="369">
                  <c:v>1675</c:v>
                </c:pt>
                <c:pt idx="370">
                  <c:v>1542</c:v>
                </c:pt>
                <c:pt idx="371">
                  <c:v>984</c:v>
                </c:pt>
                <c:pt idx="372">
                  <c:v>1260</c:v>
                </c:pt>
                <c:pt idx="373">
                  <c:v>1371</c:v>
                </c:pt>
                <c:pt idx="374">
                  <c:v>1449</c:v>
                </c:pt>
                <c:pt idx="375">
                  <c:v>1303</c:v>
                </c:pt>
                <c:pt idx="376">
                  <c:v>643</c:v>
                </c:pt>
                <c:pt idx="377">
                  <c:v>1682</c:v>
                </c:pt>
                <c:pt idx="378">
                  <c:v>460</c:v>
                </c:pt>
                <c:pt idx="379">
                  <c:v>525</c:v>
                </c:pt>
                <c:pt idx="380">
                  <c:v>1119</c:v>
                </c:pt>
                <c:pt idx="381">
                  <c:v>905</c:v>
                </c:pt>
                <c:pt idx="382">
                  <c:v>576</c:v>
                </c:pt>
                <c:pt idx="383">
                  <c:v>2439</c:v>
                </c:pt>
                <c:pt idx="384">
                  <c:v>1308</c:v>
                </c:pt>
                <c:pt idx="385">
                  <c:v>699</c:v>
                </c:pt>
                <c:pt idx="386">
                  <c:v>1205</c:v>
                </c:pt>
                <c:pt idx="387">
                  <c:v>557</c:v>
                </c:pt>
                <c:pt idx="388">
                  <c:v>1862</c:v>
                </c:pt>
                <c:pt idx="389">
                  <c:v>1707</c:v>
                </c:pt>
                <c:pt idx="390">
                  <c:v>1860</c:v>
                </c:pt>
                <c:pt idx="391">
                  <c:v>758</c:v>
                </c:pt>
                <c:pt idx="392">
                  <c:v>663</c:v>
                </c:pt>
                <c:pt idx="393">
                  <c:v>1815</c:v>
                </c:pt>
                <c:pt idx="394">
                  <c:v>1735</c:v>
                </c:pt>
                <c:pt idx="395">
                  <c:v>1256</c:v>
                </c:pt>
                <c:pt idx="396">
                  <c:v>1062</c:v>
                </c:pt>
                <c:pt idx="397">
                  <c:v>745</c:v>
                </c:pt>
                <c:pt idx="398">
                  <c:v>1318</c:v>
                </c:pt>
                <c:pt idx="399">
                  <c:v>1130</c:v>
                </c:pt>
                <c:pt idx="400">
                  <c:v>1649</c:v>
                </c:pt>
                <c:pt idx="401">
                  <c:v>1077</c:v>
                </c:pt>
                <c:pt idx="402">
                  <c:v>1163</c:v>
                </c:pt>
                <c:pt idx="403">
                  <c:v>1113</c:v>
                </c:pt>
                <c:pt idx="404">
                  <c:v>563</c:v>
                </c:pt>
                <c:pt idx="405">
                  <c:v>1362</c:v>
                </c:pt>
                <c:pt idx="406">
                  <c:v>1447</c:v>
                </c:pt>
                <c:pt idx="407">
                  <c:v>2208</c:v>
                </c:pt>
                <c:pt idx="408">
                  <c:v>1680</c:v>
                </c:pt>
                <c:pt idx="409">
                  <c:v>1125</c:v>
                </c:pt>
                <c:pt idx="410">
                  <c:v>1082</c:v>
                </c:pt>
                <c:pt idx="411">
                  <c:v>1391</c:v>
                </c:pt>
                <c:pt idx="412">
                  <c:v>743</c:v>
                </c:pt>
                <c:pt idx="413">
                  <c:v>1403</c:v>
                </c:pt>
                <c:pt idx="414">
                  <c:v>1186</c:v>
                </c:pt>
                <c:pt idx="415">
                  <c:v>1306</c:v>
                </c:pt>
                <c:pt idx="416">
                  <c:v>1893</c:v>
                </c:pt>
                <c:pt idx="417">
                  <c:v>1331</c:v>
                </c:pt>
                <c:pt idx="418">
                  <c:v>1903</c:v>
                </c:pt>
                <c:pt idx="419">
                  <c:v>1734</c:v>
                </c:pt>
                <c:pt idx="420">
                  <c:v>1365</c:v>
                </c:pt>
                <c:pt idx="421">
                  <c:v>1586</c:v>
                </c:pt>
                <c:pt idx="422">
                  <c:v>1494</c:v>
                </c:pt>
                <c:pt idx="423">
                  <c:v>1848</c:v>
                </c:pt>
                <c:pt idx="424">
                  <c:v>1718</c:v>
                </c:pt>
                <c:pt idx="425">
                  <c:v>765</c:v>
                </c:pt>
                <c:pt idx="426">
                  <c:v>2131</c:v>
                </c:pt>
                <c:pt idx="427">
                  <c:v>991</c:v>
                </c:pt>
                <c:pt idx="428">
                  <c:v>1013</c:v>
                </c:pt>
                <c:pt idx="429">
                  <c:v>1373</c:v>
                </c:pt>
                <c:pt idx="430">
                  <c:v>1147</c:v>
                </c:pt>
                <c:pt idx="431">
                  <c:v>1180</c:v>
                </c:pt>
                <c:pt idx="432">
                  <c:v>1294</c:v>
                </c:pt>
                <c:pt idx="433">
                  <c:v>683</c:v>
                </c:pt>
                <c:pt idx="434">
                  <c:v>1102</c:v>
                </c:pt>
                <c:pt idx="435">
                  <c:v>1107</c:v>
                </c:pt>
                <c:pt idx="436">
                  <c:v>641</c:v>
                </c:pt>
                <c:pt idx="437">
                  <c:v>1517</c:v>
                </c:pt>
                <c:pt idx="438">
                  <c:v>1450</c:v>
                </c:pt>
                <c:pt idx="439">
                  <c:v>1251</c:v>
                </c:pt>
                <c:pt idx="440">
                  <c:v>1512</c:v>
                </c:pt>
                <c:pt idx="441">
                  <c:v>854</c:v>
                </c:pt>
                <c:pt idx="442">
                  <c:v>566</c:v>
                </c:pt>
                <c:pt idx="443">
                  <c:v>1369</c:v>
                </c:pt>
                <c:pt idx="444">
                  <c:v>1617</c:v>
                </c:pt>
                <c:pt idx="445">
                  <c:v>828</c:v>
                </c:pt>
                <c:pt idx="446">
                  <c:v>950</c:v>
                </c:pt>
                <c:pt idx="447">
                  <c:v>1196</c:v>
                </c:pt>
                <c:pt idx="448">
                  <c:v>2445</c:v>
                </c:pt>
                <c:pt idx="449">
                  <c:v>1970</c:v>
                </c:pt>
                <c:pt idx="450">
                  <c:v>627</c:v>
                </c:pt>
                <c:pt idx="451">
                  <c:v>1208</c:v>
                </c:pt>
                <c:pt idx="452">
                  <c:v>1274</c:v>
                </c:pt>
                <c:pt idx="453">
                  <c:v>1794</c:v>
                </c:pt>
                <c:pt idx="454">
                  <c:v>1191</c:v>
                </c:pt>
                <c:pt idx="455">
                  <c:v>776</c:v>
                </c:pt>
                <c:pt idx="456">
                  <c:v>1190</c:v>
                </c:pt>
                <c:pt idx="457">
                  <c:v>677</c:v>
                </c:pt>
                <c:pt idx="458">
                  <c:v>682</c:v>
                </c:pt>
                <c:pt idx="459">
                  <c:v>1350</c:v>
                </c:pt>
                <c:pt idx="460">
                  <c:v>2581</c:v>
                </c:pt>
                <c:pt idx="461">
                  <c:v>1203</c:v>
                </c:pt>
                <c:pt idx="462">
                  <c:v>1435</c:v>
                </c:pt>
                <c:pt idx="463">
                  <c:v>1338</c:v>
                </c:pt>
                <c:pt idx="464">
                  <c:v>1302</c:v>
                </c:pt>
                <c:pt idx="465">
                  <c:v>882</c:v>
                </c:pt>
                <c:pt idx="466">
                  <c:v>1670</c:v>
                </c:pt>
                <c:pt idx="467">
                  <c:v>1417</c:v>
                </c:pt>
                <c:pt idx="468">
                  <c:v>1311</c:v>
                </c:pt>
                <c:pt idx="469">
                  <c:v>952</c:v>
                </c:pt>
                <c:pt idx="470">
                  <c:v>1328</c:v>
                </c:pt>
                <c:pt idx="471">
                  <c:v>748</c:v>
                </c:pt>
                <c:pt idx="472">
                  <c:v>1319</c:v>
                </c:pt>
                <c:pt idx="473">
                  <c:v>773</c:v>
                </c:pt>
                <c:pt idx="474">
                  <c:v>1341</c:v>
                </c:pt>
                <c:pt idx="475">
                  <c:v>606</c:v>
                </c:pt>
                <c:pt idx="476">
                  <c:v>1075</c:v>
                </c:pt>
                <c:pt idx="477">
                  <c:v>1696</c:v>
                </c:pt>
                <c:pt idx="478">
                  <c:v>1055</c:v>
                </c:pt>
                <c:pt idx="479">
                  <c:v>997</c:v>
                </c:pt>
                <c:pt idx="480">
                  <c:v>1333</c:v>
                </c:pt>
                <c:pt idx="481">
                  <c:v>2277</c:v>
                </c:pt>
                <c:pt idx="482">
                  <c:v>800</c:v>
                </c:pt>
                <c:pt idx="483">
                  <c:v>565</c:v>
                </c:pt>
                <c:pt idx="484">
                  <c:v>617</c:v>
                </c:pt>
                <c:pt idx="485">
                  <c:v>1462</c:v>
                </c:pt>
                <c:pt idx="486">
                  <c:v>1920</c:v>
                </c:pt>
                <c:pt idx="487">
                  <c:v>1049</c:v>
                </c:pt>
                <c:pt idx="488">
                  <c:v>2375</c:v>
                </c:pt>
                <c:pt idx="489">
                  <c:v>1184</c:v>
                </c:pt>
                <c:pt idx="490">
                  <c:v>1479</c:v>
                </c:pt>
                <c:pt idx="491">
                  <c:v>1249</c:v>
                </c:pt>
                <c:pt idx="492">
                  <c:v>2614</c:v>
                </c:pt>
                <c:pt idx="493">
                  <c:v>883</c:v>
                </c:pt>
                <c:pt idx="494">
                  <c:v>1597</c:v>
                </c:pt>
                <c:pt idx="495">
                  <c:v>1087</c:v>
                </c:pt>
                <c:pt idx="496">
                  <c:v>776</c:v>
                </c:pt>
                <c:pt idx="497">
                  <c:v>848</c:v>
                </c:pt>
                <c:pt idx="498">
                  <c:v>1250</c:v>
                </c:pt>
                <c:pt idx="499">
                  <c:v>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B-468D-9BA3-62987FB4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Promedio de la Busqueda Binaria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Busqueda Binaria'!$S$507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'Tiempo Busqueda Binaria'!$R$508:$R$512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Busqueda Binaria'!$S$508:$S$512</c:f>
              <c:numCache>
                <c:formatCode>General</c:formatCode>
                <c:ptCount val="5"/>
                <c:pt idx="0">
                  <c:v>122.108</c:v>
                </c:pt>
                <c:pt idx="1">
                  <c:v>185.01599999999999</c:v>
                </c:pt>
                <c:pt idx="2">
                  <c:v>360.42</c:v>
                </c:pt>
                <c:pt idx="3">
                  <c:v>1817.05</c:v>
                </c:pt>
                <c:pt idx="4">
                  <c:v>3457.9160000000002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7-48C8-8895-501657B2A330}"/>
            </c:ext>
          </c:extLst>
        </c:ser>
        <c:ser>
          <c:idx val="1"/>
          <c:order val="1"/>
          <c:tx>
            <c:strRef>
              <c:f>'Tiempo Busqueda Binaria'!$T$507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'Tiempo Busqueda Binaria'!$R$508:$R$512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Busqueda Binaria'!$T$508:$T$512</c:f>
              <c:numCache>
                <c:formatCode>General</c:formatCode>
                <c:ptCount val="5"/>
                <c:pt idx="0">
                  <c:v>79.706000000000003</c:v>
                </c:pt>
                <c:pt idx="1">
                  <c:v>125.334</c:v>
                </c:pt>
                <c:pt idx="2">
                  <c:v>203.392</c:v>
                </c:pt>
                <c:pt idx="3">
                  <c:v>592.13400000000001</c:v>
                </c:pt>
                <c:pt idx="4">
                  <c:v>1351.6880000000001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7-48C8-8895-501657B2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Cantidad de datos Outliers en</a:t>
            </a:r>
            <a:r>
              <a:rPr lang="es-419" baseline="0"/>
              <a:t> la Busqueda Binaria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Busqueda Binaria'!$W$507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 Busqueda Binaria'!$V$508:$V$512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Busqueda Binaria'!$W$508:$W$512</c:f>
              <c:numCache>
                <c:formatCode>General</c:formatCode>
                <c:ptCount val="5"/>
                <c:pt idx="0">
                  <c:v>11</c:v>
                </c:pt>
                <c:pt idx="1">
                  <c:v>27</c:v>
                </c:pt>
                <c:pt idx="2">
                  <c:v>71</c:v>
                </c:pt>
                <c:pt idx="3">
                  <c:v>13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A-442A-99A6-BDC613471336}"/>
            </c:ext>
          </c:extLst>
        </c:ser>
        <c:ser>
          <c:idx val="1"/>
          <c:order val="1"/>
          <c:tx>
            <c:strRef>
              <c:f>'Tiempo Busqueda Binaria'!$X$507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 Busqueda Binaria'!$V$508:$V$512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Busqueda Binaria'!$X$508:$X$512</c:f>
              <c:numCache>
                <c:formatCode>General</c:formatCode>
                <c:ptCount val="5"/>
                <c:pt idx="0">
                  <c:v>20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A-442A-99A6-BDC613471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Creación del Arreglo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de Creacion Arreglo Orig'!$F$3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de Creacion Arreglo Orig'!$E$4:$E$503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Orig'!$F$4:$F$503</c:f>
              <c:numCache>
                <c:formatCode>General</c:formatCode>
                <c:ptCount val="500"/>
                <c:pt idx="0">
                  <c:v>233996</c:v>
                </c:pt>
                <c:pt idx="1">
                  <c:v>213367</c:v>
                </c:pt>
                <c:pt idx="2">
                  <c:v>221451</c:v>
                </c:pt>
                <c:pt idx="3">
                  <c:v>222821</c:v>
                </c:pt>
                <c:pt idx="4">
                  <c:v>212573</c:v>
                </c:pt>
                <c:pt idx="5">
                  <c:v>212925</c:v>
                </c:pt>
                <c:pt idx="6">
                  <c:v>212611</c:v>
                </c:pt>
                <c:pt idx="7">
                  <c:v>212555</c:v>
                </c:pt>
                <c:pt idx="8">
                  <c:v>223119</c:v>
                </c:pt>
                <c:pt idx="9">
                  <c:v>212555</c:v>
                </c:pt>
                <c:pt idx="10">
                  <c:v>212512</c:v>
                </c:pt>
                <c:pt idx="11">
                  <c:v>212456</c:v>
                </c:pt>
                <c:pt idx="12">
                  <c:v>212535</c:v>
                </c:pt>
                <c:pt idx="13">
                  <c:v>220109</c:v>
                </c:pt>
                <c:pt idx="14">
                  <c:v>237560</c:v>
                </c:pt>
                <c:pt idx="15">
                  <c:v>213954</c:v>
                </c:pt>
                <c:pt idx="16">
                  <c:v>212577</c:v>
                </c:pt>
                <c:pt idx="17">
                  <c:v>212551</c:v>
                </c:pt>
                <c:pt idx="18">
                  <c:v>212513</c:v>
                </c:pt>
                <c:pt idx="19">
                  <c:v>212829</c:v>
                </c:pt>
                <c:pt idx="20">
                  <c:v>212984</c:v>
                </c:pt>
                <c:pt idx="21">
                  <c:v>212614</c:v>
                </c:pt>
                <c:pt idx="22">
                  <c:v>212537</c:v>
                </c:pt>
                <c:pt idx="23">
                  <c:v>212849</c:v>
                </c:pt>
                <c:pt idx="24">
                  <c:v>212560</c:v>
                </c:pt>
                <c:pt idx="25">
                  <c:v>212618</c:v>
                </c:pt>
                <c:pt idx="26">
                  <c:v>227429</c:v>
                </c:pt>
                <c:pt idx="27">
                  <c:v>258777</c:v>
                </c:pt>
                <c:pt idx="28">
                  <c:v>250929</c:v>
                </c:pt>
                <c:pt idx="29">
                  <c:v>262290</c:v>
                </c:pt>
                <c:pt idx="30">
                  <c:v>479561</c:v>
                </c:pt>
                <c:pt idx="31">
                  <c:v>258597</c:v>
                </c:pt>
                <c:pt idx="32">
                  <c:v>252499</c:v>
                </c:pt>
                <c:pt idx="33">
                  <c:v>254480</c:v>
                </c:pt>
                <c:pt idx="34">
                  <c:v>257572</c:v>
                </c:pt>
                <c:pt idx="35">
                  <c:v>262090</c:v>
                </c:pt>
                <c:pt idx="36">
                  <c:v>258415</c:v>
                </c:pt>
                <c:pt idx="37">
                  <c:v>258071</c:v>
                </c:pt>
                <c:pt idx="38">
                  <c:v>249880</c:v>
                </c:pt>
                <c:pt idx="39">
                  <c:v>248941</c:v>
                </c:pt>
                <c:pt idx="40">
                  <c:v>258199</c:v>
                </c:pt>
                <c:pt idx="41">
                  <c:v>293574</c:v>
                </c:pt>
                <c:pt idx="42">
                  <c:v>246672</c:v>
                </c:pt>
                <c:pt idx="43">
                  <c:v>229501</c:v>
                </c:pt>
                <c:pt idx="44">
                  <c:v>272947</c:v>
                </c:pt>
                <c:pt idx="45">
                  <c:v>270296</c:v>
                </c:pt>
                <c:pt idx="46">
                  <c:v>275465</c:v>
                </c:pt>
                <c:pt idx="47">
                  <c:v>270022</c:v>
                </c:pt>
                <c:pt idx="48">
                  <c:v>290580</c:v>
                </c:pt>
                <c:pt idx="49">
                  <c:v>265572</c:v>
                </c:pt>
                <c:pt idx="50">
                  <c:v>260138</c:v>
                </c:pt>
                <c:pt idx="51">
                  <c:v>265588</c:v>
                </c:pt>
                <c:pt idx="52">
                  <c:v>276246</c:v>
                </c:pt>
                <c:pt idx="53">
                  <c:v>268689</c:v>
                </c:pt>
                <c:pt idx="54">
                  <c:v>255046</c:v>
                </c:pt>
                <c:pt idx="55">
                  <c:v>267685</c:v>
                </c:pt>
                <c:pt idx="56">
                  <c:v>243128</c:v>
                </c:pt>
                <c:pt idx="57">
                  <c:v>252735</c:v>
                </c:pt>
                <c:pt idx="58">
                  <c:v>251455</c:v>
                </c:pt>
                <c:pt idx="59">
                  <c:v>247028</c:v>
                </c:pt>
                <c:pt idx="60">
                  <c:v>243892</c:v>
                </c:pt>
                <c:pt idx="61">
                  <c:v>245506</c:v>
                </c:pt>
                <c:pt idx="62">
                  <c:v>252517</c:v>
                </c:pt>
                <c:pt idx="63">
                  <c:v>244991</c:v>
                </c:pt>
                <c:pt idx="64">
                  <c:v>244007</c:v>
                </c:pt>
                <c:pt idx="65">
                  <c:v>249956</c:v>
                </c:pt>
                <c:pt idx="66">
                  <c:v>248538</c:v>
                </c:pt>
                <c:pt idx="67">
                  <c:v>213825</c:v>
                </c:pt>
                <c:pt idx="68">
                  <c:v>213013</c:v>
                </c:pt>
                <c:pt idx="69">
                  <c:v>212588</c:v>
                </c:pt>
                <c:pt idx="70">
                  <c:v>213167</c:v>
                </c:pt>
                <c:pt idx="71">
                  <c:v>259440</c:v>
                </c:pt>
                <c:pt idx="72">
                  <c:v>212859</c:v>
                </c:pt>
                <c:pt idx="73">
                  <c:v>227165</c:v>
                </c:pt>
                <c:pt idx="74">
                  <c:v>219216</c:v>
                </c:pt>
                <c:pt idx="75">
                  <c:v>212553</c:v>
                </c:pt>
                <c:pt idx="76">
                  <c:v>212549</c:v>
                </c:pt>
                <c:pt idx="77">
                  <c:v>212796</c:v>
                </c:pt>
                <c:pt idx="78">
                  <c:v>219546</c:v>
                </c:pt>
                <c:pt idx="79">
                  <c:v>216259</c:v>
                </c:pt>
                <c:pt idx="80">
                  <c:v>212882</c:v>
                </c:pt>
                <c:pt idx="81">
                  <c:v>212550</c:v>
                </c:pt>
                <c:pt idx="82">
                  <c:v>212504</c:v>
                </c:pt>
                <c:pt idx="83">
                  <c:v>213007</c:v>
                </c:pt>
                <c:pt idx="84">
                  <c:v>212831</c:v>
                </c:pt>
                <c:pt idx="85">
                  <c:v>305214</c:v>
                </c:pt>
                <c:pt idx="86">
                  <c:v>270318</c:v>
                </c:pt>
                <c:pt idx="87">
                  <c:v>276673</c:v>
                </c:pt>
                <c:pt idx="88">
                  <c:v>263803</c:v>
                </c:pt>
                <c:pt idx="89">
                  <c:v>212674</c:v>
                </c:pt>
                <c:pt idx="90">
                  <c:v>212746</c:v>
                </c:pt>
                <c:pt idx="91">
                  <c:v>212619</c:v>
                </c:pt>
                <c:pt idx="92">
                  <c:v>212641</c:v>
                </c:pt>
                <c:pt idx="93">
                  <c:v>236378</c:v>
                </c:pt>
                <c:pt idx="94">
                  <c:v>246797</c:v>
                </c:pt>
                <c:pt idx="95">
                  <c:v>216850</c:v>
                </c:pt>
                <c:pt idx="96">
                  <c:v>212878</c:v>
                </c:pt>
                <c:pt idx="97">
                  <c:v>212597</c:v>
                </c:pt>
                <c:pt idx="98">
                  <c:v>212491</c:v>
                </c:pt>
                <c:pt idx="99">
                  <c:v>212558</c:v>
                </c:pt>
                <c:pt idx="100">
                  <c:v>212515</c:v>
                </c:pt>
                <c:pt idx="101">
                  <c:v>261094</c:v>
                </c:pt>
                <c:pt idx="102">
                  <c:v>331042</c:v>
                </c:pt>
                <c:pt idx="103">
                  <c:v>306566</c:v>
                </c:pt>
                <c:pt idx="104">
                  <c:v>267090</c:v>
                </c:pt>
                <c:pt idx="105">
                  <c:v>265945</c:v>
                </c:pt>
                <c:pt idx="106">
                  <c:v>264873</c:v>
                </c:pt>
                <c:pt idx="107">
                  <c:v>266237</c:v>
                </c:pt>
                <c:pt idx="108">
                  <c:v>265503</c:v>
                </c:pt>
                <c:pt idx="109">
                  <c:v>264725</c:v>
                </c:pt>
                <c:pt idx="110">
                  <c:v>264787</c:v>
                </c:pt>
                <c:pt idx="111">
                  <c:v>265833</c:v>
                </c:pt>
                <c:pt idx="112">
                  <c:v>267166</c:v>
                </c:pt>
                <c:pt idx="113">
                  <c:v>265198</c:v>
                </c:pt>
                <c:pt idx="114">
                  <c:v>212576</c:v>
                </c:pt>
                <c:pt idx="115">
                  <c:v>212545</c:v>
                </c:pt>
                <c:pt idx="116">
                  <c:v>221222</c:v>
                </c:pt>
                <c:pt idx="117">
                  <c:v>212604</c:v>
                </c:pt>
                <c:pt idx="118">
                  <c:v>212823</c:v>
                </c:pt>
                <c:pt idx="119">
                  <c:v>213174</c:v>
                </c:pt>
                <c:pt idx="120">
                  <c:v>212618</c:v>
                </c:pt>
                <c:pt idx="121">
                  <c:v>212828</c:v>
                </c:pt>
                <c:pt idx="122">
                  <c:v>212540</c:v>
                </c:pt>
                <c:pt idx="123">
                  <c:v>240612</c:v>
                </c:pt>
                <c:pt idx="124">
                  <c:v>297972</c:v>
                </c:pt>
                <c:pt idx="125">
                  <c:v>278762</c:v>
                </c:pt>
                <c:pt idx="126">
                  <c:v>214086</c:v>
                </c:pt>
                <c:pt idx="127">
                  <c:v>213267</c:v>
                </c:pt>
                <c:pt idx="128">
                  <c:v>262066</c:v>
                </c:pt>
                <c:pt idx="129">
                  <c:v>230169</c:v>
                </c:pt>
                <c:pt idx="130">
                  <c:v>213352</c:v>
                </c:pt>
                <c:pt idx="131">
                  <c:v>278389</c:v>
                </c:pt>
                <c:pt idx="132">
                  <c:v>233603</c:v>
                </c:pt>
                <c:pt idx="133">
                  <c:v>212617</c:v>
                </c:pt>
                <c:pt idx="134">
                  <c:v>212667</c:v>
                </c:pt>
                <c:pt idx="135">
                  <c:v>213046</c:v>
                </c:pt>
                <c:pt idx="136">
                  <c:v>218306</c:v>
                </c:pt>
                <c:pt idx="137">
                  <c:v>213493</c:v>
                </c:pt>
                <c:pt idx="138">
                  <c:v>213384</c:v>
                </c:pt>
                <c:pt idx="139">
                  <c:v>213026</c:v>
                </c:pt>
                <c:pt idx="140">
                  <c:v>212521</c:v>
                </c:pt>
                <c:pt idx="141">
                  <c:v>212854</c:v>
                </c:pt>
                <c:pt idx="142">
                  <c:v>235347</c:v>
                </c:pt>
                <c:pt idx="143">
                  <c:v>239156</c:v>
                </c:pt>
                <c:pt idx="144">
                  <c:v>212679</c:v>
                </c:pt>
                <c:pt idx="145">
                  <c:v>212542</c:v>
                </c:pt>
                <c:pt idx="146">
                  <c:v>212579</c:v>
                </c:pt>
                <c:pt idx="147">
                  <c:v>235760</c:v>
                </c:pt>
                <c:pt idx="148">
                  <c:v>212601</c:v>
                </c:pt>
                <c:pt idx="149">
                  <c:v>212557</c:v>
                </c:pt>
                <c:pt idx="150">
                  <c:v>212478</c:v>
                </c:pt>
                <c:pt idx="151">
                  <c:v>212533</c:v>
                </c:pt>
                <c:pt idx="152">
                  <c:v>212518</c:v>
                </c:pt>
                <c:pt idx="153">
                  <c:v>212527</c:v>
                </c:pt>
                <c:pt idx="154">
                  <c:v>392870</c:v>
                </c:pt>
                <c:pt idx="155">
                  <c:v>266686</c:v>
                </c:pt>
                <c:pt idx="156">
                  <c:v>264770</c:v>
                </c:pt>
                <c:pt idx="157">
                  <c:v>265565</c:v>
                </c:pt>
                <c:pt idx="158">
                  <c:v>265855</c:v>
                </c:pt>
                <c:pt idx="159">
                  <c:v>264945</c:v>
                </c:pt>
                <c:pt idx="160">
                  <c:v>265674</c:v>
                </c:pt>
                <c:pt idx="161">
                  <c:v>260785</c:v>
                </c:pt>
                <c:pt idx="162">
                  <c:v>212543</c:v>
                </c:pt>
                <c:pt idx="163">
                  <c:v>212544</c:v>
                </c:pt>
                <c:pt idx="164">
                  <c:v>213202</c:v>
                </c:pt>
                <c:pt idx="165">
                  <c:v>212564</c:v>
                </c:pt>
                <c:pt idx="166">
                  <c:v>212453</c:v>
                </c:pt>
                <c:pt idx="167">
                  <c:v>212516</c:v>
                </c:pt>
                <c:pt idx="168">
                  <c:v>212497</c:v>
                </c:pt>
                <c:pt idx="169">
                  <c:v>232843</c:v>
                </c:pt>
                <c:pt idx="170">
                  <c:v>212851</c:v>
                </c:pt>
                <c:pt idx="171">
                  <c:v>236443</c:v>
                </c:pt>
                <c:pt idx="172">
                  <c:v>212738</c:v>
                </c:pt>
                <c:pt idx="173">
                  <c:v>212679</c:v>
                </c:pt>
                <c:pt idx="174">
                  <c:v>212594</c:v>
                </c:pt>
                <c:pt idx="175">
                  <c:v>212847</c:v>
                </c:pt>
                <c:pt idx="176">
                  <c:v>212817</c:v>
                </c:pt>
                <c:pt idx="177">
                  <c:v>212499</c:v>
                </c:pt>
                <c:pt idx="178">
                  <c:v>212768</c:v>
                </c:pt>
                <c:pt idx="179">
                  <c:v>212889</c:v>
                </c:pt>
                <c:pt idx="180">
                  <c:v>212834</c:v>
                </c:pt>
                <c:pt idx="181">
                  <c:v>212535</c:v>
                </c:pt>
                <c:pt idx="182">
                  <c:v>212857</c:v>
                </c:pt>
                <c:pt idx="183">
                  <c:v>212591</c:v>
                </c:pt>
                <c:pt idx="184">
                  <c:v>212648</c:v>
                </c:pt>
                <c:pt idx="185">
                  <c:v>212890</c:v>
                </c:pt>
                <c:pt idx="186">
                  <c:v>212485</c:v>
                </c:pt>
                <c:pt idx="187">
                  <c:v>254044</c:v>
                </c:pt>
                <c:pt idx="188">
                  <c:v>213277</c:v>
                </c:pt>
                <c:pt idx="189">
                  <c:v>251152</c:v>
                </c:pt>
                <c:pt idx="190">
                  <c:v>242929</c:v>
                </c:pt>
                <c:pt idx="191">
                  <c:v>239388</c:v>
                </c:pt>
                <c:pt idx="192">
                  <c:v>213845</c:v>
                </c:pt>
                <c:pt idx="193">
                  <c:v>267510</c:v>
                </c:pt>
                <c:pt idx="194">
                  <c:v>212727</c:v>
                </c:pt>
                <c:pt idx="195">
                  <c:v>212664</c:v>
                </c:pt>
                <c:pt idx="196">
                  <c:v>212970</c:v>
                </c:pt>
                <c:pt idx="197">
                  <c:v>265786</c:v>
                </c:pt>
                <c:pt idx="198">
                  <c:v>264170</c:v>
                </c:pt>
                <c:pt idx="199">
                  <c:v>263474</c:v>
                </c:pt>
                <c:pt idx="200">
                  <c:v>263597</c:v>
                </c:pt>
                <c:pt idx="201">
                  <c:v>263386</c:v>
                </c:pt>
                <c:pt idx="202">
                  <c:v>264103</c:v>
                </c:pt>
                <c:pt idx="203">
                  <c:v>264950</c:v>
                </c:pt>
                <c:pt idx="204">
                  <c:v>264701</c:v>
                </c:pt>
                <c:pt idx="205">
                  <c:v>263978</c:v>
                </c:pt>
                <c:pt idx="206">
                  <c:v>263315</c:v>
                </c:pt>
                <c:pt idx="207">
                  <c:v>264194</c:v>
                </c:pt>
                <c:pt idx="208">
                  <c:v>263345</c:v>
                </c:pt>
                <c:pt idx="209">
                  <c:v>264569</c:v>
                </c:pt>
                <c:pt idx="210">
                  <c:v>250325</c:v>
                </c:pt>
                <c:pt idx="211">
                  <c:v>212801</c:v>
                </c:pt>
                <c:pt idx="212">
                  <c:v>212785</c:v>
                </c:pt>
                <c:pt idx="213">
                  <c:v>212518</c:v>
                </c:pt>
                <c:pt idx="214">
                  <c:v>212569</c:v>
                </c:pt>
                <c:pt idx="215">
                  <c:v>220492</c:v>
                </c:pt>
                <c:pt idx="216">
                  <c:v>213112</c:v>
                </c:pt>
                <c:pt idx="217">
                  <c:v>212533</c:v>
                </c:pt>
                <c:pt idx="218">
                  <c:v>247564</c:v>
                </c:pt>
                <c:pt idx="219">
                  <c:v>212656</c:v>
                </c:pt>
                <c:pt idx="220">
                  <c:v>212554</c:v>
                </c:pt>
                <c:pt idx="221">
                  <c:v>212851</c:v>
                </c:pt>
                <c:pt idx="222">
                  <c:v>212549</c:v>
                </c:pt>
                <c:pt idx="223">
                  <c:v>217590</c:v>
                </c:pt>
                <c:pt idx="224">
                  <c:v>212557</c:v>
                </c:pt>
                <c:pt idx="225">
                  <c:v>265373</c:v>
                </c:pt>
                <c:pt idx="226">
                  <c:v>212564</c:v>
                </c:pt>
                <c:pt idx="227">
                  <c:v>212568</c:v>
                </c:pt>
                <c:pt idx="228">
                  <c:v>237744</c:v>
                </c:pt>
                <c:pt idx="229">
                  <c:v>213043</c:v>
                </c:pt>
                <c:pt idx="230">
                  <c:v>212542</c:v>
                </c:pt>
                <c:pt idx="231">
                  <c:v>212518</c:v>
                </c:pt>
                <c:pt idx="232">
                  <c:v>212503</c:v>
                </c:pt>
                <c:pt idx="233">
                  <c:v>212497</c:v>
                </c:pt>
                <c:pt idx="234">
                  <c:v>212532</c:v>
                </c:pt>
                <c:pt idx="235">
                  <c:v>212772</c:v>
                </c:pt>
                <c:pt idx="236">
                  <c:v>212868</c:v>
                </c:pt>
                <c:pt idx="237">
                  <c:v>212783</c:v>
                </c:pt>
                <c:pt idx="238">
                  <c:v>212799</c:v>
                </c:pt>
                <c:pt idx="239">
                  <c:v>212778</c:v>
                </c:pt>
                <c:pt idx="240">
                  <c:v>212447</c:v>
                </c:pt>
                <c:pt idx="241">
                  <c:v>212903</c:v>
                </c:pt>
                <c:pt idx="242">
                  <c:v>212756</c:v>
                </c:pt>
                <c:pt idx="243">
                  <c:v>212519</c:v>
                </c:pt>
                <c:pt idx="244">
                  <c:v>212470</c:v>
                </c:pt>
                <c:pt idx="245">
                  <c:v>212538</c:v>
                </c:pt>
                <c:pt idx="246">
                  <c:v>212824</c:v>
                </c:pt>
                <c:pt idx="247">
                  <c:v>212485</c:v>
                </c:pt>
                <c:pt idx="248">
                  <c:v>212491</c:v>
                </c:pt>
                <c:pt idx="249">
                  <c:v>212577</c:v>
                </c:pt>
                <c:pt idx="250">
                  <c:v>219733</c:v>
                </c:pt>
                <c:pt idx="251">
                  <c:v>246423</c:v>
                </c:pt>
                <c:pt idx="252">
                  <c:v>212587</c:v>
                </c:pt>
                <c:pt idx="253">
                  <c:v>216340</c:v>
                </c:pt>
                <c:pt idx="254">
                  <c:v>238014</c:v>
                </c:pt>
                <c:pt idx="255">
                  <c:v>229437</c:v>
                </c:pt>
                <c:pt idx="256">
                  <c:v>212868</c:v>
                </c:pt>
                <c:pt idx="257">
                  <c:v>212617</c:v>
                </c:pt>
                <c:pt idx="258">
                  <c:v>212918</c:v>
                </c:pt>
                <c:pt idx="259">
                  <c:v>229451</c:v>
                </c:pt>
                <c:pt idx="260">
                  <c:v>226869</c:v>
                </c:pt>
                <c:pt idx="261">
                  <c:v>258250</c:v>
                </c:pt>
                <c:pt idx="262">
                  <c:v>212518</c:v>
                </c:pt>
                <c:pt idx="263">
                  <c:v>212527</c:v>
                </c:pt>
                <c:pt idx="264">
                  <c:v>212833</c:v>
                </c:pt>
                <c:pt idx="265">
                  <c:v>212530</c:v>
                </c:pt>
                <c:pt idx="266">
                  <c:v>212879</c:v>
                </c:pt>
                <c:pt idx="267">
                  <c:v>212747</c:v>
                </c:pt>
                <c:pt idx="268">
                  <c:v>212544</c:v>
                </c:pt>
                <c:pt idx="269">
                  <c:v>212794</c:v>
                </c:pt>
                <c:pt idx="270">
                  <c:v>212899</c:v>
                </c:pt>
                <c:pt idx="271">
                  <c:v>212656</c:v>
                </c:pt>
                <c:pt idx="272">
                  <c:v>212555</c:v>
                </c:pt>
                <c:pt idx="273">
                  <c:v>212514</c:v>
                </c:pt>
                <c:pt idx="274">
                  <c:v>223039</c:v>
                </c:pt>
                <c:pt idx="275">
                  <c:v>212600</c:v>
                </c:pt>
                <c:pt idx="276">
                  <c:v>212546</c:v>
                </c:pt>
                <c:pt idx="277">
                  <c:v>212782</c:v>
                </c:pt>
                <c:pt idx="278">
                  <c:v>212787</c:v>
                </c:pt>
                <c:pt idx="279">
                  <c:v>222601</c:v>
                </c:pt>
                <c:pt idx="280">
                  <c:v>212660</c:v>
                </c:pt>
                <c:pt idx="281">
                  <c:v>212860</c:v>
                </c:pt>
                <c:pt idx="282">
                  <c:v>212902</c:v>
                </c:pt>
                <c:pt idx="283">
                  <c:v>212488</c:v>
                </c:pt>
                <c:pt idx="284">
                  <c:v>229442</c:v>
                </c:pt>
                <c:pt idx="285">
                  <c:v>212517</c:v>
                </c:pt>
                <c:pt idx="286">
                  <c:v>212528</c:v>
                </c:pt>
                <c:pt idx="287">
                  <c:v>212540</c:v>
                </c:pt>
                <c:pt idx="288">
                  <c:v>213163</c:v>
                </c:pt>
                <c:pt idx="289">
                  <c:v>212507</c:v>
                </c:pt>
                <c:pt idx="290">
                  <c:v>212836</c:v>
                </c:pt>
                <c:pt idx="291">
                  <c:v>212561</c:v>
                </c:pt>
                <c:pt idx="292">
                  <c:v>212479</c:v>
                </c:pt>
                <c:pt idx="293">
                  <c:v>212553</c:v>
                </c:pt>
                <c:pt idx="294">
                  <c:v>213035</c:v>
                </c:pt>
                <c:pt idx="295">
                  <c:v>242372</c:v>
                </c:pt>
                <c:pt idx="296">
                  <c:v>213085</c:v>
                </c:pt>
                <c:pt idx="297">
                  <c:v>212776</c:v>
                </c:pt>
                <c:pt idx="298">
                  <c:v>212874</c:v>
                </c:pt>
                <c:pt idx="299">
                  <c:v>212509</c:v>
                </c:pt>
                <c:pt idx="300">
                  <c:v>212527</c:v>
                </c:pt>
                <c:pt idx="301">
                  <c:v>212516</c:v>
                </c:pt>
                <c:pt idx="302">
                  <c:v>212801</c:v>
                </c:pt>
                <c:pt idx="303">
                  <c:v>212542</c:v>
                </c:pt>
                <c:pt idx="304">
                  <c:v>212472</c:v>
                </c:pt>
                <c:pt idx="305">
                  <c:v>299943</c:v>
                </c:pt>
                <c:pt idx="306">
                  <c:v>238288</c:v>
                </c:pt>
                <c:pt idx="307">
                  <c:v>377122</c:v>
                </c:pt>
                <c:pt idx="308">
                  <c:v>292708</c:v>
                </c:pt>
                <c:pt idx="309">
                  <c:v>278188</c:v>
                </c:pt>
                <c:pt idx="310">
                  <c:v>274712</c:v>
                </c:pt>
                <c:pt idx="311">
                  <c:v>292105</c:v>
                </c:pt>
                <c:pt idx="312">
                  <c:v>261921</c:v>
                </c:pt>
                <c:pt idx="313">
                  <c:v>264028</c:v>
                </c:pt>
                <c:pt idx="314">
                  <c:v>261697</c:v>
                </c:pt>
                <c:pt idx="315">
                  <c:v>237522</c:v>
                </c:pt>
                <c:pt idx="316">
                  <c:v>239747</c:v>
                </c:pt>
                <c:pt idx="317">
                  <c:v>238447</c:v>
                </c:pt>
                <c:pt idx="318">
                  <c:v>315491</c:v>
                </c:pt>
                <c:pt idx="319">
                  <c:v>262304</c:v>
                </c:pt>
                <c:pt idx="320">
                  <c:v>263486</c:v>
                </c:pt>
                <c:pt idx="321">
                  <c:v>263223</c:v>
                </c:pt>
                <c:pt idx="322">
                  <c:v>260734</c:v>
                </c:pt>
                <c:pt idx="323">
                  <c:v>212856</c:v>
                </c:pt>
                <c:pt idx="324">
                  <c:v>239527</c:v>
                </c:pt>
                <c:pt idx="325">
                  <c:v>212688</c:v>
                </c:pt>
                <c:pt idx="326">
                  <c:v>212508</c:v>
                </c:pt>
                <c:pt idx="327">
                  <c:v>212923</c:v>
                </c:pt>
                <c:pt idx="328">
                  <c:v>212596</c:v>
                </c:pt>
                <c:pt idx="329">
                  <c:v>212503</c:v>
                </c:pt>
                <c:pt idx="330">
                  <c:v>251030</c:v>
                </c:pt>
                <c:pt idx="331">
                  <c:v>228497</c:v>
                </c:pt>
                <c:pt idx="332">
                  <c:v>240746</c:v>
                </c:pt>
                <c:pt idx="333">
                  <c:v>238383</c:v>
                </c:pt>
                <c:pt idx="334">
                  <c:v>374099</c:v>
                </c:pt>
                <c:pt idx="335">
                  <c:v>213100</c:v>
                </c:pt>
                <c:pt idx="336">
                  <c:v>212509</c:v>
                </c:pt>
                <c:pt idx="337">
                  <c:v>212570</c:v>
                </c:pt>
                <c:pt idx="338">
                  <c:v>212797</c:v>
                </c:pt>
                <c:pt idx="339">
                  <c:v>212563</c:v>
                </c:pt>
                <c:pt idx="340">
                  <c:v>212573</c:v>
                </c:pt>
                <c:pt idx="341">
                  <c:v>212462</c:v>
                </c:pt>
                <c:pt idx="342">
                  <c:v>212825</c:v>
                </c:pt>
                <c:pt idx="343">
                  <c:v>212825</c:v>
                </c:pt>
                <c:pt idx="344">
                  <c:v>212786</c:v>
                </c:pt>
                <c:pt idx="345">
                  <c:v>214789</c:v>
                </c:pt>
                <c:pt idx="346">
                  <c:v>229857</c:v>
                </c:pt>
                <c:pt idx="347">
                  <c:v>238959</c:v>
                </c:pt>
                <c:pt idx="348">
                  <c:v>302420</c:v>
                </c:pt>
                <c:pt idx="349">
                  <c:v>260004</c:v>
                </c:pt>
                <c:pt idx="350">
                  <c:v>228297</c:v>
                </c:pt>
                <c:pt idx="351">
                  <c:v>241344</c:v>
                </c:pt>
                <c:pt idx="352">
                  <c:v>260202</c:v>
                </c:pt>
                <c:pt idx="353">
                  <c:v>253083</c:v>
                </c:pt>
                <c:pt idx="354">
                  <c:v>212860</c:v>
                </c:pt>
                <c:pt idx="355">
                  <c:v>212626</c:v>
                </c:pt>
                <c:pt idx="356">
                  <c:v>213979</c:v>
                </c:pt>
                <c:pt idx="357">
                  <c:v>277219</c:v>
                </c:pt>
                <c:pt idx="358">
                  <c:v>213872</c:v>
                </c:pt>
                <c:pt idx="359">
                  <c:v>216448</c:v>
                </c:pt>
                <c:pt idx="360">
                  <c:v>266080</c:v>
                </c:pt>
                <c:pt idx="361">
                  <c:v>266095</c:v>
                </c:pt>
                <c:pt idx="362">
                  <c:v>266807</c:v>
                </c:pt>
                <c:pt idx="363">
                  <c:v>320411</c:v>
                </c:pt>
                <c:pt idx="364">
                  <c:v>248107</c:v>
                </c:pt>
                <c:pt idx="365">
                  <c:v>253987</c:v>
                </c:pt>
                <c:pt idx="366">
                  <c:v>254373</c:v>
                </c:pt>
                <c:pt idx="367">
                  <c:v>249593</c:v>
                </c:pt>
                <c:pt idx="368">
                  <c:v>253555</c:v>
                </c:pt>
                <c:pt idx="369">
                  <c:v>255175</c:v>
                </c:pt>
                <c:pt idx="370">
                  <c:v>256633</c:v>
                </c:pt>
                <c:pt idx="371">
                  <c:v>262934</c:v>
                </c:pt>
                <c:pt idx="372">
                  <c:v>250075</c:v>
                </c:pt>
                <c:pt idx="373">
                  <c:v>249259</c:v>
                </c:pt>
                <c:pt idx="374">
                  <c:v>290246</c:v>
                </c:pt>
                <c:pt idx="375">
                  <c:v>218670</c:v>
                </c:pt>
                <c:pt idx="376">
                  <c:v>223229</c:v>
                </c:pt>
                <c:pt idx="377">
                  <c:v>226459</c:v>
                </c:pt>
                <c:pt idx="378">
                  <c:v>213225</c:v>
                </c:pt>
                <c:pt idx="379">
                  <c:v>212684</c:v>
                </c:pt>
                <c:pt idx="380">
                  <c:v>213169</c:v>
                </c:pt>
                <c:pt idx="381">
                  <c:v>213048</c:v>
                </c:pt>
                <c:pt idx="382">
                  <c:v>212662</c:v>
                </c:pt>
                <c:pt idx="383">
                  <c:v>306205</c:v>
                </c:pt>
                <c:pt idx="384">
                  <c:v>215734</c:v>
                </c:pt>
                <c:pt idx="385">
                  <c:v>212919</c:v>
                </c:pt>
                <c:pt idx="386">
                  <c:v>212732</c:v>
                </c:pt>
                <c:pt idx="387">
                  <c:v>212573</c:v>
                </c:pt>
                <c:pt idx="388">
                  <c:v>223177</c:v>
                </c:pt>
                <c:pt idx="389">
                  <c:v>223570</c:v>
                </c:pt>
                <c:pt idx="390">
                  <c:v>212553</c:v>
                </c:pt>
                <c:pt idx="391">
                  <c:v>212909</c:v>
                </c:pt>
                <c:pt idx="392">
                  <c:v>213217</c:v>
                </c:pt>
                <c:pt idx="393">
                  <c:v>212618</c:v>
                </c:pt>
                <c:pt idx="394">
                  <c:v>213094</c:v>
                </c:pt>
                <c:pt idx="395">
                  <c:v>213008</c:v>
                </c:pt>
                <c:pt idx="396">
                  <c:v>213022</c:v>
                </c:pt>
                <c:pt idx="397">
                  <c:v>213061</c:v>
                </c:pt>
                <c:pt idx="398">
                  <c:v>223828</c:v>
                </c:pt>
                <c:pt idx="399">
                  <c:v>232980</c:v>
                </c:pt>
                <c:pt idx="400">
                  <c:v>231293</c:v>
                </c:pt>
                <c:pt idx="401">
                  <c:v>270310</c:v>
                </c:pt>
                <c:pt idx="402">
                  <c:v>230938</c:v>
                </c:pt>
                <c:pt idx="403">
                  <c:v>224919</c:v>
                </c:pt>
                <c:pt idx="404">
                  <c:v>232217</c:v>
                </c:pt>
                <c:pt idx="405">
                  <c:v>238240</c:v>
                </c:pt>
                <c:pt idx="406">
                  <c:v>341001</c:v>
                </c:pt>
                <c:pt idx="407">
                  <c:v>239352</c:v>
                </c:pt>
                <c:pt idx="408">
                  <c:v>220356</c:v>
                </c:pt>
                <c:pt idx="409">
                  <c:v>251587</c:v>
                </c:pt>
                <c:pt idx="410">
                  <c:v>224554</c:v>
                </c:pt>
                <c:pt idx="411">
                  <c:v>257080</c:v>
                </c:pt>
                <c:pt idx="412">
                  <c:v>255786</c:v>
                </c:pt>
                <c:pt idx="413">
                  <c:v>252490</c:v>
                </c:pt>
                <c:pt idx="414">
                  <c:v>249713</c:v>
                </c:pt>
                <c:pt idx="415">
                  <c:v>330568</c:v>
                </c:pt>
                <c:pt idx="416">
                  <c:v>237362</c:v>
                </c:pt>
                <c:pt idx="417">
                  <c:v>250890</c:v>
                </c:pt>
                <c:pt idx="418">
                  <c:v>293838</c:v>
                </c:pt>
                <c:pt idx="419">
                  <c:v>244417</c:v>
                </c:pt>
                <c:pt idx="420">
                  <c:v>251016</c:v>
                </c:pt>
                <c:pt idx="421">
                  <c:v>252809</c:v>
                </c:pt>
                <c:pt idx="422">
                  <c:v>260962</c:v>
                </c:pt>
                <c:pt idx="423">
                  <c:v>212528</c:v>
                </c:pt>
                <c:pt idx="424">
                  <c:v>264995</c:v>
                </c:pt>
                <c:pt idx="425">
                  <c:v>323228</c:v>
                </c:pt>
                <c:pt idx="426">
                  <c:v>224862</c:v>
                </c:pt>
                <c:pt idx="427">
                  <c:v>221640</c:v>
                </c:pt>
                <c:pt idx="428">
                  <c:v>218418</c:v>
                </c:pt>
                <c:pt idx="429">
                  <c:v>219342</c:v>
                </c:pt>
                <c:pt idx="430">
                  <c:v>220637</c:v>
                </c:pt>
                <c:pt idx="431">
                  <c:v>250252</c:v>
                </c:pt>
                <c:pt idx="432">
                  <c:v>261430</c:v>
                </c:pt>
                <c:pt idx="433">
                  <c:v>272742</c:v>
                </c:pt>
                <c:pt idx="434">
                  <c:v>268616</c:v>
                </c:pt>
                <c:pt idx="435">
                  <c:v>353959</c:v>
                </c:pt>
                <c:pt idx="436">
                  <c:v>263996</c:v>
                </c:pt>
                <c:pt idx="437">
                  <c:v>261163</c:v>
                </c:pt>
                <c:pt idx="438">
                  <c:v>264384</c:v>
                </c:pt>
                <c:pt idx="439">
                  <c:v>262968</c:v>
                </c:pt>
                <c:pt idx="440">
                  <c:v>252021</c:v>
                </c:pt>
                <c:pt idx="441">
                  <c:v>262713</c:v>
                </c:pt>
                <c:pt idx="442">
                  <c:v>243483</c:v>
                </c:pt>
                <c:pt idx="443">
                  <c:v>212920</c:v>
                </c:pt>
                <c:pt idx="444">
                  <c:v>212730</c:v>
                </c:pt>
                <c:pt idx="445">
                  <c:v>216011</c:v>
                </c:pt>
                <c:pt idx="446">
                  <c:v>212727</c:v>
                </c:pt>
                <c:pt idx="447">
                  <c:v>212553</c:v>
                </c:pt>
                <c:pt idx="448">
                  <c:v>237326</c:v>
                </c:pt>
                <c:pt idx="449">
                  <c:v>212518</c:v>
                </c:pt>
                <c:pt idx="450">
                  <c:v>212559</c:v>
                </c:pt>
                <c:pt idx="451">
                  <c:v>212520</c:v>
                </c:pt>
                <c:pt idx="452">
                  <c:v>212543</c:v>
                </c:pt>
                <c:pt idx="453">
                  <c:v>212849</c:v>
                </c:pt>
                <c:pt idx="454">
                  <c:v>212547</c:v>
                </c:pt>
                <c:pt idx="455">
                  <c:v>212456</c:v>
                </c:pt>
                <c:pt idx="456">
                  <c:v>320048</c:v>
                </c:pt>
                <c:pt idx="457">
                  <c:v>212590</c:v>
                </c:pt>
                <c:pt idx="458">
                  <c:v>212530</c:v>
                </c:pt>
                <c:pt idx="459">
                  <c:v>212521</c:v>
                </c:pt>
                <c:pt idx="460">
                  <c:v>212799</c:v>
                </c:pt>
                <c:pt idx="461">
                  <c:v>212558</c:v>
                </c:pt>
                <c:pt idx="462">
                  <c:v>212522</c:v>
                </c:pt>
                <c:pt idx="463">
                  <c:v>225353</c:v>
                </c:pt>
                <c:pt idx="464">
                  <c:v>213040</c:v>
                </c:pt>
                <c:pt idx="465">
                  <c:v>243026</c:v>
                </c:pt>
                <c:pt idx="466">
                  <c:v>225587</c:v>
                </c:pt>
                <c:pt idx="467">
                  <c:v>251100</c:v>
                </c:pt>
                <c:pt idx="468">
                  <c:v>257940</c:v>
                </c:pt>
                <c:pt idx="469">
                  <c:v>258648</c:v>
                </c:pt>
                <c:pt idx="470">
                  <c:v>258003</c:v>
                </c:pt>
                <c:pt idx="471">
                  <c:v>245990</c:v>
                </c:pt>
                <c:pt idx="472">
                  <c:v>305553</c:v>
                </c:pt>
                <c:pt idx="473">
                  <c:v>283442</c:v>
                </c:pt>
                <c:pt idx="474">
                  <c:v>263562</c:v>
                </c:pt>
                <c:pt idx="475">
                  <c:v>251331</c:v>
                </c:pt>
                <c:pt idx="476">
                  <c:v>277176</c:v>
                </c:pt>
                <c:pt idx="477">
                  <c:v>288198</c:v>
                </c:pt>
                <c:pt idx="478">
                  <c:v>255232</c:v>
                </c:pt>
                <c:pt idx="479">
                  <c:v>253534</c:v>
                </c:pt>
                <c:pt idx="480">
                  <c:v>255426</c:v>
                </c:pt>
                <c:pt idx="481">
                  <c:v>258586</c:v>
                </c:pt>
                <c:pt idx="482">
                  <c:v>259420</c:v>
                </c:pt>
                <c:pt idx="483">
                  <c:v>251925</c:v>
                </c:pt>
                <c:pt idx="484">
                  <c:v>212874</c:v>
                </c:pt>
                <c:pt idx="485">
                  <c:v>253521</c:v>
                </c:pt>
                <c:pt idx="486">
                  <c:v>269244</c:v>
                </c:pt>
                <c:pt idx="487">
                  <c:v>241126</c:v>
                </c:pt>
                <c:pt idx="488">
                  <c:v>240945</c:v>
                </c:pt>
                <c:pt idx="489">
                  <c:v>242282</c:v>
                </c:pt>
                <c:pt idx="490">
                  <c:v>269463</c:v>
                </c:pt>
                <c:pt idx="491">
                  <c:v>236093</c:v>
                </c:pt>
                <c:pt idx="492">
                  <c:v>240005</c:v>
                </c:pt>
                <c:pt idx="493">
                  <c:v>244014</c:v>
                </c:pt>
                <c:pt idx="494">
                  <c:v>239340</c:v>
                </c:pt>
                <c:pt idx="495">
                  <c:v>240748</c:v>
                </c:pt>
                <c:pt idx="496">
                  <c:v>240956</c:v>
                </c:pt>
                <c:pt idx="497">
                  <c:v>239925</c:v>
                </c:pt>
                <c:pt idx="498">
                  <c:v>245637</c:v>
                </c:pt>
                <c:pt idx="499">
                  <c:v>253485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7-4CF7-95CC-5BD67452C188}"/>
            </c:ext>
          </c:extLst>
        </c:ser>
        <c:ser>
          <c:idx val="1"/>
          <c:order val="1"/>
          <c:tx>
            <c:strRef>
              <c:f>'Tiempo de Creacion Arreglo Orig'!$G$3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de Creacion Arreglo Orig'!$E$4:$E$503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Orig'!$G$4:$G$503</c:f>
              <c:numCache>
                <c:formatCode>General</c:formatCode>
                <c:ptCount val="500"/>
                <c:pt idx="0">
                  <c:v>735667</c:v>
                </c:pt>
                <c:pt idx="1">
                  <c:v>696178</c:v>
                </c:pt>
                <c:pt idx="2">
                  <c:v>701135</c:v>
                </c:pt>
                <c:pt idx="3">
                  <c:v>643169</c:v>
                </c:pt>
                <c:pt idx="4">
                  <c:v>634443</c:v>
                </c:pt>
                <c:pt idx="5">
                  <c:v>645222</c:v>
                </c:pt>
                <c:pt idx="6">
                  <c:v>655734</c:v>
                </c:pt>
                <c:pt idx="7">
                  <c:v>692073</c:v>
                </c:pt>
                <c:pt idx="8">
                  <c:v>645967</c:v>
                </c:pt>
                <c:pt idx="9">
                  <c:v>646454</c:v>
                </c:pt>
                <c:pt idx="10">
                  <c:v>639255</c:v>
                </c:pt>
                <c:pt idx="11">
                  <c:v>654610</c:v>
                </c:pt>
                <c:pt idx="12">
                  <c:v>694306</c:v>
                </c:pt>
                <c:pt idx="13">
                  <c:v>683976</c:v>
                </c:pt>
                <c:pt idx="14">
                  <c:v>760195</c:v>
                </c:pt>
                <c:pt idx="15">
                  <c:v>660809</c:v>
                </c:pt>
                <c:pt idx="16">
                  <c:v>652597</c:v>
                </c:pt>
                <c:pt idx="17">
                  <c:v>644421</c:v>
                </c:pt>
                <c:pt idx="18">
                  <c:v>654739</c:v>
                </c:pt>
                <c:pt idx="19">
                  <c:v>671326</c:v>
                </c:pt>
                <c:pt idx="20">
                  <c:v>678449</c:v>
                </c:pt>
                <c:pt idx="21">
                  <c:v>653187</c:v>
                </c:pt>
                <c:pt idx="22">
                  <c:v>669214</c:v>
                </c:pt>
                <c:pt idx="23">
                  <c:v>646024</c:v>
                </c:pt>
                <c:pt idx="24">
                  <c:v>688885</c:v>
                </c:pt>
                <c:pt idx="25">
                  <c:v>814390</c:v>
                </c:pt>
                <c:pt idx="26">
                  <c:v>858056</c:v>
                </c:pt>
                <c:pt idx="27">
                  <c:v>820153</c:v>
                </c:pt>
                <c:pt idx="28">
                  <c:v>836641</c:v>
                </c:pt>
                <c:pt idx="29">
                  <c:v>816012</c:v>
                </c:pt>
                <c:pt idx="30">
                  <c:v>819709</c:v>
                </c:pt>
                <c:pt idx="31">
                  <c:v>822667</c:v>
                </c:pt>
                <c:pt idx="32">
                  <c:v>803273</c:v>
                </c:pt>
                <c:pt idx="33">
                  <c:v>883578</c:v>
                </c:pt>
                <c:pt idx="34">
                  <c:v>792518</c:v>
                </c:pt>
                <c:pt idx="35">
                  <c:v>811442</c:v>
                </c:pt>
                <c:pt idx="36">
                  <c:v>827388</c:v>
                </c:pt>
                <c:pt idx="37">
                  <c:v>829895</c:v>
                </c:pt>
                <c:pt idx="38">
                  <c:v>833053</c:v>
                </c:pt>
                <c:pt idx="39">
                  <c:v>824033</c:v>
                </c:pt>
                <c:pt idx="40">
                  <c:v>816056</c:v>
                </c:pt>
                <c:pt idx="41">
                  <c:v>864593</c:v>
                </c:pt>
                <c:pt idx="42">
                  <c:v>868209</c:v>
                </c:pt>
                <c:pt idx="43">
                  <c:v>805852</c:v>
                </c:pt>
                <c:pt idx="44">
                  <c:v>808899</c:v>
                </c:pt>
                <c:pt idx="45">
                  <c:v>800903</c:v>
                </c:pt>
                <c:pt idx="46">
                  <c:v>819444</c:v>
                </c:pt>
                <c:pt idx="47">
                  <c:v>802153</c:v>
                </c:pt>
                <c:pt idx="48">
                  <c:v>816893</c:v>
                </c:pt>
                <c:pt idx="49">
                  <c:v>796145</c:v>
                </c:pt>
                <c:pt idx="50">
                  <c:v>828544</c:v>
                </c:pt>
                <c:pt idx="51">
                  <c:v>832307</c:v>
                </c:pt>
                <c:pt idx="52">
                  <c:v>809495</c:v>
                </c:pt>
                <c:pt idx="53">
                  <c:v>807199</c:v>
                </c:pt>
                <c:pt idx="54">
                  <c:v>830751</c:v>
                </c:pt>
                <c:pt idx="55">
                  <c:v>856614</c:v>
                </c:pt>
                <c:pt idx="56">
                  <c:v>822363</c:v>
                </c:pt>
                <c:pt idx="57">
                  <c:v>834097</c:v>
                </c:pt>
                <c:pt idx="58">
                  <c:v>812750</c:v>
                </c:pt>
                <c:pt idx="59">
                  <c:v>828228</c:v>
                </c:pt>
                <c:pt idx="60">
                  <c:v>859607</c:v>
                </c:pt>
                <c:pt idx="61">
                  <c:v>872863</c:v>
                </c:pt>
                <c:pt idx="62">
                  <c:v>818757</c:v>
                </c:pt>
                <c:pt idx="63">
                  <c:v>849573</c:v>
                </c:pt>
                <c:pt idx="64">
                  <c:v>832598</c:v>
                </c:pt>
                <c:pt idx="65">
                  <c:v>853792</c:v>
                </c:pt>
                <c:pt idx="66">
                  <c:v>904306</c:v>
                </c:pt>
                <c:pt idx="67">
                  <c:v>674179</c:v>
                </c:pt>
                <c:pt idx="68">
                  <c:v>643692</c:v>
                </c:pt>
                <c:pt idx="69">
                  <c:v>704114</c:v>
                </c:pt>
                <c:pt idx="70">
                  <c:v>644341</c:v>
                </c:pt>
                <c:pt idx="71">
                  <c:v>640800</c:v>
                </c:pt>
                <c:pt idx="72">
                  <c:v>654367</c:v>
                </c:pt>
                <c:pt idx="73">
                  <c:v>649778</c:v>
                </c:pt>
                <c:pt idx="74">
                  <c:v>661080</c:v>
                </c:pt>
                <c:pt idx="75">
                  <c:v>662400</c:v>
                </c:pt>
                <c:pt idx="76">
                  <c:v>641105</c:v>
                </c:pt>
                <c:pt idx="77">
                  <c:v>642199</c:v>
                </c:pt>
                <c:pt idx="78">
                  <c:v>642112</c:v>
                </c:pt>
                <c:pt idx="79">
                  <c:v>657085</c:v>
                </c:pt>
                <c:pt idx="80">
                  <c:v>646954</c:v>
                </c:pt>
                <c:pt idx="81">
                  <c:v>640206</c:v>
                </c:pt>
                <c:pt idx="82">
                  <c:v>674383</c:v>
                </c:pt>
                <c:pt idx="83">
                  <c:v>648326</c:v>
                </c:pt>
                <c:pt idx="84">
                  <c:v>762771</c:v>
                </c:pt>
                <c:pt idx="85">
                  <c:v>942425</c:v>
                </c:pt>
                <c:pt idx="86">
                  <c:v>841384</c:v>
                </c:pt>
                <c:pt idx="87">
                  <c:v>832718</c:v>
                </c:pt>
                <c:pt idx="88">
                  <c:v>733262</c:v>
                </c:pt>
                <c:pt idx="89">
                  <c:v>637368</c:v>
                </c:pt>
                <c:pt idx="90">
                  <c:v>648075</c:v>
                </c:pt>
                <c:pt idx="91">
                  <c:v>653234</c:v>
                </c:pt>
                <c:pt idx="92">
                  <c:v>672188</c:v>
                </c:pt>
                <c:pt idx="93">
                  <c:v>706945</c:v>
                </c:pt>
                <c:pt idx="94">
                  <c:v>721486</c:v>
                </c:pt>
                <c:pt idx="95">
                  <c:v>655313</c:v>
                </c:pt>
                <c:pt idx="96">
                  <c:v>634449</c:v>
                </c:pt>
                <c:pt idx="97">
                  <c:v>654851</c:v>
                </c:pt>
                <c:pt idx="98">
                  <c:v>643176</c:v>
                </c:pt>
                <c:pt idx="99">
                  <c:v>647528</c:v>
                </c:pt>
                <c:pt idx="100">
                  <c:v>642826</c:v>
                </c:pt>
                <c:pt idx="101">
                  <c:v>835590</c:v>
                </c:pt>
                <c:pt idx="102">
                  <c:v>877923</c:v>
                </c:pt>
                <c:pt idx="103">
                  <c:v>858193</c:v>
                </c:pt>
                <c:pt idx="104">
                  <c:v>827985</c:v>
                </c:pt>
                <c:pt idx="105">
                  <c:v>833062</c:v>
                </c:pt>
                <c:pt idx="106">
                  <c:v>821899</c:v>
                </c:pt>
                <c:pt idx="107">
                  <c:v>834920</c:v>
                </c:pt>
                <c:pt idx="108">
                  <c:v>828909</c:v>
                </c:pt>
                <c:pt idx="109">
                  <c:v>835207</c:v>
                </c:pt>
                <c:pt idx="110">
                  <c:v>822665</c:v>
                </c:pt>
                <c:pt idx="111">
                  <c:v>826165</c:v>
                </c:pt>
                <c:pt idx="112">
                  <c:v>839857</c:v>
                </c:pt>
                <c:pt idx="113">
                  <c:v>784375</c:v>
                </c:pt>
                <c:pt idx="114">
                  <c:v>651282</c:v>
                </c:pt>
                <c:pt idx="115">
                  <c:v>667578</c:v>
                </c:pt>
                <c:pt idx="116">
                  <c:v>652709</c:v>
                </c:pt>
                <c:pt idx="117">
                  <c:v>652029</c:v>
                </c:pt>
                <c:pt idx="118">
                  <c:v>705747</c:v>
                </c:pt>
                <c:pt idx="119">
                  <c:v>661222</c:v>
                </c:pt>
                <c:pt idx="120">
                  <c:v>696845</c:v>
                </c:pt>
                <c:pt idx="121">
                  <c:v>646570</c:v>
                </c:pt>
                <c:pt idx="122">
                  <c:v>752396</c:v>
                </c:pt>
                <c:pt idx="123">
                  <c:v>863538</c:v>
                </c:pt>
                <c:pt idx="124" formatCode="0.00E+00">
                  <c:v>2190070</c:v>
                </c:pt>
                <c:pt idx="125">
                  <c:v>703617</c:v>
                </c:pt>
                <c:pt idx="126">
                  <c:v>669488</c:v>
                </c:pt>
                <c:pt idx="127">
                  <c:v>700639</c:v>
                </c:pt>
                <c:pt idx="128" formatCode="0.00E+00">
                  <c:v>1094580</c:v>
                </c:pt>
                <c:pt idx="129">
                  <c:v>765501</c:v>
                </c:pt>
                <c:pt idx="130">
                  <c:v>657630</c:v>
                </c:pt>
                <c:pt idx="131">
                  <c:v>735451</c:v>
                </c:pt>
                <c:pt idx="132">
                  <c:v>665610</c:v>
                </c:pt>
                <c:pt idx="133">
                  <c:v>638809</c:v>
                </c:pt>
                <c:pt idx="134">
                  <c:v>684673</c:v>
                </c:pt>
                <c:pt idx="135">
                  <c:v>666215</c:v>
                </c:pt>
                <c:pt idx="136">
                  <c:v>708397</c:v>
                </c:pt>
                <c:pt idx="137">
                  <c:v>653347</c:v>
                </c:pt>
                <c:pt idx="138">
                  <c:v>683482</c:v>
                </c:pt>
                <c:pt idx="139">
                  <c:v>649437</c:v>
                </c:pt>
                <c:pt idx="140">
                  <c:v>651865</c:v>
                </c:pt>
                <c:pt idx="141">
                  <c:v>635926</c:v>
                </c:pt>
                <c:pt idx="142">
                  <c:v>766109</c:v>
                </c:pt>
                <c:pt idx="143">
                  <c:v>720170</c:v>
                </c:pt>
                <c:pt idx="144">
                  <c:v>653164</c:v>
                </c:pt>
                <c:pt idx="145">
                  <c:v>679931</c:v>
                </c:pt>
                <c:pt idx="146">
                  <c:v>642695</c:v>
                </c:pt>
                <c:pt idx="147">
                  <c:v>651288</c:v>
                </c:pt>
                <c:pt idx="148">
                  <c:v>634456</c:v>
                </c:pt>
                <c:pt idx="149">
                  <c:v>657661</c:v>
                </c:pt>
                <c:pt idx="150">
                  <c:v>643204</c:v>
                </c:pt>
                <c:pt idx="151">
                  <c:v>637365</c:v>
                </c:pt>
                <c:pt idx="152">
                  <c:v>646917</c:v>
                </c:pt>
                <c:pt idx="153">
                  <c:v>888472</c:v>
                </c:pt>
                <c:pt idx="154">
                  <c:v>915556</c:v>
                </c:pt>
                <c:pt idx="155">
                  <c:v>839992</c:v>
                </c:pt>
                <c:pt idx="156">
                  <c:v>833473</c:v>
                </c:pt>
                <c:pt idx="157">
                  <c:v>821396</c:v>
                </c:pt>
                <c:pt idx="158">
                  <c:v>809020</c:v>
                </c:pt>
                <c:pt idx="159">
                  <c:v>836337</c:v>
                </c:pt>
                <c:pt idx="160">
                  <c:v>822837</c:v>
                </c:pt>
                <c:pt idx="161">
                  <c:v>650306</c:v>
                </c:pt>
                <c:pt idx="162">
                  <c:v>705687</c:v>
                </c:pt>
                <c:pt idx="163">
                  <c:v>714111</c:v>
                </c:pt>
                <c:pt idx="164">
                  <c:v>652118</c:v>
                </c:pt>
                <c:pt idx="165">
                  <c:v>653174</c:v>
                </c:pt>
                <c:pt idx="166">
                  <c:v>655290</c:v>
                </c:pt>
                <c:pt idx="167">
                  <c:v>642430</c:v>
                </c:pt>
                <c:pt idx="168">
                  <c:v>653457</c:v>
                </c:pt>
                <c:pt idx="169">
                  <c:v>669850</c:v>
                </c:pt>
                <c:pt idx="170">
                  <c:v>676527</c:v>
                </c:pt>
                <c:pt idx="171">
                  <c:v>654367</c:v>
                </c:pt>
                <c:pt idx="172">
                  <c:v>644611</c:v>
                </c:pt>
                <c:pt idx="173">
                  <c:v>647634</c:v>
                </c:pt>
                <c:pt idx="174">
                  <c:v>688516</c:v>
                </c:pt>
                <c:pt idx="175">
                  <c:v>651171</c:v>
                </c:pt>
                <c:pt idx="176">
                  <c:v>637282</c:v>
                </c:pt>
                <c:pt idx="177">
                  <c:v>647560</c:v>
                </c:pt>
                <c:pt idx="178">
                  <c:v>670355</c:v>
                </c:pt>
                <c:pt idx="179">
                  <c:v>631606</c:v>
                </c:pt>
                <c:pt idx="180">
                  <c:v>647476</c:v>
                </c:pt>
                <c:pt idx="181">
                  <c:v>641617</c:v>
                </c:pt>
                <c:pt idx="182">
                  <c:v>641003</c:v>
                </c:pt>
                <c:pt idx="183">
                  <c:v>643250</c:v>
                </c:pt>
                <c:pt idx="184">
                  <c:v>636314</c:v>
                </c:pt>
                <c:pt idx="185">
                  <c:v>642553</c:v>
                </c:pt>
                <c:pt idx="186">
                  <c:v>720516</c:v>
                </c:pt>
                <c:pt idx="187">
                  <c:v>780161</c:v>
                </c:pt>
                <c:pt idx="188">
                  <c:v>776932</c:v>
                </c:pt>
                <c:pt idx="189">
                  <c:v>809743</c:v>
                </c:pt>
                <c:pt idx="190">
                  <c:v>848394</c:v>
                </c:pt>
                <c:pt idx="191">
                  <c:v>718016</c:v>
                </c:pt>
                <c:pt idx="192">
                  <c:v>735882</c:v>
                </c:pt>
                <c:pt idx="193">
                  <c:v>668156</c:v>
                </c:pt>
                <c:pt idx="194">
                  <c:v>718191</c:v>
                </c:pt>
                <c:pt idx="195">
                  <c:v>648979</c:v>
                </c:pt>
                <c:pt idx="196">
                  <c:v>812257</c:v>
                </c:pt>
                <c:pt idx="197">
                  <c:v>837471</c:v>
                </c:pt>
                <c:pt idx="198">
                  <c:v>834633</c:v>
                </c:pt>
                <c:pt idx="199">
                  <c:v>812957</c:v>
                </c:pt>
                <c:pt idx="200">
                  <c:v>824356</c:v>
                </c:pt>
                <c:pt idx="201">
                  <c:v>823055</c:v>
                </c:pt>
                <c:pt idx="202">
                  <c:v>849465</c:v>
                </c:pt>
                <c:pt idx="203">
                  <c:v>855092</c:v>
                </c:pt>
                <c:pt idx="204">
                  <c:v>830350</c:v>
                </c:pt>
                <c:pt idx="205">
                  <c:v>876879</c:v>
                </c:pt>
                <c:pt idx="206">
                  <c:v>832296</c:v>
                </c:pt>
                <c:pt idx="207">
                  <c:v>819268</c:v>
                </c:pt>
                <c:pt idx="208">
                  <c:v>828729</c:v>
                </c:pt>
                <c:pt idx="209">
                  <c:v>826572</c:v>
                </c:pt>
                <c:pt idx="210">
                  <c:v>656824</c:v>
                </c:pt>
                <c:pt idx="211">
                  <c:v>669760</c:v>
                </c:pt>
                <c:pt idx="212">
                  <c:v>644126</c:v>
                </c:pt>
                <c:pt idx="213">
                  <c:v>662790</c:v>
                </c:pt>
                <c:pt idx="214">
                  <c:v>665337</c:v>
                </c:pt>
                <c:pt idx="215">
                  <c:v>685008</c:v>
                </c:pt>
                <c:pt idx="216">
                  <c:v>663208</c:v>
                </c:pt>
                <c:pt idx="217">
                  <c:v>774828</c:v>
                </c:pt>
                <c:pt idx="218">
                  <c:v>673753</c:v>
                </c:pt>
                <c:pt idx="219">
                  <c:v>653721</c:v>
                </c:pt>
                <c:pt idx="220">
                  <c:v>662809</c:v>
                </c:pt>
                <c:pt idx="221">
                  <c:v>643880</c:v>
                </c:pt>
                <c:pt idx="222">
                  <c:v>679101</c:v>
                </c:pt>
                <c:pt idx="223">
                  <c:v>650478</c:v>
                </c:pt>
                <c:pt idx="224">
                  <c:v>636609</c:v>
                </c:pt>
                <c:pt idx="225">
                  <c:v>638276</c:v>
                </c:pt>
                <c:pt idx="226">
                  <c:v>643314</c:v>
                </c:pt>
                <c:pt idx="227">
                  <c:v>741535</c:v>
                </c:pt>
                <c:pt idx="228">
                  <c:v>642855</c:v>
                </c:pt>
                <c:pt idx="229">
                  <c:v>655755</c:v>
                </c:pt>
                <c:pt idx="230">
                  <c:v>648881</c:v>
                </c:pt>
                <c:pt idx="231">
                  <c:v>656848</c:v>
                </c:pt>
                <c:pt idx="232">
                  <c:v>643704</c:v>
                </c:pt>
                <c:pt idx="233">
                  <c:v>646605</c:v>
                </c:pt>
                <c:pt idx="234">
                  <c:v>696383</c:v>
                </c:pt>
                <c:pt idx="235">
                  <c:v>676052</c:v>
                </c:pt>
                <c:pt idx="236">
                  <c:v>652551</c:v>
                </c:pt>
                <c:pt idx="237">
                  <c:v>641499</c:v>
                </c:pt>
                <c:pt idx="238">
                  <c:v>662983</c:v>
                </c:pt>
                <c:pt idx="239">
                  <c:v>659318</c:v>
                </c:pt>
                <c:pt idx="240">
                  <c:v>645968</c:v>
                </c:pt>
                <c:pt idx="241">
                  <c:v>674834</c:v>
                </c:pt>
                <c:pt idx="242">
                  <c:v>651590</c:v>
                </c:pt>
                <c:pt idx="243">
                  <c:v>644793</c:v>
                </c:pt>
                <c:pt idx="244">
                  <c:v>646970</c:v>
                </c:pt>
                <c:pt idx="245">
                  <c:v>641367</c:v>
                </c:pt>
                <c:pt idx="246">
                  <c:v>643302</c:v>
                </c:pt>
                <c:pt idx="247">
                  <c:v>641607</c:v>
                </c:pt>
                <c:pt idx="248">
                  <c:v>650550</c:v>
                </c:pt>
                <c:pt idx="249">
                  <c:v>658622</c:v>
                </c:pt>
                <c:pt idx="250">
                  <c:v>639792</c:v>
                </c:pt>
                <c:pt idx="251">
                  <c:v>722191</c:v>
                </c:pt>
                <c:pt idx="252">
                  <c:v>792949</c:v>
                </c:pt>
                <c:pt idx="253">
                  <c:v>650559</c:v>
                </c:pt>
                <c:pt idx="254">
                  <c:v>642610</c:v>
                </c:pt>
                <c:pt idx="255">
                  <c:v>645028</c:v>
                </c:pt>
                <c:pt idx="256">
                  <c:v>645992</c:v>
                </c:pt>
                <c:pt idx="257">
                  <c:v>650786</c:v>
                </c:pt>
                <c:pt idx="258">
                  <c:v>635590</c:v>
                </c:pt>
                <c:pt idx="259">
                  <c:v>674779</c:v>
                </c:pt>
                <c:pt idx="260">
                  <c:v>793631</c:v>
                </c:pt>
                <c:pt idx="261">
                  <c:v>654449</c:v>
                </c:pt>
                <c:pt idx="262">
                  <c:v>646239</c:v>
                </c:pt>
                <c:pt idx="263">
                  <c:v>646417</c:v>
                </c:pt>
                <c:pt idx="264">
                  <c:v>639844</c:v>
                </c:pt>
                <c:pt idx="265">
                  <c:v>653148</c:v>
                </c:pt>
                <c:pt idx="266">
                  <c:v>651955</c:v>
                </c:pt>
                <c:pt idx="267">
                  <c:v>653128</c:v>
                </c:pt>
                <c:pt idx="268">
                  <c:v>638678</c:v>
                </c:pt>
                <c:pt idx="269">
                  <c:v>642323</c:v>
                </c:pt>
                <c:pt idx="270">
                  <c:v>671993</c:v>
                </c:pt>
                <c:pt idx="271">
                  <c:v>637002</c:v>
                </c:pt>
                <c:pt idx="272">
                  <c:v>664678</c:v>
                </c:pt>
                <c:pt idx="273">
                  <c:v>672644</c:v>
                </c:pt>
                <c:pt idx="274">
                  <c:v>661513</c:v>
                </c:pt>
                <c:pt idx="275">
                  <c:v>642920</c:v>
                </c:pt>
                <c:pt idx="276">
                  <c:v>645087</c:v>
                </c:pt>
                <c:pt idx="277">
                  <c:v>645518</c:v>
                </c:pt>
                <c:pt idx="278">
                  <c:v>672186</c:v>
                </c:pt>
                <c:pt idx="279">
                  <c:v>667753</c:v>
                </c:pt>
                <c:pt idx="280">
                  <c:v>695371</c:v>
                </c:pt>
                <c:pt idx="281">
                  <c:v>690107</c:v>
                </c:pt>
                <c:pt idx="282">
                  <c:v>659853</c:v>
                </c:pt>
                <c:pt idx="283">
                  <c:v>674360</c:v>
                </c:pt>
                <c:pt idx="284">
                  <c:v>659687</c:v>
                </c:pt>
                <c:pt idx="285">
                  <c:v>641667</c:v>
                </c:pt>
                <c:pt idx="286">
                  <c:v>641094</c:v>
                </c:pt>
                <c:pt idx="287">
                  <c:v>890608</c:v>
                </c:pt>
                <c:pt idx="288">
                  <c:v>649871</c:v>
                </c:pt>
                <c:pt idx="289">
                  <c:v>664757</c:v>
                </c:pt>
                <c:pt idx="290">
                  <c:v>645828</c:v>
                </c:pt>
                <c:pt idx="291">
                  <c:v>655525</c:v>
                </c:pt>
                <c:pt idx="292">
                  <c:v>643532</c:v>
                </c:pt>
                <c:pt idx="293">
                  <c:v>645554</c:v>
                </c:pt>
                <c:pt idx="294">
                  <c:v>690847</c:v>
                </c:pt>
                <c:pt idx="295">
                  <c:v>673562</c:v>
                </c:pt>
                <c:pt idx="296">
                  <c:v>653157</c:v>
                </c:pt>
                <c:pt idx="297">
                  <c:v>655529</c:v>
                </c:pt>
                <c:pt idx="298">
                  <c:v>643884</c:v>
                </c:pt>
                <c:pt idx="299">
                  <c:v>642746</c:v>
                </c:pt>
                <c:pt idx="300">
                  <c:v>669031</c:v>
                </c:pt>
                <c:pt idx="301">
                  <c:v>655193</c:v>
                </c:pt>
                <c:pt idx="302">
                  <c:v>634871</c:v>
                </c:pt>
                <c:pt idx="303">
                  <c:v>640116</c:v>
                </c:pt>
                <c:pt idx="304">
                  <c:v>648462</c:v>
                </c:pt>
                <c:pt idx="305">
                  <c:v>762956</c:v>
                </c:pt>
                <c:pt idx="306" formatCode="0.00E+00">
                  <c:v>1171860</c:v>
                </c:pt>
                <c:pt idx="307" formatCode="0.00E+00">
                  <c:v>1163950</c:v>
                </c:pt>
                <c:pt idx="308">
                  <c:v>858969</c:v>
                </c:pt>
                <c:pt idx="309">
                  <c:v>840287</c:v>
                </c:pt>
                <c:pt idx="310">
                  <c:v>908709</c:v>
                </c:pt>
                <c:pt idx="311">
                  <c:v>827322</c:v>
                </c:pt>
                <c:pt idx="312">
                  <c:v>823595</c:v>
                </c:pt>
                <c:pt idx="313">
                  <c:v>850413</c:v>
                </c:pt>
                <c:pt idx="314">
                  <c:v>776595</c:v>
                </c:pt>
                <c:pt idx="315">
                  <c:v>925773</c:v>
                </c:pt>
                <c:pt idx="316">
                  <c:v>910343</c:v>
                </c:pt>
                <c:pt idx="317">
                  <c:v>883044</c:v>
                </c:pt>
                <c:pt idx="318">
                  <c:v>900738</c:v>
                </c:pt>
                <c:pt idx="319">
                  <c:v>820256</c:v>
                </c:pt>
                <c:pt idx="320">
                  <c:v>828830</c:v>
                </c:pt>
                <c:pt idx="321">
                  <c:v>763011</c:v>
                </c:pt>
                <c:pt idx="322">
                  <c:v>646851</c:v>
                </c:pt>
                <c:pt idx="323">
                  <c:v>963600</c:v>
                </c:pt>
                <c:pt idx="324">
                  <c:v>784565</c:v>
                </c:pt>
                <c:pt idx="325">
                  <c:v>656787</c:v>
                </c:pt>
                <c:pt idx="326">
                  <c:v>660847</c:v>
                </c:pt>
                <c:pt idx="327">
                  <c:v>640656</c:v>
                </c:pt>
                <c:pt idx="328">
                  <c:v>653945</c:v>
                </c:pt>
                <c:pt idx="329">
                  <c:v>675052</c:v>
                </c:pt>
                <c:pt idx="330">
                  <c:v>710502</c:v>
                </c:pt>
                <c:pt idx="331">
                  <c:v>762069</c:v>
                </c:pt>
                <c:pt idx="332">
                  <c:v>803891</c:v>
                </c:pt>
                <c:pt idx="333">
                  <c:v>807448</c:v>
                </c:pt>
                <c:pt idx="334">
                  <c:v>838301</c:v>
                </c:pt>
                <c:pt idx="335">
                  <c:v>660086</c:v>
                </c:pt>
                <c:pt idx="336">
                  <c:v>648351</c:v>
                </c:pt>
                <c:pt idx="337">
                  <c:v>656108</c:v>
                </c:pt>
                <c:pt idx="338">
                  <c:v>659111</c:v>
                </c:pt>
                <c:pt idx="339">
                  <c:v>654542</c:v>
                </c:pt>
                <c:pt idx="340">
                  <c:v>649540</c:v>
                </c:pt>
                <c:pt idx="341">
                  <c:v>659417</c:v>
                </c:pt>
                <c:pt idx="342">
                  <c:v>655394</c:v>
                </c:pt>
                <c:pt idx="343">
                  <c:v>658434</c:v>
                </c:pt>
                <c:pt idx="344">
                  <c:v>672869</c:v>
                </c:pt>
                <c:pt idx="345">
                  <c:v>797452</c:v>
                </c:pt>
                <c:pt idx="346">
                  <c:v>700178</c:v>
                </c:pt>
                <c:pt idx="347">
                  <c:v>693750</c:v>
                </c:pt>
                <c:pt idx="348">
                  <c:v>743534</c:v>
                </c:pt>
                <c:pt idx="349">
                  <c:v>733059</c:v>
                </c:pt>
                <c:pt idx="350">
                  <c:v>652189</c:v>
                </c:pt>
                <c:pt idx="351">
                  <c:v>827388</c:v>
                </c:pt>
                <c:pt idx="352">
                  <c:v>837745</c:v>
                </c:pt>
                <c:pt idx="353">
                  <c:v>654398</c:v>
                </c:pt>
                <c:pt idx="354">
                  <c:v>722320</c:v>
                </c:pt>
                <c:pt idx="355">
                  <c:v>866208</c:v>
                </c:pt>
                <c:pt idx="356">
                  <c:v>703348</c:v>
                </c:pt>
                <c:pt idx="357">
                  <c:v>751455</c:v>
                </c:pt>
                <c:pt idx="358">
                  <c:v>700197</c:v>
                </c:pt>
                <c:pt idx="359">
                  <c:v>861109</c:v>
                </c:pt>
                <c:pt idx="360">
                  <c:v>848945</c:v>
                </c:pt>
                <c:pt idx="361">
                  <c:v>832465</c:v>
                </c:pt>
                <c:pt idx="362">
                  <c:v>853953</c:v>
                </c:pt>
                <c:pt idx="363">
                  <c:v>858668</c:v>
                </c:pt>
                <c:pt idx="364">
                  <c:v>925404</c:v>
                </c:pt>
                <c:pt idx="365">
                  <c:v>839305</c:v>
                </c:pt>
                <c:pt idx="366">
                  <c:v>850799</c:v>
                </c:pt>
                <c:pt idx="367">
                  <c:v>835747</c:v>
                </c:pt>
                <c:pt idx="368">
                  <c:v>860706</c:v>
                </c:pt>
                <c:pt idx="369">
                  <c:v>838313</c:v>
                </c:pt>
                <c:pt idx="370">
                  <c:v>786957</c:v>
                </c:pt>
                <c:pt idx="371">
                  <c:v>749685</c:v>
                </c:pt>
                <c:pt idx="372">
                  <c:v>847126</c:v>
                </c:pt>
                <c:pt idx="373">
                  <c:v>800840</c:v>
                </c:pt>
                <c:pt idx="374">
                  <c:v>688438</c:v>
                </c:pt>
                <c:pt idx="375">
                  <c:v>656748</c:v>
                </c:pt>
                <c:pt idx="376">
                  <c:v>698452</c:v>
                </c:pt>
                <c:pt idx="377">
                  <c:v>886482</c:v>
                </c:pt>
                <c:pt idx="378">
                  <c:v>661706</c:v>
                </c:pt>
                <c:pt idx="379">
                  <c:v>645759</c:v>
                </c:pt>
                <c:pt idx="380">
                  <c:v>669231</c:v>
                </c:pt>
                <c:pt idx="381">
                  <c:v>671744</c:v>
                </c:pt>
                <c:pt idx="382">
                  <c:v>645229</c:v>
                </c:pt>
                <c:pt idx="383">
                  <c:v>662033</c:v>
                </c:pt>
                <c:pt idx="384">
                  <c:v>787677</c:v>
                </c:pt>
                <c:pt idx="385">
                  <c:v>819776</c:v>
                </c:pt>
                <c:pt idx="386">
                  <c:v>670671</c:v>
                </c:pt>
                <c:pt idx="387">
                  <c:v>633305</c:v>
                </c:pt>
                <c:pt idx="388">
                  <c:v>641129</c:v>
                </c:pt>
                <c:pt idx="389">
                  <c:v>651067</c:v>
                </c:pt>
                <c:pt idx="390">
                  <c:v>660428</c:v>
                </c:pt>
                <c:pt idx="391">
                  <c:v>658022</c:v>
                </c:pt>
                <c:pt idx="392">
                  <c:v>688103</c:v>
                </c:pt>
                <c:pt idx="393">
                  <c:v>663310</c:v>
                </c:pt>
                <c:pt idx="394">
                  <c:v>657962</c:v>
                </c:pt>
                <c:pt idx="395">
                  <c:v>857403</c:v>
                </c:pt>
                <c:pt idx="396">
                  <c:v>706597</c:v>
                </c:pt>
                <c:pt idx="397">
                  <c:v>642944</c:v>
                </c:pt>
                <c:pt idx="398">
                  <c:v>652847</c:v>
                </c:pt>
                <c:pt idx="399">
                  <c:v>656799</c:v>
                </c:pt>
                <c:pt idx="400">
                  <c:v>897328</c:v>
                </c:pt>
                <c:pt idx="401">
                  <c:v>901780</c:v>
                </c:pt>
                <c:pt idx="402">
                  <c:v>648164</c:v>
                </c:pt>
                <c:pt idx="403">
                  <c:v>680219</c:v>
                </c:pt>
                <c:pt idx="404">
                  <c:v>771881</c:v>
                </c:pt>
                <c:pt idx="405">
                  <c:v>885492</c:v>
                </c:pt>
                <c:pt idx="406">
                  <c:v>688318</c:v>
                </c:pt>
                <c:pt idx="407">
                  <c:v>675934</c:v>
                </c:pt>
                <c:pt idx="408">
                  <c:v>664015</c:v>
                </c:pt>
                <c:pt idx="409">
                  <c:v>658590</c:v>
                </c:pt>
                <c:pt idx="410">
                  <c:v>781897</c:v>
                </c:pt>
                <c:pt idx="411">
                  <c:v>826718</c:v>
                </c:pt>
                <c:pt idx="412">
                  <c:v>822978</c:v>
                </c:pt>
                <c:pt idx="413">
                  <c:v>866842</c:v>
                </c:pt>
                <c:pt idx="414">
                  <c:v>845165</c:v>
                </c:pt>
                <c:pt idx="415">
                  <c:v>883624</c:v>
                </c:pt>
                <c:pt idx="416">
                  <c:v>844287</c:v>
                </c:pt>
                <c:pt idx="417">
                  <c:v>835505</c:v>
                </c:pt>
                <c:pt idx="418">
                  <c:v>847078</c:v>
                </c:pt>
                <c:pt idx="419">
                  <c:v>827527</c:v>
                </c:pt>
                <c:pt idx="420">
                  <c:v>877888</c:v>
                </c:pt>
                <c:pt idx="421">
                  <c:v>853594</c:v>
                </c:pt>
                <c:pt idx="422">
                  <c:v>716491</c:v>
                </c:pt>
                <c:pt idx="423">
                  <c:v>722736</c:v>
                </c:pt>
                <c:pt idx="424">
                  <c:v>819474</c:v>
                </c:pt>
                <c:pt idx="425">
                  <c:v>792070</c:v>
                </c:pt>
                <c:pt idx="426">
                  <c:v>791403</c:v>
                </c:pt>
                <c:pt idx="427">
                  <c:v>762843</c:v>
                </c:pt>
                <c:pt idx="428">
                  <c:v>659312</c:v>
                </c:pt>
                <c:pt idx="429">
                  <c:v>739508</c:v>
                </c:pt>
                <c:pt idx="430">
                  <c:v>693691</c:v>
                </c:pt>
                <c:pt idx="431">
                  <c:v>803933</c:v>
                </c:pt>
                <c:pt idx="432">
                  <c:v>796180</c:v>
                </c:pt>
                <c:pt idx="433">
                  <c:v>807231</c:v>
                </c:pt>
                <c:pt idx="434">
                  <c:v>900264</c:v>
                </c:pt>
                <c:pt idx="435">
                  <c:v>834186</c:v>
                </c:pt>
                <c:pt idx="436">
                  <c:v>810911</c:v>
                </c:pt>
                <c:pt idx="437">
                  <c:v>817836</c:v>
                </c:pt>
                <c:pt idx="438">
                  <c:v>803675</c:v>
                </c:pt>
                <c:pt idx="439">
                  <c:v>885420</c:v>
                </c:pt>
                <c:pt idx="440">
                  <c:v>790546</c:v>
                </c:pt>
                <c:pt idx="441">
                  <c:v>831978</c:v>
                </c:pt>
                <c:pt idx="442">
                  <c:v>705209</c:v>
                </c:pt>
                <c:pt idx="443">
                  <c:v>659765</c:v>
                </c:pt>
                <c:pt idx="444">
                  <c:v>707486</c:v>
                </c:pt>
                <c:pt idx="445">
                  <c:v>641861</c:v>
                </c:pt>
                <c:pt idx="446">
                  <c:v>642086</c:v>
                </c:pt>
                <c:pt idx="447">
                  <c:v>754029</c:v>
                </c:pt>
                <c:pt idx="448">
                  <c:v>655471</c:v>
                </c:pt>
                <c:pt idx="449">
                  <c:v>646063</c:v>
                </c:pt>
                <c:pt idx="450">
                  <c:v>647558</c:v>
                </c:pt>
                <c:pt idx="451">
                  <c:v>642778</c:v>
                </c:pt>
                <c:pt idx="452">
                  <c:v>664217</c:v>
                </c:pt>
                <c:pt idx="453">
                  <c:v>640048</c:v>
                </c:pt>
                <c:pt idx="454">
                  <c:v>642282</c:v>
                </c:pt>
                <c:pt idx="455">
                  <c:v>762009</c:v>
                </c:pt>
                <c:pt idx="456">
                  <c:v>655192</c:v>
                </c:pt>
                <c:pt idx="457">
                  <c:v>651627</c:v>
                </c:pt>
                <c:pt idx="458">
                  <c:v>641846</c:v>
                </c:pt>
                <c:pt idx="459">
                  <c:v>654500</c:v>
                </c:pt>
                <c:pt idx="460">
                  <c:v>656914</c:v>
                </c:pt>
                <c:pt idx="461">
                  <c:v>644210</c:v>
                </c:pt>
                <c:pt idx="462">
                  <c:v>656048</c:v>
                </c:pt>
                <c:pt idx="463">
                  <c:v>640330</c:v>
                </c:pt>
                <c:pt idx="464">
                  <c:v>718429</c:v>
                </c:pt>
                <c:pt idx="465">
                  <c:v>670667</c:v>
                </c:pt>
                <c:pt idx="466">
                  <c:v>755260</c:v>
                </c:pt>
                <c:pt idx="467">
                  <c:v>833240</c:v>
                </c:pt>
                <c:pt idx="468">
                  <c:v>767820</c:v>
                </c:pt>
                <c:pt idx="469">
                  <c:v>841286</c:v>
                </c:pt>
                <c:pt idx="470">
                  <c:v>827757</c:v>
                </c:pt>
                <c:pt idx="471">
                  <c:v>779645</c:v>
                </c:pt>
                <c:pt idx="472">
                  <c:v>844140</c:v>
                </c:pt>
                <c:pt idx="473">
                  <c:v>853383</c:v>
                </c:pt>
                <c:pt idx="474">
                  <c:v>940767</c:v>
                </c:pt>
                <c:pt idx="475">
                  <c:v>987854</c:v>
                </c:pt>
                <c:pt idx="476" formatCode="0.00E+00">
                  <c:v>1023840</c:v>
                </c:pt>
                <c:pt idx="477">
                  <c:v>889429</c:v>
                </c:pt>
                <c:pt idx="478">
                  <c:v>867670</c:v>
                </c:pt>
                <c:pt idx="479">
                  <c:v>880499</c:v>
                </c:pt>
                <c:pt idx="480">
                  <c:v>971636</c:v>
                </c:pt>
                <c:pt idx="481">
                  <c:v>860054</c:v>
                </c:pt>
                <c:pt idx="482">
                  <c:v>855446</c:v>
                </c:pt>
                <c:pt idx="483">
                  <c:v>660231</c:v>
                </c:pt>
                <c:pt idx="484">
                  <c:v>816277</c:v>
                </c:pt>
                <c:pt idx="485">
                  <c:v>852450</c:v>
                </c:pt>
                <c:pt idx="486">
                  <c:v>827183</c:v>
                </c:pt>
                <c:pt idx="487">
                  <c:v>828703</c:v>
                </c:pt>
                <c:pt idx="488">
                  <c:v>844086</c:v>
                </c:pt>
                <c:pt idx="489">
                  <c:v>844753</c:v>
                </c:pt>
                <c:pt idx="490">
                  <c:v>847080</c:v>
                </c:pt>
                <c:pt idx="491">
                  <c:v>894520</c:v>
                </c:pt>
                <c:pt idx="492">
                  <c:v>876337</c:v>
                </c:pt>
                <c:pt idx="493" formatCode="0.00E+00">
                  <c:v>1003350</c:v>
                </c:pt>
                <c:pt idx="494">
                  <c:v>951908</c:v>
                </c:pt>
                <c:pt idx="495">
                  <c:v>973568</c:v>
                </c:pt>
                <c:pt idx="496">
                  <c:v>887959</c:v>
                </c:pt>
                <c:pt idx="497">
                  <c:v>881976</c:v>
                </c:pt>
                <c:pt idx="498">
                  <c:v>973346</c:v>
                </c:pt>
                <c:pt idx="499">
                  <c:v>750833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7-4CF7-95CC-5BD67452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Creación del Arreglo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de Creacion Arreglo Orig'!$I$3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de Creacion Arreglo Orig'!$H$4:$H$503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Orig'!$I$4:$I$503</c:f>
              <c:numCache>
                <c:formatCode>0.00E+00</c:formatCode>
                <c:ptCount val="500"/>
                <c:pt idx="0">
                  <c:v>2509210</c:v>
                </c:pt>
                <c:pt idx="1">
                  <c:v>2644180</c:v>
                </c:pt>
                <c:pt idx="2">
                  <c:v>2160440</c:v>
                </c:pt>
                <c:pt idx="3">
                  <c:v>2152830</c:v>
                </c:pt>
                <c:pt idx="4">
                  <c:v>2172410</c:v>
                </c:pt>
                <c:pt idx="5">
                  <c:v>2140260</c:v>
                </c:pt>
                <c:pt idx="6">
                  <c:v>2127890</c:v>
                </c:pt>
                <c:pt idx="7">
                  <c:v>2137230</c:v>
                </c:pt>
                <c:pt idx="8">
                  <c:v>2148290</c:v>
                </c:pt>
                <c:pt idx="9">
                  <c:v>2309070</c:v>
                </c:pt>
                <c:pt idx="10">
                  <c:v>2128790</c:v>
                </c:pt>
                <c:pt idx="11">
                  <c:v>2339650</c:v>
                </c:pt>
                <c:pt idx="12">
                  <c:v>2125440</c:v>
                </c:pt>
                <c:pt idx="13">
                  <c:v>2191600</c:v>
                </c:pt>
                <c:pt idx="14">
                  <c:v>2128730</c:v>
                </c:pt>
                <c:pt idx="15">
                  <c:v>2135800</c:v>
                </c:pt>
                <c:pt idx="16">
                  <c:v>2129320</c:v>
                </c:pt>
                <c:pt idx="17">
                  <c:v>2224870</c:v>
                </c:pt>
                <c:pt idx="18">
                  <c:v>2208790</c:v>
                </c:pt>
                <c:pt idx="19">
                  <c:v>2180750</c:v>
                </c:pt>
                <c:pt idx="20">
                  <c:v>2141770</c:v>
                </c:pt>
                <c:pt idx="21">
                  <c:v>2134830</c:v>
                </c:pt>
                <c:pt idx="22">
                  <c:v>2615820</c:v>
                </c:pt>
                <c:pt idx="23">
                  <c:v>2655780</c:v>
                </c:pt>
                <c:pt idx="24">
                  <c:v>2200800</c:v>
                </c:pt>
                <c:pt idx="25">
                  <c:v>2128630</c:v>
                </c:pt>
                <c:pt idx="26">
                  <c:v>2126110</c:v>
                </c:pt>
                <c:pt idx="27">
                  <c:v>2128340</c:v>
                </c:pt>
                <c:pt idx="28">
                  <c:v>2137560</c:v>
                </c:pt>
                <c:pt idx="29">
                  <c:v>2162950</c:v>
                </c:pt>
                <c:pt idx="30">
                  <c:v>2392280</c:v>
                </c:pt>
                <c:pt idx="31">
                  <c:v>2125310</c:v>
                </c:pt>
                <c:pt idx="32">
                  <c:v>2143170</c:v>
                </c:pt>
                <c:pt idx="33">
                  <c:v>2128580</c:v>
                </c:pt>
                <c:pt idx="34">
                  <c:v>2243970</c:v>
                </c:pt>
                <c:pt idx="35">
                  <c:v>2128240</c:v>
                </c:pt>
                <c:pt idx="36">
                  <c:v>2145400</c:v>
                </c:pt>
                <c:pt idx="37">
                  <c:v>2125570</c:v>
                </c:pt>
                <c:pt idx="38">
                  <c:v>2347560</c:v>
                </c:pt>
                <c:pt idx="39">
                  <c:v>2633630</c:v>
                </c:pt>
                <c:pt idx="40">
                  <c:v>2125840</c:v>
                </c:pt>
                <c:pt idx="41">
                  <c:v>2181500</c:v>
                </c:pt>
                <c:pt idx="42">
                  <c:v>2125240</c:v>
                </c:pt>
                <c:pt idx="43">
                  <c:v>2143700</c:v>
                </c:pt>
                <c:pt idx="44">
                  <c:v>2128260</c:v>
                </c:pt>
                <c:pt idx="45">
                  <c:v>2125830</c:v>
                </c:pt>
                <c:pt idx="46">
                  <c:v>2246400</c:v>
                </c:pt>
                <c:pt idx="47">
                  <c:v>2335220</c:v>
                </c:pt>
                <c:pt idx="48">
                  <c:v>2201620</c:v>
                </c:pt>
                <c:pt idx="49">
                  <c:v>2181120</c:v>
                </c:pt>
                <c:pt idx="50">
                  <c:v>2492690</c:v>
                </c:pt>
                <c:pt idx="51">
                  <c:v>2663580</c:v>
                </c:pt>
                <c:pt idx="52">
                  <c:v>2267750</c:v>
                </c:pt>
                <c:pt idx="53">
                  <c:v>2131430</c:v>
                </c:pt>
                <c:pt idx="54">
                  <c:v>2235810</c:v>
                </c:pt>
                <c:pt idx="55">
                  <c:v>2353510</c:v>
                </c:pt>
                <c:pt idx="56">
                  <c:v>2149740</c:v>
                </c:pt>
                <c:pt idx="57">
                  <c:v>2128730</c:v>
                </c:pt>
                <c:pt idx="58">
                  <c:v>2149870</c:v>
                </c:pt>
                <c:pt idx="59">
                  <c:v>2125800</c:v>
                </c:pt>
                <c:pt idx="60">
                  <c:v>2128180</c:v>
                </c:pt>
                <c:pt idx="61">
                  <c:v>2166430</c:v>
                </c:pt>
                <c:pt idx="62">
                  <c:v>2210380</c:v>
                </c:pt>
                <c:pt idx="63">
                  <c:v>2406740</c:v>
                </c:pt>
                <c:pt idx="64">
                  <c:v>2161990</c:v>
                </c:pt>
                <c:pt idx="65">
                  <c:v>2125670</c:v>
                </c:pt>
                <c:pt idx="66">
                  <c:v>2125190</c:v>
                </c:pt>
                <c:pt idx="67">
                  <c:v>2642520</c:v>
                </c:pt>
                <c:pt idx="68">
                  <c:v>2214700</c:v>
                </c:pt>
                <c:pt idx="69">
                  <c:v>2128220</c:v>
                </c:pt>
                <c:pt idx="70">
                  <c:v>2326930</c:v>
                </c:pt>
                <c:pt idx="71">
                  <c:v>2149840</c:v>
                </c:pt>
                <c:pt idx="72">
                  <c:v>2182920</c:v>
                </c:pt>
                <c:pt idx="73">
                  <c:v>2140660</c:v>
                </c:pt>
                <c:pt idx="74">
                  <c:v>2195200</c:v>
                </c:pt>
                <c:pt idx="75">
                  <c:v>2199880</c:v>
                </c:pt>
                <c:pt idx="76">
                  <c:v>2153860</c:v>
                </c:pt>
                <c:pt idx="77">
                  <c:v>2129060</c:v>
                </c:pt>
                <c:pt idx="78">
                  <c:v>2143620</c:v>
                </c:pt>
                <c:pt idx="79">
                  <c:v>2125820</c:v>
                </c:pt>
                <c:pt idx="80">
                  <c:v>2128890</c:v>
                </c:pt>
                <c:pt idx="81">
                  <c:v>2135160</c:v>
                </c:pt>
                <c:pt idx="82">
                  <c:v>2145320</c:v>
                </c:pt>
                <c:pt idx="83">
                  <c:v>2177120</c:v>
                </c:pt>
                <c:pt idx="84">
                  <c:v>2154590</c:v>
                </c:pt>
                <c:pt idx="85">
                  <c:v>2137350</c:v>
                </c:pt>
                <c:pt idx="86">
                  <c:v>2125240</c:v>
                </c:pt>
                <c:pt idx="87">
                  <c:v>2135720</c:v>
                </c:pt>
                <c:pt idx="88">
                  <c:v>2137640</c:v>
                </c:pt>
                <c:pt idx="89">
                  <c:v>2199900</c:v>
                </c:pt>
                <c:pt idx="90">
                  <c:v>2153640</c:v>
                </c:pt>
                <c:pt idx="91">
                  <c:v>2147970</c:v>
                </c:pt>
                <c:pt idx="92">
                  <c:v>2158550</c:v>
                </c:pt>
                <c:pt idx="93">
                  <c:v>2198530</c:v>
                </c:pt>
                <c:pt idx="94">
                  <c:v>2303740</c:v>
                </c:pt>
                <c:pt idx="95">
                  <c:v>2131360</c:v>
                </c:pt>
                <c:pt idx="96">
                  <c:v>2150730</c:v>
                </c:pt>
                <c:pt idx="97">
                  <c:v>2125800</c:v>
                </c:pt>
                <c:pt idx="98">
                  <c:v>2137750</c:v>
                </c:pt>
                <c:pt idx="99">
                  <c:v>2186810</c:v>
                </c:pt>
                <c:pt idx="100">
                  <c:v>2146710</c:v>
                </c:pt>
                <c:pt idx="101">
                  <c:v>2219160</c:v>
                </c:pt>
                <c:pt idx="102">
                  <c:v>2147580</c:v>
                </c:pt>
                <c:pt idx="103">
                  <c:v>2670410</c:v>
                </c:pt>
                <c:pt idx="104">
                  <c:v>2671460</c:v>
                </c:pt>
                <c:pt idx="105">
                  <c:v>2145830</c:v>
                </c:pt>
                <c:pt idx="106">
                  <c:v>2323660</c:v>
                </c:pt>
                <c:pt idx="107">
                  <c:v>2228190</c:v>
                </c:pt>
                <c:pt idx="108">
                  <c:v>2304140</c:v>
                </c:pt>
                <c:pt idx="109">
                  <c:v>2205870</c:v>
                </c:pt>
                <c:pt idx="110">
                  <c:v>2369050</c:v>
                </c:pt>
                <c:pt idx="111">
                  <c:v>2181450</c:v>
                </c:pt>
                <c:pt idx="112">
                  <c:v>2211020</c:v>
                </c:pt>
                <c:pt idx="113">
                  <c:v>2351940</c:v>
                </c:pt>
                <c:pt idx="114">
                  <c:v>2210130</c:v>
                </c:pt>
                <c:pt idx="115">
                  <c:v>2193700</c:v>
                </c:pt>
                <c:pt idx="116">
                  <c:v>2138420</c:v>
                </c:pt>
                <c:pt idx="117">
                  <c:v>2126050</c:v>
                </c:pt>
                <c:pt idx="118">
                  <c:v>2156650</c:v>
                </c:pt>
                <c:pt idx="119">
                  <c:v>2128660</c:v>
                </c:pt>
                <c:pt idx="120">
                  <c:v>2203240</c:v>
                </c:pt>
                <c:pt idx="121">
                  <c:v>2128570</c:v>
                </c:pt>
                <c:pt idx="122">
                  <c:v>2168160</c:v>
                </c:pt>
                <c:pt idx="123">
                  <c:v>2676810</c:v>
                </c:pt>
                <c:pt idx="124">
                  <c:v>2223790</c:v>
                </c:pt>
                <c:pt idx="125">
                  <c:v>2306960</c:v>
                </c:pt>
                <c:pt idx="126">
                  <c:v>2137680</c:v>
                </c:pt>
                <c:pt idx="127">
                  <c:v>2128540</c:v>
                </c:pt>
                <c:pt idx="128">
                  <c:v>2893380</c:v>
                </c:pt>
                <c:pt idx="129">
                  <c:v>2564180</c:v>
                </c:pt>
                <c:pt idx="130">
                  <c:v>2502500</c:v>
                </c:pt>
                <c:pt idx="131">
                  <c:v>4494400</c:v>
                </c:pt>
                <c:pt idx="132">
                  <c:v>2349560</c:v>
                </c:pt>
                <c:pt idx="133">
                  <c:v>2718040</c:v>
                </c:pt>
                <c:pt idx="134">
                  <c:v>2408810</c:v>
                </c:pt>
                <c:pt idx="135">
                  <c:v>2128350</c:v>
                </c:pt>
                <c:pt idx="136">
                  <c:v>2190570</c:v>
                </c:pt>
                <c:pt idx="137">
                  <c:v>4463000</c:v>
                </c:pt>
                <c:pt idx="138">
                  <c:v>2129770</c:v>
                </c:pt>
                <c:pt idx="139">
                  <c:v>2172490</c:v>
                </c:pt>
                <c:pt idx="140">
                  <c:v>2162450</c:v>
                </c:pt>
                <c:pt idx="141">
                  <c:v>2128350</c:v>
                </c:pt>
                <c:pt idx="142">
                  <c:v>2711720</c:v>
                </c:pt>
                <c:pt idx="143">
                  <c:v>2241910</c:v>
                </c:pt>
                <c:pt idx="144">
                  <c:v>2228220</c:v>
                </c:pt>
                <c:pt idx="145">
                  <c:v>2299880</c:v>
                </c:pt>
                <c:pt idx="146">
                  <c:v>2187050</c:v>
                </c:pt>
                <c:pt idx="147">
                  <c:v>2148940</c:v>
                </c:pt>
                <c:pt idx="148">
                  <c:v>2126160</c:v>
                </c:pt>
                <c:pt idx="149">
                  <c:v>2153850</c:v>
                </c:pt>
                <c:pt idx="150">
                  <c:v>2128630</c:v>
                </c:pt>
                <c:pt idx="151">
                  <c:v>2146150</c:v>
                </c:pt>
                <c:pt idx="152">
                  <c:v>2226000</c:v>
                </c:pt>
                <c:pt idx="153">
                  <c:v>2256420</c:v>
                </c:pt>
                <c:pt idx="154">
                  <c:v>2245190</c:v>
                </c:pt>
                <c:pt idx="155">
                  <c:v>2149080</c:v>
                </c:pt>
                <c:pt idx="156">
                  <c:v>2333580</c:v>
                </c:pt>
                <c:pt idx="157">
                  <c:v>2255780</c:v>
                </c:pt>
                <c:pt idx="158">
                  <c:v>2721610</c:v>
                </c:pt>
                <c:pt idx="159">
                  <c:v>2217330</c:v>
                </c:pt>
                <c:pt idx="160">
                  <c:v>2321250</c:v>
                </c:pt>
                <c:pt idx="161">
                  <c:v>2129460</c:v>
                </c:pt>
                <c:pt idx="162">
                  <c:v>2300280</c:v>
                </c:pt>
                <c:pt idx="163">
                  <c:v>2131120</c:v>
                </c:pt>
                <c:pt idx="164">
                  <c:v>2225810</c:v>
                </c:pt>
                <c:pt idx="165">
                  <c:v>2258400</c:v>
                </c:pt>
                <c:pt idx="166">
                  <c:v>2654640</c:v>
                </c:pt>
                <c:pt idx="167">
                  <c:v>2142990</c:v>
                </c:pt>
                <c:pt idx="168">
                  <c:v>2214280</c:v>
                </c:pt>
                <c:pt idx="169">
                  <c:v>2129160</c:v>
                </c:pt>
                <c:pt idx="170">
                  <c:v>2163400</c:v>
                </c:pt>
                <c:pt idx="171">
                  <c:v>2178700</c:v>
                </c:pt>
                <c:pt idx="172">
                  <c:v>2664180</c:v>
                </c:pt>
                <c:pt idx="173">
                  <c:v>2263220</c:v>
                </c:pt>
                <c:pt idx="174">
                  <c:v>2160940</c:v>
                </c:pt>
                <c:pt idx="175">
                  <c:v>2128280</c:v>
                </c:pt>
                <c:pt idx="176">
                  <c:v>2148710</c:v>
                </c:pt>
                <c:pt idx="177">
                  <c:v>2303980</c:v>
                </c:pt>
                <c:pt idx="178">
                  <c:v>2139200</c:v>
                </c:pt>
                <c:pt idx="179">
                  <c:v>2146110</c:v>
                </c:pt>
                <c:pt idx="180">
                  <c:v>2155250</c:v>
                </c:pt>
                <c:pt idx="181">
                  <c:v>2146430</c:v>
                </c:pt>
                <c:pt idx="182">
                  <c:v>2251630</c:v>
                </c:pt>
                <c:pt idx="183">
                  <c:v>2140900</c:v>
                </c:pt>
                <c:pt idx="184">
                  <c:v>2230200</c:v>
                </c:pt>
                <c:pt idx="185">
                  <c:v>2145100</c:v>
                </c:pt>
                <c:pt idx="186">
                  <c:v>2201110</c:v>
                </c:pt>
                <c:pt idx="187">
                  <c:v>2265090</c:v>
                </c:pt>
                <c:pt idx="188">
                  <c:v>2260110</c:v>
                </c:pt>
                <c:pt idx="189">
                  <c:v>4515840</c:v>
                </c:pt>
                <c:pt idx="190">
                  <c:v>2239660</c:v>
                </c:pt>
                <c:pt idx="191">
                  <c:v>2479700</c:v>
                </c:pt>
                <c:pt idx="192">
                  <c:v>2270800</c:v>
                </c:pt>
                <c:pt idx="193">
                  <c:v>2228620</c:v>
                </c:pt>
                <c:pt idx="194">
                  <c:v>2213600</c:v>
                </c:pt>
                <c:pt idx="195">
                  <c:v>2172320</c:v>
                </c:pt>
                <c:pt idx="196">
                  <c:v>2142230</c:v>
                </c:pt>
                <c:pt idx="197">
                  <c:v>2131610</c:v>
                </c:pt>
                <c:pt idx="198">
                  <c:v>2126340</c:v>
                </c:pt>
                <c:pt idx="199">
                  <c:v>3078440</c:v>
                </c:pt>
                <c:pt idx="200">
                  <c:v>2128420</c:v>
                </c:pt>
                <c:pt idx="201">
                  <c:v>2662620</c:v>
                </c:pt>
                <c:pt idx="202">
                  <c:v>2372600</c:v>
                </c:pt>
                <c:pt idx="203">
                  <c:v>2169140</c:v>
                </c:pt>
                <c:pt idx="204">
                  <c:v>2140750</c:v>
                </c:pt>
                <c:pt idx="205">
                  <c:v>2128520</c:v>
                </c:pt>
                <c:pt idx="206">
                  <c:v>2139410</c:v>
                </c:pt>
                <c:pt idx="207">
                  <c:v>2203690</c:v>
                </c:pt>
                <c:pt idx="208">
                  <c:v>2159850</c:v>
                </c:pt>
                <c:pt idx="209">
                  <c:v>2390830</c:v>
                </c:pt>
                <c:pt idx="210">
                  <c:v>2128640</c:v>
                </c:pt>
                <c:pt idx="211">
                  <c:v>2179270</c:v>
                </c:pt>
                <c:pt idx="212">
                  <c:v>2138780</c:v>
                </c:pt>
                <c:pt idx="213">
                  <c:v>2161510</c:v>
                </c:pt>
                <c:pt idx="214">
                  <c:v>2134070</c:v>
                </c:pt>
                <c:pt idx="215">
                  <c:v>2164380</c:v>
                </c:pt>
                <c:pt idx="216">
                  <c:v>2248830</c:v>
                </c:pt>
                <c:pt idx="217">
                  <c:v>2220110</c:v>
                </c:pt>
                <c:pt idx="218">
                  <c:v>2519910</c:v>
                </c:pt>
                <c:pt idx="219">
                  <c:v>2165260</c:v>
                </c:pt>
                <c:pt idx="220">
                  <c:v>2199870</c:v>
                </c:pt>
                <c:pt idx="221">
                  <c:v>2215900</c:v>
                </c:pt>
                <c:pt idx="222">
                  <c:v>2237320</c:v>
                </c:pt>
                <c:pt idx="223">
                  <c:v>2130290</c:v>
                </c:pt>
                <c:pt idx="224">
                  <c:v>2310780</c:v>
                </c:pt>
                <c:pt idx="225">
                  <c:v>2132180</c:v>
                </c:pt>
                <c:pt idx="226">
                  <c:v>2157720</c:v>
                </c:pt>
                <c:pt idx="227">
                  <c:v>2142000</c:v>
                </c:pt>
                <c:pt idx="228">
                  <c:v>2214870</c:v>
                </c:pt>
                <c:pt idx="229">
                  <c:v>2200320</c:v>
                </c:pt>
                <c:pt idx="230">
                  <c:v>2187020</c:v>
                </c:pt>
                <c:pt idx="231">
                  <c:v>2128740</c:v>
                </c:pt>
                <c:pt idx="232">
                  <c:v>2125920</c:v>
                </c:pt>
                <c:pt idx="233">
                  <c:v>2342510</c:v>
                </c:pt>
                <c:pt idx="234">
                  <c:v>2126020</c:v>
                </c:pt>
                <c:pt idx="235">
                  <c:v>2162500</c:v>
                </c:pt>
                <c:pt idx="236">
                  <c:v>2803690</c:v>
                </c:pt>
                <c:pt idx="237">
                  <c:v>2189660</c:v>
                </c:pt>
                <c:pt idx="238">
                  <c:v>2422190</c:v>
                </c:pt>
                <c:pt idx="239">
                  <c:v>2237060</c:v>
                </c:pt>
                <c:pt idx="240">
                  <c:v>2361440</c:v>
                </c:pt>
                <c:pt idx="241">
                  <c:v>2223940</c:v>
                </c:pt>
                <c:pt idx="242">
                  <c:v>2148140</c:v>
                </c:pt>
                <c:pt idx="243">
                  <c:v>2208160</c:v>
                </c:pt>
                <c:pt idx="244">
                  <c:v>2161620</c:v>
                </c:pt>
                <c:pt idx="245">
                  <c:v>2128370</c:v>
                </c:pt>
                <c:pt idx="246">
                  <c:v>2128980</c:v>
                </c:pt>
                <c:pt idx="247">
                  <c:v>2129600</c:v>
                </c:pt>
                <c:pt idx="248">
                  <c:v>2153680</c:v>
                </c:pt>
                <c:pt idx="249">
                  <c:v>2125580</c:v>
                </c:pt>
                <c:pt idx="250">
                  <c:v>2225440</c:v>
                </c:pt>
                <c:pt idx="251">
                  <c:v>2129080</c:v>
                </c:pt>
                <c:pt idx="252">
                  <c:v>2217350</c:v>
                </c:pt>
                <c:pt idx="253">
                  <c:v>2219790</c:v>
                </c:pt>
                <c:pt idx="254">
                  <c:v>2143020</c:v>
                </c:pt>
                <c:pt idx="255">
                  <c:v>2125690</c:v>
                </c:pt>
                <c:pt idx="256">
                  <c:v>2125500</c:v>
                </c:pt>
                <c:pt idx="257">
                  <c:v>2895920</c:v>
                </c:pt>
                <c:pt idx="258">
                  <c:v>2149530</c:v>
                </c:pt>
                <c:pt idx="259">
                  <c:v>2504400</c:v>
                </c:pt>
                <c:pt idx="260">
                  <c:v>3912570</c:v>
                </c:pt>
                <c:pt idx="261">
                  <c:v>2137220</c:v>
                </c:pt>
                <c:pt idx="262">
                  <c:v>2206610</c:v>
                </c:pt>
                <c:pt idx="263">
                  <c:v>2136030</c:v>
                </c:pt>
                <c:pt idx="264">
                  <c:v>2126090</c:v>
                </c:pt>
                <c:pt idx="265">
                  <c:v>2285790</c:v>
                </c:pt>
                <c:pt idx="266">
                  <c:v>2203800</c:v>
                </c:pt>
                <c:pt idx="267">
                  <c:v>2152500</c:v>
                </c:pt>
                <c:pt idx="268">
                  <c:v>2143620</c:v>
                </c:pt>
                <c:pt idx="269">
                  <c:v>2135700</c:v>
                </c:pt>
                <c:pt idx="270">
                  <c:v>2374570</c:v>
                </c:pt>
                <c:pt idx="271">
                  <c:v>2214310</c:v>
                </c:pt>
                <c:pt idx="272">
                  <c:v>2299750</c:v>
                </c:pt>
                <c:pt idx="273">
                  <c:v>2346600</c:v>
                </c:pt>
                <c:pt idx="274">
                  <c:v>2298850</c:v>
                </c:pt>
                <c:pt idx="275">
                  <c:v>2276550</c:v>
                </c:pt>
                <c:pt idx="276">
                  <c:v>2242630</c:v>
                </c:pt>
                <c:pt idx="277">
                  <c:v>2125870</c:v>
                </c:pt>
                <c:pt idx="278">
                  <c:v>2128890</c:v>
                </c:pt>
                <c:pt idx="279">
                  <c:v>2126000</c:v>
                </c:pt>
                <c:pt idx="280">
                  <c:v>2203800</c:v>
                </c:pt>
                <c:pt idx="281">
                  <c:v>2165330</c:v>
                </c:pt>
                <c:pt idx="282">
                  <c:v>2161250</c:v>
                </c:pt>
                <c:pt idx="283">
                  <c:v>2269600</c:v>
                </c:pt>
                <c:pt idx="284">
                  <c:v>2306340</c:v>
                </c:pt>
                <c:pt idx="285">
                  <c:v>2373860</c:v>
                </c:pt>
                <c:pt idx="286">
                  <c:v>2128210</c:v>
                </c:pt>
                <c:pt idx="287">
                  <c:v>2280500</c:v>
                </c:pt>
                <c:pt idx="288">
                  <c:v>2128220</c:v>
                </c:pt>
                <c:pt idx="289">
                  <c:v>2228010</c:v>
                </c:pt>
                <c:pt idx="290">
                  <c:v>2126150</c:v>
                </c:pt>
                <c:pt idx="291">
                  <c:v>2145330</c:v>
                </c:pt>
                <c:pt idx="292">
                  <c:v>2276980</c:v>
                </c:pt>
                <c:pt idx="293">
                  <c:v>2208050</c:v>
                </c:pt>
                <c:pt idx="294">
                  <c:v>2138950</c:v>
                </c:pt>
                <c:pt idx="295">
                  <c:v>2194020</c:v>
                </c:pt>
                <c:pt idx="296">
                  <c:v>2176280</c:v>
                </c:pt>
                <c:pt idx="297">
                  <c:v>2141810</c:v>
                </c:pt>
                <c:pt idx="298">
                  <c:v>2727670</c:v>
                </c:pt>
                <c:pt idx="299">
                  <c:v>2439190</c:v>
                </c:pt>
                <c:pt idx="300">
                  <c:v>2679900</c:v>
                </c:pt>
                <c:pt idx="301">
                  <c:v>2318500</c:v>
                </c:pt>
                <c:pt idx="302">
                  <c:v>2448000</c:v>
                </c:pt>
                <c:pt idx="303">
                  <c:v>2223580</c:v>
                </c:pt>
                <c:pt idx="304">
                  <c:v>2673150</c:v>
                </c:pt>
                <c:pt idx="305">
                  <c:v>2147100</c:v>
                </c:pt>
                <c:pt idx="306">
                  <c:v>2156660</c:v>
                </c:pt>
                <c:pt idx="307">
                  <c:v>2285880</c:v>
                </c:pt>
                <c:pt idx="308">
                  <c:v>4022300</c:v>
                </c:pt>
                <c:pt idx="309">
                  <c:v>2562850</c:v>
                </c:pt>
                <c:pt idx="310">
                  <c:v>2256950</c:v>
                </c:pt>
                <c:pt idx="311">
                  <c:v>2194260</c:v>
                </c:pt>
                <c:pt idx="312">
                  <c:v>2128440</c:v>
                </c:pt>
                <c:pt idx="313">
                  <c:v>2139590</c:v>
                </c:pt>
                <c:pt idx="314">
                  <c:v>2875360</c:v>
                </c:pt>
                <c:pt idx="315">
                  <c:v>3006250</c:v>
                </c:pt>
                <c:pt idx="316">
                  <c:v>3272220</c:v>
                </c:pt>
                <c:pt idx="317">
                  <c:v>2480240</c:v>
                </c:pt>
                <c:pt idx="318">
                  <c:v>2321030</c:v>
                </c:pt>
                <c:pt idx="319">
                  <c:v>2277990</c:v>
                </c:pt>
                <c:pt idx="320">
                  <c:v>3940580</c:v>
                </c:pt>
                <c:pt idx="321">
                  <c:v>2605250</c:v>
                </c:pt>
                <c:pt idx="322">
                  <c:v>2163860</c:v>
                </c:pt>
                <c:pt idx="323">
                  <c:v>2142280</c:v>
                </c:pt>
                <c:pt idx="324">
                  <c:v>2181270</c:v>
                </c:pt>
                <c:pt idx="325">
                  <c:v>2125390</c:v>
                </c:pt>
                <c:pt idx="326">
                  <c:v>2684300</c:v>
                </c:pt>
                <c:pt idx="327">
                  <c:v>2126960</c:v>
                </c:pt>
                <c:pt idx="328">
                  <c:v>2445860</c:v>
                </c:pt>
                <c:pt idx="329">
                  <c:v>2140810</c:v>
                </c:pt>
                <c:pt idx="330">
                  <c:v>2199490</c:v>
                </c:pt>
                <c:pt idx="331">
                  <c:v>2129970</c:v>
                </c:pt>
                <c:pt idx="332">
                  <c:v>2161100</c:v>
                </c:pt>
                <c:pt idx="333">
                  <c:v>2249590</c:v>
                </c:pt>
                <c:pt idx="334">
                  <c:v>2232090</c:v>
                </c:pt>
                <c:pt idx="335">
                  <c:v>2358080</c:v>
                </c:pt>
                <c:pt idx="336">
                  <c:v>2238040</c:v>
                </c:pt>
                <c:pt idx="337">
                  <c:v>2710780</c:v>
                </c:pt>
                <c:pt idx="338">
                  <c:v>2136050</c:v>
                </c:pt>
                <c:pt idx="339">
                  <c:v>2143820</c:v>
                </c:pt>
                <c:pt idx="340">
                  <c:v>2675320</c:v>
                </c:pt>
                <c:pt idx="341">
                  <c:v>2245670</c:v>
                </c:pt>
                <c:pt idx="342">
                  <c:v>2436890</c:v>
                </c:pt>
                <c:pt idx="343">
                  <c:v>2552020</c:v>
                </c:pt>
                <c:pt idx="344">
                  <c:v>2896310</c:v>
                </c:pt>
                <c:pt idx="345">
                  <c:v>2274530</c:v>
                </c:pt>
                <c:pt idx="346">
                  <c:v>2418000</c:v>
                </c:pt>
                <c:pt idx="347">
                  <c:v>2166090</c:v>
                </c:pt>
                <c:pt idx="348">
                  <c:v>2503420</c:v>
                </c:pt>
                <c:pt idx="349">
                  <c:v>2154380</c:v>
                </c:pt>
                <c:pt idx="350">
                  <c:v>2138860</c:v>
                </c:pt>
                <c:pt idx="351">
                  <c:v>2125510</c:v>
                </c:pt>
                <c:pt idx="352">
                  <c:v>2130300</c:v>
                </c:pt>
                <c:pt idx="353">
                  <c:v>2137330</c:v>
                </c:pt>
                <c:pt idx="354">
                  <c:v>2643260</c:v>
                </c:pt>
                <c:pt idx="355">
                  <c:v>2139180</c:v>
                </c:pt>
                <c:pt idx="356">
                  <c:v>2130840</c:v>
                </c:pt>
                <c:pt idx="357">
                  <c:v>2170150</c:v>
                </c:pt>
                <c:pt idx="358">
                  <c:v>2154270</c:v>
                </c:pt>
                <c:pt idx="359">
                  <c:v>2271110</c:v>
                </c:pt>
                <c:pt idx="360">
                  <c:v>2450120</c:v>
                </c:pt>
                <c:pt idx="361">
                  <c:v>2251350</c:v>
                </c:pt>
                <c:pt idx="362">
                  <c:v>2188940</c:v>
                </c:pt>
                <c:pt idx="363">
                  <c:v>2157420</c:v>
                </c:pt>
                <c:pt idx="364">
                  <c:v>2149940</c:v>
                </c:pt>
                <c:pt idx="365">
                  <c:v>2344790</c:v>
                </c:pt>
                <c:pt idx="366">
                  <c:v>2207040</c:v>
                </c:pt>
                <c:pt idx="367">
                  <c:v>2186910</c:v>
                </c:pt>
                <c:pt idx="368">
                  <c:v>2360260</c:v>
                </c:pt>
                <c:pt idx="369">
                  <c:v>5756850</c:v>
                </c:pt>
                <c:pt idx="370">
                  <c:v>3493370</c:v>
                </c:pt>
                <c:pt idx="371">
                  <c:v>2486130</c:v>
                </c:pt>
                <c:pt idx="372">
                  <c:v>2546800</c:v>
                </c:pt>
                <c:pt idx="373">
                  <c:v>2182300</c:v>
                </c:pt>
                <c:pt idx="374">
                  <c:v>2129920</c:v>
                </c:pt>
                <c:pt idx="375">
                  <c:v>2164990</c:v>
                </c:pt>
                <c:pt idx="376">
                  <c:v>2125190</c:v>
                </c:pt>
                <c:pt idx="377">
                  <c:v>2150240</c:v>
                </c:pt>
                <c:pt idx="378">
                  <c:v>2412060</c:v>
                </c:pt>
                <c:pt idx="379">
                  <c:v>2463500</c:v>
                </c:pt>
                <c:pt idx="380">
                  <c:v>2432990</c:v>
                </c:pt>
                <c:pt idx="381">
                  <c:v>2144250</c:v>
                </c:pt>
                <c:pt idx="382">
                  <c:v>2150840</c:v>
                </c:pt>
                <c:pt idx="383">
                  <c:v>2128320</c:v>
                </c:pt>
                <c:pt idx="384">
                  <c:v>2218810</c:v>
                </c:pt>
                <c:pt idx="385">
                  <c:v>2207900</c:v>
                </c:pt>
                <c:pt idx="386">
                  <c:v>2328460</c:v>
                </c:pt>
                <c:pt idx="387">
                  <c:v>2128710</c:v>
                </c:pt>
                <c:pt idx="388">
                  <c:v>2156190</c:v>
                </c:pt>
                <c:pt idx="389">
                  <c:v>2365510</c:v>
                </c:pt>
                <c:pt idx="390">
                  <c:v>2125500</c:v>
                </c:pt>
                <c:pt idx="391">
                  <c:v>2218700</c:v>
                </c:pt>
                <c:pt idx="392">
                  <c:v>2147560</c:v>
                </c:pt>
                <c:pt idx="393">
                  <c:v>2136470</c:v>
                </c:pt>
                <c:pt idx="394">
                  <c:v>2346850</c:v>
                </c:pt>
                <c:pt idx="395">
                  <c:v>2215360</c:v>
                </c:pt>
                <c:pt idx="396">
                  <c:v>2408530</c:v>
                </c:pt>
                <c:pt idx="397">
                  <c:v>2132420</c:v>
                </c:pt>
                <c:pt idx="398">
                  <c:v>2164580</c:v>
                </c:pt>
                <c:pt idx="399">
                  <c:v>2364320</c:v>
                </c:pt>
                <c:pt idx="400">
                  <c:v>2148960</c:v>
                </c:pt>
                <c:pt idx="401">
                  <c:v>2130620</c:v>
                </c:pt>
                <c:pt idx="402">
                  <c:v>2148700</c:v>
                </c:pt>
                <c:pt idx="403">
                  <c:v>2186700</c:v>
                </c:pt>
                <c:pt idx="404">
                  <c:v>2364150</c:v>
                </c:pt>
                <c:pt idx="405">
                  <c:v>2449050</c:v>
                </c:pt>
                <c:pt idx="406">
                  <c:v>2681380</c:v>
                </c:pt>
                <c:pt idx="407">
                  <c:v>2126240</c:v>
                </c:pt>
                <c:pt idx="408">
                  <c:v>2141110</c:v>
                </c:pt>
                <c:pt idx="409">
                  <c:v>2125360</c:v>
                </c:pt>
                <c:pt idx="410">
                  <c:v>2143600</c:v>
                </c:pt>
                <c:pt idx="411">
                  <c:v>2128430</c:v>
                </c:pt>
                <c:pt idx="412">
                  <c:v>2457900</c:v>
                </c:pt>
                <c:pt idx="413">
                  <c:v>2209520</c:v>
                </c:pt>
                <c:pt idx="414">
                  <c:v>2247430</c:v>
                </c:pt>
                <c:pt idx="415">
                  <c:v>2693820</c:v>
                </c:pt>
                <c:pt idx="416">
                  <c:v>2677240</c:v>
                </c:pt>
                <c:pt idx="417">
                  <c:v>2592200</c:v>
                </c:pt>
                <c:pt idx="418">
                  <c:v>2152410</c:v>
                </c:pt>
                <c:pt idx="419">
                  <c:v>2129230</c:v>
                </c:pt>
                <c:pt idx="420">
                  <c:v>2147880</c:v>
                </c:pt>
                <c:pt idx="421">
                  <c:v>2351450</c:v>
                </c:pt>
                <c:pt idx="422">
                  <c:v>2157540</c:v>
                </c:pt>
                <c:pt idx="423">
                  <c:v>2294060</c:v>
                </c:pt>
                <c:pt idx="424">
                  <c:v>2137290</c:v>
                </c:pt>
                <c:pt idx="425">
                  <c:v>2178900</c:v>
                </c:pt>
                <c:pt idx="426">
                  <c:v>2151820</c:v>
                </c:pt>
                <c:pt idx="427">
                  <c:v>2285230</c:v>
                </c:pt>
                <c:pt idx="428">
                  <c:v>2243380</c:v>
                </c:pt>
                <c:pt idx="429">
                  <c:v>2150400</c:v>
                </c:pt>
                <c:pt idx="430">
                  <c:v>2147780</c:v>
                </c:pt>
                <c:pt idx="431">
                  <c:v>2183020</c:v>
                </c:pt>
                <c:pt idx="432">
                  <c:v>2131300</c:v>
                </c:pt>
                <c:pt idx="433">
                  <c:v>2179520</c:v>
                </c:pt>
                <c:pt idx="434">
                  <c:v>2141500</c:v>
                </c:pt>
                <c:pt idx="435">
                  <c:v>2165250</c:v>
                </c:pt>
                <c:pt idx="436">
                  <c:v>2197950</c:v>
                </c:pt>
                <c:pt idx="437">
                  <c:v>2215970</c:v>
                </c:pt>
                <c:pt idx="438">
                  <c:v>2156010</c:v>
                </c:pt>
                <c:pt idx="439">
                  <c:v>2144310</c:v>
                </c:pt>
                <c:pt idx="440">
                  <c:v>2136530</c:v>
                </c:pt>
                <c:pt idx="441">
                  <c:v>2128310</c:v>
                </c:pt>
                <c:pt idx="442">
                  <c:v>2129570</c:v>
                </c:pt>
                <c:pt idx="443">
                  <c:v>2126220</c:v>
                </c:pt>
                <c:pt idx="444">
                  <c:v>2142900</c:v>
                </c:pt>
                <c:pt idx="445">
                  <c:v>2199660</c:v>
                </c:pt>
                <c:pt idx="446">
                  <c:v>2151680</c:v>
                </c:pt>
                <c:pt idx="447">
                  <c:v>2220770</c:v>
                </c:pt>
                <c:pt idx="448">
                  <c:v>2138630</c:v>
                </c:pt>
                <c:pt idx="449">
                  <c:v>2125910</c:v>
                </c:pt>
                <c:pt idx="450">
                  <c:v>2130120</c:v>
                </c:pt>
                <c:pt idx="451">
                  <c:v>2288980</c:v>
                </c:pt>
                <c:pt idx="452">
                  <c:v>2145690</c:v>
                </c:pt>
                <c:pt idx="453">
                  <c:v>2160040</c:v>
                </c:pt>
                <c:pt idx="454">
                  <c:v>2320530</c:v>
                </c:pt>
                <c:pt idx="455">
                  <c:v>2141740</c:v>
                </c:pt>
                <c:pt idx="456">
                  <c:v>2229850</c:v>
                </c:pt>
                <c:pt idx="457">
                  <c:v>2438650</c:v>
                </c:pt>
                <c:pt idx="458">
                  <c:v>2232330</c:v>
                </c:pt>
                <c:pt idx="459">
                  <c:v>2270330</c:v>
                </c:pt>
                <c:pt idx="460">
                  <c:v>2247900</c:v>
                </c:pt>
                <c:pt idx="461">
                  <c:v>2509040</c:v>
                </c:pt>
                <c:pt idx="462">
                  <c:v>2331240</c:v>
                </c:pt>
                <c:pt idx="463">
                  <c:v>2262120</c:v>
                </c:pt>
                <c:pt idx="464">
                  <c:v>2137920</c:v>
                </c:pt>
                <c:pt idx="465">
                  <c:v>2139900</c:v>
                </c:pt>
                <c:pt idx="466">
                  <c:v>2249120</c:v>
                </c:pt>
                <c:pt idx="467">
                  <c:v>2130550</c:v>
                </c:pt>
                <c:pt idx="468">
                  <c:v>2143830</c:v>
                </c:pt>
                <c:pt idx="469">
                  <c:v>2145630</c:v>
                </c:pt>
                <c:pt idx="470">
                  <c:v>2182820</c:v>
                </c:pt>
                <c:pt idx="471">
                  <c:v>2461780</c:v>
                </c:pt>
                <c:pt idx="472">
                  <c:v>2192820</c:v>
                </c:pt>
                <c:pt idx="473">
                  <c:v>2159030</c:v>
                </c:pt>
                <c:pt idx="474">
                  <c:v>2142160</c:v>
                </c:pt>
                <c:pt idx="475">
                  <c:v>2433100</c:v>
                </c:pt>
                <c:pt idx="476">
                  <c:v>2206840</c:v>
                </c:pt>
                <c:pt idx="477">
                  <c:v>2150880</c:v>
                </c:pt>
                <c:pt idx="478">
                  <c:v>2160290</c:v>
                </c:pt>
                <c:pt idx="479">
                  <c:v>2266040</c:v>
                </c:pt>
                <c:pt idx="480">
                  <c:v>2198300</c:v>
                </c:pt>
                <c:pt idx="481">
                  <c:v>2128360</c:v>
                </c:pt>
                <c:pt idx="482">
                  <c:v>2142350</c:v>
                </c:pt>
                <c:pt idx="483">
                  <c:v>2264450</c:v>
                </c:pt>
                <c:pt idx="484">
                  <c:v>2159200</c:v>
                </c:pt>
                <c:pt idx="485">
                  <c:v>2822500</c:v>
                </c:pt>
                <c:pt idx="486">
                  <c:v>2253150</c:v>
                </c:pt>
                <c:pt idx="487">
                  <c:v>2128800</c:v>
                </c:pt>
                <c:pt idx="488">
                  <c:v>2125740</c:v>
                </c:pt>
                <c:pt idx="489">
                  <c:v>2151260</c:v>
                </c:pt>
                <c:pt idx="490">
                  <c:v>2128590</c:v>
                </c:pt>
                <c:pt idx="491">
                  <c:v>2259590</c:v>
                </c:pt>
                <c:pt idx="492">
                  <c:v>2579060</c:v>
                </c:pt>
                <c:pt idx="493">
                  <c:v>2128650</c:v>
                </c:pt>
                <c:pt idx="494">
                  <c:v>2128570</c:v>
                </c:pt>
                <c:pt idx="495">
                  <c:v>2134290</c:v>
                </c:pt>
                <c:pt idx="496">
                  <c:v>2133250</c:v>
                </c:pt>
                <c:pt idx="497">
                  <c:v>2458640</c:v>
                </c:pt>
                <c:pt idx="498">
                  <c:v>2251080</c:v>
                </c:pt>
                <c:pt idx="499">
                  <c:v>2312960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E-4B8A-8526-128EEA7AB865}"/>
            </c:ext>
          </c:extLst>
        </c:ser>
        <c:ser>
          <c:idx val="1"/>
          <c:order val="1"/>
          <c:tx>
            <c:strRef>
              <c:f>'Tiempo de Creacion Arreglo Orig'!$J$3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de Creacion Arreglo Orig'!$H$4:$H$503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Orig'!$J$4:$J$503</c:f>
              <c:numCache>
                <c:formatCode>0.00E+00</c:formatCode>
                <c:ptCount val="500"/>
                <c:pt idx="0">
                  <c:v>9046180</c:v>
                </c:pt>
                <c:pt idx="1">
                  <c:v>7090070</c:v>
                </c:pt>
                <c:pt idx="2">
                  <c:v>7932800</c:v>
                </c:pt>
                <c:pt idx="3">
                  <c:v>6649660</c:v>
                </c:pt>
                <c:pt idx="4">
                  <c:v>6644880</c:v>
                </c:pt>
                <c:pt idx="5">
                  <c:v>6823880</c:v>
                </c:pt>
                <c:pt idx="6">
                  <c:v>6675670</c:v>
                </c:pt>
                <c:pt idx="7">
                  <c:v>6738790</c:v>
                </c:pt>
                <c:pt idx="8">
                  <c:v>6600200</c:v>
                </c:pt>
                <c:pt idx="9">
                  <c:v>6578260</c:v>
                </c:pt>
                <c:pt idx="10">
                  <c:v>6514500</c:v>
                </c:pt>
                <c:pt idx="11">
                  <c:v>6708700</c:v>
                </c:pt>
                <c:pt idx="12">
                  <c:v>6852150</c:v>
                </c:pt>
                <c:pt idx="13">
                  <c:v>6677550</c:v>
                </c:pt>
                <c:pt idx="14">
                  <c:v>6864710</c:v>
                </c:pt>
                <c:pt idx="15">
                  <c:v>6685320</c:v>
                </c:pt>
                <c:pt idx="16">
                  <c:v>6478880</c:v>
                </c:pt>
                <c:pt idx="17">
                  <c:v>6496340</c:v>
                </c:pt>
                <c:pt idx="18">
                  <c:v>6610160</c:v>
                </c:pt>
                <c:pt idx="19">
                  <c:v>6712510</c:v>
                </c:pt>
                <c:pt idx="20">
                  <c:v>6731590</c:v>
                </c:pt>
                <c:pt idx="21">
                  <c:v>6822790</c:v>
                </c:pt>
                <c:pt idx="22">
                  <c:v>9222580</c:v>
                </c:pt>
                <c:pt idx="23">
                  <c:v>7173120</c:v>
                </c:pt>
                <c:pt idx="24">
                  <c:v>6632460</c:v>
                </c:pt>
                <c:pt idx="25">
                  <c:v>6685660</c:v>
                </c:pt>
                <c:pt idx="26">
                  <c:v>6823890</c:v>
                </c:pt>
                <c:pt idx="27">
                  <c:v>6602200</c:v>
                </c:pt>
                <c:pt idx="28">
                  <c:v>6649530</c:v>
                </c:pt>
                <c:pt idx="29">
                  <c:v>6587350</c:v>
                </c:pt>
                <c:pt idx="30">
                  <c:v>6542500</c:v>
                </c:pt>
                <c:pt idx="31">
                  <c:v>6705770</c:v>
                </c:pt>
                <c:pt idx="32">
                  <c:v>6607080</c:v>
                </c:pt>
                <c:pt idx="33">
                  <c:v>6533700</c:v>
                </c:pt>
                <c:pt idx="34">
                  <c:v>6582710</c:v>
                </c:pt>
                <c:pt idx="35">
                  <c:v>7442200</c:v>
                </c:pt>
                <c:pt idx="36">
                  <c:v>6400270</c:v>
                </c:pt>
                <c:pt idx="37">
                  <c:v>6532740</c:v>
                </c:pt>
                <c:pt idx="38">
                  <c:v>6668190</c:v>
                </c:pt>
                <c:pt idx="39">
                  <c:v>6488680</c:v>
                </c:pt>
                <c:pt idx="40">
                  <c:v>6586340</c:v>
                </c:pt>
                <c:pt idx="41">
                  <c:v>6498610</c:v>
                </c:pt>
                <c:pt idx="42">
                  <c:v>6681240</c:v>
                </c:pt>
                <c:pt idx="43">
                  <c:v>6602830</c:v>
                </c:pt>
                <c:pt idx="44">
                  <c:v>6726380</c:v>
                </c:pt>
                <c:pt idx="45">
                  <c:v>6648460</c:v>
                </c:pt>
                <c:pt idx="46">
                  <c:v>8052400</c:v>
                </c:pt>
                <c:pt idx="47">
                  <c:v>6971240</c:v>
                </c:pt>
                <c:pt idx="48">
                  <c:v>6736920</c:v>
                </c:pt>
                <c:pt idx="49">
                  <c:v>7479330</c:v>
                </c:pt>
                <c:pt idx="50">
                  <c:v>8298450</c:v>
                </c:pt>
                <c:pt idx="51">
                  <c:v>9284300</c:v>
                </c:pt>
                <c:pt idx="52">
                  <c:v>6729640</c:v>
                </c:pt>
                <c:pt idx="53">
                  <c:v>6618970</c:v>
                </c:pt>
                <c:pt idx="54">
                  <c:v>6589110</c:v>
                </c:pt>
                <c:pt idx="55">
                  <c:v>6584390</c:v>
                </c:pt>
                <c:pt idx="56">
                  <c:v>6631890</c:v>
                </c:pt>
                <c:pt idx="57">
                  <c:v>6900300</c:v>
                </c:pt>
                <c:pt idx="58">
                  <c:v>6591160</c:v>
                </c:pt>
                <c:pt idx="59">
                  <c:v>6503810</c:v>
                </c:pt>
                <c:pt idx="60">
                  <c:v>6505130</c:v>
                </c:pt>
                <c:pt idx="61">
                  <c:v>6548220</c:v>
                </c:pt>
                <c:pt idx="62">
                  <c:v>6772740</c:v>
                </c:pt>
                <c:pt idx="63">
                  <c:v>6546960</c:v>
                </c:pt>
                <c:pt idx="64">
                  <c:v>6589700</c:v>
                </c:pt>
                <c:pt idx="65">
                  <c:v>6660730</c:v>
                </c:pt>
                <c:pt idx="66">
                  <c:v>8003520</c:v>
                </c:pt>
                <c:pt idx="67">
                  <c:v>8128280</c:v>
                </c:pt>
                <c:pt idx="68">
                  <c:v>6770070</c:v>
                </c:pt>
                <c:pt idx="69">
                  <c:v>7609620</c:v>
                </c:pt>
                <c:pt idx="70">
                  <c:v>6592210</c:v>
                </c:pt>
                <c:pt idx="71">
                  <c:v>6667170</c:v>
                </c:pt>
                <c:pt idx="72">
                  <c:v>6608680</c:v>
                </c:pt>
                <c:pt idx="73">
                  <c:v>6428720</c:v>
                </c:pt>
                <c:pt idx="74">
                  <c:v>6544170</c:v>
                </c:pt>
                <c:pt idx="75">
                  <c:v>6458900</c:v>
                </c:pt>
                <c:pt idx="76">
                  <c:v>6806250</c:v>
                </c:pt>
                <c:pt idx="77">
                  <c:v>6522300</c:v>
                </c:pt>
                <c:pt idx="78">
                  <c:v>6602920</c:v>
                </c:pt>
                <c:pt idx="79">
                  <c:v>6511410</c:v>
                </c:pt>
                <c:pt idx="80">
                  <c:v>6628830</c:v>
                </c:pt>
                <c:pt idx="81">
                  <c:v>6558700</c:v>
                </c:pt>
                <c:pt idx="82">
                  <c:v>6512140</c:v>
                </c:pt>
                <c:pt idx="83">
                  <c:v>6740740</c:v>
                </c:pt>
                <c:pt idx="84">
                  <c:v>6506720</c:v>
                </c:pt>
                <c:pt idx="85">
                  <c:v>6681880</c:v>
                </c:pt>
                <c:pt idx="86">
                  <c:v>6516320</c:v>
                </c:pt>
                <c:pt idx="87">
                  <c:v>6512410</c:v>
                </c:pt>
                <c:pt idx="88">
                  <c:v>6970840</c:v>
                </c:pt>
                <c:pt idx="89">
                  <c:v>6536430</c:v>
                </c:pt>
                <c:pt idx="90">
                  <c:v>6596800</c:v>
                </c:pt>
                <c:pt idx="91">
                  <c:v>6565430</c:v>
                </c:pt>
                <c:pt idx="92">
                  <c:v>6645940</c:v>
                </c:pt>
                <c:pt idx="93">
                  <c:v>6548700</c:v>
                </c:pt>
                <c:pt idx="94">
                  <c:v>6627460</c:v>
                </c:pt>
                <c:pt idx="95">
                  <c:v>6968300</c:v>
                </c:pt>
                <c:pt idx="96">
                  <c:v>6678440</c:v>
                </c:pt>
                <c:pt idx="97">
                  <c:v>6616470</c:v>
                </c:pt>
                <c:pt idx="98">
                  <c:v>6497260</c:v>
                </c:pt>
                <c:pt idx="99">
                  <c:v>6745850</c:v>
                </c:pt>
                <c:pt idx="100">
                  <c:v>6806710</c:v>
                </c:pt>
                <c:pt idx="101">
                  <c:v>6713120</c:v>
                </c:pt>
                <c:pt idx="102">
                  <c:v>7034330</c:v>
                </c:pt>
                <c:pt idx="103">
                  <c:v>8346890</c:v>
                </c:pt>
                <c:pt idx="104">
                  <c:v>7213070</c:v>
                </c:pt>
                <c:pt idx="105">
                  <c:v>6776410</c:v>
                </c:pt>
                <c:pt idx="106">
                  <c:v>7159470</c:v>
                </c:pt>
                <c:pt idx="107">
                  <c:v>6593080</c:v>
                </c:pt>
                <c:pt idx="108">
                  <c:v>7420940</c:v>
                </c:pt>
                <c:pt idx="109">
                  <c:v>7403350</c:v>
                </c:pt>
                <c:pt idx="110">
                  <c:v>7426600</c:v>
                </c:pt>
                <c:pt idx="111">
                  <c:v>6732890</c:v>
                </c:pt>
                <c:pt idx="112">
                  <c:v>6655120</c:v>
                </c:pt>
                <c:pt idx="113">
                  <c:v>6528670</c:v>
                </c:pt>
                <c:pt idx="114">
                  <c:v>6580460</c:v>
                </c:pt>
                <c:pt idx="115">
                  <c:v>6570960</c:v>
                </c:pt>
                <c:pt idx="116">
                  <c:v>6756700</c:v>
                </c:pt>
                <c:pt idx="117">
                  <c:v>6627710</c:v>
                </c:pt>
                <c:pt idx="118">
                  <c:v>6999050</c:v>
                </c:pt>
                <c:pt idx="119">
                  <c:v>7175140</c:v>
                </c:pt>
                <c:pt idx="120">
                  <c:v>7043510</c:v>
                </c:pt>
                <c:pt idx="121">
                  <c:v>6992860</c:v>
                </c:pt>
                <c:pt idx="122">
                  <c:v>6707680</c:v>
                </c:pt>
                <c:pt idx="123">
                  <c:v>6717360</c:v>
                </c:pt>
                <c:pt idx="124">
                  <c:v>6682100</c:v>
                </c:pt>
                <c:pt idx="125">
                  <c:v>6815660</c:v>
                </c:pt>
                <c:pt idx="126">
                  <c:v>7091750</c:v>
                </c:pt>
                <c:pt idx="127">
                  <c:v>7707680</c:v>
                </c:pt>
                <c:pt idx="128">
                  <c:v>8765880</c:v>
                </c:pt>
                <c:pt idx="129">
                  <c:v>8613570</c:v>
                </c:pt>
                <c:pt idx="130">
                  <c:v>8272240</c:v>
                </c:pt>
                <c:pt idx="131">
                  <c:v>9204590</c:v>
                </c:pt>
                <c:pt idx="132">
                  <c:v>7631040</c:v>
                </c:pt>
                <c:pt idx="133">
                  <c:v>8036270</c:v>
                </c:pt>
                <c:pt idx="134">
                  <c:v>6781780</c:v>
                </c:pt>
                <c:pt idx="135">
                  <c:v>6951990</c:v>
                </c:pt>
                <c:pt idx="136">
                  <c:v>6921780</c:v>
                </c:pt>
                <c:pt idx="137">
                  <c:v>7395330</c:v>
                </c:pt>
                <c:pt idx="138">
                  <c:v>7410390</c:v>
                </c:pt>
                <c:pt idx="139">
                  <c:v>6978540</c:v>
                </c:pt>
                <c:pt idx="140">
                  <c:v>6735710</c:v>
                </c:pt>
                <c:pt idx="141">
                  <c:v>7230560</c:v>
                </c:pt>
                <c:pt idx="142">
                  <c:v>6607020</c:v>
                </c:pt>
                <c:pt idx="143">
                  <c:v>7389040</c:v>
                </c:pt>
                <c:pt idx="144">
                  <c:v>6471930</c:v>
                </c:pt>
                <c:pt idx="145">
                  <c:v>6511330</c:v>
                </c:pt>
                <c:pt idx="146">
                  <c:v>6592610</c:v>
                </c:pt>
                <c:pt idx="147">
                  <c:v>6576580</c:v>
                </c:pt>
                <c:pt idx="148">
                  <c:v>6853730</c:v>
                </c:pt>
                <c:pt idx="149">
                  <c:v>6645880</c:v>
                </c:pt>
                <c:pt idx="150">
                  <c:v>6868440</c:v>
                </c:pt>
                <c:pt idx="151">
                  <c:v>6741160</c:v>
                </c:pt>
                <c:pt idx="152">
                  <c:v>6819450</c:v>
                </c:pt>
                <c:pt idx="153">
                  <c:v>6924920</c:v>
                </c:pt>
                <c:pt idx="154">
                  <c:v>6910820</c:v>
                </c:pt>
                <c:pt idx="155">
                  <c:v>8196310</c:v>
                </c:pt>
                <c:pt idx="156">
                  <c:v>10276300</c:v>
                </c:pt>
                <c:pt idx="157">
                  <c:v>6668490</c:v>
                </c:pt>
                <c:pt idx="158">
                  <c:v>6954280</c:v>
                </c:pt>
                <c:pt idx="159">
                  <c:v>6547600</c:v>
                </c:pt>
                <c:pt idx="160">
                  <c:v>6461450</c:v>
                </c:pt>
                <c:pt idx="161">
                  <c:v>6707420</c:v>
                </c:pt>
                <c:pt idx="162">
                  <c:v>6713640</c:v>
                </c:pt>
                <c:pt idx="163">
                  <c:v>7189080</c:v>
                </c:pt>
                <c:pt idx="164">
                  <c:v>7081740</c:v>
                </c:pt>
                <c:pt idx="165">
                  <c:v>8551680</c:v>
                </c:pt>
                <c:pt idx="166">
                  <c:v>7585880</c:v>
                </c:pt>
                <c:pt idx="167">
                  <c:v>6900640</c:v>
                </c:pt>
                <c:pt idx="168">
                  <c:v>6784020</c:v>
                </c:pt>
                <c:pt idx="169">
                  <c:v>6424920</c:v>
                </c:pt>
                <c:pt idx="170">
                  <c:v>6535290</c:v>
                </c:pt>
                <c:pt idx="171">
                  <c:v>6710920</c:v>
                </c:pt>
                <c:pt idx="172">
                  <c:v>6591320</c:v>
                </c:pt>
                <c:pt idx="173">
                  <c:v>6859910</c:v>
                </c:pt>
                <c:pt idx="174">
                  <c:v>6678880</c:v>
                </c:pt>
                <c:pt idx="175">
                  <c:v>6862180</c:v>
                </c:pt>
                <c:pt idx="176">
                  <c:v>6709990</c:v>
                </c:pt>
                <c:pt idx="177">
                  <c:v>8964730</c:v>
                </c:pt>
                <c:pt idx="178">
                  <c:v>6867410</c:v>
                </c:pt>
                <c:pt idx="179">
                  <c:v>6770380</c:v>
                </c:pt>
                <c:pt idx="180">
                  <c:v>7819630</c:v>
                </c:pt>
                <c:pt idx="181">
                  <c:v>8175650</c:v>
                </c:pt>
                <c:pt idx="182">
                  <c:v>7030080</c:v>
                </c:pt>
                <c:pt idx="183">
                  <c:v>7041120</c:v>
                </c:pt>
                <c:pt idx="184">
                  <c:v>6762740</c:v>
                </c:pt>
                <c:pt idx="185">
                  <c:v>6891360</c:v>
                </c:pt>
                <c:pt idx="186">
                  <c:v>6648560</c:v>
                </c:pt>
                <c:pt idx="187">
                  <c:v>6562590</c:v>
                </c:pt>
                <c:pt idx="188">
                  <c:v>8909770</c:v>
                </c:pt>
                <c:pt idx="189">
                  <c:v>7456260</c:v>
                </c:pt>
                <c:pt idx="190">
                  <c:v>7867620</c:v>
                </c:pt>
                <c:pt idx="191">
                  <c:v>7956050</c:v>
                </c:pt>
                <c:pt idx="192">
                  <c:v>6899160</c:v>
                </c:pt>
                <c:pt idx="193">
                  <c:v>6808580</c:v>
                </c:pt>
                <c:pt idx="194">
                  <c:v>6485450</c:v>
                </c:pt>
                <c:pt idx="195">
                  <c:v>6703710</c:v>
                </c:pt>
                <c:pt idx="196">
                  <c:v>6816340</c:v>
                </c:pt>
                <c:pt idx="197">
                  <c:v>7158640</c:v>
                </c:pt>
                <c:pt idx="198">
                  <c:v>6591860</c:v>
                </c:pt>
                <c:pt idx="199">
                  <c:v>6623480</c:v>
                </c:pt>
                <c:pt idx="200">
                  <c:v>7365940</c:v>
                </c:pt>
                <c:pt idx="201">
                  <c:v>8052420</c:v>
                </c:pt>
                <c:pt idx="202">
                  <c:v>8079720</c:v>
                </c:pt>
                <c:pt idx="203">
                  <c:v>6904310</c:v>
                </c:pt>
                <c:pt idx="204">
                  <c:v>6671800</c:v>
                </c:pt>
                <c:pt idx="205">
                  <c:v>6733750</c:v>
                </c:pt>
                <c:pt idx="206">
                  <c:v>6520310</c:v>
                </c:pt>
                <c:pt idx="207">
                  <c:v>6861730</c:v>
                </c:pt>
                <c:pt idx="208">
                  <c:v>6432340</c:v>
                </c:pt>
                <c:pt idx="209">
                  <c:v>6607640</c:v>
                </c:pt>
                <c:pt idx="210">
                  <c:v>6731170</c:v>
                </c:pt>
                <c:pt idx="211">
                  <c:v>6553790</c:v>
                </c:pt>
                <c:pt idx="212">
                  <c:v>6739950</c:v>
                </c:pt>
                <c:pt idx="213">
                  <c:v>6599870</c:v>
                </c:pt>
                <c:pt idx="214">
                  <c:v>6992250</c:v>
                </c:pt>
                <c:pt idx="215">
                  <c:v>6627780</c:v>
                </c:pt>
                <c:pt idx="216">
                  <c:v>6554620</c:v>
                </c:pt>
                <c:pt idx="217">
                  <c:v>7547480</c:v>
                </c:pt>
                <c:pt idx="218">
                  <c:v>6610780</c:v>
                </c:pt>
                <c:pt idx="219">
                  <c:v>6843870</c:v>
                </c:pt>
                <c:pt idx="220">
                  <c:v>7100940</c:v>
                </c:pt>
                <c:pt idx="221">
                  <c:v>7365400</c:v>
                </c:pt>
                <c:pt idx="222">
                  <c:v>6975840</c:v>
                </c:pt>
                <c:pt idx="223">
                  <c:v>6786640</c:v>
                </c:pt>
                <c:pt idx="224">
                  <c:v>6756110</c:v>
                </c:pt>
                <c:pt idx="225">
                  <c:v>6550680</c:v>
                </c:pt>
                <c:pt idx="226">
                  <c:v>8142480</c:v>
                </c:pt>
                <c:pt idx="227">
                  <c:v>6425940</c:v>
                </c:pt>
                <c:pt idx="228">
                  <c:v>6545340</c:v>
                </c:pt>
                <c:pt idx="229">
                  <c:v>6685230</c:v>
                </c:pt>
                <c:pt idx="230">
                  <c:v>6554600</c:v>
                </c:pt>
                <c:pt idx="231">
                  <c:v>6884720</c:v>
                </c:pt>
                <c:pt idx="232">
                  <c:v>6484640</c:v>
                </c:pt>
                <c:pt idx="233">
                  <c:v>6620240</c:v>
                </c:pt>
                <c:pt idx="234">
                  <c:v>6674800</c:v>
                </c:pt>
                <c:pt idx="235">
                  <c:v>7408860</c:v>
                </c:pt>
                <c:pt idx="236">
                  <c:v>7303290</c:v>
                </c:pt>
                <c:pt idx="237">
                  <c:v>6721860</c:v>
                </c:pt>
                <c:pt idx="238">
                  <c:v>8004210</c:v>
                </c:pt>
                <c:pt idx="239">
                  <c:v>6706650</c:v>
                </c:pt>
                <c:pt idx="240">
                  <c:v>6519350</c:v>
                </c:pt>
                <c:pt idx="241">
                  <c:v>6830330</c:v>
                </c:pt>
                <c:pt idx="242">
                  <c:v>7092800</c:v>
                </c:pt>
                <c:pt idx="243">
                  <c:v>7799100</c:v>
                </c:pt>
                <c:pt idx="244">
                  <c:v>6961110</c:v>
                </c:pt>
                <c:pt idx="245">
                  <c:v>6990290</c:v>
                </c:pt>
                <c:pt idx="246">
                  <c:v>6878750</c:v>
                </c:pt>
                <c:pt idx="247">
                  <c:v>7075810</c:v>
                </c:pt>
                <c:pt idx="248">
                  <c:v>7001300</c:v>
                </c:pt>
                <c:pt idx="249">
                  <c:v>6626480</c:v>
                </c:pt>
                <c:pt idx="250">
                  <c:v>6834670</c:v>
                </c:pt>
                <c:pt idx="251">
                  <c:v>6748590</c:v>
                </c:pt>
                <c:pt idx="252">
                  <c:v>6564610</c:v>
                </c:pt>
                <c:pt idx="253">
                  <c:v>6485220</c:v>
                </c:pt>
                <c:pt idx="254">
                  <c:v>6593800</c:v>
                </c:pt>
                <c:pt idx="255">
                  <c:v>6703920</c:v>
                </c:pt>
                <c:pt idx="256">
                  <c:v>7528560</c:v>
                </c:pt>
                <c:pt idx="257">
                  <c:v>8014640</c:v>
                </c:pt>
                <c:pt idx="258">
                  <c:v>8224420</c:v>
                </c:pt>
                <c:pt idx="259">
                  <c:v>9082890</c:v>
                </c:pt>
                <c:pt idx="260">
                  <c:v>6630600</c:v>
                </c:pt>
                <c:pt idx="261">
                  <c:v>7381030</c:v>
                </c:pt>
                <c:pt idx="262">
                  <c:v>6636920</c:v>
                </c:pt>
                <c:pt idx="263">
                  <c:v>6748800</c:v>
                </c:pt>
                <c:pt idx="264">
                  <c:v>6761950</c:v>
                </c:pt>
                <c:pt idx="265">
                  <c:v>8527320</c:v>
                </c:pt>
                <c:pt idx="266">
                  <c:v>7237380</c:v>
                </c:pt>
                <c:pt idx="267">
                  <c:v>6651010</c:v>
                </c:pt>
                <c:pt idx="268">
                  <c:v>6955870</c:v>
                </c:pt>
                <c:pt idx="269">
                  <c:v>6595550</c:v>
                </c:pt>
                <c:pt idx="270">
                  <c:v>6693610</c:v>
                </c:pt>
                <c:pt idx="271">
                  <c:v>6556410</c:v>
                </c:pt>
                <c:pt idx="272">
                  <c:v>7859600</c:v>
                </c:pt>
                <c:pt idx="273">
                  <c:v>7359690</c:v>
                </c:pt>
                <c:pt idx="274">
                  <c:v>7081100</c:v>
                </c:pt>
                <c:pt idx="275">
                  <c:v>6753380</c:v>
                </c:pt>
                <c:pt idx="276">
                  <c:v>7139880</c:v>
                </c:pt>
                <c:pt idx="277">
                  <c:v>6722360</c:v>
                </c:pt>
                <c:pt idx="278">
                  <c:v>6929640</c:v>
                </c:pt>
                <c:pt idx="279">
                  <c:v>6586300</c:v>
                </c:pt>
                <c:pt idx="280">
                  <c:v>7263010</c:v>
                </c:pt>
                <c:pt idx="281">
                  <c:v>6772300</c:v>
                </c:pt>
                <c:pt idx="282">
                  <c:v>6847140</c:v>
                </c:pt>
                <c:pt idx="283">
                  <c:v>6912790</c:v>
                </c:pt>
                <c:pt idx="284">
                  <c:v>6874350</c:v>
                </c:pt>
                <c:pt idx="285">
                  <c:v>6535580</c:v>
                </c:pt>
                <c:pt idx="286">
                  <c:v>6677170</c:v>
                </c:pt>
                <c:pt idx="287">
                  <c:v>6696350</c:v>
                </c:pt>
                <c:pt idx="288">
                  <c:v>7121210</c:v>
                </c:pt>
                <c:pt idx="289">
                  <c:v>6673280</c:v>
                </c:pt>
                <c:pt idx="290">
                  <c:v>6593260</c:v>
                </c:pt>
                <c:pt idx="291">
                  <c:v>6682110</c:v>
                </c:pt>
                <c:pt idx="292">
                  <c:v>8248660</c:v>
                </c:pt>
                <c:pt idx="293">
                  <c:v>7035220</c:v>
                </c:pt>
                <c:pt idx="294">
                  <c:v>6622860</c:v>
                </c:pt>
                <c:pt idx="295">
                  <c:v>6688760</c:v>
                </c:pt>
                <c:pt idx="296">
                  <c:v>6612100</c:v>
                </c:pt>
                <c:pt idx="297">
                  <c:v>8735530</c:v>
                </c:pt>
                <c:pt idx="298">
                  <c:v>8506590</c:v>
                </c:pt>
                <c:pt idx="299">
                  <c:v>7243860</c:v>
                </c:pt>
                <c:pt idx="300">
                  <c:v>6610520</c:v>
                </c:pt>
                <c:pt idx="301">
                  <c:v>8367510</c:v>
                </c:pt>
                <c:pt idx="302">
                  <c:v>6658280</c:v>
                </c:pt>
                <c:pt idx="303">
                  <c:v>6845060</c:v>
                </c:pt>
                <c:pt idx="304">
                  <c:v>6933890</c:v>
                </c:pt>
                <c:pt idx="305">
                  <c:v>6667310</c:v>
                </c:pt>
                <c:pt idx="306">
                  <c:v>7601270</c:v>
                </c:pt>
                <c:pt idx="307">
                  <c:v>7368780</c:v>
                </c:pt>
                <c:pt idx="308">
                  <c:v>8943650</c:v>
                </c:pt>
                <c:pt idx="309">
                  <c:v>7240960</c:v>
                </c:pt>
                <c:pt idx="310">
                  <c:v>6662510</c:v>
                </c:pt>
                <c:pt idx="311">
                  <c:v>6698590</c:v>
                </c:pt>
                <c:pt idx="312">
                  <c:v>6672440</c:v>
                </c:pt>
                <c:pt idx="313">
                  <c:v>8698610</c:v>
                </c:pt>
                <c:pt idx="314">
                  <c:v>12336600</c:v>
                </c:pt>
                <c:pt idx="315">
                  <c:v>8651820</c:v>
                </c:pt>
                <c:pt idx="316">
                  <c:v>7858200</c:v>
                </c:pt>
                <c:pt idx="317">
                  <c:v>8875450</c:v>
                </c:pt>
                <c:pt idx="318">
                  <c:v>8397810</c:v>
                </c:pt>
                <c:pt idx="319">
                  <c:v>7828730</c:v>
                </c:pt>
                <c:pt idx="320">
                  <c:v>7755080</c:v>
                </c:pt>
                <c:pt idx="321">
                  <c:v>7613120</c:v>
                </c:pt>
                <c:pt idx="322">
                  <c:v>6730030</c:v>
                </c:pt>
                <c:pt idx="323">
                  <c:v>8567300</c:v>
                </c:pt>
                <c:pt idx="324">
                  <c:v>6569740</c:v>
                </c:pt>
                <c:pt idx="325">
                  <c:v>7336980</c:v>
                </c:pt>
                <c:pt idx="326">
                  <c:v>7540130</c:v>
                </c:pt>
                <c:pt idx="327">
                  <c:v>6688360</c:v>
                </c:pt>
                <c:pt idx="328">
                  <c:v>7239150</c:v>
                </c:pt>
                <c:pt idx="329">
                  <c:v>6817130</c:v>
                </c:pt>
                <c:pt idx="330">
                  <c:v>6630310</c:v>
                </c:pt>
                <c:pt idx="331">
                  <c:v>6965800</c:v>
                </c:pt>
                <c:pt idx="332">
                  <c:v>6697150</c:v>
                </c:pt>
                <c:pt idx="333">
                  <c:v>7085240</c:v>
                </c:pt>
                <c:pt idx="334">
                  <c:v>8217260</c:v>
                </c:pt>
                <c:pt idx="335">
                  <c:v>7751430</c:v>
                </c:pt>
                <c:pt idx="336">
                  <c:v>8281590</c:v>
                </c:pt>
                <c:pt idx="337">
                  <c:v>7303380</c:v>
                </c:pt>
                <c:pt idx="338">
                  <c:v>6540240</c:v>
                </c:pt>
                <c:pt idx="339">
                  <c:v>8059130</c:v>
                </c:pt>
                <c:pt idx="340">
                  <c:v>7998760</c:v>
                </c:pt>
                <c:pt idx="341">
                  <c:v>6619270</c:v>
                </c:pt>
                <c:pt idx="342">
                  <c:v>8667580</c:v>
                </c:pt>
                <c:pt idx="343">
                  <c:v>6757530</c:v>
                </c:pt>
                <c:pt idx="344">
                  <c:v>6652310</c:v>
                </c:pt>
                <c:pt idx="345">
                  <c:v>6667650</c:v>
                </c:pt>
                <c:pt idx="346">
                  <c:v>7081180</c:v>
                </c:pt>
                <c:pt idx="347">
                  <c:v>8439170</c:v>
                </c:pt>
                <c:pt idx="348">
                  <c:v>6713500</c:v>
                </c:pt>
                <c:pt idx="349">
                  <c:v>7311120</c:v>
                </c:pt>
                <c:pt idx="350">
                  <c:v>6632740</c:v>
                </c:pt>
                <c:pt idx="351">
                  <c:v>6996570</c:v>
                </c:pt>
                <c:pt idx="352">
                  <c:v>7085790</c:v>
                </c:pt>
                <c:pt idx="353">
                  <c:v>7299920</c:v>
                </c:pt>
                <c:pt idx="354">
                  <c:v>7612290</c:v>
                </c:pt>
                <c:pt idx="355">
                  <c:v>6988120</c:v>
                </c:pt>
                <c:pt idx="356">
                  <c:v>6677150</c:v>
                </c:pt>
                <c:pt idx="357">
                  <c:v>7372260</c:v>
                </c:pt>
                <c:pt idx="358">
                  <c:v>6720900</c:v>
                </c:pt>
                <c:pt idx="359">
                  <c:v>6569850</c:v>
                </c:pt>
                <c:pt idx="360">
                  <c:v>7040720</c:v>
                </c:pt>
                <c:pt idx="361">
                  <c:v>6549130</c:v>
                </c:pt>
                <c:pt idx="362">
                  <c:v>7456750</c:v>
                </c:pt>
                <c:pt idx="363">
                  <c:v>6741630</c:v>
                </c:pt>
                <c:pt idx="364">
                  <c:v>7800480</c:v>
                </c:pt>
                <c:pt idx="365">
                  <c:v>7079210</c:v>
                </c:pt>
                <c:pt idx="366">
                  <c:v>6843220</c:v>
                </c:pt>
                <c:pt idx="367">
                  <c:v>7748180</c:v>
                </c:pt>
                <c:pt idx="368">
                  <c:v>10096400</c:v>
                </c:pt>
                <c:pt idx="369">
                  <c:v>7970430</c:v>
                </c:pt>
                <c:pt idx="370">
                  <c:v>10958000</c:v>
                </c:pt>
                <c:pt idx="371">
                  <c:v>7931880</c:v>
                </c:pt>
                <c:pt idx="372">
                  <c:v>8744600</c:v>
                </c:pt>
                <c:pt idx="373">
                  <c:v>7112160</c:v>
                </c:pt>
                <c:pt idx="374">
                  <c:v>6997060</c:v>
                </c:pt>
                <c:pt idx="375">
                  <c:v>7147170</c:v>
                </c:pt>
                <c:pt idx="376">
                  <c:v>6951210</c:v>
                </c:pt>
                <c:pt idx="377">
                  <c:v>6937100</c:v>
                </c:pt>
                <c:pt idx="378">
                  <c:v>7925620</c:v>
                </c:pt>
                <c:pt idx="379">
                  <c:v>7606390</c:v>
                </c:pt>
                <c:pt idx="380">
                  <c:v>8049330</c:v>
                </c:pt>
                <c:pt idx="381">
                  <c:v>6754560</c:v>
                </c:pt>
                <c:pt idx="382">
                  <c:v>6650880</c:v>
                </c:pt>
                <c:pt idx="383">
                  <c:v>7444040</c:v>
                </c:pt>
                <c:pt idx="384">
                  <c:v>6478650</c:v>
                </c:pt>
                <c:pt idx="385">
                  <c:v>6687280</c:v>
                </c:pt>
                <c:pt idx="386">
                  <c:v>6620860</c:v>
                </c:pt>
                <c:pt idx="387">
                  <c:v>7049510</c:v>
                </c:pt>
                <c:pt idx="388">
                  <c:v>6656310</c:v>
                </c:pt>
                <c:pt idx="389">
                  <c:v>6648360</c:v>
                </c:pt>
                <c:pt idx="390">
                  <c:v>6795310</c:v>
                </c:pt>
                <c:pt idx="391">
                  <c:v>6723550</c:v>
                </c:pt>
                <c:pt idx="392">
                  <c:v>7053220</c:v>
                </c:pt>
                <c:pt idx="393">
                  <c:v>6491780</c:v>
                </c:pt>
                <c:pt idx="394">
                  <c:v>7118020</c:v>
                </c:pt>
                <c:pt idx="395">
                  <c:v>7057540</c:v>
                </c:pt>
                <c:pt idx="396">
                  <c:v>6729460</c:v>
                </c:pt>
                <c:pt idx="397">
                  <c:v>6932750</c:v>
                </c:pt>
                <c:pt idx="398">
                  <c:v>6782920</c:v>
                </c:pt>
                <c:pt idx="399">
                  <c:v>6716530</c:v>
                </c:pt>
                <c:pt idx="400">
                  <c:v>7163940</c:v>
                </c:pt>
                <c:pt idx="401">
                  <c:v>6598580</c:v>
                </c:pt>
                <c:pt idx="402">
                  <c:v>7283100</c:v>
                </c:pt>
                <c:pt idx="403">
                  <c:v>7557120</c:v>
                </c:pt>
                <c:pt idx="404">
                  <c:v>10293100</c:v>
                </c:pt>
                <c:pt idx="405">
                  <c:v>8384890</c:v>
                </c:pt>
                <c:pt idx="406">
                  <c:v>7130740</c:v>
                </c:pt>
                <c:pt idx="407">
                  <c:v>6712780</c:v>
                </c:pt>
                <c:pt idx="408">
                  <c:v>6711380</c:v>
                </c:pt>
                <c:pt idx="409">
                  <c:v>6681650</c:v>
                </c:pt>
                <c:pt idx="410">
                  <c:v>7355710</c:v>
                </c:pt>
                <c:pt idx="411">
                  <c:v>7515150</c:v>
                </c:pt>
                <c:pt idx="412">
                  <c:v>6770060</c:v>
                </c:pt>
                <c:pt idx="413">
                  <c:v>7262180</c:v>
                </c:pt>
                <c:pt idx="414">
                  <c:v>6961610</c:v>
                </c:pt>
                <c:pt idx="415">
                  <c:v>13596900</c:v>
                </c:pt>
                <c:pt idx="416">
                  <c:v>8160330</c:v>
                </c:pt>
                <c:pt idx="417">
                  <c:v>8179100</c:v>
                </c:pt>
                <c:pt idx="418">
                  <c:v>6882060</c:v>
                </c:pt>
                <c:pt idx="419">
                  <c:v>7111930</c:v>
                </c:pt>
                <c:pt idx="420">
                  <c:v>6668640</c:v>
                </c:pt>
                <c:pt idx="421">
                  <c:v>6628740</c:v>
                </c:pt>
                <c:pt idx="422">
                  <c:v>7005440</c:v>
                </c:pt>
                <c:pt idx="423">
                  <c:v>6678760</c:v>
                </c:pt>
                <c:pt idx="424">
                  <c:v>6500260</c:v>
                </c:pt>
                <c:pt idx="425">
                  <c:v>6555810</c:v>
                </c:pt>
                <c:pt idx="426">
                  <c:v>6882530</c:v>
                </c:pt>
                <c:pt idx="427">
                  <c:v>6590640</c:v>
                </c:pt>
                <c:pt idx="428">
                  <c:v>6580510</c:v>
                </c:pt>
                <c:pt idx="429">
                  <c:v>7819460</c:v>
                </c:pt>
                <c:pt idx="430">
                  <c:v>7121660</c:v>
                </c:pt>
                <c:pt idx="431">
                  <c:v>7074790</c:v>
                </c:pt>
                <c:pt idx="432">
                  <c:v>6838200</c:v>
                </c:pt>
                <c:pt idx="433">
                  <c:v>6673120</c:v>
                </c:pt>
                <c:pt idx="434">
                  <c:v>6522820</c:v>
                </c:pt>
                <c:pt idx="435">
                  <c:v>6531520</c:v>
                </c:pt>
                <c:pt idx="436">
                  <c:v>6846590</c:v>
                </c:pt>
                <c:pt idx="437">
                  <c:v>6681620</c:v>
                </c:pt>
                <c:pt idx="438">
                  <c:v>8910390</c:v>
                </c:pt>
                <c:pt idx="439">
                  <c:v>6736920</c:v>
                </c:pt>
                <c:pt idx="440">
                  <c:v>6702700</c:v>
                </c:pt>
                <c:pt idx="441">
                  <c:v>6795060</c:v>
                </c:pt>
                <c:pt idx="442">
                  <c:v>6646600</c:v>
                </c:pt>
                <c:pt idx="443">
                  <c:v>6756510</c:v>
                </c:pt>
                <c:pt idx="444">
                  <c:v>6626640</c:v>
                </c:pt>
                <c:pt idx="445">
                  <c:v>6609370</c:v>
                </c:pt>
                <c:pt idx="446">
                  <c:v>6732400</c:v>
                </c:pt>
                <c:pt idx="447">
                  <c:v>6829800</c:v>
                </c:pt>
                <c:pt idx="448">
                  <c:v>6765710</c:v>
                </c:pt>
                <c:pt idx="449">
                  <c:v>6540100</c:v>
                </c:pt>
                <c:pt idx="450">
                  <c:v>6683890</c:v>
                </c:pt>
                <c:pt idx="451">
                  <c:v>6658180</c:v>
                </c:pt>
                <c:pt idx="452">
                  <c:v>7241930</c:v>
                </c:pt>
                <c:pt idx="453">
                  <c:v>6953600</c:v>
                </c:pt>
                <c:pt idx="454">
                  <c:v>7148000</c:v>
                </c:pt>
                <c:pt idx="455">
                  <c:v>6537640</c:v>
                </c:pt>
                <c:pt idx="456">
                  <c:v>7022880</c:v>
                </c:pt>
                <c:pt idx="457">
                  <c:v>7980900</c:v>
                </c:pt>
                <c:pt idx="458">
                  <c:v>6818980</c:v>
                </c:pt>
                <c:pt idx="459">
                  <c:v>6908770</c:v>
                </c:pt>
                <c:pt idx="460">
                  <c:v>8000020</c:v>
                </c:pt>
                <c:pt idx="461">
                  <c:v>8314030</c:v>
                </c:pt>
                <c:pt idx="462">
                  <c:v>7069360</c:v>
                </c:pt>
                <c:pt idx="463">
                  <c:v>6444940</c:v>
                </c:pt>
                <c:pt idx="464">
                  <c:v>6618510</c:v>
                </c:pt>
                <c:pt idx="465">
                  <c:v>6626940</c:v>
                </c:pt>
                <c:pt idx="466">
                  <c:v>6773130</c:v>
                </c:pt>
                <c:pt idx="467">
                  <c:v>6713640</c:v>
                </c:pt>
                <c:pt idx="468">
                  <c:v>6637440</c:v>
                </c:pt>
                <c:pt idx="469">
                  <c:v>6800440</c:v>
                </c:pt>
                <c:pt idx="470">
                  <c:v>6529820</c:v>
                </c:pt>
                <c:pt idx="471">
                  <c:v>6912240</c:v>
                </c:pt>
                <c:pt idx="472">
                  <c:v>6908330</c:v>
                </c:pt>
                <c:pt idx="473">
                  <c:v>6566510</c:v>
                </c:pt>
                <c:pt idx="474">
                  <c:v>7714440</c:v>
                </c:pt>
                <c:pt idx="475">
                  <c:v>7955620</c:v>
                </c:pt>
                <c:pt idx="476">
                  <c:v>6635580</c:v>
                </c:pt>
                <c:pt idx="477">
                  <c:v>6922400</c:v>
                </c:pt>
                <c:pt idx="478">
                  <c:v>7645520</c:v>
                </c:pt>
                <c:pt idx="479">
                  <c:v>6627250</c:v>
                </c:pt>
                <c:pt idx="480">
                  <c:v>7356300</c:v>
                </c:pt>
                <c:pt idx="481">
                  <c:v>6674460</c:v>
                </c:pt>
                <c:pt idx="482">
                  <c:v>7927490</c:v>
                </c:pt>
                <c:pt idx="483">
                  <c:v>6876350</c:v>
                </c:pt>
                <c:pt idx="484">
                  <c:v>6526090</c:v>
                </c:pt>
                <c:pt idx="485">
                  <c:v>7012960</c:v>
                </c:pt>
                <c:pt idx="486">
                  <c:v>6663400</c:v>
                </c:pt>
                <c:pt idx="487">
                  <c:v>6586880</c:v>
                </c:pt>
                <c:pt idx="488">
                  <c:v>6790890</c:v>
                </c:pt>
                <c:pt idx="489">
                  <c:v>6872090</c:v>
                </c:pt>
                <c:pt idx="490">
                  <c:v>6953230</c:v>
                </c:pt>
                <c:pt idx="491">
                  <c:v>7597400</c:v>
                </c:pt>
                <c:pt idx="492">
                  <c:v>8042570</c:v>
                </c:pt>
                <c:pt idx="493">
                  <c:v>6845510</c:v>
                </c:pt>
                <c:pt idx="494">
                  <c:v>6596330</c:v>
                </c:pt>
                <c:pt idx="495">
                  <c:v>6748530</c:v>
                </c:pt>
                <c:pt idx="496">
                  <c:v>6579990</c:v>
                </c:pt>
                <c:pt idx="497">
                  <c:v>6708820</c:v>
                </c:pt>
                <c:pt idx="498">
                  <c:v>6853650</c:v>
                </c:pt>
                <c:pt idx="499">
                  <c:v>6679350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E-4B8A-8526-128EEA7A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Creación del Arreglo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de Creacion Arreglo Orig'!$L$3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de Creacion Arreglo Orig'!$K$4:$K$503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Orig'!$L$4:$L$503</c:f>
              <c:numCache>
                <c:formatCode>0.00E+00</c:formatCode>
                <c:ptCount val="500"/>
                <c:pt idx="0">
                  <c:v>24583200</c:v>
                </c:pt>
                <c:pt idx="1">
                  <c:v>21857200</c:v>
                </c:pt>
                <c:pt idx="2">
                  <c:v>24915800</c:v>
                </c:pt>
                <c:pt idx="3">
                  <c:v>22234200</c:v>
                </c:pt>
                <c:pt idx="4">
                  <c:v>22005100</c:v>
                </c:pt>
                <c:pt idx="5">
                  <c:v>22165800</c:v>
                </c:pt>
                <c:pt idx="6">
                  <c:v>23608300</c:v>
                </c:pt>
                <c:pt idx="7">
                  <c:v>23425600</c:v>
                </c:pt>
                <c:pt idx="8">
                  <c:v>22013400</c:v>
                </c:pt>
                <c:pt idx="9">
                  <c:v>22923200</c:v>
                </c:pt>
                <c:pt idx="10">
                  <c:v>23517200</c:v>
                </c:pt>
                <c:pt idx="11">
                  <c:v>23864400</c:v>
                </c:pt>
                <c:pt idx="12">
                  <c:v>24655800</c:v>
                </c:pt>
                <c:pt idx="13">
                  <c:v>24015100</c:v>
                </c:pt>
                <c:pt idx="14">
                  <c:v>23315600</c:v>
                </c:pt>
                <c:pt idx="15">
                  <c:v>27273500</c:v>
                </c:pt>
                <c:pt idx="16">
                  <c:v>26823900</c:v>
                </c:pt>
                <c:pt idx="17">
                  <c:v>22887800</c:v>
                </c:pt>
                <c:pt idx="18">
                  <c:v>23920000</c:v>
                </c:pt>
                <c:pt idx="19">
                  <c:v>24924100</c:v>
                </c:pt>
                <c:pt idx="20">
                  <c:v>23859700</c:v>
                </c:pt>
                <c:pt idx="21">
                  <c:v>22302800</c:v>
                </c:pt>
                <c:pt idx="22">
                  <c:v>22039500</c:v>
                </c:pt>
                <c:pt idx="23">
                  <c:v>22155600</c:v>
                </c:pt>
                <c:pt idx="24">
                  <c:v>22919800</c:v>
                </c:pt>
                <c:pt idx="25">
                  <c:v>23041000</c:v>
                </c:pt>
                <c:pt idx="26">
                  <c:v>22004100</c:v>
                </c:pt>
                <c:pt idx="27">
                  <c:v>22460500</c:v>
                </c:pt>
                <c:pt idx="28">
                  <c:v>21968800</c:v>
                </c:pt>
                <c:pt idx="29">
                  <c:v>23890000</c:v>
                </c:pt>
                <c:pt idx="30">
                  <c:v>23181900</c:v>
                </c:pt>
                <c:pt idx="31">
                  <c:v>21889300</c:v>
                </c:pt>
                <c:pt idx="32">
                  <c:v>21812100</c:v>
                </c:pt>
                <c:pt idx="33">
                  <c:v>22971000</c:v>
                </c:pt>
                <c:pt idx="34">
                  <c:v>21823000</c:v>
                </c:pt>
                <c:pt idx="35">
                  <c:v>22389800</c:v>
                </c:pt>
                <c:pt idx="36">
                  <c:v>21692600</c:v>
                </c:pt>
                <c:pt idx="37">
                  <c:v>21880500</c:v>
                </c:pt>
                <c:pt idx="38">
                  <c:v>22122800</c:v>
                </c:pt>
                <c:pt idx="39">
                  <c:v>21921800</c:v>
                </c:pt>
                <c:pt idx="40">
                  <c:v>22645600</c:v>
                </c:pt>
                <c:pt idx="41">
                  <c:v>27307400</c:v>
                </c:pt>
                <c:pt idx="42">
                  <c:v>25201500</c:v>
                </c:pt>
                <c:pt idx="43">
                  <c:v>25042500</c:v>
                </c:pt>
                <c:pt idx="44">
                  <c:v>53154200</c:v>
                </c:pt>
                <c:pt idx="45">
                  <c:v>21654000</c:v>
                </c:pt>
                <c:pt idx="46">
                  <c:v>21699300</c:v>
                </c:pt>
                <c:pt idx="47">
                  <c:v>21712100</c:v>
                </c:pt>
                <c:pt idx="48">
                  <c:v>24190200</c:v>
                </c:pt>
                <c:pt idx="49">
                  <c:v>23318400</c:v>
                </c:pt>
                <c:pt idx="50">
                  <c:v>23281500</c:v>
                </c:pt>
                <c:pt idx="51">
                  <c:v>22267500</c:v>
                </c:pt>
                <c:pt idx="52">
                  <c:v>24212600</c:v>
                </c:pt>
                <c:pt idx="53">
                  <c:v>22223600</c:v>
                </c:pt>
                <c:pt idx="54">
                  <c:v>21871300</c:v>
                </c:pt>
                <c:pt idx="55">
                  <c:v>22068000</c:v>
                </c:pt>
                <c:pt idx="56">
                  <c:v>22025600</c:v>
                </c:pt>
                <c:pt idx="57">
                  <c:v>22446000</c:v>
                </c:pt>
                <c:pt idx="58">
                  <c:v>21733300</c:v>
                </c:pt>
                <c:pt idx="59">
                  <c:v>22254300</c:v>
                </c:pt>
                <c:pt idx="60">
                  <c:v>22063900</c:v>
                </c:pt>
                <c:pt idx="61">
                  <c:v>22575200</c:v>
                </c:pt>
                <c:pt idx="62">
                  <c:v>22277900</c:v>
                </c:pt>
                <c:pt idx="63">
                  <c:v>22051700</c:v>
                </c:pt>
                <c:pt idx="64">
                  <c:v>22792000</c:v>
                </c:pt>
                <c:pt idx="65">
                  <c:v>22617800</c:v>
                </c:pt>
                <c:pt idx="66">
                  <c:v>21940800</c:v>
                </c:pt>
                <c:pt idx="67">
                  <c:v>22982000</c:v>
                </c:pt>
                <c:pt idx="68">
                  <c:v>24276600</c:v>
                </c:pt>
                <c:pt idx="69">
                  <c:v>24117800</c:v>
                </c:pt>
                <c:pt idx="70">
                  <c:v>23438800</c:v>
                </c:pt>
                <c:pt idx="71">
                  <c:v>21793300</c:v>
                </c:pt>
                <c:pt idx="72">
                  <c:v>22006200</c:v>
                </c:pt>
                <c:pt idx="73">
                  <c:v>21744300</c:v>
                </c:pt>
                <c:pt idx="74">
                  <c:v>22167600</c:v>
                </c:pt>
                <c:pt idx="75">
                  <c:v>35596800</c:v>
                </c:pt>
                <c:pt idx="76">
                  <c:v>22625300</c:v>
                </c:pt>
                <c:pt idx="77">
                  <c:v>21845500</c:v>
                </c:pt>
                <c:pt idx="78">
                  <c:v>21869700</c:v>
                </c:pt>
                <c:pt idx="79">
                  <c:v>22915600</c:v>
                </c:pt>
                <c:pt idx="80">
                  <c:v>22328400</c:v>
                </c:pt>
                <c:pt idx="81">
                  <c:v>23653000</c:v>
                </c:pt>
                <c:pt idx="82">
                  <c:v>22348300</c:v>
                </c:pt>
                <c:pt idx="83">
                  <c:v>22249200</c:v>
                </c:pt>
                <c:pt idx="84">
                  <c:v>21833900</c:v>
                </c:pt>
                <c:pt idx="85">
                  <c:v>21776600</c:v>
                </c:pt>
                <c:pt idx="86">
                  <c:v>22232600</c:v>
                </c:pt>
                <c:pt idx="87">
                  <c:v>22638800</c:v>
                </c:pt>
                <c:pt idx="88">
                  <c:v>22017900</c:v>
                </c:pt>
                <c:pt idx="89">
                  <c:v>22126500</c:v>
                </c:pt>
                <c:pt idx="90">
                  <c:v>22786000</c:v>
                </c:pt>
                <c:pt idx="91">
                  <c:v>24929300</c:v>
                </c:pt>
                <c:pt idx="92">
                  <c:v>27016400</c:v>
                </c:pt>
                <c:pt idx="93">
                  <c:v>25688700</c:v>
                </c:pt>
                <c:pt idx="94">
                  <c:v>24136200</c:v>
                </c:pt>
                <c:pt idx="95">
                  <c:v>23755400</c:v>
                </c:pt>
                <c:pt idx="96">
                  <c:v>21919400</c:v>
                </c:pt>
                <c:pt idx="97">
                  <c:v>22918400</c:v>
                </c:pt>
                <c:pt idx="98">
                  <c:v>25710000</c:v>
                </c:pt>
                <c:pt idx="99">
                  <c:v>23838700</c:v>
                </c:pt>
                <c:pt idx="100">
                  <c:v>22762100</c:v>
                </c:pt>
                <c:pt idx="101">
                  <c:v>21873700</c:v>
                </c:pt>
                <c:pt idx="102">
                  <c:v>24092300</c:v>
                </c:pt>
                <c:pt idx="103">
                  <c:v>21732300</c:v>
                </c:pt>
                <c:pt idx="104">
                  <c:v>21841700</c:v>
                </c:pt>
                <c:pt idx="105">
                  <c:v>21880100</c:v>
                </c:pt>
                <c:pt idx="106">
                  <c:v>21813400</c:v>
                </c:pt>
                <c:pt idx="107">
                  <c:v>22491000</c:v>
                </c:pt>
                <c:pt idx="108">
                  <c:v>22047300</c:v>
                </c:pt>
                <c:pt idx="109">
                  <c:v>22281900</c:v>
                </c:pt>
                <c:pt idx="110">
                  <c:v>23110400</c:v>
                </c:pt>
                <c:pt idx="111">
                  <c:v>21895000</c:v>
                </c:pt>
                <c:pt idx="112">
                  <c:v>23114100</c:v>
                </c:pt>
                <c:pt idx="113">
                  <c:v>24800400</c:v>
                </c:pt>
                <c:pt idx="114">
                  <c:v>22258800</c:v>
                </c:pt>
                <c:pt idx="115">
                  <c:v>22394600</c:v>
                </c:pt>
                <c:pt idx="116">
                  <c:v>22464200</c:v>
                </c:pt>
                <c:pt idx="117">
                  <c:v>22671800</c:v>
                </c:pt>
                <c:pt idx="118">
                  <c:v>22843600</c:v>
                </c:pt>
                <c:pt idx="119">
                  <c:v>22254500</c:v>
                </c:pt>
                <c:pt idx="120">
                  <c:v>22353200</c:v>
                </c:pt>
                <c:pt idx="121">
                  <c:v>26828100</c:v>
                </c:pt>
                <c:pt idx="122">
                  <c:v>28105200</c:v>
                </c:pt>
                <c:pt idx="123">
                  <c:v>23243900</c:v>
                </c:pt>
                <c:pt idx="124">
                  <c:v>24296600</c:v>
                </c:pt>
                <c:pt idx="125">
                  <c:v>25699300</c:v>
                </c:pt>
                <c:pt idx="126">
                  <c:v>21875900</c:v>
                </c:pt>
                <c:pt idx="127">
                  <c:v>22056400</c:v>
                </c:pt>
                <c:pt idx="128">
                  <c:v>21843500</c:v>
                </c:pt>
                <c:pt idx="129">
                  <c:v>22414400</c:v>
                </c:pt>
                <c:pt idx="130">
                  <c:v>21958300</c:v>
                </c:pt>
                <c:pt idx="131">
                  <c:v>22206300</c:v>
                </c:pt>
                <c:pt idx="132">
                  <c:v>22576500</c:v>
                </c:pt>
                <c:pt idx="133">
                  <c:v>22520600</c:v>
                </c:pt>
                <c:pt idx="134">
                  <c:v>25015800</c:v>
                </c:pt>
                <c:pt idx="135">
                  <c:v>22165200</c:v>
                </c:pt>
                <c:pt idx="136">
                  <c:v>22498500</c:v>
                </c:pt>
                <c:pt idx="137">
                  <c:v>25112400</c:v>
                </c:pt>
                <c:pt idx="138">
                  <c:v>22117400</c:v>
                </c:pt>
                <c:pt idx="139">
                  <c:v>22476700</c:v>
                </c:pt>
                <c:pt idx="140">
                  <c:v>21984300</c:v>
                </c:pt>
                <c:pt idx="141">
                  <c:v>22286500</c:v>
                </c:pt>
                <c:pt idx="142">
                  <c:v>21694800</c:v>
                </c:pt>
                <c:pt idx="143">
                  <c:v>23042800</c:v>
                </c:pt>
                <c:pt idx="144">
                  <c:v>24244100</c:v>
                </c:pt>
                <c:pt idx="145">
                  <c:v>22556800</c:v>
                </c:pt>
                <c:pt idx="146">
                  <c:v>26045800</c:v>
                </c:pt>
                <c:pt idx="147">
                  <c:v>22102000</c:v>
                </c:pt>
                <c:pt idx="148">
                  <c:v>22798600</c:v>
                </c:pt>
                <c:pt idx="149">
                  <c:v>22116000</c:v>
                </c:pt>
                <c:pt idx="150">
                  <c:v>22478200</c:v>
                </c:pt>
                <c:pt idx="151">
                  <c:v>22135500</c:v>
                </c:pt>
                <c:pt idx="152">
                  <c:v>22356900</c:v>
                </c:pt>
                <c:pt idx="153">
                  <c:v>23352400</c:v>
                </c:pt>
                <c:pt idx="154">
                  <c:v>22674600</c:v>
                </c:pt>
                <c:pt idx="155">
                  <c:v>24155500</c:v>
                </c:pt>
                <c:pt idx="156">
                  <c:v>25515900</c:v>
                </c:pt>
                <c:pt idx="157">
                  <c:v>25340200</c:v>
                </c:pt>
                <c:pt idx="158">
                  <c:v>22760900</c:v>
                </c:pt>
                <c:pt idx="159">
                  <c:v>22821000</c:v>
                </c:pt>
                <c:pt idx="160">
                  <c:v>24472200</c:v>
                </c:pt>
                <c:pt idx="161">
                  <c:v>22098800</c:v>
                </c:pt>
                <c:pt idx="162">
                  <c:v>22837600</c:v>
                </c:pt>
                <c:pt idx="163">
                  <c:v>21943900</c:v>
                </c:pt>
                <c:pt idx="164">
                  <c:v>23074400</c:v>
                </c:pt>
                <c:pt idx="165">
                  <c:v>22139500</c:v>
                </c:pt>
                <c:pt idx="166">
                  <c:v>21730700</c:v>
                </c:pt>
                <c:pt idx="167">
                  <c:v>22106800</c:v>
                </c:pt>
                <c:pt idx="168">
                  <c:v>22559400</c:v>
                </c:pt>
                <c:pt idx="169">
                  <c:v>25203400</c:v>
                </c:pt>
                <c:pt idx="170">
                  <c:v>21899300</c:v>
                </c:pt>
                <c:pt idx="171">
                  <c:v>25404400</c:v>
                </c:pt>
                <c:pt idx="172">
                  <c:v>22435500</c:v>
                </c:pt>
                <c:pt idx="173">
                  <c:v>21816800</c:v>
                </c:pt>
                <c:pt idx="174">
                  <c:v>22316200</c:v>
                </c:pt>
                <c:pt idx="175">
                  <c:v>24537700</c:v>
                </c:pt>
                <c:pt idx="176">
                  <c:v>22824000</c:v>
                </c:pt>
                <c:pt idx="177">
                  <c:v>22161600</c:v>
                </c:pt>
                <c:pt idx="178">
                  <c:v>22305800</c:v>
                </c:pt>
                <c:pt idx="179">
                  <c:v>22031200</c:v>
                </c:pt>
                <c:pt idx="180">
                  <c:v>23852700</c:v>
                </c:pt>
                <c:pt idx="181">
                  <c:v>21822100</c:v>
                </c:pt>
                <c:pt idx="182">
                  <c:v>22674100</c:v>
                </c:pt>
                <c:pt idx="183">
                  <c:v>21874100</c:v>
                </c:pt>
                <c:pt idx="184">
                  <c:v>21789800</c:v>
                </c:pt>
                <c:pt idx="185">
                  <c:v>23101400</c:v>
                </c:pt>
                <c:pt idx="186">
                  <c:v>23090400</c:v>
                </c:pt>
                <c:pt idx="187">
                  <c:v>23115200</c:v>
                </c:pt>
                <c:pt idx="188">
                  <c:v>23163900</c:v>
                </c:pt>
                <c:pt idx="189">
                  <c:v>22010400</c:v>
                </c:pt>
                <c:pt idx="190">
                  <c:v>24054300</c:v>
                </c:pt>
                <c:pt idx="191">
                  <c:v>23907600</c:v>
                </c:pt>
                <c:pt idx="192">
                  <c:v>22224500</c:v>
                </c:pt>
                <c:pt idx="193">
                  <c:v>23295100</c:v>
                </c:pt>
                <c:pt idx="194">
                  <c:v>24008600</c:v>
                </c:pt>
                <c:pt idx="195">
                  <c:v>22519300</c:v>
                </c:pt>
                <c:pt idx="196">
                  <c:v>22209200</c:v>
                </c:pt>
                <c:pt idx="197">
                  <c:v>22512600</c:v>
                </c:pt>
                <c:pt idx="198">
                  <c:v>22038400</c:v>
                </c:pt>
                <c:pt idx="199">
                  <c:v>23859200</c:v>
                </c:pt>
                <c:pt idx="200">
                  <c:v>22757400</c:v>
                </c:pt>
                <c:pt idx="201">
                  <c:v>23293200</c:v>
                </c:pt>
                <c:pt idx="202">
                  <c:v>21686400</c:v>
                </c:pt>
                <c:pt idx="203">
                  <c:v>23325300</c:v>
                </c:pt>
                <c:pt idx="204">
                  <c:v>24622900</c:v>
                </c:pt>
                <c:pt idx="205">
                  <c:v>23842700</c:v>
                </c:pt>
                <c:pt idx="206">
                  <c:v>21954300</c:v>
                </c:pt>
                <c:pt idx="207">
                  <c:v>29270900</c:v>
                </c:pt>
                <c:pt idx="208">
                  <c:v>22274000</c:v>
                </c:pt>
                <c:pt idx="209">
                  <c:v>21843600</c:v>
                </c:pt>
                <c:pt idx="210">
                  <c:v>21764600</c:v>
                </c:pt>
                <c:pt idx="211">
                  <c:v>23879900</c:v>
                </c:pt>
                <c:pt idx="212">
                  <c:v>22340400</c:v>
                </c:pt>
                <c:pt idx="213">
                  <c:v>21727100</c:v>
                </c:pt>
                <c:pt idx="214">
                  <c:v>22110300</c:v>
                </c:pt>
                <c:pt idx="215">
                  <c:v>22086800</c:v>
                </c:pt>
                <c:pt idx="216">
                  <c:v>22287100</c:v>
                </c:pt>
                <c:pt idx="217">
                  <c:v>26326500</c:v>
                </c:pt>
                <c:pt idx="218">
                  <c:v>22527100</c:v>
                </c:pt>
                <c:pt idx="219">
                  <c:v>21676700</c:v>
                </c:pt>
                <c:pt idx="220">
                  <c:v>22809200</c:v>
                </c:pt>
                <c:pt idx="221">
                  <c:v>22095600</c:v>
                </c:pt>
                <c:pt idx="222">
                  <c:v>26193200</c:v>
                </c:pt>
                <c:pt idx="223">
                  <c:v>22713800</c:v>
                </c:pt>
                <c:pt idx="224">
                  <c:v>23198600</c:v>
                </c:pt>
                <c:pt idx="225">
                  <c:v>22488100</c:v>
                </c:pt>
                <c:pt idx="226">
                  <c:v>23438900</c:v>
                </c:pt>
                <c:pt idx="227">
                  <c:v>22428500</c:v>
                </c:pt>
                <c:pt idx="228">
                  <c:v>22815800</c:v>
                </c:pt>
                <c:pt idx="229">
                  <c:v>21787500</c:v>
                </c:pt>
                <c:pt idx="230">
                  <c:v>21812100</c:v>
                </c:pt>
                <c:pt idx="231">
                  <c:v>22565700</c:v>
                </c:pt>
                <c:pt idx="232">
                  <c:v>21866400</c:v>
                </c:pt>
                <c:pt idx="233">
                  <c:v>25962800</c:v>
                </c:pt>
                <c:pt idx="234">
                  <c:v>24742500</c:v>
                </c:pt>
                <c:pt idx="235">
                  <c:v>22422000</c:v>
                </c:pt>
                <c:pt idx="236">
                  <c:v>24011700</c:v>
                </c:pt>
                <c:pt idx="237">
                  <c:v>24590400</c:v>
                </c:pt>
                <c:pt idx="238">
                  <c:v>23981200</c:v>
                </c:pt>
                <c:pt idx="239">
                  <c:v>22622200</c:v>
                </c:pt>
                <c:pt idx="240">
                  <c:v>29000000</c:v>
                </c:pt>
                <c:pt idx="241">
                  <c:v>22766900</c:v>
                </c:pt>
                <c:pt idx="242">
                  <c:v>22074800</c:v>
                </c:pt>
                <c:pt idx="243">
                  <c:v>26296800</c:v>
                </c:pt>
                <c:pt idx="244">
                  <c:v>23261900</c:v>
                </c:pt>
                <c:pt idx="245">
                  <c:v>23933200</c:v>
                </c:pt>
                <c:pt idx="246">
                  <c:v>21771600</c:v>
                </c:pt>
                <c:pt idx="247">
                  <c:v>23506000</c:v>
                </c:pt>
                <c:pt idx="248">
                  <c:v>21828000</c:v>
                </c:pt>
                <c:pt idx="249">
                  <c:v>22248500</c:v>
                </c:pt>
                <c:pt idx="250">
                  <c:v>22093900</c:v>
                </c:pt>
                <c:pt idx="251">
                  <c:v>24455200</c:v>
                </c:pt>
                <c:pt idx="252">
                  <c:v>22950300</c:v>
                </c:pt>
                <c:pt idx="253">
                  <c:v>26652500</c:v>
                </c:pt>
                <c:pt idx="254">
                  <c:v>23805400</c:v>
                </c:pt>
                <c:pt idx="255">
                  <c:v>22269600</c:v>
                </c:pt>
                <c:pt idx="256">
                  <c:v>23177800</c:v>
                </c:pt>
                <c:pt idx="257">
                  <c:v>26619700</c:v>
                </c:pt>
                <c:pt idx="258">
                  <c:v>24043800</c:v>
                </c:pt>
                <c:pt idx="259">
                  <c:v>24674900</c:v>
                </c:pt>
                <c:pt idx="260">
                  <c:v>25709500</c:v>
                </c:pt>
                <c:pt idx="261">
                  <c:v>24608900</c:v>
                </c:pt>
                <c:pt idx="262">
                  <c:v>23328200</c:v>
                </c:pt>
                <c:pt idx="263">
                  <c:v>22494600</c:v>
                </c:pt>
                <c:pt idx="264">
                  <c:v>25547500</c:v>
                </c:pt>
                <c:pt idx="265">
                  <c:v>24513800</c:v>
                </c:pt>
                <c:pt idx="266">
                  <c:v>24489800</c:v>
                </c:pt>
                <c:pt idx="267">
                  <c:v>23594600</c:v>
                </c:pt>
                <c:pt idx="268">
                  <c:v>24336000</c:v>
                </c:pt>
                <c:pt idx="269">
                  <c:v>23631700</c:v>
                </c:pt>
                <c:pt idx="270">
                  <c:v>23072300</c:v>
                </c:pt>
                <c:pt idx="271">
                  <c:v>24370600</c:v>
                </c:pt>
                <c:pt idx="272">
                  <c:v>30523800</c:v>
                </c:pt>
                <c:pt idx="273">
                  <c:v>22538100</c:v>
                </c:pt>
                <c:pt idx="274">
                  <c:v>23552000</c:v>
                </c:pt>
                <c:pt idx="275">
                  <c:v>24699800</c:v>
                </c:pt>
                <c:pt idx="276">
                  <c:v>28080200</c:v>
                </c:pt>
                <c:pt idx="277">
                  <c:v>24966100</c:v>
                </c:pt>
                <c:pt idx="278">
                  <c:v>23552200</c:v>
                </c:pt>
                <c:pt idx="279">
                  <c:v>25146200</c:v>
                </c:pt>
                <c:pt idx="280">
                  <c:v>24279200</c:v>
                </c:pt>
                <c:pt idx="281">
                  <c:v>22747200</c:v>
                </c:pt>
                <c:pt idx="282">
                  <c:v>22491200</c:v>
                </c:pt>
                <c:pt idx="283">
                  <c:v>24025400</c:v>
                </c:pt>
                <c:pt idx="284">
                  <c:v>23691300</c:v>
                </c:pt>
                <c:pt idx="285">
                  <c:v>22478300</c:v>
                </c:pt>
                <c:pt idx="286">
                  <c:v>24373200</c:v>
                </c:pt>
                <c:pt idx="287">
                  <c:v>24260600</c:v>
                </c:pt>
                <c:pt idx="288">
                  <c:v>26545400</c:v>
                </c:pt>
                <c:pt idx="289">
                  <c:v>22767100</c:v>
                </c:pt>
                <c:pt idx="290">
                  <c:v>22225700</c:v>
                </c:pt>
                <c:pt idx="291">
                  <c:v>26455300</c:v>
                </c:pt>
                <c:pt idx="292">
                  <c:v>24148400</c:v>
                </c:pt>
                <c:pt idx="293">
                  <c:v>24460900</c:v>
                </c:pt>
                <c:pt idx="294">
                  <c:v>25123000</c:v>
                </c:pt>
                <c:pt idx="295">
                  <c:v>25890100</c:v>
                </c:pt>
                <c:pt idx="296">
                  <c:v>23778800</c:v>
                </c:pt>
                <c:pt idx="297">
                  <c:v>22998200</c:v>
                </c:pt>
                <c:pt idx="298">
                  <c:v>22251100</c:v>
                </c:pt>
                <c:pt idx="299">
                  <c:v>24320300</c:v>
                </c:pt>
                <c:pt idx="300">
                  <c:v>22150200</c:v>
                </c:pt>
                <c:pt idx="301">
                  <c:v>22342500</c:v>
                </c:pt>
                <c:pt idx="302">
                  <c:v>22983300</c:v>
                </c:pt>
                <c:pt idx="303">
                  <c:v>22898100</c:v>
                </c:pt>
                <c:pt idx="304">
                  <c:v>34359600</c:v>
                </c:pt>
                <c:pt idx="305">
                  <c:v>24887000</c:v>
                </c:pt>
                <c:pt idx="306">
                  <c:v>23738700</c:v>
                </c:pt>
                <c:pt idx="307">
                  <c:v>25403600</c:v>
                </c:pt>
                <c:pt idx="308">
                  <c:v>22634900</c:v>
                </c:pt>
                <c:pt idx="309">
                  <c:v>24583600</c:v>
                </c:pt>
                <c:pt idx="310">
                  <c:v>23401300</c:v>
                </c:pt>
                <c:pt idx="311">
                  <c:v>24474300</c:v>
                </c:pt>
                <c:pt idx="312">
                  <c:v>22826400</c:v>
                </c:pt>
                <c:pt idx="313">
                  <c:v>22645000</c:v>
                </c:pt>
                <c:pt idx="314">
                  <c:v>22730700</c:v>
                </c:pt>
                <c:pt idx="315">
                  <c:v>24327200</c:v>
                </c:pt>
                <c:pt idx="316">
                  <c:v>22253600</c:v>
                </c:pt>
                <c:pt idx="317">
                  <c:v>22837200</c:v>
                </c:pt>
                <c:pt idx="318">
                  <c:v>31868500</c:v>
                </c:pt>
                <c:pt idx="319">
                  <c:v>23858000</c:v>
                </c:pt>
                <c:pt idx="320">
                  <c:v>21733200</c:v>
                </c:pt>
                <c:pt idx="321">
                  <c:v>24526200</c:v>
                </c:pt>
                <c:pt idx="322">
                  <c:v>21959100</c:v>
                </c:pt>
                <c:pt idx="323">
                  <c:v>22682600</c:v>
                </c:pt>
                <c:pt idx="324">
                  <c:v>24455900</c:v>
                </c:pt>
                <c:pt idx="325">
                  <c:v>24021200</c:v>
                </c:pt>
                <c:pt idx="326">
                  <c:v>24199900</c:v>
                </c:pt>
                <c:pt idx="327">
                  <c:v>24018800</c:v>
                </c:pt>
                <c:pt idx="328">
                  <c:v>22532600</c:v>
                </c:pt>
                <c:pt idx="329">
                  <c:v>22820800</c:v>
                </c:pt>
                <c:pt idx="330">
                  <c:v>22233100</c:v>
                </c:pt>
                <c:pt idx="331">
                  <c:v>25682400</c:v>
                </c:pt>
                <c:pt idx="332">
                  <c:v>22125500</c:v>
                </c:pt>
                <c:pt idx="333">
                  <c:v>21888800</c:v>
                </c:pt>
                <c:pt idx="334">
                  <c:v>25137100</c:v>
                </c:pt>
                <c:pt idx="335">
                  <c:v>26095600</c:v>
                </c:pt>
                <c:pt idx="336">
                  <c:v>23259100</c:v>
                </c:pt>
                <c:pt idx="337">
                  <c:v>22410500</c:v>
                </c:pt>
                <c:pt idx="338">
                  <c:v>25785800</c:v>
                </c:pt>
                <c:pt idx="339">
                  <c:v>29263600</c:v>
                </c:pt>
                <c:pt idx="340">
                  <c:v>24913400</c:v>
                </c:pt>
                <c:pt idx="341">
                  <c:v>24450400</c:v>
                </c:pt>
                <c:pt idx="342">
                  <c:v>26846700</c:v>
                </c:pt>
                <c:pt idx="343">
                  <c:v>26008100</c:v>
                </c:pt>
                <c:pt idx="344">
                  <c:v>28436900</c:v>
                </c:pt>
                <c:pt idx="345">
                  <c:v>24477000</c:v>
                </c:pt>
                <c:pt idx="346">
                  <c:v>25776300</c:v>
                </c:pt>
                <c:pt idx="347">
                  <c:v>24145900</c:v>
                </c:pt>
                <c:pt idx="348">
                  <c:v>26638100</c:v>
                </c:pt>
                <c:pt idx="349">
                  <c:v>23186600</c:v>
                </c:pt>
                <c:pt idx="350">
                  <c:v>27313600</c:v>
                </c:pt>
                <c:pt idx="351">
                  <c:v>26292100</c:v>
                </c:pt>
                <c:pt idx="352">
                  <c:v>30081400</c:v>
                </c:pt>
                <c:pt idx="353">
                  <c:v>23710800</c:v>
                </c:pt>
                <c:pt idx="354">
                  <c:v>22728900</c:v>
                </c:pt>
                <c:pt idx="355">
                  <c:v>26595300</c:v>
                </c:pt>
                <c:pt idx="356">
                  <c:v>27019700</c:v>
                </c:pt>
                <c:pt idx="357">
                  <c:v>23368700</c:v>
                </c:pt>
                <c:pt idx="358">
                  <c:v>25503600</c:v>
                </c:pt>
                <c:pt idx="359">
                  <c:v>26332200</c:v>
                </c:pt>
                <c:pt idx="360">
                  <c:v>23299000</c:v>
                </c:pt>
                <c:pt idx="361">
                  <c:v>24168200</c:v>
                </c:pt>
                <c:pt idx="362">
                  <c:v>24848300</c:v>
                </c:pt>
                <c:pt idx="363">
                  <c:v>23500600</c:v>
                </c:pt>
                <c:pt idx="364">
                  <c:v>25947300</c:v>
                </c:pt>
                <c:pt idx="365">
                  <c:v>24735800</c:v>
                </c:pt>
                <c:pt idx="366">
                  <c:v>24453100</c:v>
                </c:pt>
                <c:pt idx="367">
                  <c:v>22273400</c:v>
                </c:pt>
                <c:pt idx="368">
                  <c:v>21787400</c:v>
                </c:pt>
                <c:pt idx="369">
                  <c:v>22080700</c:v>
                </c:pt>
                <c:pt idx="370">
                  <c:v>22429800</c:v>
                </c:pt>
                <c:pt idx="371">
                  <c:v>21871300</c:v>
                </c:pt>
                <c:pt idx="372">
                  <c:v>26430200</c:v>
                </c:pt>
                <c:pt idx="373">
                  <c:v>22198700</c:v>
                </c:pt>
                <c:pt idx="374">
                  <c:v>22259700</c:v>
                </c:pt>
                <c:pt idx="375">
                  <c:v>24200000</c:v>
                </c:pt>
                <c:pt idx="376">
                  <c:v>22258400</c:v>
                </c:pt>
                <c:pt idx="377">
                  <c:v>21852900</c:v>
                </c:pt>
                <c:pt idx="378">
                  <c:v>22053500</c:v>
                </c:pt>
                <c:pt idx="379">
                  <c:v>22623600</c:v>
                </c:pt>
                <c:pt idx="380">
                  <c:v>23880600</c:v>
                </c:pt>
                <c:pt idx="381">
                  <c:v>24384300</c:v>
                </c:pt>
                <c:pt idx="382">
                  <c:v>25941900</c:v>
                </c:pt>
                <c:pt idx="383">
                  <c:v>30734900</c:v>
                </c:pt>
                <c:pt idx="384">
                  <c:v>25032600</c:v>
                </c:pt>
                <c:pt idx="385">
                  <c:v>23865400</c:v>
                </c:pt>
                <c:pt idx="386">
                  <c:v>24309300</c:v>
                </c:pt>
                <c:pt idx="387">
                  <c:v>22642600</c:v>
                </c:pt>
                <c:pt idx="388">
                  <c:v>24509500</c:v>
                </c:pt>
                <c:pt idx="389">
                  <c:v>29008000</c:v>
                </c:pt>
                <c:pt idx="390">
                  <c:v>26485200</c:v>
                </c:pt>
                <c:pt idx="391">
                  <c:v>25091400</c:v>
                </c:pt>
                <c:pt idx="392">
                  <c:v>23738400</c:v>
                </c:pt>
                <c:pt idx="393">
                  <c:v>22555600</c:v>
                </c:pt>
                <c:pt idx="394">
                  <c:v>22308300</c:v>
                </c:pt>
                <c:pt idx="395">
                  <c:v>22070900</c:v>
                </c:pt>
                <c:pt idx="396">
                  <c:v>24140200</c:v>
                </c:pt>
                <c:pt idx="397">
                  <c:v>22810500</c:v>
                </c:pt>
                <c:pt idx="398">
                  <c:v>22147700</c:v>
                </c:pt>
                <c:pt idx="399">
                  <c:v>24851600</c:v>
                </c:pt>
                <c:pt idx="400">
                  <c:v>24386400</c:v>
                </c:pt>
                <c:pt idx="401">
                  <c:v>23021400</c:v>
                </c:pt>
                <c:pt idx="402">
                  <c:v>24078900</c:v>
                </c:pt>
                <c:pt idx="403">
                  <c:v>23952900</c:v>
                </c:pt>
                <c:pt idx="404">
                  <c:v>23816200</c:v>
                </c:pt>
                <c:pt idx="405">
                  <c:v>22282800</c:v>
                </c:pt>
                <c:pt idx="406">
                  <c:v>24339200</c:v>
                </c:pt>
                <c:pt idx="407">
                  <c:v>22791000</c:v>
                </c:pt>
                <c:pt idx="408">
                  <c:v>23222200</c:v>
                </c:pt>
                <c:pt idx="409">
                  <c:v>22157400</c:v>
                </c:pt>
                <c:pt idx="410">
                  <c:v>22012700</c:v>
                </c:pt>
                <c:pt idx="411">
                  <c:v>21899900</c:v>
                </c:pt>
                <c:pt idx="412">
                  <c:v>22705400</c:v>
                </c:pt>
                <c:pt idx="413">
                  <c:v>24601000</c:v>
                </c:pt>
                <c:pt idx="414">
                  <c:v>23277100</c:v>
                </c:pt>
                <c:pt idx="415">
                  <c:v>22702800</c:v>
                </c:pt>
                <c:pt idx="416">
                  <c:v>24157100</c:v>
                </c:pt>
                <c:pt idx="417">
                  <c:v>22376000</c:v>
                </c:pt>
                <c:pt idx="418">
                  <c:v>23164200</c:v>
                </c:pt>
                <c:pt idx="419">
                  <c:v>21908700</c:v>
                </c:pt>
                <c:pt idx="420">
                  <c:v>22130800</c:v>
                </c:pt>
                <c:pt idx="421">
                  <c:v>24691000</c:v>
                </c:pt>
                <c:pt idx="422">
                  <c:v>21941900</c:v>
                </c:pt>
                <c:pt idx="423">
                  <c:v>22906400</c:v>
                </c:pt>
                <c:pt idx="424">
                  <c:v>24476500</c:v>
                </c:pt>
                <c:pt idx="425">
                  <c:v>22255300</c:v>
                </c:pt>
                <c:pt idx="426">
                  <c:v>22415400</c:v>
                </c:pt>
                <c:pt idx="427">
                  <c:v>22329200</c:v>
                </c:pt>
                <c:pt idx="428">
                  <c:v>22175000</c:v>
                </c:pt>
                <c:pt idx="429">
                  <c:v>22304800</c:v>
                </c:pt>
                <c:pt idx="430">
                  <c:v>22737800</c:v>
                </c:pt>
                <c:pt idx="431">
                  <c:v>22502000</c:v>
                </c:pt>
                <c:pt idx="432">
                  <c:v>21752300</c:v>
                </c:pt>
                <c:pt idx="433">
                  <c:v>23388400</c:v>
                </c:pt>
                <c:pt idx="434">
                  <c:v>22413000</c:v>
                </c:pt>
                <c:pt idx="435">
                  <c:v>26674500</c:v>
                </c:pt>
                <c:pt idx="436">
                  <c:v>21805900</c:v>
                </c:pt>
                <c:pt idx="437">
                  <c:v>21839300</c:v>
                </c:pt>
                <c:pt idx="438">
                  <c:v>21709000</c:v>
                </c:pt>
                <c:pt idx="439">
                  <c:v>21923200</c:v>
                </c:pt>
                <c:pt idx="440">
                  <c:v>27185700</c:v>
                </c:pt>
                <c:pt idx="441">
                  <c:v>22170700</c:v>
                </c:pt>
                <c:pt idx="442">
                  <c:v>23378600</c:v>
                </c:pt>
                <c:pt idx="443">
                  <c:v>22834800</c:v>
                </c:pt>
                <c:pt idx="444">
                  <c:v>23194400</c:v>
                </c:pt>
                <c:pt idx="445">
                  <c:v>22086300</c:v>
                </c:pt>
                <c:pt idx="446">
                  <c:v>22888900</c:v>
                </c:pt>
                <c:pt idx="447">
                  <c:v>22821200</c:v>
                </c:pt>
                <c:pt idx="448">
                  <c:v>22439200</c:v>
                </c:pt>
                <c:pt idx="449">
                  <c:v>22335400</c:v>
                </c:pt>
                <c:pt idx="450">
                  <c:v>23692100</c:v>
                </c:pt>
                <c:pt idx="451">
                  <c:v>23829000</c:v>
                </c:pt>
                <c:pt idx="452">
                  <c:v>22277500</c:v>
                </c:pt>
                <c:pt idx="453">
                  <c:v>23539100</c:v>
                </c:pt>
                <c:pt idx="454">
                  <c:v>25712200</c:v>
                </c:pt>
                <c:pt idx="455">
                  <c:v>26859600</c:v>
                </c:pt>
                <c:pt idx="456">
                  <c:v>21855900</c:v>
                </c:pt>
                <c:pt idx="457">
                  <c:v>22531100</c:v>
                </c:pt>
                <c:pt idx="458">
                  <c:v>21957300</c:v>
                </c:pt>
                <c:pt idx="459">
                  <c:v>23797500</c:v>
                </c:pt>
                <c:pt idx="460">
                  <c:v>23798400</c:v>
                </c:pt>
                <c:pt idx="461">
                  <c:v>22389700</c:v>
                </c:pt>
                <c:pt idx="462">
                  <c:v>24103400</c:v>
                </c:pt>
                <c:pt idx="463">
                  <c:v>22704200</c:v>
                </c:pt>
                <c:pt idx="464">
                  <c:v>22436100</c:v>
                </c:pt>
                <c:pt idx="465">
                  <c:v>24018500</c:v>
                </c:pt>
                <c:pt idx="466">
                  <c:v>23053300</c:v>
                </c:pt>
                <c:pt idx="467">
                  <c:v>24398400</c:v>
                </c:pt>
                <c:pt idx="468">
                  <c:v>25003000</c:v>
                </c:pt>
                <c:pt idx="469">
                  <c:v>24791400</c:v>
                </c:pt>
                <c:pt idx="470">
                  <c:v>24077200</c:v>
                </c:pt>
                <c:pt idx="471">
                  <c:v>22320000</c:v>
                </c:pt>
                <c:pt idx="472">
                  <c:v>22143200</c:v>
                </c:pt>
                <c:pt idx="473">
                  <c:v>21978400</c:v>
                </c:pt>
                <c:pt idx="474">
                  <c:v>28404400</c:v>
                </c:pt>
                <c:pt idx="475">
                  <c:v>24450500</c:v>
                </c:pt>
                <c:pt idx="476">
                  <c:v>22068200</c:v>
                </c:pt>
                <c:pt idx="477">
                  <c:v>24946200</c:v>
                </c:pt>
                <c:pt idx="478">
                  <c:v>23455400</c:v>
                </c:pt>
                <c:pt idx="479">
                  <c:v>22516600</c:v>
                </c:pt>
                <c:pt idx="480">
                  <c:v>23642200</c:v>
                </c:pt>
                <c:pt idx="481">
                  <c:v>23108600</c:v>
                </c:pt>
                <c:pt idx="482">
                  <c:v>23834100</c:v>
                </c:pt>
                <c:pt idx="483">
                  <c:v>22309800</c:v>
                </c:pt>
                <c:pt idx="484">
                  <c:v>22981700</c:v>
                </c:pt>
                <c:pt idx="485">
                  <c:v>26455500</c:v>
                </c:pt>
                <c:pt idx="486">
                  <c:v>21902300</c:v>
                </c:pt>
                <c:pt idx="487">
                  <c:v>22038100</c:v>
                </c:pt>
                <c:pt idx="488">
                  <c:v>21918900</c:v>
                </c:pt>
                <c:pt idx="489">
                  <c:v>22582400</c:v>
                </c:pt>
                <c:pt idx="490">
                  <c:v>24346700</c:v>
                </c:pt>
                <c:pt idx="491">
                  <c:v>27051800</c:v>
                </c:pt>
                <c:pt idx="492">
                  <c:v>24346200</c:v>
                </c:pt>
                <c:pt idx="493">
                  <c:v>22475200</c:v>
                </c:pt>
                <c:pt idx="494">
                  <c:v>22030600</c:v>
                </c:pt>
                <c:pt idx="495">
                  <c:v>27200200</c:v>
                </c:pt>
                <c:pt idx="496">
                  <c:v>21835800</c:v>
                </c:pt>
                <c:pt idx="497">
                  <c:v>22007100</c:v>
                </c:pt>
                <c:pt idx="498">
                  <c:v>21838000</c:v>
                </c:pt>
                <c:pt idx="499">
                  <c:v>21931400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1-4F05-801B-1017A5F10DAF}"/>
            </c:ext>
          </c:extLst>
        </c:ser>
        <c:ser>
          <c:idx val="1"/>
          <c:order val="1"/>
          <c:tx>
            <c:strRef>
              <c:f>'Tiempo de Creacion Arreglo Orig'!$M$3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de Creacion Arreglo Orig'!$K$4:$K$503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Orig'!$M$4:$M$503</c:f>
              <c:numCache>
                <c:formatCode>0.00E+00</c:formatCode>
                <c:ptCount val="500"/>
                <c:pt idx="0">
                  <c:v>78530300</c:v>
                </c:pt>
                <c:pt idx="1">
                  <c:v>74017600</c:v>
                </c:pt>
                <c:pt idx="2">
                  <c:v>71928000</c:v>
                </c:pt>
                <c:pt idx="3">
                  <c:v>74795600</c:v>
                </c:pt>
                <c:pt idx="4">
                  <c:v>75150300</c:v>
                </c:pt>
                <c:pt idx="5">
                  <c:v>73431800</c:v>
                </c:pt>
                <c:pt idx="6">
                  <c:v>74283700</c:v>
                </c:pt>
                <c:pt idx="7">
                  <c:v>72061400</c:v>
                </c:pt>
                <c:pt idx="8">
                  <c:v>81054600</c:v>
                </c:pt>
                <c:pt idx="9">
                  <c:v>72027400</c:v>
                </c:pt>
                <c:pt idx="10">
                  <c:v>77748200</c:v>
                </c:pt>
                <c:pt idx="11">
                  <c:v>81274000</c:v>
                </c:pt>
                <c:pt idx="12">
                  <c:v>74520600</c:v>
                </c:pt>
                <c:pt idx="13">
                  <c:v>74867400</c:v>
                </c:pt>
                <c:pt idx="14">
                  <c:v>82891200</c:v>
                </c:pt>
                <c:pt idx="15">
                  <c:v>74894500</c:v>
                </c:pt>
                <c:pt idx="16">
                  <c:v>76076800</c:v>
                </c:pt>
                <c:pt idx="17">
                  <c:v>76315000</c:v>
                </c:pt>
                <c:pt idx="18">
                  <c:v>83486800</c:v>
                </c:pt>
                <c:pt idx="19">
                  <c:v>72389600</c:v>
                </c:pt>
                <c:pt idx="20">
                  <c:v>71478200</c:v>
                </c:pt>
                <c:pt idx="21">
                  <c:v>75451600</c:v>
                </c:pt>
                <c:pt idx="22">
                  <c:v>77130900</c:v>
                </c:pt>
                <c:pt idx="23">
                  <c:v>75609800</c:v>
                </c:pt>
                <c:pt idx="24">
                  <c:v>73978200</c:v>
                </c:pt>
                <c:pt idx="25">
                  <c:v>74297200</c:v>
                </c:pt>
                <c:pt idx="26">
                  <c:v>73382200</c:v>
                </c:pt>
                <c:pt idx="27">
                  <c:v>75372700</c:v>
                </c:pt>
                <c:pt idx="28">
                  <c:v>76439900</c:v>
                </c:pt>
                <c:pt idx="29">
                  <c:v>74753100</c:v>
                </c:pt>
                <c:pt idx="30">
                  <c:v>75102700</c:v>
                </c:pt>
                <c:pt idx="31">
                  <c:v>76557500</c:v>
                </c:pt>
                <c:pt idx="32">
                  <c:v>73491000</c:v>
                </c:pt>
                <c:pt idx="33">
                  <c:v>72109700</c:v>
                </c:pt>
                <c:pt idx="34">
                  <c:v>68536800</c:v>
                </c:pt>
                <c:pt idx="35">
                  <c:v>72219500</c:v>
                </c:pt>
                <c:pt idx="36">
                  <c:v>70488800</c:v>
                </c:pt>
                <c:pt idx="37">
                  <c:v>70169300</c:v>
                </c:pt>
                <c:pt idx="38">
                  <c:v>74105200</c:v>
                </c:pt>
                <c:pt idx="39">
                  <c:v>74422100</c:v>
                </c:pt>
                <c:pt idx="40">
                  <c:v>79903000</c:v>
                </c:pt>
                <c:pt idx="41">
                  <c:v>76349400</c:v>
                </c:pt>
                <c:pt idx="42">
                  <c:v>81632300</c:v>
                </c:pt>
                <c:pt idx="43">
                  <c:v>72504200</c:v>
                </c:pt>
                <c:pt idx="44">
                  <c:v>116888000</c:v>
                </c:pt>
                <c:pt idx="45">
                  <c:v>68304700</c:v>
                </c:pt>
                <c:pt idx="46">
                  <c:v>68878900</c:v>
                </c:pt>
                <c:pt idx="47">
                  <c:v>70042800</c:v>
                </c:pt>
                <c:pt idx="48">
                  <c:v>72232100</c:v>
                </c:pt>
                <c:pt idx="49">
                  <c:v>72269100</c:v>
                </c:pt>
                <c:pt idx="50">
                  <c:v>81386200</c:v>
                </c:pt>
                <c:pt idx="51">
                  <c:v>72580500</c:v>
                </c:pt>
                <c:pt idx="52">
                  <c:v>76049500</c:v>
                </c:pt>
                <c:pt idx="53">
                  <c:v>75709800</c:v>
                </c:pt>
                <c:pt idx="54">
                  <c:v>68626700</c:v>
                </c:pt>
                <c:pt idx="55">
                  <c:v>68356200</c:v>
                </c:pt>
                <c:pt idx="56">
                  <c:v>68300200</c:v>
                </c:pt>
                <c:pt idx="57">
                  <c:v>72493900</c:v>
                </c:pt>
                <c:pt idx="58">
                  <c:v>69310200</c:v>
                </c:pt>
                <c:pt idx="59">
                  <c:v>73870800</c:v>
                </c:pt>
                <c:pt idx="60">
                  <c:v>73364300</c:v>
                </c:pt>
                <c:pt idx="61">
                  <c:v>74075400</c:v>
                </c:pt>
                <c:pt idx="62">
                  <c:v>71151100</c:v>
                </c:pt>
                <c:pt idx="63">
                  <c:v>68767700</c:v>
                </c:pt>
                <c:pt idx="64">
                  <c:v>77769200</c:v>
                </c:pt>
                <c:pt idx="65">
                  <c:v>71703800</c:v>
                </c:pt>
                <c:pt idx="66">
                  <c:v>78013400</c:v>
                </c:pt>
                <c:pt idx="67">
                  <c:v>80296200</c:v>
                </c:pt>
                <c:pt idx="68">
                  <c:v>81937100</c:v>
                </c:pt>
                <c:pt idx="69">
                  <c:v>70022800</c:v>
                </c:pt>
                <c:pt idx="70">
                  <c:v>77320700</c:v>
                </c:pt>
                <c:pt idx="71">
                  <c:v>72082000</c:v>
                </c:pt>
                <c:pt idx="72">
                  <c:v>71310500</c:v>
                </c:pt>
                <c:pt idx="73">
                  <c:v>69935300</c:v>
                </c:pt>
                <c:pt idx="74">
                  <c:v>72603900</c:v>
                </c:pt>
                <c:pt idx="75">
                  <c:v>149617000</c:v>
                </c:pt>
                <c:pt idx="76">
                  <c:v>67673500</c:v>
                </c:pt>
                <c:pt idx="77">
                  <c:v>68449100</c:v>
                </c:pt>
                <c:pt idx="78">
                  <c:v>70473900</c:v>
                </c:pt>
                <c:pt idx="79">
                  <c:v>71498000</c:v>
                </c:pt>
                <c:pt idx="80">
                  <c:v>78008400</c:v>
                </c:pt>
                <c:pt idx="81">
                  <c:v>72696300</c:v>
                </c:pt>
                <c:pt idx="82">
                  <c:v>72125500</c:v>
                </c:pt>
                <c:pt idx="83">
                  <c:v>71287300</c:v>
                </c:pt>
                <c:pt idx="84">
                  <c:v>75470000</c:v>
                </c:pt>
                <c:pt idx="85">
                  <c:v>72529200</c:v>
                </c:pt>
                <c:pt idx="86">
                  <c:v>81543200</c:v>
                </c:pt>
                <c:pt idx="87">
                  <c:v>70682800</c:v>
                </c:pt>
                <c:pt idx="88">
                  <c:v>69850200</c:v>
                </c:pt>
                <c:pt idx="89">
                  <c:v>70956300</c:v>
                </c:pt>
                <c:pt idx="90">
                  <c:v>70600300</c:v>
                </c:pt>
                <c:pt idx="91">
                  <c:v>81702800</c:v>
                </c:pt>
                <c:pt idx="92">
                  <c:v>79094600</c:v>
                </c:pt>
                <c:pt idx="93">
                  <c:v>83621200</c:v>
                </c:pt>
                <c:pt idx="94">
                  <c:v>82828000</c:v>
                </c:pt>
                <c:pt idx="95">
                  <c:v>73609900</c:v>
                </c:pt>
                <c:pt idx="96">
                  <c:v>76332100</c:v>
                </c:pt>
                <c:pt idx="97">
                  <c:v>73658600</c:v>
                </c:pt>
                <c:pt idx="98">
                  <c:v>74703300</c:v>
                </c:pt>
                <c:pt idx="99">
                  <c:v>77163000</c:v>
                </c:pt>
                <c:pt idx="100">
                  <c:v>72556600</c:v>
                </c:pt>
                <c:pt idx="101">
                  <c:v>75737900</c:v>
                </c:pt>
                <c:pt idx="102">
                  <c:v>73322600</c:v>
                </c:pt>
                <c:pt idx="103">
                  <c:v>68331300</c:v>
                </c:pt>
                <c:pt idx="104">
                  <c:v>70563700</c:v>
                </c:pt>
                <c:pt idx="105">
                  <c:v>75214700</c:v>
                </c:pt>
                <c:pt idx="106">
                  <c:v>74307500</c:v>
                </c:pt>
                <c:pt idx="107">
                  <c:v>76034600</c:v>
                </c:pt>
                <c:pt idx="108">
                  <c:v>68763100</c:v>
                </c:pt>
                <c:pt idx="109">
                  <c:v>72437700</c:v>
                </c:pt>
                <c:pt idx="110">
                  <c:v>73759400</c:v>
                </c:pt>
                <c:pt idx="111">
                  <c:v>70499200</c:v>
                </c:pt>
                <c:pt idx="112">
                  <c:v>79866100</c:v>
                </c:pt>
                <c:pt idx="113">
                  <c:v>80576800</c:v>
                </c:pt>
                <c:pt idx="114">
                  <c:v>70264800</c:v>
                </c:pt>
                <c:pt idx="115">
                  <c:v>73766800</c:v>
                </c:pt>
                <c:pt idx="116">
                  <c:v>73132200</c:v>
                </c:pt>
                <c:pt idx="117">
                  <c:v>75789900</c:v>
                </c:pt>
                <c:pt idx="118">
                  <c:v>78016800</c:v>
                </c:pt>
                <c:pt idx="119">
                  <c:v>71934000</c:v>
                </c:pt>
                <c:pt idx="120">
                  <c:v>76713600</c:v>
                </c:pt>
                <c:pt idx="121">
                  <c:v>69587000</c:v>
                </c:pt>
                <c:pt idx="122">
                  <c:v>74258400</c:v>
                </c:pt>
                <c:pt idx="123">
                  <c:v>70920000</c:v>
                </c:pt>
                <c:pt idx="124">
                  <c:v>72231200</c:v>
                </c:pt>
                <c:pt idx="125">
                  <c:v>73274400</c:v>
                </c:pt>
                <c:pt idx="126">
                  <c:v>74425100</c:v>
                </c:pt>
                <c:pt idx="127">
                  <c:v>71332700</c:v>
                </c:pt>
                <c:pt idx="128">
                  <c:v>70456500</c:v>
                </c:pt>
                <c:pt idx="129">
                  <c:v>70209400</c:v>
                </c:pt>
                <c:pt idx="130">
                  <c:v>69924100</c:v>
                </c:pt>
                <c:pt idx="131">
                  <c:v>70760000</c:v>
                </c:pt>
                <c:pt idx="132">
                  <c:v>69092300</c:v>
                </c:pt>
                <c:pt idx="133">
                  <c:v>78759300</c:v>
                </c:pt>
                <c:pt idx="134">
                  <c:v>70717900</c:v>
                </c:pt>
                <c:pt idx="135">
                  <c:v>75255100</c:v>
                </c:pt>
                <c:pt idx="136">
                  <c:v>75604000</c:v>
                </c:pt>
                <c:pt idx="137">
                  <c:v>73727100</c:v>
                </c:pt>
                <c:pt idx="138">
                  <c:v>70301500</c:v>
                </c:pt>
                <c:pt idx="139">
                  <c:v>73351500</c:v>
                </c:pt>
                <c:pt idx="140">
                  <c:v>69202200</c:v>
                </c:pt>
                <c:pt idx="141">
                  <c:v>71757000</c:v>
                </c:pt>
                <c:pt idx="142">
                  <c:v>70206900</c:v>
                </c:pt>
                <c:pt idx="143">
                  <c:v>77133500</c:v>
                </c:pt>
                <c:pt idx="144">
                  <c:v>74290000</c:v>
                </c:pt>
                <c:pt idx="145">
                  <c:v>76568300</c:v>
                </c:pt>
                <c:pt idx="146">
                  <c:v>71773900</c:v>
                </c:pt>
                <c:pt idx="147">
                  <c:v>71129300</c:v>
                </c:pt>
                <c:pt idx="148">
                  <c:v>72800700</c:v>
                </c:pt>
                <c:pt idx="149">
                  <c:v>75758300</c:v>
                </c:pt>
                <c:pt idx="150">
                  <c:v>77548100</c:v>
                </c:pt>
                <c:pt idx="151">
                  <c:v>68756900</c:v>
                </c:pt>
                <c:pt idx="152">
                  <c:v>74810000</c:v>
                </c:pt>
                <c:pt idx="153">
                  <c:v>69913800</c:v>
                </c:pt>
                <c:pt idx="154">
                  <c:v>89410200</c:v>
                </c:pt>
                <c:pt idx="155">
                  <c:v>77410700</c:v>
                </c:pt>
                <c:pt idx="156">
                  <c:v>75473200</c:v>
                </c:pt>
                <c:pt idx="157">
                  <c:v>72514400</c:v>
                </c:pt>
                <c:pt idx="158">
                  <c:v>79653900</c:v>
                </c:pt>
                <c:pt idx="159">
                  <c:v>69513600</c:v>
                </c:pt>
                <c:pt idx="160">
                  <c:v>76244700</c:v>
                </c:pt>
                <c:pt idx="161">
                  <c:v>70187500</c:v>
                </c:pt>
                <c:pt idx="162">
                  <c:v>72073600</c:v>
                </c:pt>
                <c:pt idx="163">
                  <c:v>70606600</c:v>
                </c:pt>
                <c:pt idx="164">
                  <c:v>72411400</c:v>
                </c:pt>
                <c:pt idx="165">
                  <c:v>80927800</c:v>
                </c:pt>
                <c:pt idx="166">
                  <c:v>69487900</c:v>
                </c:pt>
                <c:pt idx="167">
                  <c:v>69903900</c:v>
                </c:pt>
                <c:pt idx="168">
                  <c:v>70147700</c:v>
                </c:pt>
                <c:pt idx="169">
                  <c:v>81424200</c:v>
                </c:pt>
                <c:pt idx="170">
                  <c:v>79948900</c:v>
                </c:pt>
                <c:pt idx="171">
                  <c:v>75440200</c:v>
                </c:pt>
                <c:pt idx="172">
                  <c:v>68548600</c:v>
                </c:pt>
                <c:pt idx="173">
                  <c:v>73993600</c:v>
                </c:pt>
                <c:pt idx="174">
                  <c:v>89282000</c:v>
                </c:pt>
                <c:pt idx="175">
                  <c:v>80922100</c:v>
                </c:pt>
                <c:pt idx="176">
                  <c:v>71017300</c:v>
                </c:pt>
                <c:pt idx="177">
                  <c:v>68775100</c:v>
                </c:pt>
                <c:pt idx="178">
                  <c:v>73800600</c:v>
                </c:pt>
                <c:pt idx="179">
                  <c:v>79878800</c:v>
                </c:pt>
                <c:pt idx="180">
                  <c:v>73135300</c:v>
                </c:pt>
                <c:pt idx="181">
                  <c:v>81009200</c:v>
                </c:pt>
                <c:pt idx="182">
                  <c:v>67196800</c:v>
                </c:pt>
                <c:pt idx="183">
                  <c:v>68854700</c:v>
                </c:pt>
                <c:pt idx="184">
                  <c:v>70137700</c:v>
                </c:pt>
                <c:pt idx="185">
                  <c:v>72528000</c:v>
                </c:pt>
                <c:pt idx="186">
                  <c:v>78414500</c:v>
                </c:pt>
                <c:pt idx="187">
                  <c:v>75511900</c:v>
                </c:pt>
                <c:pt idx="188">
                  <c:v>74760300</c:v>
                </c:pt>
                <c:pt idx="189">
                  <c:v>75674100</c:v>
                </c:pt>
                <c:pt idx="190">
                  <c:v>71465600</c:v>
                </c:pt>
                <c:pt idx="191">
                  <c:v>81588900</c:v>
                </c:pt>
                <c:pt idx="192">
                  <c:v>80438400</c:v>
                </c:pt>
                <c:pt idx="193">
                  <c:v>73397300</c:v>
                </c:pt>
                <c:pt idx="194">
                  <c:v>73778300</c:v>
                </c:pt>
                <c:pt idx="195">
                  <c:v>77923100</c:v>
                </c:pt>
                <c:pt idx="196">
                  <c:v>75154400</c:v>
                </c:pt>
                <c:pt idx="197">
                  <c:v>73174000</c:v>
                </c:pt>
                <c:pt idx="198">
                  <c:v>71002700</c:v>
                </c:pt>
                <c:pt idx="199">
                  <c:v>75914700</c:v>
                </c:pt>
                <c:pt idx="200">
                  <c:v>78019300</c:v>
                </c:pt>
                <c:pt idx="201">
                  <c:v>70303400</c:v>
                </c:pt>
                <c:pt idx="202">
                  <c:v>69220700</c:v>
                </c:pt>
                <c:pt idx="203">
                  <c:v>76314500</c:v>
                </c:pt>
                <c:pt idx="204">
                  <c:v>76428700</c:v>
                </c:pt>
                <c:pt idx="205">
                  <c:v>86612600</c:v>
                </c:pt>
                <c:pt idx="206">
                  <c:v>73866300</c:v>
                </c:pt>
                <c:pt idx="207">
                  <c:v>72995100</c:v>
                </c:pt>
                <c:pt idx="208">
                  <c:v>76054200</c:v>
                </c:pt>
                <c:pt idx="209">
                  <c:v>71688700</c:v>
                </c:pt>
                <c:pt idx="210">
                  <c:v>74369800</c:v>
                </c:pt>
                <c:pt idx="211">
                  <c:v>74567700</c:v>
                </c:pt>
                <c:pt idx="212">
                  <c:v>73825800</c:v>
                </c:pt>
                <c:pt idx="213">
                  <c:v>77469300</c:v>
                </c:pt>
                <c:pt idx="214">
                  <c:v>71365100</c:v>
                </c:pt>
                <c:pt idx="215">
                  <c:v>76807300</c:v>
                </c:pt>
                <c:pt idx="216">
                  <c:v>74064000</c:v>
                </c:pt>
                <c:pt idx="217">
                  <c:v>78281000</c:v>
                </c:pt>
                <c:pt idx="218">
                  <c:v>69320400</c:v>
                </c:pt>
                <c:pt idx="219">
                  <c:v>78033200</c:v>
                </c:pt>
                <c:pt idx="220">
                  <c:v>78945200</c:v>
                </c:pt>
                <c:pt idx="221">
                  <c:v>86345800</c:v>
                </c:pt>
                <c:pt idx="222">
                  <c:v>71437200</c:v>
                </c:pt>
                <c:pt idx="223">
                  <c:v>68596400</c:v>
                </c:pt>
                <c:pt idx="224">
                  <c:v>69273400</c:v>
                </c:pt>
                <c:pt idx="225">
                  <c:v>74626900</c:v>
                </c:pt>
                <c:pt idx="226">
                  <c:v>72157300</c:v>
                </c:pt>
                <c:pt idx="227">
                  <c:v>76709900</c:v>
                </c:pt>
                <c:pt idx="228">
                  <c:v>75925700</c:v>
                </c:pt>
                <c:pt idx="229">
                  <c:v>68516200</c:v>
                </c:pt>
                <c:pt idx="230">
                  <c:v>78314800</c:v>
                </c:pt>
                <c:pt idx="231">
                  <c:v>76154200</c:v>
                </c:pt>
                <c:pt idx="232">
                  <c:v>71158800</c:v>
                </c:pt>
                <c:pt idx="233">
                  <c:v>78951300</c:v>
                </c:pt>
                <c:pt idx="234">
                  <c:v>72059300</c:v>
                </c:pt>
                <c:pt idx="235">
                  <c:v>69806500</c:v>
                </c:pt>
                <c:pt idx="236">
                  <c:v>76390000</c:v>
                </c:pt>
                <c:pt idx="237">
                  <c:v>71629500</c:v>
                </c:pt>
                <c:pt idx="238">
                  <c:v>75834000</c:v>
                </c:pt>
                <c:pt idx="239">
                  <c:v>72305100</c:v>
                </c:pt>
                <c:pt idx="240">
                  <c:v>76725000</c:v>
                </c:pt>
                <c:pt idx="241">
                  <c:v>70503700</c:v>
                </c:pt>
                <c:pt idx="242">
                  <c:v>70684100</c:v>
                </c:pt>
                <c:pt idx="243">
                  <c:v>75505600</c:v>
                </c:pt>
                <c:pt idx="244">
                  <c:v>71185100</c:v>
                </c:pt>
                <c:pt idx="245">
                  <c:v>74690400</c:v>
                </c:pt>
                <c:pt idx="246">
                  <c:v>83254100</c:v>
                </c:pt>
                <c:pt idx="247">
                  <c:v>70574700</c:v>
                </c:pt>
                <c:pt idx="248">
                  <c:v>71727500</c:v>
                </c:pt>
                <c:pt idx="249">
                  <c:v>68001500</c:v>
                </c:pt>
                <c:pt idx="250">
                  <c:v>75262500</c:v>
                </c:pt>
                <c:pt idx="251">
                  <c:v>73716100</c:v>
                </c:pt>
                <c:pt idx="252">
                  <c:v>72164800</c:v>
                </c:pt>
                <c:pt idx="253">
                  <c:v>75563400</c:v>
                </c:pt>
                <c:pt idx="254">
                  <c:v>71713200</c:v>
                </c:pt>
                <c:pt idx="255">
                  <c:v>88672000</c:v>
                </c:pt>
                <c:pt idx="256">
                  <c:v>82468500</c:v>
                </c:pt>
                <c:pt idx="257">
                  <c:v>81914200</c:v>
                </c:pt>
                <c:pt idx="258">
                  <c:v>77544000</c:v>
                </c:pt>
                <c:pt idx="259">
                  <c:v>77578000</c:v>
                </c:pt>
                <c:pt idx="260">
                  <c:v>74509100</c:v>
                </c:pt>
                <c:pt idx="261">
                  <c:v>73368500</c:v>
                </c:pt>
                <c:pt idx="262">
                  <c:v>76914300</c:v>
                </c:pt>
                <c:pt idx="263">
                  <c:v>76747400</c:v>
                </c:pt>
                <c:pt idx="264">
                  <c:v>77623300</c:v>
                </c:pt>
                <c:pt idx="265">
                  <c:v>83132600</c:v>
                </c:pt>
                <c:pt idx="266">
                  <c:v>71902400</c:v>
                </c:pt>
                <c:pt idx="267">
                  <c:v>77180800</c:v>
                </c:pt>
                <c:pt idx="268">
                  <c:v>75900700</c:v>
                </c:pt>
                <c:pt idx="269">
                  <c:v>78505700</c:v>
                </c:pt>
                <c:pt idx="270">
                  <c:v>79514000</c:v>
                </c:pt>
                <c:pt idx="271">
                  <c:v>84027100</c:v>
                </c:pt>
                <c:pt idx="272">
                  <c:v>86870300</c:v>
                </c:pt>
                <c:pt idx="273">
                  <c:v>83262000</c:v>
                </c:pt>
                <c:pt idx="274">
                  <c:v>73907400</c:v>
                </c:pt>
                <c:pt idx="275">
                  <c:v>85894600</c:v>
                </c:pt>
                <c:pt idx="276">
                  <c:v>91633300</c:v>
                </c:pt>
                <c:pt idx="277">
                  <c:v>82328900</c:v>
                </c:pt>
                <c:pt idx="278">
                  <c:v>90946300</c:v>
                </c:pt>
                <c:pt idx="279">
                  <c:v>75393600</c:v>
                </c:pt>
                <c:pt idx="280">
                  <c:v>76639500</c:v>
                </c:pt>
                <c:pt idx="281">
                  <c:v>79190200</c:v>
                </c:pt>
                <c:pt idx="282">
                  <c:v>84166800</c:v>
                </c:pt>
                <c:pt idx="283">
                  <c:v>77593400</c:v>
                </c:pt>
                <c:pt idx="284">
                  <c:v>73334500</c:v>
                </c:pt>
                <c:pt idx="285">
                  <c:v>78820800</c:v>
                </c:pt>
                <c:pt idx="286">
                  <c:v>78753800</c:v>
                </c:pt>
                <c:pt idx="287">
                  <c:v>79656800</c:v>
                </c:pt>
                <c:pt idx="288">
                  <c:v>77015400</c:v>
                </c:pt>
                <c:pt idx="289">
                  <c:v>73869300</c:v>
                </c:pt>
                <c:pt idx="290">
                  <c:v>77030800</c:v>
                </c:pt>
                <c:pt idx="291">
                  <c:v>77080800</c:v>
                </c:pt>
                <c:pt idx="292">
                  <c:v>75800100</c:v>
                </c:pt>
                <c:pt idx="293">
                  <c:v>83107700</c:v>
                </c:pt>
                <c:pt idx="294">
                  <c:v>77431200</c:v>
                </c:pt>
                <c:pt idx="295">
                  <c:v>76870200</c:v>
                </c:pt>
                <c:pt idx="296">
                  <c:v>78798600</c:v>
                </c:pt>
                <c:pt idx="297">
                  <c:v>76215400</c:v>
                </c:pt>
                <c:pt idx="298">
                  <c:v>69388800</c:v>
                </c:pt>
                <c:pt idx="299">
                  <c:v>79004800</c:v>
                </c:pt>
                <c:pt idx="300">
                  <c:v>72079900</c:v>
                </c:pt>
                <c:pt idx="301">
                  <c:v>71238000</c:v>
                </c:pt>
                <c:pt idx="302">
                  <c:v>71802200</c:v>
                </c:pt>
                <c:pt idx="303">
                  <c:v>87697200</c:v>
                </c:pt>
                <c:pt idx="304">
                  <c:v>95768600</c:v>
                </c:pt>
                <c:pt idx="305">
                  <c:v>72058100</c:v>
                </c:pt>
                <c:pt idx="306">
                  <c:v>76223200</c:v>
                </c:pt>
                <c:pt idx="307">
                  <c:v>79728000</c:v>
                </c:pt>
                <c:pt idx="308">
                  <c:v>75191900</c:v>
                </c:pt>
                <c:pt idx="309">
                  <c:v>82622400</c:v>
                </c:pt>
                <c:pt idx="310">
                  <c:v>78626100</c:v>
                </c:pt>
                <c:pt idx="311">
                  <c:v>75108700</c:v>
                </c:pt>
                <c:pt idx="312">
                  <c:v>76956400</c:v>
                </c:pt>
                <c:pt idx="313">
                  <c:v>70680400</c:v>
                </c:pt>
                <c:pt idx="314">
                  <c:v>72662800</c:v>
                </c:pt>
                <c:pt idx="315">
                  <c:v>79904500</c:v>
                </c:pt>
                <c:pt idx="316">
                  <c:v>84938300</c:v>
                </c:pt>
                <c:pt idx="317">
                  <c:v>106870000</c:v>
                </c:pt>
                <c:pt idx="318">
                  <c:v>97350100</c:v>
                </c:pt>
                <c:pt idx="319">
                  <c:v>70564800</c:v>
                </c:pt>
                <c:pt idx="320">
                  <c:v>70162600</c:v>
                </c:pt>
                <c:pt idx="321">
                  <c:v>77286600</c:v>
                </c:pt>
                <c:pt idx="322">
                  <c:v>73847500</c:v>
                </c:pt>
                <c:pt idx="323">
                  <c:v>70760800</c:v>
                </c:pt>
                <c:pt idx="324">
                  <c:v>81607600</c:v>
                </c:pt>
                <c:pt idx="325">
                  <c:v>72170800</c:v>
                </c:pt>
                <c:pt idx="326">
                  <c:v>75293800</c:v>
                </c:pt>
                <c:pt idx="327">
                  <c:v>71732700</c:v>
                </c:pt>
                <c:pt idx="328">
                  <c:v>71660900</c:v>
                </c:pt>
                <c:pt idx="329">
                  <c:v>74947800</c:v>
                </c:pt>
                <c:pt idx="330">
                  <c:v>73425500</c:v>
                </c:pt>
                <c:pt idx="331">
                  <c:v>78887200</c:v>
                </c:pt>
                <c:pt idx="332">
                  <c:v>78038500</c:v>
                </c:pt>
                <c:pt idx="333">
                  <c:v>73102200</c:v>
                </c:pt>
                <c:pt idx="334">
                  <c:v>81390300</c:v>
                </c:pt>
                <c:pt idx="335">
                  <c:v>85667000</c:v>
                </c:pt>
                <c:pt idx="336">
                  <c:v>74190200</c:v>
                </c:pt>
                <c:pt idx="337">
                  <c:v>77424500</c:v>
                </c:pt>
                <c:pt idx="338">
                  <c:v>79122800</c:v>
                </c:pt>
                <c:pt idx="339">
                  <c:v>82132900</c:v>
                </c:pt>
                <c:pt idx="340">
                  <c:v>84531000</c:v>
                </c:pt>
                <c:pt idx="341">
                  <c:v>100063000</c:v>
                </c:pt>
                <c:pt idx="342">
                  <c:v>84070100</c:v>
                </c:pt>
                <c:pt idx="343">
                  <c:v>96849500</c:v>
                </c:pt>
                <c:pt idx="344">
                  <c:v>102271000</c:v>
                </c:pt>
                <c:pt idx="345">
                  <c:v>91662300</c:v>
                </c:pt>
                <c:pt idx="346">
                  <c:v>84593600</c:v>
                </c:pt>
                <c:pt idx="347">
                  <c:v>85374400</c:v>
                </c:pt>
                <c:pt idx="348">
                  <c:v>89231500</c:v>
                </c:pt>
                <c:pt idx="349">
                  <c:v>84882000</c:v>
                </c:pt>
                <c:pt idx="350">
                  <c:v>78312500</c:v>
                </c:pt>
                <c:pt idx="351">
                  <c:v>93141100</c:v>
                </c:pt>
                <c:pt idx="352">
                  <c:v>78299500</c:v>
                </c:pt>
                <c:pt idx="353">
                  <c:v>85343300</c:v>
                </c:pt>
                <c:pt idx="354">
                  <c:v>77139500</c:v>
                </c:pt>
                <c:pt idx="355">
                  <c:v>83143500</c:v>
                </c:pt>
                <c:pt idx="356">
                  <c:v>77420000</c:v>
                </c:pt>
                <c:pt idx="357">
                  <c:v>77940700</c:v>
                </c:pt>
                <c:pt idx="358">
                  <c:v>82893600</c:v>
                </c:pt>
                <c:pt idx="359">
                  <c:v>97549700</c:v>
                </c:pt>
                <c:pt idx="360">
                  <c:v>72655200</c:v>
                </c:pt>
                <c:pt idx="361">
                  <c:v>71946900</c:v>
                </c:pt>
                <c:pt idx="362">
                  <c:v>76834800</c:v>
                </c:pt>
                <c:pt idx="363">
                  <c:v>73639700</c:v>
                </c:pt>
                <c:pt idx="364">
                  <c:v>79779000</c:v>
                </c:pt>
                <c:pt idx="365">
                  <c:v>77582200</c:v>
                </c:pt>
                <c:pt idx="366">
                  <c:v>75688000</c:v>
                </c:pt>
                <c:pt idx="367">
                  <c:v>72972200</c:v>
                </c:pt>
                <c:pt idx="368">
                  <c:v>69428000</c:v>
                </c:pt>
                <c:pt idx="369">
                  <c:v>71434400</c:v>
                </c:pt>
                <c:pt idx="370">
                  <c:v>70899300</c:v>
                </c:pt>
                <c:pt idx="371">
                  <c:v>70297600</c:v>
                </c:pt>
                <c:pt idx="372">
                  <c:v>78420300</c:v>
                </c:pt>
                <c:pt idx="373">
                  <c:v>72825600</c:v>
                </c:pt>
                <c:pt idx="374">
                  <c:v>76217500</c:v>
                </c:pt>
                <c:pt idx="375">
                  <c:v>84382600</c:v>
                </c:pt>
                <c:pt idx="376">
                  <c:v>71591600</c:v>
                </c:pt>
                <c:pt idx="377">
                  <c:v>70740800</c:v>
                </c:pt>
                <c:pt idx="378">
                  <c:v>73218700</c:v>
                </c:pt>
                <c:pt idx="379">
                  <c:v>70616200</c:v>
                </c:pt>
                <c:pt idx="380">
                  <c:v>75969100</c:v>
                </c:pt>
                <c:pt idx="381">
                  <c:v>68615900</c:v>
                </c:pt>
                <c:pt idx="382">
                  <c:v>85682200</c:v>
                </c:pt>
                <c:pt idx="383">
                  <c:v>78314700</c:v>
                </c:pt>
                <c:pt idx="384">
                  <c:v>82960200</c:v>
                </c:pt>
                <c:pt idx="385">
                  <c:v>87006300</c:v>
                </c:pt>
                <c:pt idx="386">
                  <c:v>80227000</c:v>
                </c:pt>
                <c:pt idx="387">
                  <c:v>70798300</c:v>
                </c:pt>
                <c:pt idx="388">
                  <c:v>83169200</c:v>
                </c:pt>
                <c:pt idx="389">
                  <c:v>88268200</c:v>
                </c:pt>
                <c:pt idx="390">
                  <c:v>85116100</c:v>
                </c:pt>
                <c:pt idx="391">
                  <c:v>75420300</c:v>
                </c:pt>
                <c:pt idx="392">
                  <c:v>73812000</c:v>
                </c:pt>
                <c:pt idx="393">
                  <c:v>73330900</c:v>
                </c:pt>
                <c:pt idx="394">
                  <c:v>73505000</c:v>
                </c:pt>
                <c:pt idx="395">
                  <c:v>69754200</c:v>
                </c:pt>
                <c:pt idx="396">
                  <c:v>72818400</c:v>
                </c:pt>
                <c:pt idx="397">
                  <c:v>80487800</c:v>
                </c:pt>
                <c:pt idx="398">
                  <c:v>77595700</c:v>
                </c:pt>
                <c:pt idx="399">
                  <c:v>79734900</c:v>
                </c:pt>
                <c:pt idx="400">
                  <c:v>77549500</c:v>
                </c:pt>
                <c:pt idx="401">
                  <c:v>76394600</c:v>
                </c:pt>
                <c:pt idx="402">
                  <c:v>78540900</c:v>
                </c:pt>
                <c:pt idx="403">
                  <c:v>74081900</c:v>
                </c:pt>
                <c:pt idx="404">
                  <c:v>76078200</c:v>
                </c:pt>
                <c:pt idx="405">
                  <c:v>70763300</c:v>
                </c:pt>
                <c:pt idx="406">
                  <c:v>76786000</c:v>
                </c:pt>
                <c:pt idx="407">
                  <c:v>71045600</c:v>
                </c:pt>
                <c:pt idx="408">
                  <c:v>72369600</c:v>
                </c:pt>
                <c:pt idx="409">
                  <c:v>71412800</c:v>
                </c:pt>
                <c:pt idx="410">
                  <c:v>69817600</c:v>
                </c:pt>
                <c:pt idx="411">
                  <c:v>73574600</c:v>
                </c:pt>
                <c:pt idx="412">
                  <c:v>84926000</c:v>
                </c:pt>
                <c:pt idx="413">
                  <c:v>91521800</c:v>
                </c:pt>
                <c:pt idx="414">
                  <c:v>71885400</c:v>
                </c:pt>
                <c:pt idx="415">
                  <c:v>73924500</c:v>
                </c:pt>
                <c:pt idx="416">
                  <c:v>76622200</c:v>
                </c:pt>
                <c:pt idx="417">
                  <c:v>76753100</c:v>
                </c:pt>
                <c:pt idx="418">
                  <c:v>68926300</c:v>
                </c:pt>
                <c:pt idx="419">
                  <c:v>69817100</c:v>
                </c:pt>
                <c:pt idx="420">
                  <c:v>71384900</c:v>
                </c:pt>
                <c:pt idx="421">
                  <c:v>76472200</c:v>
                </c:pt>
                <c:pt idx="422">
                  <c:v>73218200</c:v>
                </c:pt>
                <c:pt idx="423">
                  <c:v>75081900</c:v>
                </c:pt>
                <c:pt idx="424">
                  <c:v>76795600</c:v>
                </c:pt>
                <c:pt idx="425">
                  <c:v>72314000</c:v>
                </c:pt>
                <c:pt idx="426">
                  <c:v>74388200</c:v>
                </c:pt>
                <c:pt idx="427">
                  <c:v>74845100</c:v>
                </c:pt>
                <c:pt idx="428">
                  <c:v>76421900</c:v>
                </c:pt>
                <c:pt idx="429">
                  <c:v>76829800</c:v>
                </c:pt>
                <c:pt idx="430">
                  <c:v>77792900</c:v>
                </c:pt>
                <c:pt idx="431">
                  <c:v>69347700</c:v>
                </c:pt>
                <c:pt idx="432">
                  <c:v>72961200</c:v>
                </c:pt>
                <c:pt idx="433">
                  <c:v>76103100</c:v>
                </c:pt>
                <c:pt idx="434">
                  <c:v>73539100</c:v>
                </c:pt>
                <c:pt idx="435">
                  <c:v>72985400</c:v>
                </c:pt>
                <c:pt idx="436">
                  <c:v>69559600</c:v>
                </c:pt>
                <c:pt idx="437">
                  <c:v>70480000</c:v>
                </c:pt>
                <c:pt idx="438">
                  <c:v>73931500</c:v>
                </c:pt>
                <c:pt idx="439">
                  <c:v>85617200</c:v>
                </c:pt>
                <c:pt idx="440">
                  <c:v>78870100</c:v>
                </c:pt>
                <c:pt idx="441">
                  <c:v>82247200</c:v>
                </c:pt>
                <c:pt idx="442">
                  <c:v>75159500</c:v>
                </c:pt>
                <c:pt idx="443">
                  <c:v>71808500</c:v>
                </c:pt>
                <c:pt idx="444">
                  <c:v>89232400</c:v>
                </c:pt>
                <c:pt idx="445">
                  <c:v>69968800</c:v>
                </c:pt>
                <c:pt idx="446">
                  <c:v>79007300</c:v>
                </c:pt>
                <c:pt idx="447">
                  <c:v>74648100</c:v>
                </c:pt>
                <c:pt idx="448">
                  <c:v>80904200</c:v>
                </c:pt>
                <c:pt idx="449">
                  <c:v>75264600</c:v>
                </c:pt>
                <c:pt idx="450">
                  <c:v>78940200</c:v>
                </c:pt>
                <c:pt idx="451">
                  <c:v>75651900</c:v>
                </c:pt>
                <c:pt idx="452">
                  <c:v>73705700</c:v>
                </c:pt>
                <c:pt idx="453">
                  <c:v>78002600</c:v>
                </c:pt>
                <c:pt idx="454">
                  <c:v>80814200</c:v>
                </c:pt>
                <c:pt idx="455">
                  <c:v>69784300</c:v>
                </c:pt>
                <c:pt idx="456">
                  <c:v>68728700</c:v>
                </c:pt>
                <c:pt idx="457">
                  <c:v>76729800</c:v>
                </c:pt>
                <c:pt idx="458">
                  <c:v>75652900</c:v>
                </c:pt>
                <c:pt idx="459">
                  <c:v>70731900</c:v>
                </c:pt>
                <c:pt idx="460">
                  <c:v>71010700</c:v>
                </c:pt>
                <c:pt idx="461">
                  <c:v>84417700</c:v>
                </c:pt>
                <c:pt idx="462">
                  <c:v>75973200</c:v>
                </c:pt>
                <c:pt idx="463">
                  <c:v>78747500</c:v>
                </c:pt>
                <c:pt idx="464">
                  <c:v>83055200</c:v>
                </c:pt>
                <c:pt idx="465">
                  <c:v>73865900</c:v>
                </c:pt>
                <c:pt idx="466">
                  <c:v>71177200</c:v>
                </c:pt>
                <c:pt idx="467">
                  <c:v>82773900</c:v>
                </c:pt>
                <c:pt idx="468">
                  <c:v>70656900</c:v>
                </c:pt>
                <c:pt idx="469">
                  <c:v>74718800</c:v>
                </c:pt>
                <c:pt idx="470">
                  <c:v>77170700</c:v>
                </c:pt>
                <c:pt idx="471">
                  <c:v>71490500</c:v>
                </c:pt>
                <c:pt idx="472">
                  <c:v>70045100</c:v>
                </c:pt>
                <c:pt idx="473">
                  <c:v>86494700</c:v>
                </c:pt>
                <c:pt idx="474">
                  <c:v>94490700</c:v>
                </c:pt>
                <c:pt idx="475">
                  <c:v>69782100</c:v>
                </c:pt>
                <c:pt idx="476">
                  <c:v>69850200</c:v>
                </c:pt>
                <c:pt idx="477">
                  <c:v>74675300</c:v>
                </c:pt>
                <c:pt idx="478">
                  <c:v>75046100</c:v>
                </c:pt>
                <c:pt idx="479">
                  <c:v>71650800</c:v>
                </c:pt>
                <c:pt idx="480">
                  <c:v>72596000</c:v>
                </c:pt>
                <c:pt idx="481">
                  <c:v>71611600</c:v>
                </c:pt>
                <c:pt idx="482">
                  <c:v>79169300</c:v>
                </c:pt>
                <c:pt idx="483">
                  <c:v>73511000</c:v>
                </c:pt>
                <c:pt idx="484">
                  <c:v>72618400</c:v>
                </c:pt>
                <c:pt idx="485">
                  <c:v>69020200</c:v>
                </c:pt>
                <c:pt idx="486">
                  <c:v>69887500</c:v>
                </c:pt>
                <c:pt idx="487">
                  <c:v>70909100</c:v>
                </c:pt>
                <c:pt idx="488">
                  <c:v>79659900</c:v>
                </c:pt>
                <c:pt idx="489">
                  <c:v>73879800</c:v>
                </c:pt>
                <c:pt idx="490">
                  <c:v>92802300</c:v>
                </c:pt>
                <c:pt idx="491">
                  <c:v>71780500</c:v>
                </c:pt>
                <c:pt idx="492">
                  <c:v>73506000</c:v>
                </c:pt>
                <c:pt idx="493">
                  <c:v>72570600</c:v>
                </c:pt>
                <c:pt idx="494">
                  <c:v>73466700</c:v>
                </c:pt>
                <c:pt idx="495">
                  <c:v>72054500</c:v>
                </c:pt>
                <c:pt idx="496">
                  <c:v>71229300</c:v>
                </c:pt>
                <c:pt idx="497">
                  <c:v>69177000</c:v>
                </c:pt>
                <c:pt idx="498">
                  <c:v>72250800</c:v>
                </c:pt>
                <c:pt idx="499">
                  <c:v>69274800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1-4F05-801B-1017A5F1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Creación del Arreglo</a:t>
            </a:r>
            <a:r>
              <a:rPr lang="es-419" baseline="0"/>
              <a:t>, 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de Creacion Arreglo Orig'!$O$3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de Creacion Arreglo Orig'!$N$4:$N$503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Orig'!$O$4:$O$503</c:f>
              <c:numCache>
                <c:formatCode>0.00E+00</c:formatCode>
                <c:ptCount val="500"/>
                <c:pt idx="0">
                  <c:v>260267000</c:v>
                </c:pt>
                <c:pt idx="1">
                  <c:v>240386000</c:v>
                </c:pt>
                <c:pt idx="2">
                  <c:v>248285000</c:v>
                </c:pt>
                <c:pt idx="3">
                  <c:v>232921000</c:v>
                </c:pt>
                <c:pt idx="4">
                  <c:v>245252000</c:v>
                </c:pt>
                <c:pt idx="5">
                  <c:v>243743000</c:v>
                </c:pt>
                <c:pt idx="6">
                  <c:v>260281000</c:v>
                </c:pt>
                <c:pt idx="7">
                  <c:v>255329000</c:v>
                </c:pt>
                <c:pt idx="8">
                  <c:v>239336000</c:v>
                </c:pt>
                <c:pt idx="9">
                  <c:v>227677000</c:v>
                </c:pt>
                <c:pt idx="10">
                  <c:v>275571000</c:v>
                </c:pt>
                <c:pt idx="11">
                  <c:v>229534000</c:v>
                </c:pt>
                <c:pt idx="12">
                  <c:v>243928000</c:v>
                </c:pt>
                <c:pt idx="13">
                  <c:v>229638000</c:v>
                </c:pt>
                <c:pt idx="14">
                  <c:v>252652000</c:v>
                </c:pt>
                <c:pt idx="15">
                  <c:v>242997000</c:v>
                </c:pt>
                <c:pt idx="16">
                  <c:v>241264000</c:v>
                </c:pt>
                <c:pt idx="17">
                  <c:v>249908000</c:v>
                </c:pt>
                <c:pt idx="18">
                  <c:v>248974000</c:v>
                </c:pt>
                <c:pt idx="19">
                  <c:v>238185000</c:v>
                </c:pt>
                <c:pt idx="20">
                  <c:v>244800000</c:v>
                </c:pt>
                <c:pt idx="21">
                  <c:v>230121000</c:v>
                </c:pt>
                <c:pt idx="22">
                  <c:v>235992000</c:v>
                </c:pt>
                <c:pt idx="23">
                  <c:v>260561000</c:v>
                </c:pt>
                <c:pt idx="24">
                  <c:v>227817000</c:v>
                </c:pt>
                <c:pt idx="25">
                  <c:v>238685000</c:v>
                </c:pt>
                <c:pt idx="26">
                  <c:v>238800000</c:v>
                </c:pt>
                <c:pt idx="27">
                  <c:v>231511000</c:v>
                </c:pt>
                <c:pt idx="28">
                  <c:v>223143000</c:v>
                </c:pt>
                <c:pt idx="29">
                  <c:v>228569000</c:v>
                </c:pt>
                <c:pt idx="30">
                  <c:v>235588000</c:v>
                </c:pt>
                <c:pt idx="31">
                  <c:v>228415000</c:v>
                </c:pt>
                <c:pt idx="32">
                  <c:v>228151000</c:v>
                </c:pt>
                <c:pt idx="33">
                  <c:v>253056000</c:v>
                </c:pt>
                <c:pt idx="34">
                  <c:v>253788000</c:v>
                </c:pt>
                <c:pt idx="35">
                  <c:v>228748000</c:v>
                </c:pt>
                <c:pt idx="36">
                  <c:v>241786000</c:v>
                </c:pt>
                <c:pt idx="37">
                  <c:v>227033000</c:v>
                </c:pt>
                <c:pt idx="38">
                  <c:v>241546000</c:v>
                </c:pt>
                <c:pt idx="39">
                  <c:v>251491000</c:v>
                </c:pt>
                <c:pt idx="40">
                  <c:v>228699000</c:v>
                </c:pt>
                <c:pt idx="41">
                  <c:v>229573000</c:v>
                </c:pt>
                <c:pt idx="42">
                  <c:v>227323000</c:v>
                </c:pt>
                <c:pt idx="43">
                  <c:v>225786000</c:v>
                </c:pt>
                <c:pt idx="44">
                  <c:v>245693000</c:v>
                </c:pt>
                <c:pt idx="45">
                  <c:v>258768000</c:v>
                </c:pt>
                <c:pt idx="46">
                  <c:v>234279000</c:v>
                </c:pt>
                <c:pt idx="47">
                  <c:v>243340000</c:v>
                </c:pt>
                <c:pt idx="48">
                  <c:v>260106000</c:v>
                </c:pt>
                <c:pt idx="49">
                  <c:v>254127000</c:v>
                </c:pt>
                <c:pt idx="50">
                  <c:v>278470000</c:v>
                </c:pt>
                <c:pt idx="51">
                  <c:v>247252000</c:v>
                </c:pt>
                <c:pt idx="52">
                  <c:v>264702000</c:v>
                </c:pt>
                <c:pt idx="53">
                  <c:v>240860000</c:v>
                </c:pt>
                <c:pt idx="54">
                  <c:v>312934000</c:v>
                </c:pt>
                <c:pt idx="55">
                  <c:v>241366000</c:v>
                </c:pt>
                <c:pt idx="56">
                  <c:v>256255000</c:v>
                </c:pt>
                <c:pt idx="57">
                  <c:v>267334000</c:v>
                </c:pt>
                <c:pt idx="58">
                  <c:v>252566000</c:v>
                </c:pt>
                <c:pt idx="59">
                  <c:v>228492000</c:v>
                </c:pt>
                <c:pt idx="60">
                  <c:v>231470000</c:v>
                </c:pt>
                <c:pt idx="61">
                  <c:v>239027000</c:v>
                </c:pt>
                <c:pt idx="62">
                  <c:v>232062000</c:v>
                </c:pt>
                <c:pt idx="63">
                  <c:v>247052000</c:v>
                </c:pt>
                <c:pt idx="64">
                  <c:v>238461000</c:v>
                </c:pt>
                <c:pt idx="65">
                  <c:v>254665000</c:v>
                </c:pt>
                <c:pt idx="66">
                  <c:v>274575000</c:v>
                </c:pt>
                <c:pt idx="67">
                  <c:v>252056000</c:v>
                </c:pt>
                <c:pt idx="68">
                  <c:v>233033000</c:v>
                </c:pt>
                <c:pt idx="69">
                  <c:v>231732000</c:v>
                </c:pt>
                <c:pt idx="70">
                  <c:v>232093000</c:v>
                </c:pt>
                <c:pt idx="71">
                  <c:v>236408000</c:v>
                </c:pt>
                <c:pt idx="72">
                  <c:v>248416000</c:v>
                </c:pt>
                <c:pt idx="73">
                  <c:v>240708000</c:v>
                </c:pt>
                <c:pt idx="74">
                  <c:v>241974000</c:v>
                </c:pt>
                <c:pt idx="75">
                  <c:v>242109000</c:v>
                </c:pt>
                <c:pt idx="76">
                  <c:v>235975000</c:v>
                </c:pt>
                <c:pt idx="77">
                  <c:v>239475000</c:v>
                </c:pt>
                <c:pt idx="78">
                  <c:v>230701000</c:v>
                </c:pt>
                <c:pt idx="79">
                  <c:v>241443000</c:v>
                </c:pt>
                <c:pt idx="80">
                  <c:v>232207000</c:v>
                </c:pt>
                <c:pt idx="81">
                  <c:v>243206000</c:v>
                </c:pt>
                <c:pt idx="82">
                  <c:v>233905000</c:v>
                </c:pt>
                <c:pt idx="83">
                  <c:v>246845000</c:v>
                </c:pt>
                <c:pt idx="84">
                  <c:v>245757000</c:v>
                </c:pt>
                <c:pt idx="85">
                  <c:v>238282000</c:v>
                </c:pt>
                <c:pt idx="86">
                  <c:v>233960000</c:v>
                </c:pt>
                <c:pt idx="87">
                  <c:v>233203000</c:v>
                </c:pt>
                <c:pt idx="88">
                  <c:v>244072000</c:v>
                </c:pt>
                <c:pt idx="89">
                  <c:v>241636000</c:v>
                </c:pt>
                <c:pt idx="90">
                  <c:v>248312000</c:v>
                </c:pt>
                <c:pt idx="91">
                  <c:v>247655000</c:v>
                </c:pt>
                <c:pt idx="92">
                  <c:v>232454000</c:v>
                </c:pt>
                <c:pt idx="93">
                  <c:v>243082000</c:v>
                </c:pt>
                <c:pt idx="94">
                  <c:v>239993000</c:v>
                </c:pt>
                <c:pt idx="95">
                  <c:v>232592000</c:v>
                </c:pt>
                <c:pt idx="96">
                  <c:v>236905000</c:v>
                </c:pt>
                <c:pt idx="97">
                  <c:v>230802000</c:v>
                </c:pt>
                <c:pt idx="98">
                  <c:v>240445000</c:v>
                </c:pt>
                <c:pt idx="99">
                  <c:v>223742000</c:v>
                </c:pt>
                <c:pt idx="100">
                  <c:v>226902000</c:v>
                </c:pt>
                <c:pt idx="101">
                  <c:v>270856000</c:v>
                </c:pt>
                <c:pt idx="102">
                  <c:v>246697000</c:v>
                </c:pt>
                <c:pt idx="103">
                  <c:v>253221000</c:v>
                </c:pt>
                <c:pt idx="104">
                  <c:v>228717000</c:v>
                </c:pt>
                <c:pt idx="105">
                  <c:v>250238000</c:v>
                </c:pt>
                <c:pt idx="106">
                  <c:v>256202000</c:v>
                </c:pt>
                <c:pt idx="107">
                  <c:v>235132000</c:v>
                </c:pt>
                <c:pt idx="108">
                  <c:v>245765000</c:v>
                </c:pt>
                <c:pt idx="109">
                  <c:v>239080000</c:v>
                </c:pt>
                <c:pt idx="110">
                  <c:v>232363000</c:v>
                </c:pt>
                <c:pt idx="111">
                  <c:v>242278000</c:v>
                </c:pt>
                <c:pt idx="112">
                  <c:v>248197000</c:v>
                </c:pt>
                <c:pt idx="113">
                  <c:v>230968000</c:v>
                </c:pt>
                <c:pt idx="114">
                  <c:v>249046000</c:v>
                </c:pt>
                <c:pt idx="115">
                  <c:v>253639000</c:v>
                </c:pt>
                <c:pt idx="116">
                  <c:v>230005000</c:v>
                </c:pt>
                <c:pt idx="117">
                  <c:v>244262000</c:v>
                </c:pt>
                <c:pt idx="118">
                  <c:v>237198000</c:v>
                </c:pt>
                <c:pt idx="119">
                  <c:v>242038000</c:v>
                </c:pt>
                <c:pt idx="120">
                  <c:v>229892000</c:v>
                </c:pt>
                <c:pt idx="121">
                  <c:v>239538000</c:v>
                </c:pt>
                <c:pt idx="122">
                  <c:v>229525000</c:v>
                </c:pt>
                <c:pt idx="123">
                  <c:v>240854000</c:v>
                </c:pt>
                <c:pt idx="124">
                  <c:v>229679000</c:v>
                </c:pt>
                <c:pt idx="125">
                  <c:v>230278000</c:v>
                </c:pt>
                <c:pt idx="126">
                  <c:v>232611000</c:v>
                </c:pt>
                <c:pt idx="127">
                  <c:v>229808000</c:v>
                </c:pt>
                <c:pt idx="128">
                  <c:v>252050000</c:v>
                </c:pt>
                <c:pt idx="129">
                  <c:v>233087000</c:v>
                </c:pt>
                <c:pt idx="130">
                  <c:v>259719000</c:v>
                </c:pt>
                <c:pt idx="131">
                  <c:v>284362000</c:v>
                </c:pt>
                <c:pt idx="132">
                  <c:v>236466000</c:v>
                </c:pt>
                <c:pt idx="133">
                  <c:v>234540000</c:v>
                </c:pt>
                <c:pt idx="134">
                  <c:v>234828000</c:v>
                </c:pt>
                <c:pt idx="135">
                  <c:v>259888000</c:v>
                </c:pt>
                <c:pt idx="136">
                  <c:v>236561000</c:v>
                </c:pt>
                <c:pt idx="137">
                  <c:v>236529000</c:v>
                </c:pt>
                <c:pt idx="138">
                  <c:v>238670000</c:v>
                </c:pt>
                <c:pt idx="139">
                  <c:v>277400000</c:v>
                </c:pt>
                <c:pt idx="140">
                  <c:v>242353000</c:v>
                </c:pt>
                <c:pt idx="141">
                  <c:v>233215000</c:v>
                </c:pt>
                <c:pt idx="142">
                  <c:v>240878000</c:v>
                </c:pt>
                <c:pt idx="143">
                  <c:v>228889000</c:v>
                </c:pt>
                <c:pt idx="144">
                  <c:v>267907000</c:v>
                </c:pt>
                <c:pt idx="145">
                  <c:v>234929000</c:v>
                </c:pt>
                <c:pt idx="146">
                  <c:v>232916000</c:v>
                </c:pt>
                <c:pt idx="147">
                  <c:v>228361000</c:v>
                </c:pt>
                <c:pt idx="148">
                  <c:v>230858000</c:v>
                </c:pt>
                <c:pt idx="149">
                  <c:v>242493000</c:v>
                </c:pt>
                <c:pt idx="150">
                  <c:v>231677000</c:v>
                </c:pt>
                <c:pt idx="151">
                  <c:v>235111000</c:v>
                </c:pt>
                <c:pt idx="152">
                  <c:v>236055000</c:v>
                </c:pt>
                <c:pt idx="153">
                  <c:v>228470000</c:v>
                </c:pt>
                <c:pt idx="154">
                  <c:v>237544000</c:v>
                </c:pt>
                <c:pt idx="155">
                  <c:v>234955000</c:v>
                </c:pt>
                <c:pt idx="156">
                  <c:v>233323000</c:v>
                </c:pt>
                <c:pt idx="157">
                  <c:v>228621000</c:v>
                </c:pt>
                <c:pt idx="158">
                  <c:v>236548000</c:v>
                </c:pt>
                <c:pt idx="159">
                  <c:v>229787000</c:v>
                </c:pt>
                <c:pt idx="160">
                  <c:v>243620000</c:v>
                </c:pt>
                <c:pt idx="161">
                  <c:v>246424000</c:v>
                </c:pt>
                <c:pt idx="162">
                  <c:v>250486000</c:v>
                </c:pt>
                <c:pt idx="163">
                  <c:v>239076000</c:v>
                </c:pt>
                <c:pt idx="164">
                  <c:v>230257000</c:v>
                </c:pt>
                <c:pt idx="165">
                  <c:v>227350000</c:v>
                </c:pt>
                <c:pt idx="166">
                  <c:v>240119000</c:v>
                </c:pt>
                <c:pt idx="167">
                  <c:v>229686000</c:v>
                </c:pt>
                <c:pt idx="168">
                  <c:v>224105000</c:v>
                </c:pt>
                <c:pt idx="169">
                  <c:v>232122000</c:v>
                </c:pt>
                <c:pt idx="170">
                  <c:v>226872000</c:v>
                </c:pt>
                <c:pt idx="171">
                  <c:v>226424000</c:v>
                </c:pt>
                <c:pt idx="172">
                  <c:v>231357000</c:v>
                </c:pt>
                <c:pt idx="173">
                  <c:v>240015000</c:v>
                </c:pt>
                <c:pt idx="174">
                  <c:v>239966000</c:v>
                </c:pt>
                <c:pt idx="175">
                  <c:v>228227000</c:v>
                </c:pt>
                <c:pt idx="176">
                  <c:v>225813000</c:v>
                </c:pt>
                <c:pt idx="177">
                  <c:v>238086000</c:v>
                </c:pt>
                <c:pt idx="178">
                  <c:v>228314000</c:v>
                </c:pt>
                <c:pt idx="179">
                  <c:v>227810000</c:v>
                </c:pt>
                <c:pt idx="180">
                  <c:v>229798000</c:v>
                </c:pt>
                <c:pt idx="181">
                  <c:v>235755000</c:v>
                </c:pt>
                <c:pt idx="182">
                  <c:v>247066000</c:v>
                </c:pt>
                <c:pt idx="183">
                  <c:v>239227000</c:v>
                </c:pt>
                <c:pt idx="184">
                  <c:v>243571000</c:v>
                </c:pt>
                <c:pt idx="185">
                  <c:v>257609000</c:v>
                </c:pt>
                <c:pt idx="186">
                  <c:v>235368000</c:v>
                </c:pt>
                <c:pt idx="187">
                  <c:v>239264000</c:v>
                </c:pt>
                <c:pt idx="188">
                  <c:v>226737000</c:v>
                </c:pt>
                <c:pt idx="189">
                  <c:v>230272000</c:v>
                </c:pt>
                <c:pt idx="190">
                  <c:v>235245000</c:v>
                </c:pt>
                <c:pt idx="191">
                  <c:v>237514000</c:v>
                </c:pt>
                <c:pt idx="192">
                  <c:v>248105000</c:v>
                </c:pt>
                <c:pt idx="193">
                  <c:v>228939000</c:v>
                </c:pt>
                <c:pt idx="194">
                  <c:v>250069000</c:v>
                </c:pt>
                <c:pt idx="195">
                  <c:v>228714000</c:v>
                </c:pt>
                <c:pt idx="196">
                  <c:v>237893000</c:v>
                </c:pt>
                <c:pt idx="197">
                  <c:v>237943000</c:v>
                </c:pt>
                <c:pt idx="198">
                  <c:v>236668000</c:v>
                </c:pt>
                <c:pt idx="199">
                  <c:v>225748000</c:v>
                </c:pt>
                <c:pt idx="200">
                  <c:v>225599000</c:v>
                </c:pt>
                <c:pt idx="201">
                  <c:v>262061000</c:v>
                </c:pt>
                <c:pt idx="202">
                  <c:v>225193000</c:v>
                </c:pt>
                <c:pt idx="203">
                  <c:v>229467000</c:v>
                </c:pt>
                <c:pt idx="204">
                  <c:v>230685000</c:v>
                </c:pt>
                <c:pt idx="205">
                  <c:v>231297000</c:v>
                </c:pt>
                <c:pt idx="206">
                  <c:v>246911000</c:v>
                </c:pt>
                <c:pt idx="207">
                  <c:v>235519000</c:v>
                </c:pt>
                <c:pt idx="208">
                  <c:v>250682000</c:v>
                </c:pt>
                <c:pt idx="209">
                  <c:v>229571000</c:v>
                </c:pt>
                <c:pt idx="210">
                  <c:v>232158000</c:v>
                </c:pt>
                <c:pt idx="211">
                  <c:v>225929000</c:v>
                </c:pt>
                <c:pt idx="212">
                  <c:v>236542000</c:v>
                </c:pt>
                <c:pt idx="213">
                  <c:v>273674000</c:v>
                </c:pt>
                <c:pt idx="214">
                  <c:v>233626000</c:v>
                </c:pt>
                <c:pt idx="215">
                  <c:v>246105000</c:v>
                </c:pt>
                <c:pt idx="216">
                  <c:v>228123000</c:v>
                </c:pt>
                <c:pt idx="217">
                  <c:v>231613000</c:v>
                </c:pt>
                <c:pt idx="218">
                  <c:v>247660000</c:v>
                </c:pt>
                <c:pt idx="219">
                  <c:v>227442000</c:v>
                </c:pt>
                <c:pt idx="220">
                  <c:v>241589000</c:v>
                </c:pt>
                <c:pt idx="221">
                  <c:v>236106000</c:v>
                </c:pt>
                <c:pt idx="222">
                  <c:v>243657000</c:v>
                </c:pt>
                <c:pt idx="223">
                  <c:v>228774000</c:v>
                </c:pt>
                <c:pt idx="224">
                  <c:v>238222000</c:v>
                </c:pt>
                <c:pt idx="225">
                  <c:v>235902000</c:v>
                </c:pt>
                <c:pt idx="226">
                  <c:v>239462000</c:v>
                </c:pt>
                <c:pt idx="227">
                  <c:v>227637000</c:v>
                </c:pt>
                <c:pt idx="228">
                  <c:v>260982000</c:v>
                </c:pt>
                <c:pt idx="229">
                  <c:v>233565000</c:v>
                </c:pt>
                <c:pt idx="230">
                  <c:v>249637000</c:v>
                </c:pt>
                <c:pt idx="231">
                  <c:v>240443000</c:v>
                </c:pt>
                <c:pt idx="232">
                  <c:v>225370000</c:v>
                </c:pt>
                <c:pt idx="233">
                  <c:v>233716000</c:v>
                </c:pt>
                <c:pt idx="234">
                  <c:v>233295000</c:v>
                </c:pt>
                <c:pt idx="235">
                  <c:v>246335000</c:v>
                </c:pt>
                <c:pt idx="236">
                  <c:v>246615000</c:v>
                </c:pt>
                <c:pt idx="237">
                  <c:v>236532000</c:v>
                </c:pt>
                <c:pt idx="238">
                  <c:v>253025000</c:v>
                </c:pt>
                <c:pt idx="239">
                  <c:v>227297000</c:v>
                </c:pt>
                <c:pt idx="240">
                  <c:v>237880000</c:v>
                </c:pt>
                <c:pt idx="241">
                  <c:v>224842000</c:v>
                </c:pt>
                <c:pt idx="242">
                  <c:v>232359000</c:v>
                </c:pt>
                <c:pt idx="243">
                  <c:v>233637000</c:v>
                </c:pt>
                <c:pt idx="244">
                  <c:v>222925000</c:v>
                </c:pt>
                <c:pt idx="245">
                  <c:v>242037000</c:v>
                </c:pt>
                <c:pt idx="246">
                  <c:v>227889000</c:v>
                </c:pt>
                <c:pt idx="247">
                  <c:v>246269000</c:v>
                </c:pt>
                <c:pt idx="248">
                  <c:v>236792000</c:v>
                </c:pt>
                <c:pt idx="249">
                  <c:v>225039000</c:v>
                </c:pt>
                <c:pt idx="250">
                  <c:v>248483000</c:v>
                </c:pt>
                <c:pt idx="251">
                  <c:v>231424000</c:v>
                </c:pt>
                <c:pt idx="252">
                  <c:v>229207000</c:v>
                </c:pt>
                <c:pt idx="253">
                  <c:v>232948000</c:v>
                </c:pt>
                <c:pt idx="254">
                  <c:v>225405000</c:v>
                </c:pt>
                <c:pt idx="255">
                  <c:v>225907000</c:v>
                </c:pt>
                <c:pt idx="256">
                  <c:v>229806000</c:v>
                </c:pt>
                <c:pt idx="257">
                  <c:v>267378000</c:v>
                </c:pt>
                <c:pt idx="258">
                  <c:v>258602000</c:v>
                </c:pt>
                <c:pt idx="259">
                  <c:v>227782000</c:v>
                </c:pt>
                <c:pt idx="260">
                  <c:v>234602000</c:v>
                </c:pt>
                <c:pt idx="261">
                  <c:v>230579000</c:v>
                </c:pt>
                <c:pt idx="262">
                  <c:v>238263000</c:v>
                </c:pt>
                <c:pt idx="263">
                  <c:v>238484000</c:v>
                </c:pt>
                <c:pt idx="264">
                  <c:v>232714000</c:v>
                </c:pt>
                <c:pt idx="265">
                  <c:v>233115000</c:v>
                </c:pt>
                <c:pt idx="266">
                  <c:v>237204000</c:v>
                </c:pt>
                <c:pt idx="267">
                  <c:v>232672000</c:v>
                </c:pt>
                <c:pt idx="268">
                  <c:v>240468000</c:v>
                </c:pt>
                <c:pt idx="269">
                  <c:v>236320000</c:v>
                </c:pt>
                <c:pt idx="270">
                  <c:v>234005000</c:v>
                </c:pt>
                <c:pt idx="271">
                  <c:v>230934000</c:v>
                </c:pt>
                <c:pt idx="272">
                  <c:v>231782000</c:v>
                </c:pt>
                <c:pt idx="273">
                  <c:v>238060000</c:v>
                </c:pt>
                <c:pt idx="274">
                  <c:v>233820000</c:v>
                </c:pt>
                <c:pt idx="275">
                  <c:v>228227000</c:v>
                </c:pt>
                <c:pt idx="276">
                  <c:v>232421000</c:v>
                </c:pt>
                <c:pt idx="277">
                  <c:v>230542000</c:v>
                </c:pt>
                <c:pt idx="278">
                  <c:v>227126000</c:v>
                </c:pt>
                <c:pt idx="279">
                  <c:v>242961000</c:v>
                </c:pt>
                <c:pt idx="280">
                  <c:v>245483000</c:v>
                </c:pt>
                <c:pt idx="281">
                  <c:v>240022000</c:v>
                </c:pt>
                <c:pt idx="282">
                  <c:v>228643000</c:v>
                </c:pt>
                <c:pt idx="283">
                  <c:v>235141000</c:v>
                </c:pt>
                <c:pt idx="284">
                  <c:v>240396000</c:v>
                </c:pt>
                <c:pt idx="285">
                  <c:v>242542000</c:v>
                </c:pt>
                <c:pt idx="286">
                  <c:v>235109000</c:v>
                </c:pt>
                <c:pt idx="287">
                  <c:v>232344000</c:v>
                </c:pt>
                <c:pt idx="288">
                  <c:v>223774000</c:v>
                </c:pt>
                <c:pt idx="289">
                  <c:v>237377000</c:v>
                </c:pt>
                <c:pt idx="290">
                  <c:v>256463000</c:v>
                </c:pt>
                <c:pt idx="291">
                  <c:v>253611000</c:v>
                </c:pt>
                <c:pt idx="292">
                  <c:v>224656000</c:v>
                </c:pt>
                <c:pt idx="293">
                  <c:v>231498000</c:v>
                </c:pt>
                <c:pt idx="294">
                  <c:v>224871000</c:v>
                </c:pt>
                <c:pt idx="295">
                  <c:v>242712000</c:v>
                </c:pt>
                <c:pt idx="296">
                  <c:v>232657000</c:v>
                </c:pt>
                <c:pt idx="297">
                  <c:v>247336000</c:v>
                </c:pt>
                <c:pt idx="298">
                  <c:v>240477000</c:v>
                </c:pt>
                <c:pt idx="299">
                  <c:v>292551000</c:v>
                </c:pt>
                <c:pt idx="300">
                  <c:v>230497000</c:v>
                </c:pt>
                <c:pt idx="301">
                  <c:v>231878000</c:v>
                </c:pt>
                <c:pt idx="302">
                  <c:v>231489000</c:v>
                </c:pt>
                <c:pt idx="303">
                  <c:v>237715000</c:v>
                </c:pt>
                <c:pt idx="304">
                  <c:v>234467000</c:v>
                </c:pt>
                <c:pt idx="305">
                  <c:v>234096000</c:v>
                </c:pt>
                <c:pt idx="306">
                  <c:v>230610000</c:v>
                </c:pt>
                <c:pt idx="307">
                  <c:v>231212000</c:v>
                </c:pt>
                <c:pt idx="308">
                  <c:v>239304000</c:v>
                </c:pt>
                <c:pt idx="309">
                  <c:v>228496000</c:v>
                </c:pt>
                <c:pt idx="310">
                  <c:v>223937000</c:v>
                </c:pt>
                <c:pt idx="311">
                  <c:v>242211000</c:v>
                </c:pt>
                <c:pt idx="312">
                  <c:v>224939000</c:v>
                </c:pt>
                <c:pt idx="313">
                  <c:v>251787000</c:v>
                </c:pt>
                <c:pt idx="314">
                  <c:v>228365000</c:v>
                </c:pt>
                <c:pt idx="315">
                  <c:v>238798000</c:v>
                </c:pt>
                <c:pt idx="316">
                  <c:v>231029000</c:v>
                </c:pt>
                <c:pt idx="317">
                  <c:v>231502000</c:v>
                </c:pt>
                <c:pt idx="318">
                  <c:v>251624000</c:v>
                </c:pt>
                <c:pt idx="319">
                  <c:v>238072000</c:v>
                </c:pt>
                <c:pt idx="320">
                  <c:v>329632000</c:v>
                </c:pt>
                <c:pt idx="321">
                  <c:v>239794000</c:v>
                </c:pt>
                <c:pt idx="322">
                  <c:v>235026000</c:v>
                </c:pt>
                <c:pt idx="323">
                  <c:v>237795000</c:v>
                </c:pt>
                <c:pt idx="324">
                  <c:v>229144000</c:v>
                </c:pt>
                <c:pt idx="325">
                  <c:v>230169000</c:v>
                </c:pt>
                <c:pt idx="326">
                  <c:v>235555000</c:v>
                </c:pt>
                <c:pt idx="327">
                  <c:v>247624000</c:v>
                </c:pt>
                <c:pt idx="328">
                  <c:v>238512000</c:v>
                </c:pt>
                <c:pt idx="329">
                  <c:v>232214000</c:v>
                </c:pt>
                <c:pt idx="330">
                  <c:v>245597000</c:v>
                </c:pt>
                <c:pt idx="331">
                  <c:v>231588000</c:v>
                </c:pt>
                <c:pt idx="332">
                  <c:v>258902000</c:v>
                </c:pt>
                <c:pt idx="333">
                  <c:v>224327000</c:v>
                </c:pt>
                <c:pt idx="334">
                  <c:v>234215000</c:v>
                </c:pt>
                <c:pt idx="335">
                  <c:v>234476000</c:v>
                </c:pt>
                <c:pt idx="336">
                  <c:v>238976000</c:v>
                </c:pt>
                <c:pt idx="337">
                  <c:v>224865000</c:v>
                </c:pt>
                <c:pt idx="338">
                  <c:v>240808000</c:v>
                </c:pt>
                <c:pt idx="339">
                  <c:v>246337000</c:v>
                </c:pt>
                <c:pt idx="340">
                  <c:v>236175000</c:v>
                </c:pt>
                <c:pt idx="341">
                  <c:v>234005000</c:v>
                </c:pt>
                <c:pt idx="342">
                  <c:v>239484000</c:v>
                </c:pt>
                <c:pt idx="343">
                  <c:v>232529000</c:v>
                </c:pt>
                <c:pt idx="344">
                  <c:v>241001000</c:v>
                </c:pt>
                <c:pt idx="345">
                  <c:v>236493000</c:v>
                </c:pt>
                <c:pt idx="346">
                  <c:v>232764000</c:v>
                </c:pt>
                <c:pt idx="347">
                  <c:v>230377000</c:v>
                </c:pt>
                <c:pt idx="348">
                  <c:v>235160000</c:v>
                </c:pt>
                <c:pt idx="349">
                  <c:v>231507000</c:v>
                </c:pt>
                <c:pt idx="350">
                  <c:v>232236000</c:v>
                </c:pt>
                <c:pt idx="351">
                  <c:v>226177000</c:v>
                </c:pt>
                <c:pt idx="352">
                  <c:v>258585000</c:v>
                </c:pt>
                <c:pt idx="353">
                  <c:v>238136000</c:v>
                </c:pt>
                <c:pt idx="354">
                  <c:v>234412000</c:v>
                </c:pt>
                <c:pt idx="355">
                  <c:v>237998000</c:v>
                </c:pt>
                <c:pt idx="356">
                  <c:v>232426000</c:v>
                </c:pt>
                <c:pt idx="357">
                  <c:v>228617000</c:v>
                </c:pt>
                <c:pt idx="358">
                  <c:v>225237000</c:v>
                </c:pt>
                <c:pt idx="359">
                  <c:v>224159000</c:v>
                </c:pt>
                <c:pt idx="360">
                  <c:v>223465000</c:v>
                </c:pt>
                <c:pt idx="361">
                  <c:v>240401000</c:v>
                </c:pt>
                <c:pt idx="362">
                  <c:v>235346000</c:v>
                </c:pt>
                <c:pt idx="363">
                  <c:v>248470000</c:v>
                </c:pt>
                <c:pt idx="364">
                  <c:v>236773000</c:v>
                </c:pt>
                <c:pt idx="365">
                  <c:v>231181000</c:v>
                </c:pt>
                <c:pt idx="366">
                  <c:v>229197000</c:v>
                </c:pt>
                <c:pt idx="367">
                  <c:v>231533000</c:v>
                </c:pt>
                <c:pt idx="368">
                  <c:v>236321000</c:v>
                </c:pt>
                <c:pt idx="369">
                  <c:v>239065000</c:v>
                </c:pt>
                <c:pt idx="370">
                  <c:v>226900000</c:v>
                </c:pt>
                <c:pt idx="371">
                  <c:v>228319000</c:v>
                </c:pt>
                <c:pt idx="372">
                  <c:v>247297000</c:v>
                </c:pt>
                <c:pt idx="373">
                  <c:v>234946000</c:v>
                </c:pt>
                <c:pt idx="374">
                  <c:v>258412000</c:v>
                </c:pt>
                <c:pt idx="375">
                  <c:v>233665000</c:v>
                </c:pt>
                <c:pt idx="376">
                  <c:v>233147000</c:v>
                </c:pt>
                <c:pt idx="377">
                  <c:v>237552000</c:v>
                </c:pt>
                <c:pt idx="378">
                  <c:v>228615000</c:v>
                </c:pt>
                <c:pt idx="379">
                  <c:v>239601000</c:v>
                </c:pt>
                <c:pt idx="380">
                  <c:v>243033000</c:v>
                </c:pt>
                <c:pt idx="381">
                  <c:v>227725000</c:v>
                </c:pt>
                <c:pt idx="382">
                  <c:v>226667000</c:v>
                </c:pt>
                <c:pt idx="383">
                  <c:v>232272000</c:v>
                </c:pt>
                <c:pt idx="384">
                  <c:v>251616000</c:v>
                </c:pt>
                <c:pt idx="385">
                  <c:v>255836000</c:v>
                </c:pt>
                <c:pt idx="386">
                  <c:v>227180000</c:v>
                </c:pt>
                <c:pt idx="387">
                  <c:v>229348000</c:v>
                </c:pt>
                <c:pt idx="388">
                  <c:v>231282000</c:v>
                </c:pt>
                <c:pt idx="389">
                  <c:v>238242000</c:v>
                </c:pt>
                <c:pt idx="390">
                  <c:v>228693000</c:v>
                </c:pt>
                <c:pt idx="391">
                  <c:v>240859000</c:v>
                </c:pt>
                <c:pt idx="392">
                  <c:v>234059000</c:v>
                </c:pt>
                <c:pt idx="393">
                  <c:v>237403000</c:v>
                </c:pt>
                <c:pt idx="394">
                  <c:v>233258000</c:v>
                </c:pt>
                <c:pt idx="395">
                  <c:v>230004000</c:v>
                </c:pt>
                <c:pt idx="396">
                  <c:v>241151000</c:v>
                </c:pt>
                <c:pt idx="397">
                  <c:v>243648000</c:v>
                </c:pt>
                <c:pt idx="398">
                  <c:v>236195000</c:v>
                </c:pt>
                <c:pt idx="399">
                  <c:v>227422000</c:v>
                </c:pt>
                <c:pt idx="400">
                  <c:v>234543000</c:v>
                </c:pt>
                <c:pt idx="401">
                  <c:v>244500000</c:v>
                </c:pt>
                <c:pt idx="402">
                  <c:v>224259000</c:v>
                </c:pt>
                <c:pt idx="403">
                  <c:v>232633000</c:v>
                </c:pt>
                <c:pt idx="404">
                  <c:v>228119000</c:v>
                </c:pt>
                <c:pt idx="405">
                  <c:v>225754000</c:v>
                </c:pt>
                <c:pt idx="406">
                  <c:v>237139000</c:v>
                </c:pt>
                <c:pt idx="407">
                  <c:v>253040000</c:v>
                </c:pt>
                <c:pt idx="408">
                  <c:v>236380000</c:v>
                </c:pt>
                <c:pt idx="409">
                  <c:v>225292000</c:v>
                </c:pt>
                <c:pt idx="410">
                  <c:v>230884000</c:v>
                </c:pt>
                <c:pt idx="411">
                  <c:v>231326000</c:v>
                </c:pt>
                <c:pt idx="412">
                  <c:v>227410000</c:v>
                </c:pt>
                <c:pt idx="413">
                  <c:v>235049000</c:v>
                </c:pt>
                <c:pt idx="414">
                  <c:v>226790000</c:v>
                </c:pt>
                <c:pt idx="415">
                  <c:v>225420000</c:v>
                </c:pt>
                <c:pt idx="416">
                  <c:v>234521000</c:v>
                </c:pt>
                <c:pt idx="417">
                  <c:v>234323000</c:v>
                </c:pt>
                <c:pt idx="418">
                  <c:v>254570000</c:v>
                </c:pt>
                <c:pt idx="419">
                  <c:v>232077000</c:v>
                </c:pt>
                <c:pt idx="420">
                  <c:v>232099000</c:v>
                </c:pt>
                <c:pt idx="421">
                  <c:v>234477000</c:v>
                </c:pt>
                <c:pt idx="422">
                  <c:v>233252000</c:v>
                </c:pt>
                <c:pt idx="423">
                  <c:v>271479000</c:v>
                </c:pt>
                <c:pt idx="424">
                  <c:v>231486000</c:v>
                </c:pt>
                <c:pt idx="425">
                  <c:v>236120000</c:v>
                </c:pt>
                <c:pt idx="426">
                  <c:v>228006000</c:v>
                </c:pt>
                <c:pt idx="427">
                  <c:v>235546000</c:v>
                </c:pt>
                <c:pt idx="428">
                  <c:v>286014000</c:v>
                </c:pt>
                <c:pt idx="429">
                  <c:v>223194000</c:v>
                </c:pt>
                <c:pt idx="430">
                  <c:v>224231000</c:v>
                </c:pt>
                <c:pt idx="431">
                  <c:v>238203000</c:v>
                </c:pt>
                <c:pt idx="432">
                  <c:v>253173000</c:v>
                </c:pt>
                <c:pt idx="433">
                  <c:v>230722000</c:v>
                </c:pt>
                <c:pt idx="434">
                  <c:v>229678000</c:v>
                </c:pt>
                <c:pt idx="435">
                  <c:v>228694000</c:v>
                </c:pt>
                <c:pt idx="436">
                  <c:v>229159000</c:v>
                </c:pt>
                <c:pt idx="437">
                  <c:v>237174000</c:v>
                </c:pt>
                <c:pt idx="438">
                  <c:v>237904000</c:v>
                </c:pt>
                <c:pt idx="439">
                  <c:v>244874000</c:v>
                </c:pt>
                <c:pt idx="440">
                  <c:v>239150000</c:v>
                </c:pt>
                <c:pt idx="441">
                  <c:v>226986000</c:v>
                </c:pt>
                <c:pt idx="442">
                  <c:v>234231000</c:v>
                </c:pt>
                <c:pt idx="443">
                  <c:v>233339000</c:v>
                </c:pt>
                <c:pt idx="444">
                  <c:v>234873000</c:v>
                </c:pt>
                <c:pt idx="445">
                  <c:v>250614000</c:v>
                </c:pt>
                <c:pt idx="446">
                  <c:v>240432000</c:v>
                </c:pt>
                <c:pt idx="447">
                  <c:v>235314000</c:v>
                </c:pt>
                <c:pt idx="448">
                  <c:v>228134000</c:v>
                </c:pt>
                <c:pt idx="449">
                  <c:v>229232000</c:v>
                </c:pt>
                <c:pt idx="450">
                  <c:v>247211000</c:v>
                </c:pt>
                <c:pt idx="451">
                  <c:v>235143000</c:v>
                </c:pt>
                <c:pt idx="452">
                  <c:v>232269000</c:v>
                </c:pt>
                <c:pt idx="453">
                  <c:v>248984000</c:v>
                </c:pt>
                <c:pt idx="454">
                  <c:v>229496000</c:v>
                </c:pt>
                <c:pt idx="455">
                  <c:v>296286000</c:v>
                </c:pt>
                <c:pt idx="456">
                  <c:v>224793000</c:v>
                </c:pt>
                <c:pt idx="457">
                  <c:v>244506000</c:v>
                </c:pt>
                <c:pt idx="458">
                  <c:v>240339000</c:v>
                </c:pt>
                <c:pt idx="459">
                  <c:v>233955000</c:v>
                </c:pt>
                <c:pt idx="460">
                  <c:v>236848000</c:v>
                </c:pt>
                <c:pt idx="461">
                  <c:v>232587000</c:v>
                </c:pt>
                <c:pt idx="462">
                  <c:v>239143000</c:v>
                </c:pt>
                <c:pt idx="463">
                  <c:v>244639000</c:v>
                </c:pt>
                <c:pt idx="464">
                  <c:v>226881000</c:v>
                </c:pt>
                <c:pt idx="465">
                  <c:v>236046000</c:v>
                </c:pt>
                <c:pt idx="466">
                  <c:v>233992000</c:v>
                </c:pt>
                <c:pt idx="467">
                  <c:v>235355000</c:v>
                </c:pt>
                <c:pt idx="468">
                  <c:v>280715000</c:v>
                </c:pt>
                <c:pt idx="469">
                  <c:v>234441000</c:v>
                </c:pt>
                <c:pt idx="470">
                  <c:v>256652000</c:v>
                </c:pt>
                <c:pt idx="471">
                  <c:v>253066000</c:v>
                </c:pt>
                <c:pt idx="472">
                  <c:v>236127000</c:v>
                </c:pt>
                <c:pt idx="473">
                  <c:v>235260000</c:v>
                </c:pt>
                <c:pt idx="474">
                  <c:v>237744000</c:v>
                </c:pt>
                <c:pt idx="475">
                  <c:v>253670000</c:v>
                </c:pt>
                <c:pt idx="476">
                  <c:v>224598000</c:v>
                </c:pt>
                <c:pt idx="477">
                  <c:v>256150000</c:v>
                </c:pt>
                <c:pt idx="478">
                  <c:v>233388000</c:v>
                </c:pt>
                <c:pt idx="479">
                  <c:v>229126000</c:v>
                </c:pt>
                <c:pt idx="480">
                  <c:v>227576000</c:v>
                </c:pt>
                <c:pt idx="481">
                  <c:v>233320000</c:v>
                </c:pt>
                <c:pt idx="482">
                  <c:v>246037000</c:v>
                </c:pt>
                <c:pt idx="483">
                  <c:v>236530000</c:v>
                </c:pt>
                <c:pt idx="484">
                  <c:v>236601000</c:v>
                </c:pt>
                <c:pt idx="485">
                  <c:v>232782000</c:v>
                </c:pt>
                <c:pt idx="486">
                  <c:v>228281000</c:v>
                </c:pt>
                <c:pt idx="487">
                  <c:v>254131000</c:v>
                </c:pt>
                <c:pt idx="488">
                  <c:v>236369000</c:v>
                </c:pt>
                <c:pt idx="489">
                  <c:v>228802000</c:v>
                </c:pt>
                <c:pt idx="490">
                  <c:v>238690000</c:v>
                </c:pt>
                <c:pt idx="491">
                  <c:v>230113000</c:v>
                </c:pt>
                <c:pt idx="492">
                  <c:v>233211000</c:v>
                </c:pt>
                <c:pt idx="493">
                  <c:v>237635000</c:v>
                </c:pt>
                <c:pt idx="494">
                  <c:v>251420000</c:v>
                </c:pt>
                <c:pt idx="495">
                  <c:v>307102000</c:v>
                </c:pt>
                <c:pt idx="496">
                  <c:v>228894000</c:v>
                </c:pt>
                <c:pt idx="497">
                  <c:v>230739000</c:v>
                </c:pt>
                <c:pt idx="498">
                  <c:v>225760000</c:v>
                </c:pt>
                <c:pt idx="499">
                  <c:v>248071000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03D-8DFD-BBA567D0FFB8}"/>
            </c:ext>
          </c:extLst>
        </c:ser>
        <c:ser>
          <c:idx val="1"/>
          <c:order val="1"/>
          <c:tx>
            <c:strRef>
              <c:f>'Tiempo de Creacion Arreglo Orig'!$P$3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de Creacion Arreglo Orig'!$N$4:$N$503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de Creacion Arreglo Orig'!$P$4:$P$503</c:f>
              <c:numCache>
                <c:formatCode>0.00E+00</c:formatCode>
                <c:ptCount val="500"/>
                <c:pt idx="0">
                  <c:v>782862000</c:v>
                </c:pt>
                <c:pt idx="1">
                  <c:v>803881000</c:v>
                </c:pt>
                <c:pt idx="2">
                  <c:v>790889000</c:v>
                </c:pt>
                <c:pt idx="3">
                  <c:v>786330000</c:v>
                </c:pt>
                <c:pt idx="4">
                  <c:v>774725000</c:v>
                </c:pt>
                <c:pt idx="5">
                  <c:v>790589000</c:v>
                </c:pt>
                <c:pt idx="6">
                  <c:v>780545000</c:v>
                </c:pt>
                <c:pt idx="7">
                  <c:v>826251000</c:v>
                </c:pt>
                <c:pt idx="8">
                  <c:v>801675000</c:v>
                </c:pt>
                <c:pt idx="9">
                  <c:v>788176000</c:v>
                </c:pt>
                <c:pt idx="10">
                  <c:v>781356000</c:v>
                </c:pt>
                <c:pt idx="11">
                  <c:v>793484000</c:v>
                </c:pt>
                <c:pt idx="12">
                  <c:v>852097000</c:v>
                </c:pt>
                <c:pt idx="13">
                  <c:v>788613000</c:v>
                </c:pt>
                <c:pt idx="14">
                  <c:v>770272000</c:v>
                </c:pt>
                <c:pt idx="15">
                  <c:v>791497000</c:v>
                </c:pt>
                <c:pt idx="16">
                  <c:v>850986000</c:v>
                </c:pt>
                <c:pt idx="17">
                  <c:v>811016000</c:v>
                </c:pt>
                <c:pt idx="18">
                  <c:v>762397000</c:v>
                </c:pt>
                <c:pt idx="19">
                  <c:v>748244000</c:v>
                </c:pt>
                <c:pt idx="20">
                  <c:v>756681000</c:v>
                </c:pt>
                <c:pt idx="21">
                  <c:v>770469000</c:v>
                </c:pt>
                <c:pt idx="22">
                  <c:v>776337000</c:v>
                </c:pt>
                <c:pt idx="23">
                  <c:v>772668000</c:v>
                </c:pt>
                <c:pt idx="24">
                  <c:v>759140000</c:v>
                </c:pt>
                <c:pt idx="25">
                  <c:v>782585000</c:v>
                </c:pt>
                <c:pt idx="26">
                  <c:v>885511000</c:v>
                </c:pt>
                <c:pt idx="27">
                  <c:v>777165000</c:v>
                </c:pt>
                <c:pt idx="28">
                  <c:v>756918000</c:v>
                </c:pt>
                <c:pt idx="29">
                  <c:v>739443000</c:v>
                </c:pt>
                <c:pt idx="30">
                  <c:v>739436000</c:v>
                </c:pt>
                <c:pt idx="31">
                  <c:v>776748000</c:v>
                </c:pt>
                <c:pt idx="32">
                  <c:v>773576000</c:v>
                </c:pt>
                <c:pt idx="33">
                  <c:v>803760000</c:v>
                </c:pt>
                <c:pt idx="34">
                  <c:v>736891000</c:v>
                </c:pt>
                <c:pt idx="35">
                  <c:v>784416000</c:v>
                </c:pt>
                <c:pt idx="36">
                  <c:v>771778000</c:v>
                </c:pt>
                <c:pt idx="37">
                  <c:v>765984000</c:v>
                </c:pt>
                <c:pt idx="38">
                  <c:v>785687000</c:v>
                </c:pt>
                <c:pt idx="39">
                  <c:v>794082000</c:v>
                </c:pt>
                <c:pt idx="40">
                  <c:v>788536000</c:v>
                </c:pt>
                <c:pt idx="41">
                  <c:v>753016000</c:v>
                </c:pt>
                <c:pt idx="42">
                  <c:v>751000000</c:v>
                </c:pt>
                <c:pt idx="43">
                  <c:v>789025000</c:v>
                </c:pt>
                <c:pt idx="44">
                  <c:v>786118000</c:v>
                </c:pt>
                <c:pt idx="45">
                  <c:v>786747000</c:v>
                </c:pt>
                <c:pt idx="46">
                  <c:v>766755000</c:v>
                </c:pt>
                <c:pt idx="47">
                  <c:v>757410000</c:v>
                </c:pt>
                <c:pt idx="48">
                  <c:v>773421000</c:v>
                </c:pt>
                <c:pt idx="49">
                  <c:v>761144000</c:v>
                </c:pt>
                <c:pt idx="50">
                  <c:v>820366000</c:v>
                </c:pt>
                <c:pt idx="51">
                  <c:v>776996000</c:v>
                </c:pt>
                <c:pt idx="52">
                  <c:v>783576000</c:v>
                </c:pt>
                <c:pt idx="53">
                  <c:v>760399000</c:v>
                </c:pt>
                <c:pt idx="54">
                  <c:v>861368000</c:v>
                </c:pt>
                <c:pt idx="55">
                  <c:v>871120000</c:v>
                </c:pt>
                <c:pt idx="56">
                  <c:v>817542000</c:v>
                </c:pt>
                <c:pt idx="57">
                  <c:v>786683000</c:v>
                </c:pt>
                <c:pt idx="58">
                  <c:v>750692000</c:v>
                </c:pt>
                <c:pt idx="59">
                  <c:v>775560000</c:v>
                </c:pt>
                <c:pt idx="60">
                  <c:v>810438000</c:v>
                </c:pt>
                <c:pt idx="61">
                  <c:v>774580000</c:v>
                </c:pt>
                <c:pt idx="62">
                  <c:v>794517000</c:v>
                </c:pt>
                <c:pt idx="63">
                  <c:v>777122000</c:v>
                </c:pt>
                <c:pt idx="64">
                  <c:v>778487000</c:v>
                </c:pt>
                <c:pt idx="65">
                  <c:v>774846000</c:v>
                </c:pt>
                <c:pt idx="66">
                  <c:v>768881000</c:v>
                </c:pt>
                <c:pt idx="67">
                  <c:v>777956000</c:v>
                </c:pt>
                <c:pt idx="68">
                  <c:v>770628000</c:v>
                </c:pt>
                <c:pt idx="69">
                  <c:v>793938000</c:v>
                </c:pt>
                <c:pt idx="70">
                  <c:v>789450000</c:v>
                </c:pt>
                <c:pt idx="71">
                  <c:v>763848000</c:v>
                </c:pt>
                <c:pt idx="72">
                  <c:v>750967000</c:v>
                </c:pt>
                <c:pt idx="73">
                  <c:v>761419000</c:v>
                </c:pt>
                <c:pt idx="74">
                  <c:v>763026000</c:v>
                </c:pt>
                <c:pt idx="75">
                  <c:v>786027000</c:v>
                </c:pt>
                <c:pt idx="76">
                  <c:v>816793000</c:v>
                </c:pt>
                <c:pt idx="77">
                  <c:v>752148000</c:v>
                </c:pt>
                <c:pt idx="78">
                  <c:v>753851000</c:v>
                </c:pt>
                <c:pt idx="79">
                  <c:v>767417000</c:v>
                </c:pt>
                <c:pt idx="80">
                  <c:v>788957000</c:v>
                </c:pt>
                <c:pt idx="81">
                  <c:v>756375000</c:v>
                </c:pt>
                <c:pt idx="82">
                  <c:v>765851000</c:v>
                </c:pt>
                <c:pt idx="83">
                  <c:v>778231000</c:v>
                </c:pt>
                <c:pt idx="84">
                  <c:v>774614000</c:v>
                </c:pt>
                <c:pt idx="85">
                  <c:v>761427000</c:v>
                </c:pt>
                <c:pt idx="86">
                  <c:v>772227000</c:v>
                </c:pt>
                <c:pt idx="87">
                  <c:v>815002000</c:v>
                </c:pt>
                <c:pt idx="88">
                  <c:v>753447000</c:v>
                </c:pt>
                <c:pt idx="89">
                  <c:v>761419000</c:v>
                </c:pt>
                <c:pt idx="90">
                  <c:v>762221000</c:v>
                </c:pt>
                <c:pt idx="91">
                  <c:v>789136000</c:v>
                </c:pt>
                <c:pt idx="92">
                  <c:v>802728000</c:v>
                </c:pt>
                <c:pt idx="93">
                  <c:v>763117000</c:v>
                </c:pt>
                <c:pt idx="94">
                  <c:v>771930000</c:v>
                </c:pt>
                <c:pt idx="95">
                  <c:v>765911000</c:v>
                </c:pt>
                <c:pt idx="96">
                  <c:v>824483000</c:v>
                </c:pt>
                <c:pt idx="97">
                  <c:v>843891000</c:v>
                </c:pt>
                <c:pt idx="98">
                  <c:v>786930000</c:v>
                </c:pt>
                <c:pt idx="99">
                  <c:v>764767000</c:v>
                </c:pt>
                <c:pt idx="100">
                  <c:v>769942000</c:v>
                </c:pt>
                <c:pt idx="101">
                  <c:v>759245000</c:v>
                </c:pt>
                <c:pt idx="102">
                  <c:v>751760000</c:v>
                </c:pt>
                <c:pt idx="103">
                  <c:v>785979000</c:v>
                </c:pt>
                <c:pt idx="104">
                  <c:v>770623000</c:v>
                </c:pt>
                <c:pt idx="105">
                  <c:v>747937000</c:v>
                </c:pt>
                <c:pt idx="106">
                  <c:v>766073000</c:v>
                </c:pt>
                <c:pt idx="107">
                  <c:v>750406000</c:v>
                </c:pt>
                <c:pt idx="108">
                  <c:v>804691000</c:v>
                </c:pt>
                <c:pt idx="109">
                  <c:v>774235000</c:v>
                </c:pt>
                <c:pt idx="110">
                  <c:v>757640000</c:v>
                </c:pt>
                <c:pt idx="111">
                  <c:v>769490000</c:v>
                </c:pt>
                <c:pt idx="112">
                  <c:v>748338000</c:v>
                </c:pt>
                <c:pt idx="113">
                  <c:v>789698000</c:v>
                </c:pt>
                <c:pt idx="114">
                  <c:v>800992000</c:v>
                </c:pt>
                <c:pt idx="115">
                  <c:v>787239000</c:v>
                </c:pt>
                <c:pt idx="116">
                  <c:v>864443000</c:v>
                </c:pt>
                <c:pt idx="117">
                  <c:v>769349000</c:v>
                </c:pt>
                <c:pt idx="118">
                  <c:v>751796000</c:v>
                </c:pt>
                <c:pt idx="119">
                  <c:v>823323000</c:v>
                </c:pt>
                <c:pt idx="120">
                  <c:v>774161000</c:v>
                </c:pt>
                <c:pt idx="121">
                  <c:v>790466000</c:v>
                </c:pt>
                <c:pt idx="122">
                  <c:v>780389000</c:v>
                </c:pt>
                <c:pt idx="123">
                  <c:v>779059000</c:v>
                </c:pt>
                <c:pt idx="124">
                  <c:v>758409000</c:v>
                </c:pt>
                <c:pt idx="125">
                  <c:v>821697000</c:v>
                </c:pt>
                <c:pt idx="126">
                  <c:v>746789000</c:v>
                </c:pt>
                <c:pt idx="127">
                  <c:v>757013000</c:v>
                </c:pt>
                <c:pt idx="128">
                  <c:v>755612000</c:v>
                </c:pt>
                <c:pt idx="129">
                  <c:v>778421000</c:v>
                </c:pt>
                <c:pt idx="130">
                  <c:v>776655000</c:v>
                </c:pt>
                <c:pt idx="131">
                  <c:v>737006000</c:v>
                </c:pt>
                <c:pt idx="132">
                  <c:v>826231000</c:v>
                </c:pt>
                <c:pt idx="133">
                  <c:v>754451000</c:v>
                </c:pt>
                <c:pt idx="134">
                  <c:v>762159000</c:v>
                </c:pt>
                <c:pt idx="135">
                  <c:v>861443000</c:v>
                </c:pt>
                <c:pt idx="136">
                  <c:v>748006000</c:v>
                </c:pt>
                <c:pt idx="137">
                  <c:v>790718000</c:v>
                </c:pt>
                <c:pt idx="138">
                  <c:v>757655000</c:v>
                </c:pt>
                <c:pt idx="139">
                  <c:v>779821000</c:v>
                </c:pt>
                <c:pt idx="140">
                  <c:v>801195000</c:v>
                </c:pt>
                <c:pt idx="141">
                  <c:v>790067000</c:v>
                </c:pt>
                <c:pt idx="142">
                  <c:v>754571000</c:v>
                </c:pt>
                <c:pt idx="143">
                  <c:v>793077000</c:v>
                </c:pt>
                <c:pt idx="144">
                  <c:v>771582000</c:v>
                </c:pt>
                <c:pt idx="145">
                  <c:v>759363000</c:v>
                </c:pt>
                <c:pt idx="146">
                  <c:v>771788000</c:v>
                </c:pt>
                <c:pt idx="147">
                  <c:v>787515000</c:v>
                </c:pt>
                <c:pt idx="148">
                  <c:v>765415000</c:v>
                </c:pt>
                <c:pt idx="149">
                  <c:v>757592000</c:v>
                </c:pt>
                <c:pt idx="150">
                  <c:v>765675000</c:v>
                </c:pt>
                <c:pt idx="151">
                  <c:v>780322000</c:v>
                </c:pt>
                <c:pt idx="152">
                  <c:v>767701000</c:v>
                </c:pt>
                <c:pt idx="153">
                  <c:v>792624000</c:v>
                </c:pt>
                <c:pt idx="154">
                  <c:v>764335000</c:v>
                </c:pt>
                <c:pt idx="155">
                  <c:v>777290000</c:v>
                </c:pt>
                <c:pt idx="156">
                  <c:v>757841000</c:v>
                </c:pt>
                <c:pt idx="157">
                  <c:v>778839000</c:v>
                </c:pt>
                <c:pt idx="158">
                  <c:v>783160000</c:v>
                </c:pt>
                <c:pt idx="159">
                  <c:v>789298000</c:v>
                </c:pt>
                <c:pt idx="160">
                  <c:v>759548000</c:v>
                </c:pt>
                <c:pt idx="161">
                  <c:v>767974000</c:v>
                </c:pt>
                <c:pt idx="162">
                  <c:v>777577000</c:v>
                </c:pt>
                <c:pt idx="163">
                  <c:v>826287000</c:v>
                </c:pt>
                <c:pt idx="164">
                  <c:v>766558000</c:v>
                </c:pt>
                <c:pt idx="165">
                  <c:v>761252000</c:v>
                </c:pt>
                <c:pt idx="166">
                  <c:v>773615000</c:v>
                </c:pt>
                <c:pt idx="167">
                  <c:v>761866000</c:v>
                </c:pt>
                <c:pt idx="168">
                  <c:v>758336000</c:v>
                </c:pt>
                <c:pt idx="169">
                  <c:v>818041000</c:v>
                </c:pt>
                <c:pt idx="170">
                  <c:v>795142000</c:v>
                </c:pt>
                <c:pt idx="171">
                  <c:v>778036000</c:v>
                </c:pt>
                <c:pt idx="172">
                  <c:v>779139000</c:v>
                </c:pt>
                <c:pt idx="173">
                  <c:v>746431000</c:v>
                </c:pt>
                <c:pt idx="174">
                  <c:v>888774000</c:v>
                </c:pt>
                <c:pt idx="175">
                  <c:v>770132000</c:v>
                </c:pt>
                <c:pt idx="176">
                  <c:v>825393000</c:v>
                </c:pt>
                <c:pt idx="177">
                  <c:v>757241000</c:v>
                </c:pt>
                <c:pt idx="178">
                  <c:v>774135000</c:v>
                </c:pt>
                <c:pt idx="179">
                  <c:v>755084000</c:v>
                </c:pt>
                <c:pt idx="180">
                  <c:v>774343000</c:v>
                </c:pt>
                <c:pt idx="181">
                  <c:v>735527000</c:v>
                </c:pt>
                <c:pt idx="182">
                  <c:v>743927000</c:v>
                </c:pt>
                <c:pt idx="183">
                  <c:v>791613000</c:v>
                </c:pt>
                <c:pt idx="184">
                  <c:v>782918000</c:v>
                </c:pt>
                <c:pt idx="185">
                  <c:v>751284000</c:v>
                </c:pt>
                <c:pt idx="186">
                  <c:v>776953000</c:v>
                </c:pt>
                <c:pt idx="187">
                  <c:v>752496000</c:v>
                </c:pt>
                <c:pt idx="188">
                  <c:v>765591000</c:v>
                </c:pt>
                <c:pt idx="189">
                  <c:v>777357000</c:v>
                </c:pt>
                <c:pt idx="190">
                  <c:v>753592000</c:v>
                </c:pt>
                <c:pt idx="191">
                  <c:v>808840000</c:v>
                </c:pt>
                <c:pt idx="192">
                  <c:v>764090000</c:v>
                </c:pt>
                <c:pt idx="193">
                  <c:v>800929000</c:v>
                </c:pt>
                <c:pt idx="194">
                  <c:v>789436000</c:v>
                </c:pt>
                <c:pt idx="195">
                  <c:v>773859000</c:v>
                </c:pt>
                <c:pt idx="196">
                  <c:v>797872000</c:v>
                </c:pt>
                <c:pt idx="197">
                  <c:v>769800000</c:v>
                </c:pt>
                <c:pt idx="198">
                  <c:v>798769000</c:v>
                </c:pt>
                <c:pt idx="199">
                  <c:v>778243000</c:v>
                </c:pt>
                <c:pt idx="200">
                  <c:v>775499000</c:v>
                </c:pt>
                <c:pt idx="201">
                  <c:v>762866000</c:v>
                </c:pt>
                <c:pt idx="202">
                  <c:v>765230000</c:v>
                </c:pt>
                <c:pt idx="203">
                  <c:v>842976000</c:v>
                </c:pt>
                <c:pt idx="204">
                  <c:v>837046000</c:v>
                </c:pt>
                <c:pt idx="205">
                  <c:v>779186000</c:v>
                </c:pt>
                <c:pt idx="206">
                  <c:v>771310000</c:v>
                </c:pt>
                <c:pt idx="207">
                  <c:v>794650000</c:v>
                </c:pt>
                <c:pt idx="208">
                  <c:v>764420000</c:v>
                </c:pt>
                <c:pt idx="209">
                  <c:v>772600000</c:v>
                </c:pt>
                <c:pt idx="210">
                  <c:v>799096000</c:v>
                </c:pt>
                <c:pt idx="211">
                  <c:v>765038000</c:v>
                </c:pt>
                <c:pt idx="212">
                  <c:v>779576000</c:v>
                </c:pt>
                <c:pt idx="213">
                  <c:v>750672000</c:v>
                </c:pt>
                <c:pt idx="214">
                  <c:v>801553000</c:v>
                </c:pt>
                <c:pt idx="215">
                  <c:v>825423000</c:v>
                </c:pt>
                <c:pt idx="216">
                  <c:v>754637000</c:v>
                </c:pt>
                <c:pt idx="217">
                  <c:v>782873000</c:v>
                </c:pt>
                <c:pt idx="218">
                  <c:v>788116000</c:v>
                </c:pt>
                <c:pt idx="219">
                  <c:v>761379000</c:v>
                </c:pt>
                <c:pt idx="220">
                  <c:v>783730000</c:v>
                </c:pt>
                <c:pt idx="221">
                  <c:v>790101000</c:v>
                </c:pt>
                <c:pt idx="222">
                  <c:v>767770000</c:v>
                </c:pt>
                <c:pt idx="223">
                  <c:v>798308000</c:v>
                </c:pt>
                <c:pt idx="224">
                  <c:v>782412000</c:v>
                </c:pt>
                <c:pt idx="225">
                  <c:v>790093000</c:v>
                </c:pt>
                <c:pt idx="226">
                  <c:v>770935000</c:v>
                </c:pt>
                <c:pt idx="227">
                  <c:v>765175000</c:v>
                </c:pt>
                <c:pt idx="228">
                  <c:v>743930000</c:v>
                </c:pt>
                <c:pt idx="229">
                  <c:v>741894000</c:v>
                </c:pt>
                <c:pt idx="230">
                  <c:v>749035000</c:v>
                </c:pt>
                <c:pt idx="231">
                  <c:v>763335000</c:v>
                </c:pt>
                <c:pt idx="232">
                  <c:v>774977000</c:v>
                </c:pt>
                <c:pt idx="233">
                  <c:v>760725000</c:v>
                </c:pt>
                <c:pt idx="234">
                  <c:v>735745000</c:v>
                </c:pt>
                <c:pt idx="235">
                  <c:v>776779000</c:v>
                </c:pt>
                <c:pt idx="236">
                  <c:v>772661000</c:v>
                </c:pt>
                <c:pt idx="237">
                  <c:v>785731000</c:v>
                </c:pt>
                <c:pt idx="238">
                  <c:v>783142000</c:v>
                </c:pt>
                <c:pt idx="239">
                  <c:v>774084000</c:v>
                </c:pt>
                <c:pt idx="240">
                  <c:v>804839000</c:v>
                </c:pt>
                <c:pt idx="241">
                  <c:v>776316000</c:v>
                </c:pt>
                <c:pt idx="242">
                  <c:v>784632000</c:v>
                </c:pt>
                <c:pt idx="243">
                  <c:v>758931000</c:v>
                </c:pt>
                <c:pt idx="244">
                  <c:v>794786000</c:v>
                </c:pt>
                <c:pt idx="245">
                  <c:v>762522000</c:v>
                </c:pt>
                <c:pt idx="246">
                  <c:v>783442000</c:v>
                </c:pt>
                <c:pt idx="247">
                  <c:v>820722000</c:v>
                </c:pt>
                <c:pt idx="248">
                  <c:v>765180000</c:v>
                </c:pt>
                <c:pt idx="249">
                  <c:v>762083000</c:v>
                </c:pt>
                <c:pt idx="250">
                  <c:v>833085000</c:v>
                </c:pt>
                <c:pt idx="251">
                  <c:v>754126000</c:v>
                </c:pt>
                <c:pt idx="252">
                  <c:v>768165000</c:v>
                </c:pt>
                <c:pt idx="253">
                  <c:v>768650000</c:v>
                </c:pt>
                <c:pt idx="254">
                  <c:v>813501000</c:v>
                </c:pt>
                <c:pt idx="255">
                  <c:v>779205000</c:v>
                </c:pt>
                <c:pt idx="256">
                  <c:v>774849000</c:v>
                </c:pt>
                <c:pt idx="257">
                  <c:v>779679000</c:v>
                </c:pt>
                <c:pt idx="258">
                  <c:v>758895000</c:v>
                </c:pt>
                <c:pt idx="259">
                  <c:v>820301000</c:v>
                </c:pt>
                <c:pt idx="260">
                  <c:v>779323000</c:v>
                </c:pt>
                <c:pt idx="261">
                  <c:v>810481000</c:v>
                </c:pt>
                <c:pt idx="262">
                  <c:v>760044000</c:v>
                </c:pt>
                <c:pt idx="263">
                  <c:v>749053000</c:v>
                </c:pt>
                <c:pt idx="264">
                  <c:v>792846000</c:v>
                </c:pt>
                <c:pt idx="265">
                  <c:v>784490000</c:v>
                </c:pt>
                <c:pt idx="266">
                  <c:v>774728000</c:v>
                </c:pt>
                <c:pt idx="267">
                  <c:v>751900000</c:v>
                </c:pt>
                <c:pt idx="268">
                  <c:v>789545000</c:v>
                </c:pt>
                <c:pt idx="269">
                  <c:v>767639000</c:v>
                </c:pt>
                <c:pt idx="270">
                  <c:v>747894000</c:v>
                </c:pt>
                <c:pt idx="271">
                  <c:v>774166000</c:v>
                </c:pt>
                <c:pt idx="272">
                  <c:v>756150000</c:v>
                </c:pt>
                <c:pt idx="273">
                  <c:v>792884000</c:v>
                </c:pt>
                <c:pt idx="274">
                  <c:v>791469000</c:v>
                </c:pt>
                <c:pt idx="275">
                  <c:v>790833000</c:v>
                </c:pt>
                <c:pt idx="276">
                  <c:v>752651000</c:v>
                </c:pt>
                <c:pt idx="277">
                  <c:v>744493000</c:v>
                </c:pt>
                <c:pt idx="278">
                  <c:v>750238000</c:v>
                </c:pt>
                <c:pt idx="279">
                  <c:v>792408000</c:v>
                </c:pt>
                <c:pt idx="280">
                  <c:v>747208000</c:v>
                </c:pt>
                <c:pt idx="281">
                  <c:v>795862000</c:v>
                </c:pt>
                <c:pt idx="282">
                  <c:v>782421000</c:v>
                </c:pt>
                <c:pt idx="283">
                  <c:v>789006000</c:v>
                </c:pt>
                <c:pt idx="284">
                  <c:v>749678000</c:v>
                </c:pt>
                <c:pt idx="285">
                  <c:v>781601000</c:v>
                </c:pt>
                <c:pt idx="286">
                  <c:v>785344000</c:v>
                </c:pt>
                <c:pt idx="287">
                  <c:v>780253000</c:v>
                </c:pt>
                <c:pt idx="288">
                  <c:v>768376000</c:v>
                </c:pt>
                <c:pt idx="289">
                  <c:v>783822000</c:v>
                </c:pt>
                <c:pt idx="290">
                  <c:v>758090000</c:v>
                </c:pt>
                <c:pt idx="291">
                  <c:v>780943000</c:v>
                </c:pt>
                <c:pt idx="292">
                  <c:v>786744000</c:v>
                </c:pt>
                <c:pt idx="293">
                  <c:v>793168000</c:v>
                </c:pt>
                <c:pt idx="294">
                  <c:v>797925000</c:v>
                </c:pt>
                <c:pt idx="295">
                  <c:v>862479000</c:v>
                </c:pt>
                <c:pt idx="296">
                  <c:v>803929000</c:v>
                </c:pt>
                <c:pt idx="297">
                  <c:v>760168000</c:v>
                </c:pt>
                <c:pt idx="298">
                  <c:v>801769000</c:v>
                </c:pt>
                <c:pt idx="299">
                  <c:v>747337000</c:v>
                </c:pt>
                <c:pt idx="300">
                  <c:v>805668000</c:v>
                </c:pt>
                <c:pt idx="301">
                  <c:v>738951000</c:v>
                </c:pt>
                <c:pt idx="302">
                  <c:v>769790000</c:v>
                </c:pt>
                <c:pt idx="303">
                  <c:v>795297000</c:v>
                </c:pt>
                <c:pt idx="304">
                  <c:v>760455000</c:v>
                </c:pt>
                <c:pt idx="305">
                  <c:v>795049000</c:v>
                </c:pt>
                <c:pt idx="306">
                  <c:v>741746000</c:v>
                </c:pt>
                <c:pt idx="307">
                  <c:v>746958000</c:v>
                </c:pt>
                <c:pt idx="308">
                  <c:v>791298000</c:v>
                </c:pt>
                <c:pt idx="309">
                  <c:v>772668000</c:v>
                </c:pt>
                <c:pt idx="310">
                  <c:v>818737000</c:v>
                </c:pt>
                <c:pt idx="311">
                  <c:v>756375000</c:v>
                </c:pt>
                <c:pt idx="312">
                  <c:v>763729000</c:v>
                </c:pt>
                <c:pt idx="313">
                  <c:v>758294000</c:v>
                </c:pt>
                <c:pt idx="314">
                  <c:v>739678000</c:v>
                </c:pt>
                <c:pt idx="315">
                  <c:v>811747000</c:v>
                </c:pt>
                <c:pt idx="316">
                  <c:v>766298000</c:v>
                </c:pt>
                <c:pt idx="317">
                  <c:v>751244000</c:v>
                </c:pt>
                <c:pt idx="318">
                  <c:v>761926000</c:v>
                </c:pt>
                <c:pt idx="319">
                  <c:v>755300000</c:v>
                </c:pt>
                <c:pt idx="320">
                  <c:v>804756000</c:v>
                </c:pt>
                <c:pt idx="321">
                  <c:v>798323000</c:v>
                </c:pt>
                <c:pt idx="322">
                  <c:v>781236000</c:v>
                </c:pt>
                <c:pt idx="323">
                  <c:v>752628000</c:v>
                </c:pt>
                <c:pt idx="324">
                  <c:v>793752000</c:v>
                </c:pt>
                <c:pt idx="325">
                  <c:v>779927000</c:v>
                </c:pt>
                <c:pt idx="326">
                  <c:v>764788000</c:v>
                </c:pt>
                <c:pt idx="327">
                  <c:v>756767000</c:v>
                </c:pt>
                <c:pt idx="328">
                  <c:v>754394000</c:v>
                </c:pt>
                <c:pt idx="329">
                  <c:v>800642000</c:v>
                </c:pt>
                <c:pt idx="330">
                  <c:v>752231000</c:v>
                </c:pt>
                <c:pt idx="331">
                  <c:v>782864000</c:v>
                </c:pt>
                <c:pt idx="332">
                  <c:v>763621000</c:v>
                </c:pt>
                <c:pt idx="333">
                  <c:v>724040000</c:v>
                </c:pt>
                <c:pt idx="334">
                  <c:v>773273000</c:v>
                </c:pt>
                <c:pt idx="335">
                  <c:v>826462000</c:v>
                </c:pt>
                <c:pt idx="336">
                  <c:v>758854000</c:v>
                </c:pt>
                <c:pt idx="337">
                  <c:v>799956000</c:v>
                </c:pt>
                <c:pt idx="338">
                  <c:v>746180000</c:v>
                </c:pt>
                <c:pt idx="339">
                  <c:v>782930000</c:v>
                </c:pt>
                <c:pt idx="340">
                  <c:v>755481000</c:v>
                </c:pt>
                <c:pt idx="341">
                  <c:v>777752000</c:v>
                </c:pt>
                <c:pt idx="342">
                  <c:v>835703000</c:v>
                </c:pt>
                <c:pt idx="343">
                  <c:v>766861000</c:v>
                </c:pt>
                <c:pt idx="344">
                  <c:v>769291000</c:v>
                </c:pt>
                <c:pt idx="345">
                  <c:v>753446000</c:v>
                </c:pt>
                <c:pt idx="346">
                  <c:v>766977000</c:v>
                </c:pt>
                <c:pt idx="347">
                  <c:v>783816000</c:v>
                </c:pt>
                <c:pt idx="348">
                  <c:v>798664000</c:v>
                </c:pt>
                <c:pt idx="349">
                  <c:v>796993000</c:v>
                </c:pt>
                <c:pt idx="350">
                  <c:v>772061000</c:v>
                </c:pt>
                <c:pt idx="351">
                  <c:v>748503000</c:v>
                </c:pt>
                <c:pt idx="352">
                  <c:v>765590000</c:v>
                </c:pt>
                <c:pt idx="353">
                  <c:v>817110000</c:v>
                </c:pt>
                <c:pt idx="354">
                  <c:v>791192000</c:v>
                </c:pt>
                <c:pt idx="355">
                  <c:v>755963000</c:v>
                </c:pt>
                <c:pt idx="356">
                  <c:v>818360000</c:v>
                </c:pt>
                <c:pt idx="357">
                  <c:v>768664000</c:v>
                </c:pt>
                <c:pt idx="358">
                  <c:v>780651000</c:v>
                </c:pt>
                <c:pt idx="359">
                  <c:v>796539000</c:v>
                </c:pt>
                <c:pt idx="360">
                  <c:v>796502000</c:v>
                </c:pt>
                <c:pt idx="361">
                  <c:v>777320000</c:v>
                </c:pt>
                <c:pt idx="362">
                  <c:v>780604000</c:v>
                </c:pt>
                <c:pt idx="363">
                  <c:v>798477000</c:v>
                </c:pt>
                <c:pt idx="364">
                  <c:v>805565000</c:v>
                </c:pt>
                <c:pt idx="365">
                  <c:v>798366000</c:v>
                </c:pt>
                <c:pt idx="366">
                  <c:v>775941000</c:v>
                </c:pt>
                <c:pt idx="367">
                  <c:v>764888000</c:v>
                </c:pt>
                <c:pt idx="368">
                  <c:v>792570000</c:v>
                </c:pt>
                <c:pt idx="369">
                  <c:v>747163000</c:v>
                </c:pt>
                <c:pt idx="370">
                  <c:v>763847000</c:v>
                </c:pt>
                <c:pt idx="371">
                  <c:v>776270000</c:v>
                </c:pt>
                <c:pt idx="372">
                  <c:v>754367000</c:v>
                </c:pt>
                <c:pt idx="373">
                  <c:v>740327000</c:v>
                </c:pt>
                <c:pt idx="374">
                  <c:v>820508000</c:v>
                </c:pt>
                <c:pt idx="375">
                  <c:v>774524000</c:v>
                </c:pt>
                <c:pt idx="376">
                  <c:v>782392000</c:v>
                </c:pt>
                <c:pt idx="377">
                  <c:v>738218000</c:v>
                </c:pt>
                <c:pt idx="378">
                  <c:v>769119000</c:v>
                </c:pt>
                <c:pt idx="379">
                  <c:v>762349000</c:v>
                </c:pt>
                <c:pt idx="380">
                  <c:v>792852000</c:v>
                </c:pt>
                <c:pt idx="381">
                  <c:v>890572000</c:v>
                </c:pt>
                <c:pt idx="382">
                  <c:v>762172000</c:v>
                </c:pt>
                <c:pt idx="383">
                  <c:v>766491000</c:v>
                </c:pt>
                <c:pt idx="384">
                  <c:v>754182000</c:v>
                </c:pt>
                <c:pt idx="385">
                  <c:v>806049000</c:v>
                </c:pt>
                <c:pt idx="386">
                  <c:v>784339000</c:v>
                </c:pt>
                <c:pt idx="387">
                  <c:v>775128000</c:v>
                </c:pt>
                <c:pt idx="388">
                  <c:v>776060000</c:v>
                </c:pt>
                <c:pt idx="389">
                  <c:v>749539000</c:v>
                </c:pt>
                <c:pt idx="390">
                  <c:v>738142000</c:v>
                </c:pt>
                <c:pt idx="391">
                  <c:v>787300000</c:v>
                </c:pt>
                <c:pt idx="392">
                  <c:v>835043000</c:v>
                </c:pt>
                <c:pt idx="393">
                  <c:v>809709000</c:v>
                </c:pt>
                <c:pt idx="394">
                  <c:v>742181000</c:v>
                </c:pt>
                <c:pt idx="395">
                  <c:v>829133000</c:v>
                </c:pt>
                <c:pt idx="396">
                  <c:v>794626000</c:v>
                </c:pt>
                <c:pt idx="397">
                  <c:v>762884000</c:v>
                </c:pt>
                <c:pt idx="398">
                  <c:v>798133000</c:v>
                </c:pt>
                <c:pt idx="399">
                  <c:v>762990000</c:v>
                </c:pt>
                <c:pt idx="400">
                  <c:v>735684000</c:v>
                </c:pt>
                <c:pt idx="401">
                  <c:v>792923000</c:v>
                </c:pt>
                <c:pt idx="402">
                  <c:v>779896000</c:v>
                </c:pt>
                <c:pt idx="403">
                  <c:v>774806000</c:v>
                </c:pt>
                <c:pt idx="404">
                  <c:v>810407000</c:v>
                </c:pt>
                <c:pt idx="405">
                  <c:v>787877000</c:v>
                </c:pt>
                <c:pt idx="406">
                  <c:v>784126000</c:v>
                </c:pt>
                <c:pt idx="407">
                  <c:v>734382000</c:v>
                </c:pt>
                <c:pt idx="408">
                  <c:v>775232000</c:v>
                </c:pt>
                <c:pt idx="409">
                  <c:v>784638000</c:v>
                </c:pt>
                <c:pt idx="410">
                  <c:v>785296000</c:v>
                </c:pt>
                <c:pt idx="411">
                  <c:v>748676000</c:v>
                </c:pt>
                <c:pt idx="412">
                  <c:v>755512000</c:v>
                </c:pt>
                <c:pt idx="413">
                  <c:v>778141000</c:v>
                </c:pt>
                <c:pt idx="414">
                  <c:v>767048000</c:v>
                </c:pt>
                <c:pt idx="415">
                  <c:v>774634000</c:v>
                </c:pt>
                <c:pt idx="416">
                  <c:v>765781000</c:v>
                </c:pt>
                <c:pt idx="417">
                  <c:v>804613000</c:v>
                </c:pt>
                <c:pt idx="418">
                  <c:v>758487000</c:v>
                </c:pt>
                <c:pt idx="419">
                  <c:v>763320000</c:v>
                </c:pt>
                <c:pt idx="420">
                  <c:v>766319000</c:v>
                </c:pt>
                <c:pt idx="421">
                  <c:v>780294000</c:v>
                </c:pt>
                <c:pt idx="422">
                  <c:v>738687000</c:v>
                </c:pt>
                <c:pt idx="423">
                  <c:v>781416000</c:v>
                </c:pt>
                <c:pt idx="424">
                  <c:v>731231000</c:v>
                </c:pt>
                <c:pt idx="425">
                  <c:v>807364000</c:v>
                </c:pt>
                <c:pt idx="426">
                  <c:v>749505000</c:v>
                </c:pt>
                <c:pt idx="427">
                  <c:v>836780000</c:v>
                </c:pt>
                <c:pt idx="428">
                  <c:v>768688000</c:v>
                </c:pt>
                <c:pt idx="429">
                  <c:v>848798000</c:v>
                </c:pt>
                <c:pt idx="430">
                  <c:v>741725000</c:v>
                </c:pt>
                <c:pt idx="431">
                  <c:v>752800000</c:v>
                </c:pt>
                <c:pt idx="432">
                  <c:v>779509000</c:v>
                </c:pt>
                <c:pt idx="433">
                  <c:v>751326000</c:v>
                </c:pt>
                <c:pt idx="434">
                  <c:v>755792000</c:v>
                </c:pt>
                <c:pt idx="435">
                  <c:v>767759000</c:v>
                </c:pt>
                <c:pt idx="436">
                  <c:v>795164000</c:v>
                </c:pt>
                <c:pt idx="437">
                  <c:v>773657000</c:v>
                </c:pt>
                <c:pt idx="438">
                  <c:v>738748000</c:v>
                </c:pt>
                <c:pt idx="439">
                  <c:v>763467000</c:v>
                </c:pt>
                <c:pt idx="440">
                  <c:v>776081000</c:v>
                </c:pt>
                <c:pt idx="441">
                  <c:v>767388000</c:v>
                </c:pt>
                <c:pt idx="442">
                  <c:v>779395000</c:v>
                </c:pt>
                <c:pt idx="443">
                  <c:v>791233000</c:v>
                </c:pt>
                <c:pt idx="444">
                  <c:v>757502000</c:v>
                </c:pt>
                <c:pt idx="445">
                  <c:v>748073000</c:v>
                </c:pt>
                <c:pt idx="446">
                  <c:v>757552000</c:v>
                </c:pt>
                <c:pt idx="447">
                  <c:v>764825000</c:v>
                </c:pt>
                <c:pt idx="448">
                  <c:v>755337000</c:v>
                </c:pt>
                <c:pt idx="449">
                  <c:v>779594000</c:v>
                </c:pt>
                <c:pt idx="450">
                  <c:v>764414000</c:v>
                </c:pt>
                <c:pt idx="451">
                  <c:v>778210000</c:v>
                </c:pt>
                <c:pt idx="452">
                  <c:v>760514000</c:v>
                </c:pt>
                <c:pt idx="453">
                  <c:v>736105000</c:v>
                </c:pt>
                <c:pt idx="454">
                  <c:v>737334000</c:v>
                </c:pt>
                <c:pt idx="455">
                  <c:v>763487000</c:v>
                </c:pt>
                <c:pt idx="456">
                  <c:v>750151000</c:v>
                </c:pt>
                <c:pt idx="457">
                  <c:v>767208000</c:v>
                </c:pt>
                <c:pt idx="458">
                  <c:v>744399000</c:v>
                </c:pt>
                <c:pt idx="459">
                  <c:v>754396000</c:v>
                </c:pt>
                <c:pt idx="460">
                  <c:v>790612000</c:v>
                </c:pt>
                <c:pt idx="461">
                  <c:v>758064000</c:v>
                </c:pt>
                <c:pt idx="462">
                  <c:v>752361000</c:v>
                </c:pt>
                <c:pt idx="463">
                  <c:v>747946000</c:v>
                </c:pt>
                <c:pt idx="464">
                  <c:v>813142000</c:v>
                </c:pt>
                <c:pt idx="465">
                  <c:v>783916000</c:v>
                </c:pt>
                <c:pt idx="466">
                  <c:v>779655000</c:v>
                </c:pt>
                <c:pt idx="467">
                  <c:v>791740000</c:v>
                </c:pt>
                <c:pt idx="468">
                  <c:v>755471000</c:v>
                </c:pt>
                <c:pt idx="469">
                  <c:v>772640000</c:v>
                </c:pt>
                <c:pt idx="470">
                  <c:v>760805000</c:v>
                </c:pt>
                <c:pt idx="471">
                  <c:v>775745000</c:v>
                </c:pt>
                <c:pt idx="472">
                  <c:v>757300000</c:v>
                </c:pt>
                <c:pt idx="473">
                  <c:v>755908000</c:v>
                </c:pt>
                <c:pt idx="474">
                  <c:v>795942000</c:v>
                </c:pt>
                <c:pt idx="475">
                  <c:v>737918000</c:v>
                </c:pt>
                <c:pt idx="476">
                  <c:v>763940000</c:v>
                </c:pt>
                <c:pt idx="477">
                  <c:v>753021000</c:v>
                </c:pt>
                <c:pt idx="478">
                  <c:v>754286000</c:v>
                </c:pt>
                <c:pt idx="479">
                  <c:v>765405000</c:v>
                </c:pt>
                <c:pt idx="480">
                  <c:v>772621000</c:v>
                </c:pt>
                <c:pt idx="481">
                  <c:v>796188000</c:v>
                </c:pt>
                <c:pt idx="482">
                  <c:v>749394000</c:v>
                </c:pt>
                <c:pt idx="483">
                  <c:v>776764000</c:v>
                </c:pt>
                <c:pt idx="484">
                  <c:v>798505000</c:v>
                </c:pt>
                <c:pt idx="485">
                  <c:v>758205000</c:v>
                </c:pt>
                <c:pt idx="486">
                  <c:v>774095000</c:v>
                </c:pt>
                <c:pt idx="487">
                  <c:v>761032000</c:v>
                </c:pt>
                <c:pt idx="488">
                  <c:v>783839000</c:v>
                </c:pt>
                <c:pt idx="489">
                  <c:v>811859000</c:v>
                </c:pt>
                <c:pt idx="490">
                  <c:v>784283000</c:v>
                </c:pt>
                <c:pt idx="491">
                  <c:v>773976000</c:v>
                </c:pt>
                <c:pt idx="492">
                  <c:v>798588000</c:v>
                </c:pt>
                <c:pt idx="493">
                  <c:v>745585000</c:v>
                </c:pt>
                <c:pt idx="494">
                  <c:v>789527000</c:v>
                </c:pt>
                <c:pt idx="495">
                  <c:v>763186000</c:v>
                </c:pt>
                <c:pt idx="496">
                  <c:v>813143000</c:v>
                </c:pt>
                <c:pt idx="497">
                  <c:v>744646000</c:v>
                </c:pt>
                <c:pt idx="498">
                  <c:v>774261000</c:v>
                </c:pt>
                <c:pt idx="499">
                  <c:v>777215000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8-403D-8DFD-BBA567D0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de Creación de los Arreglos Normal&amp;</a:t>
            </a:r>
            <a:r>
              <a:rPr lang="es-419" baseline="0"/>
              <a:t>Lineal </a:t>
            </a:r>
            <a:r>
              <a:rPr lang="es-419"/>
              <a:t>(ms)</a:t>
            </a:r>
            <a:endParaRPr lang="es-419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 de Creacion Arreglo Orig'!$S$507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  <a:effectLst/>
          </c:spPr>
          <c:marker>
            <c:symbol val="none"/>
          </c:marker>
          <c:cat>
            <c:strRef>
              <c:f>'Tiempo de Creacion Arreglo Orig'!$R$508:$R$512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de Creacion Arreglo Orig'!$S$508:$S$512</c:f>
              <c:numCache>
                <c:formatCode>0.0000</c:formatCode>
                <c:ptCount val="5"/>
                <c:pt idx="0">
                  <c:v>2.437605E-2</c:v>
                </c:pt>
                <c:pt idx="1">
                  <c:v>0.236057196</c:v>
                </c:pt>
                <c:pt idx="2">
                  <c:v>2.2808955200000001</c:v>
                </c:pt>
                <c:pt idx="3">
                  <c:v>23.538853800000002</c:v>
                </c:pt>
                <c:pt idx="4">
                  <c:v>238.617604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5-4735-8861-23CBF83644BB}"/>
            </c:ext>
          </c:extLst>
        </c:ser>
        <c:ser>
          <c:idx val="1"/>
          <c:order val="1"/>
          <c:tx>
            <c:strRef>
              <c:f>'Tiempo de Creacion Arreglo Orig'!$T$507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strRef>
              <c:f>'Tiempo de Creacion Arreglo Orig'!$R$508:$R$512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de Creacion Arreglo Orig'!$T$508:$T$512</c:f>
              <c:numCache>
                <c:formatCode>0.0000</c:formatCode>
                <c:ptCount val="5"/>
                <c:pt idx="0">
                  <c:v>8.1274240000000011E-2</c:v>
                </c:pt>
                <c:pt idx="1">
                  <c:v>0.74045109600000003</c:v>
                </c:pt>
                <c:pt idx="2">
                  <c:v>7.0782094200000003</c:v>
                </c:pt>
                <c:pt idx="3">
                  <c:v>76.012480799999992</c:v>
                </c:pt>
                <c:pt idx="4">
                  <c:v>777.19589599999995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5-4735-8861-23CBF836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05615"/>
        <c:axId val="2110610415"/>
      </c:line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rnd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Cantidad de datos Outliers en</a:t>
            </a:r>
            <a:r>
              <a:rPr lang="es-419" baseline="0"/>
              <a:t> la creación de los arreglos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de Creacion Arreglo Orig'!$W$507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 de Creacion Arreglo Orig'!$V$508:$V$512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de Creacion Arreglo Orig'!$W$508:$W$512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52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D71-840C-438640E397CF}"/>
            </c:ext>
          </c:extLst>
        </c:ser>
        <c:ser>
          <c:idx val="1"/>
          <c:order val="1"/>
          <c:tx>
            <c:strRef>
              <c:f>'Tiempo de Creacion Arreglo Orig'!$X$507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'Tiempo de Creacion Arreglo Orig'!$V$508:$V$512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'Tiempo de Creacion Arreglo Orig'!$X$508:$X$512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44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0-4D71-840C-438640E3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Busqueda Binaria,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Busqueda Binaria'!$C$3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Busqueda Binaria'!$B$4:$B$503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Binaria'!$C$4:$C$503</c:f>
              <c:numCache>
                <c:formatCode>General</c:formatCode>
                <c:ptCount val="500"/>
                <c:pt idx="0">
                  <c:v>303</c:v>
                </c:pt>
                <c:pt idx="1">
                  <c:v>105</c:v>
                </c:pt>
                <c:pt idx="2">
                  <c:v>111</c:v>
                </c:pt>
                <c:pt idx="3">
                  <c:v>106</c:v>
                </c:pt>
                <c:pt idx="4">
                  <c:v>142</c:v>
                </c:pt>
                <c:pt idx="5">
                  <c:v>89</c:v>
                </c:pt>
                <c:pt idx="6">
                  <c:v>110</c:v>
                </c:pt>
                <c:pt idx="7">
                  <c:v>110</c:v>
                </c:pt>
                <c:pt idx="8">
                  <c:v>101</c:v>
                </c:pt>
                <c:pt idx="9">
                  <c:v>172</c:v>
                </c:pt>
                <c:pt idx="10">
                  <c:v>119</c:v>
                </c:pt>
                <c:pt idx="11">
                  <c:v>121</c:v>
                </c:pt>
                <c:pt idx="12">
                  <c:v>123</c:v>
                </c:pt>
                <c:pt idx="13">
                  <c:v>116</c:v>
                </c:pt>
                <c:pt idx="14">
                  <c:v>98</c:v>
                </c:pt>
                <c:pt idx="15">
                  <c:v>104</c:v>
                </c:pt>
                <c:pt idx="16">
                  <c:v>129</c:v>
                </c:pt>
                <c:pt idx="17">
                  <c:v>80</c:v>
                </c:pt>
                <c:pt idx="18">
                  <c:v>120</c:v>
                </c:pt>
                <c:pt idx="19">
                  <c:v>123</c:v>
                </c:pt>
                <c:pt idx="20">
                  <c:v>114</c:v>
                </c:pt>
                <c:pt idx="21">
                  <c:v>95</c:v>
                </c:pt>
                <c:pt idx="22">
                  <c:v>115</c:v>
                </c:pt>
                <c:pt idx="23">
                  <c:v>129</c:v>
                </c:pt>
                <c:pt idx="24">
                  <c:v>143</c:v>
                </c:pt>
                <c:pt idx="25">
                  <c:v>88</c:v>
                </c:pt>
                <c:pt idx="26">
                  <c:v>62</c:v>
                </c:pt>
                <c:pt idx="27">
                  <c:v>108</c:v>
                </c:pt>
                <c:pt idx="28">
                  <c:v>117</c:v>
                </c:pt>
                <c:pt idx="29">
                  <c:v>112</c:v>
                </c:pt>
                <c:pt idx="30">
                  <c:v>84</c:v>
                </c:pt>
                <c:pt idx="31">
                  <c:v>134</c:v>
                </c:pt>
                <c:pt idx="32">
                  <c:v>104</c:v>
                </c:pt>
                <c:pt idx="33">
                  <c:v>90</c:v>
                </c:pt>
                <c:pt idx="34">
                  <c:v>104</c:v>
                </c:pt>
                <c:pt idx="35">
                  <c:v>69</c:v>
                </c:pt>
                <c:pt idx="36">
                  <c:v>112</c:v>
                </c:pt>
                <c:pt idx="37">
                  <c:v>115</c:v>
                </c:pt>
                <c:pt idx="38">
                  <c:v>113</c:v>
                </c:pt>
                <c:pt idx="39">
                  <c:v>111</c:v>
                </c:pt>
                <c:pt idx="40">
                  <c:v>103</c:v>
                </c:pt>
                <c:pt idx="41">
                  <c:v>114</c:v>
                </c:pt>
                <c:pt idx="42">
                  <c:v>112</c:v>
                </c:pt>
                <c:pt idx="43">
                  <c:v>98</c:v>
                </c:pt>
                <c:pt idx="44">
                  <c:v>139</c:v>
                </c:pt>
                <c:pt idx="45">
                  <c:v>137</c:v>
                </c:pt>
                <c:pt idx="46">
                  <c:v>134</c:v>
                </c:pt>
                <c:pt idx="47">
                  <c:v>92</c:v>
                </c:pt>
                <c:pt idx="48">
                  <c:v>129</c:v>
                </c:pt>
                <c:pt idx="49">
                  <c:v>69</c:v>
                </c:pt>
                <c:pt idx="50">
                  <c:v>96</c:v>
                </c:pt>
                <c:pt idx="51">
                  <c:v>145</c:v>
                </c:pt>
                <c:pt idx="52">
                  <c:v>133</c:v>
                </c:pt>
                <c:pt idx="53">
                  <c:v>113</c:v>
                </c:pt>
                <c:pt idx="54">
                  <c:v>113</c:v>
                </c:pt>
                <c:pt idx="55">
                  <c:v>119</c:v>
                </c:pt>
                <c:pt idx="56">
                  <c:v>134</c:v>
                </c:pt>
                <c:pt idx="57">
                  <c:v>146</c:v>
                </c:pt>
                <c:pt idx="58">
                  <c:v>158</c:v>
                </c:pt>
                <c:pt idx="59">
                  <c:v>132</c:v>
                </c:pt>
                <c:pt idx="60">
                  <c:v>120</c:v>
                </c:pt>
                <c:pt idx="61">
                  <c:v>122</c:v>
                </c:pt>
                <c:pt idx="62">
                  <c:v>75</c:v>
                </c:pt>
                <c:pt idx="63">
                  <c:v>105</c:v>
                </c:pt>
                <c:pt idx="64">
                  <c:v>102</c:v>
                </c:pt>
                <c:pt idx="65">
                  <c:v>156</c:v>
                </c:pt>
                <c:pt idx="66">
                  <c:v>155</c:v>
                </c:pt>
                <c:pt idx="67">
                  <c:v>125</c:v>
                </c:pt>
                <c:pt idx="68">
                  <c:v>92</c:v>
                </c:pt>
                <c:pt idx="69">
                  <c:v>137</c:v>
                </c:pt>
                <c:pt idx="70">
                  <c:v>113</c:v>
                </c:pt>
                <c:pt idx="71">
                  <c:v>152</c:v>
                </c:pt>
                <c:pt idx="72">
                  <c:v>152</c:v>
                </c:pt>
                <c:pt idx="73">
                  <c:v>138</c:v>
                </c:pt>
                <c:pt idx="74">
                  <c:v>113</c:v>
                </c:pt>
                <c:pt idx="75">
                  <c:v>102</c:v>
                </c:pt>
                <c:pt idx="76">
                  <c:v>114</c:v>
                </c:pt>
                <c:pt idx="77">
                  <c:v>101</c:v>
                </c:pt>
                <c:pt idx="78">
                  <c:v>97</c:v>
                </c:pt>
                <c:pt idx="79">
                  <c:v>126</c:v>
                </c:pt>
                <c:pt idx="80">
                  <c:v>147</c:v>
                </c:pt>
                <c:pt idx="81">
                  <c:v>70</c:v>
                </c:pt>
                <c:pt idx="82">
                  <c:v>99</c:v>
                </c:pt>
                <c:pt idx="83">
                  <c:v>170</c:v>
                </c:pt>
                <c:pt idx="84">
                  <c:v>78</c:v>
                </c:pt>
                <c:pt idx="85">
                  <c:v>118</c:v>
                </c:pt>
                <c:pt idx="86">
                  <c:v>117</c:v>
                </c:pt>
                <c:pt idx="87">
                  <c:v>224</c:v>
                </c:pt>
                <c:pt idx="88">
                  <c:v>140</c:v>
                </c:pt>
                <c:pt idx="89">
                  <c:v>93</c:v>
                </c:pt>
                <c:pt idx="90">
                  <c:v>95</c:v>
                </c:pt>
                <c:pt idx="91">
                  <c:v>114</c:v>
                </c:pt>
                <c:pt idx="92">
                  <c:v>116</c:v>
                </c:pt>
                <c:pt idx="93">
                  <c:v>124</c:v>
                </c:pt>
                <c:pt idx="94">
                  <c:v>107</c:v>
                </c:pt>
                <c:pt idx="95">
                  <c:v>112</c:v>
                </c:pt>
                <c:pt idx="96">
                  <c:v>120</c:v>
                </c:pt>
                <c:pt idx="97">
                  <c:v>102</c:v>
                </c:pt>
                <c:pt idx="98">
                  <c:v>65</c:v>
                </c:pt>
                <c:pt idx="99">
                  <c:v>116</c:v>
                </c:pt>
                <c:pt idx="100">
                  <c:v>72</c:v>
                </c:pt>
                <c:pt idx="101">
                  <c:v>100</c:v>
                </c:pt>
                <c:pt idx="102">
                  <c:v>99</c:v>
                </c:pt>
                <c:pt idx="103">
                  <c:v>70</c:v>
                </c:pt>
                <c:pt idx="104">
                  <c:v>107</c:v>
                </c:pt>
                <c:pt idx="105">
                  <c:v>96</c:v>
                </c:pt>
                <c:pt idx="106">
                  <c:v>127</c:v>
                </c:pt>
                <c:pt idx="107">
                  <c:v>102</c:v>
                </c:pt>
                <c:pt idx="108">
                  <c:v>135</c:v>
                </c:pt>
                <c:pt idx="109">
                  <c:v>136</c:v>
                </c:pt>
                <c:pt idx="110">
                  <c:v>100</c:v>
                </c:pt>
                <c:pt idx="111">
                  <c:v>122</c:v>
                </c:pt>
                <c:pt idx="112">
                  <c:v>120</c:v>
                </c:pt>
                <c:pt idx="113">
                  <c:v>102</c:v>
                </c:pt>
                <c:pt idx="114">
                  <c:v>113</c:v>
                </c:pt>
                <c:pt idx="115">
                  <c:v>95</c:v>
                </c:pt>
                <c:pt idx="116">
                  <c:v>115</c:v>
                </c:pt>
                <c:pt idx="117">
                  <c:v>111</c:v>
                </c:pt>
                <c:pt idx="118">
                  <c:v>53</c:v>
                </c:pt>
                <c:pt idx="119">
                  <c:v>124</c:v>
                </c:pt>
                <c:pt idx="120">
                  <c:v>91</c:v>
                </c:pt>
                <c:pt idx="121">
                  <c:v>101</c:v>
                </c:pt>
                <c:pt idx="122">
                  <c:v>92</c:v>
                </c:pt>
                <c:pt idx="123">
                  <c:v>83</c:v>
                </c:pt>
                <c:pt idx="124">
                  <c:v>122</c:v>
                </c:pt>
                <c:pt idx="125">
                  <c:v>116</c:v>
                </c:pt>
                <c:pt idx="126">
                  <c:v>147</c:v>
                </c:pt>
                <c:pt idx="127">
                  <c:v>89</c:v>
                </c:pt>
                <c:pt idx="128">
                  <c:v>132</c:v>
                </c:pt>
                <c:pt idx="129">
                  <c:v>124</c:v>
                </c:pt>
                <c:pt idx="130">
                  <c:v>124</c:v>
                </c:pt>
                <c:pt idx="131">
                  <c:v>143</c:v>
                </c:pt>
                <c:pt idx="132">
                  <c:v>161</c:v>
                </c:pt>
                <c:pt idx="133">
                  <c:v>97</c:v>
                </c:pt>
                <c:pt idx="134">
                  <c:v>166</c:v>
                </c:pt>
                <c:pt idx="135">
                  <c:v>109</c:v>
                </c:pt>
                <c:pt idx="136">
                  <c:v>195</c:v>
                </c:pt>
                <c:pt idx="137">
                  <c:v>127</c:v>
                </c:pt>
                <c:pt idx="138">
                  <c:v>124</c:v>
                </c:pt>
                <c:pt idx="139">
                  <c:v>171</c:v>
                </c:pt>
                <c:pt idx="140">
                  <c:v>146</c:v>
                </c:pt>
                <c:pt idx="141">
                  <c:v>145</c:v>
                </c:pt>
                <c:pt idx="142">
                  <c:v>145</c:v>
                </c:pt>
                <c:pt idx="143">
                  <c:v>147</c:v>
                </c:pt>
                <c:pt idx="144">
                  <c:v>130</c:v>
                </c:pt>
                <c:pt idx="145">
                  <c:v>171</c:v>
                </c:pt>
                <c:pt idx="146">
                  <c:v>108</c:v>
                </c:pt>
                <c:pt idx="147">
                  <c:v>132</c:v>
                </c:pt>
                <c:pt idx="148">
                  <c:v>290</c:v>
                </c:pt>
                <c:pt idx="149">
                  <c:v>129</c:v>
                </c:pt>
                <c:pt idx="150">
                  <c:v>136</c:v>
                </c:pt>
                <c:pt idx="151">
                  <c:v>153</c:v>
                </c:pt>
                <c:pt idx="152">
                  <c:v>135</c:v>
                </c:pt>
                <c:pt idx="153">
                  <c:v>95</c:v>
                </c:pt>
                <c:pt idx="154">
                  <c:v>148</c:v>
                </c:pt>
                <c:pt idx="155">
                  <c:v>157</c:v>
                </c:pt>
                <c:pt idx="156">
                  <c:v>147</c:v>
                </c:pt>
                <c:pt idx="157">
                  <c:v>99</c:v>
                </c:pt>
                <c:pt idx="158">
                  <c:v>130</c:v>
                </c:pt>
                <c:pt idx="159">
                  <c:v>76</c:v>
                </c:pt>
                <c:pt idx="160">
                  <c:v>124</c:v>
                </c:pt>
                <c:pt idx="161">
                  <c:v>120</c:v>
                </c:pt>
                <c:pt idx="162">
                  <c:v>148</c:v>
                </c:pt>
                <c:pt idx="163">
                  <c:v>163</c:v>
                </c:pt>
                <c:pt idx="164">
                  <c:v>126</c:v>
                </c:pt>
                <c:pt idx="165">
                  <c:v>126</c:v>
                </c:pt>
                <c:pt idx="166">
                  <c:v>113</c:v>
                </c:pt>
                <c:pt idx="167">
                  <c:v>128</c:v>
                </c:pt>
                <c:pt idx="168">
                  <c:v>99</c:v>
                </c:pt>
                <c:pt idx="169">
                  <c:v>136</c:v>
                </c:pt>
                <c:pt idx="170">
                  <c:v>129</c:v>
                </c:pt>
                <c:pt idx="171">
                  <c:v>134</c:v>
                </c:pt>
                <c:pt idx="172">
                  <c:v>129</c:v>
                </c:pt>
                <c:pt idx="173">
                  <c:v>98</c:v>
                </c:pt>
                <c:pt idx="174">
                  <c:v>126</c:v>
                </c:pt>
                <c:pt idx="175">
                  <c:v>144</c:v>
                </c:pt>
                <c:pt idx="176">
                  <c:v>142</c:v>
                </c:pt>
                <c:pt idx="177">
                  <c:v>107</c:v>
                </c:pt>
                <c:pt idx="178">
                  <c:v>169</c:v>
                </c:pt>
                <c:pt idx="179">
                  <c:v>143</c:v>
                </c:pt>
                <c:pt idx="180">
                  <c:v>149</c:v>
                </c:pt>
                <c:pt idx="181">
                  <c:v>132</c:v>
                </c:pt>
                <c:pt idx="182">
                  <c:v>163</c:v>
                </c:pt>
                <c:pt idx="183">
                  <c:v>116</c:v>
                </c:pt>
                <c:pt idx="184">
                  <c:v>142</c:v>
                </c:pt>
                <c:pt idx="185">
                  <c:v>140</c:v>
                </c:pt>
                <c:pt idx="186">
                  <c:v>151</c:v>
                </c:pt>
                <c:pt idx="187">
                  <c:v>141</c:v>
                </c:pt>
                <c:pt idx="188">
                  <c:v>137</c:v>
                </c:pt>
                <c:pt idx="189">
                  <c:v>132</c:v>
                </c:pt>
                <c:pt idx="190">
                  <c:v>137</c:v>
                </c:pt>
                <c:pt idx="191">
                  <c:v>123</c:v>
                </c:pt>
                <c:pt idx="192">
                  <c:v>129</c:v>
                </c:pt>
                <c:pt idx="193">
                  <c:v>115</c:v>
                </c:pt>
                <c:pt idx="194">
                  <c:v>127</c:v>
                </c:pt>
                <c:pt idx="195">
                  <c:v>121</c:v>
                </c:pt>
                <c:pt idx="196">
                  <c:v>135</c:v>
                </c:pt>
                <c:pt idx="197">
                  <c:v>100</c:v>
                </c:pt>
                <c:pt idx="198">
                  <c:v>133</c:v>
                </c:pt>
                <c:pt idx="199">
                  <c:v>172</c:v>
                </c:pt>
                <c:pt idx="200">
                  <c:v>141</c:v>
                </c:pt>
                <c:pt idx="201">
                  <c:v>152</c:v>
                </c:pt>
                <c:pt idx="202">
                  <c:v>121</c:v>
                </c:pt>
                <c:pt idx="203">
                  <c:v>104</c:v>
                </c:pt>
                <c:pt idx="204">
                  <c:v>153</c:v>
                </c:pt>
                <c:pt idx="205">
                  <c:v>135</c:v>
                </c:pt>
                <c:pt idx="206">
                  <c:v>154</c:v>
                </c:pt>
                <c:pt idx="207">
                  <c:v>149</c:v>
                </c:pt>
                <c:pt idx="208">
                  <c:v>148</c:v>
                </c:pt>
                <c:pt idx="209">
                  <c:v>136</c:v>
                </c:pt>
                <c:pt idx="210">
                  <c:v>156</c:v>
                </c:pt>
                <c:pt idx="211">
                  <c:v>113</c:v>
                </c:pt>
                <c:pt idx="212">
                  <c:v>108</c:v>
                </c:pt>
                <c:pt idx="213">
                  <c:v>75</c:v>
                </c:pt>
                <c:pt idx="214">
                  <c:v>137</c:v>
                </c:pt>
                <c:pt idx="215">
                  <c:v>143</c:v>
                </c:pt>
                <c:pt idx="216">
                  <c:v>134</c:v>
                </c:pt>
                <c:pt idx="217">
                  <c:v>135</c:v>
                </c:pt>
                <c:pt idx="218">
                  <c:v>180</c:v>
                </c:pt>
                <c:pt idx="219">
                  <c:v>170</c:v>
                </c:pt>
                <c:pt idx="220">
                  <c:v>134</c:v>
                </c:pt>
                <c:pt idx="221">
                  <c:v>168</c:v>
                </c:pt>
                <c:pt idx="222">
                  <c:v>110</c:v>
                </c:pt>
                <c:pt idx="223">
                  <c:v>156</c:v>
                </c:pt>
                <c:pt idx="224">
                  <c:v>128</c:v>
                </c:pt>
                <c:pt idx="225">
                  <c:v>208</c:v>
                </c:pt>
                <c:pt idx="226">
                  <c:v>136</c:v>
                </c:pt>
                <c:pt idx="227">
                  <c:v>128</c:v>
                </c:pt>
                <c:pt idx="228">
                  <c:v>138</c:v>
                </c:pt>
                <c:pt idx="229">
                  <c:v>163</c:v>
                </c:pt>
                <c:pt idx="230">
                  <c:v>188</c:v>
                </c:pt>
                <c:pt idx="231">
                  <c:v>123</c:v>
                </c:pt>
                <c:pt idx="232">
                  <c:v>139</c:v>
                </c:pt>
                <c:pt idx="233">
                  <c:v>117</c:v>
                </c:pt>
                <c:pt idx="234">
                  <c:v>140</c:v>
                </c:pt>
                <c:pt idx="235">
                  <c:v>140</c:v>
                </c:pt>
                <c:pt idx="236">
                  <c:v>154</c:v>
                </c:pt>
                <c:pt idx="237">
                  <c:v>133</c:v>
                </c:pt>
                <c:pt idx="238">
                  <c:v>135</c:v>
                </c:pt>
                <c:pt idx="239">
                  <c:v>135</c:v>
                </c:pt>
                <c:pt idx="240">
                  <c:v>134</c:v>
                </c:pt>
                <c:pt idx="241">
                  <c:v>129</c:v>
                </c:pt>
                <c:pt idx="242">
                  <c:v>143</c:v>
                </c:pt>
                <c:pt idx="243">
                  <c:v>170</c:v>
                </c:pt>
                <c:pt idx="244">
                  <c:v>163</c:v>
                </c:pt>
                <c:pt idx="245">
                  <c:v>171</c:v>
                </c:pt>
                <c:pt idx="246">
                  <c:v>171</c:v>
                </c:pt>
                <c:pt idx="247">
                  <c:v>127</c:v>
                </c:pt>
                <c:pt idx="248">
                  <c:v>164</c:v>
                </c:pt>
                <c:pt idx="249">
                  <c:v>102</c:v>
                </c:pt>
                <c:pt idx="250">
                  <c:v>152</c:v>
                </c:pt>
                <c:pt idx="251">
                  <c:v>145</c:v>
                </c:pt>
                <c:pt idx="252">
                  <c:v>128</c:v>
                </c:pt>
                <c:pt idx="253">
                  <c:v>127</c:v>
                </c:pt>
                <c:pt idx="254">
                  <c:v>160</c:v>
                </c:pt>
                <c:pt idx="255">
                  <c:v>147</c:v>
                </c:pt>
                <c:pt idx="256">
                  <c:v>123</c:v>
                </c:pt>
                <c:pt idx="257">
                  <c:v>108</c:v>
                </c:pt>
                <c:pt idx="258">
                  <c:v>116</c:v>
                </c:pt>
                <c:pt idx="259">
                  <c:v>116</c:v>
                </c:pt>
                <c:pt idx="260">
                  <c:v>157</c:v>
                </c:pt>
                <c:pt idx="261">
                  <c:v>151</c:v>
                </c:pt>
                <c:pt idx="262">
                  <c:v>113</c:v>
                </c:pt>
                <c:pt idx="263">
                  <c:v>113</c:v>
                </c:pt>
                <c:pt idx="264">
                  <c:v>129</c:v>
                </c:pt>
                <c:pt idx="265">
                  <c:v>171</c:v>
                </c:pt>
                <c:pt idx="266">
                  <c:v>152</c:v>
                </c:pt>
                <c:pt idx="267">
                  <c:v>132</c:v>
                </c:pt>
                <c:pt idx="268">
                  <c:v>154</c:v>
                </c:pt>
                <c:pt idx="269">
                  <c:v>151</c:v>
                </c:pt>
                <c:pt idx="270">
                  <c:v>103</c:v>
                </c:pt>
                <c:pt idx="271">
                  <c:v>130</c:v>
                </c:pt>
                <c:pt idx="272">
                  <c:v>80</c:v>
                </c:pt>
                <c:pt idx="273">
                  <c:v>139</c:v>
                </c:pt>
                <c:pt idx="274">
                  <c:v>99</c:v>
                </c:pt>
                <c:pt idx="275">
                  <c:v>186</c:v>
                </c:pt>
                <c:pt idx="276">
                  <c:v>137</c:v>
                </c:pt>
                <c:pt idx="277">
                  <c:v>144</c:v>
                </c:pt>
                <c:pt idx="278">
                  <c:v>143</c:v>
                </c:pt>
                <c:pt idx="279">
                  <c:v>144</c:v>
                </c:pt>
                <c:pt idx="280">
                  <c:v>139</c:v>
                </c:pt>
                <c:pt idx="281">
                  <c:v>136</c:v>
                </c:pt>
                <c:pt idx="282">
                  <c:v>50</c:v>
                </c:pt>
                <c:pt idx="283">
                  <c:v>163</c:v>
                </c:pt>
                <c:pt idx="284">
                  <c:v>177</c:v>
                </c:pt>
                <c:pt idx="285">
                  <c:v>126</c:v>
                </c:pt>
                <c:pt idx="286">
                  <c:v>129</c:v>
                </c:pt>
                <c:pt idx="287">
                  <c:v>107</c:v>
                </c:pt>
                <c:pt idx="288">
                  <c:v>119</c:v>
                </c:pt>
                <c:pt idx="289">
                  <c:v>111</c:v>
                </c:pt>
                <c:pt idx="290">
                  <c:v>150</c:v>
                </c:pt>
                <c:pt idx="291">
                  <c:v>139</c:v>
                </c:pt>
                <c:pt idx="292">
                  <c:v>155</c:v>
                </c:pt>
                <c:pt idx="293">
                  <c:v>113</c:v>
                </c:pt>
                <c:pt idx="294">
                  <c:v>119</c:v>
                </c:pt>
                <c:pt idx="295">
                  <c:v>106</c:v>
                </c:pt>
                <c:pt idx="296">
                  <c:v>119</c:v>
                </c:pt>
                <c:pt idx="297">
                  <c:v>125</c:v>
                </c:pt>
                <c:pt idx="298">
                  <c:v>138</c:v>
                </c:pt>
                <c:pt idx="299">
                  <c:v>148</c:v>
                </c:pt>
                <c:pt idx="300">
                  <c:v>128</c:v>
                </c:pt>
                <c:pt idx="301">
                  <c:v>139</c:v>
                </c:pt>
                <c:pt idx="302">
                  <c:v>111</c:v>
                </c:pt>
                <c:pt idx="303">
                  <c:v>96</c:v>
                </c:pt>
                <c:pt idx="304">
                  <c:v>94</c:v>
                </c:pt>
                <c:pt idx="305">
                  <c:v>141</c:v>
                </c:pt>
                <c:pt idx="306">
                  <c:v>90</c:v>
                </c:pt>
                <c:pt idx="307">
                  <c:v>59</c:v>
                </c:pt>
                <c:pt idx="308">
                  <c:v>82</c:v>
                </c:pt>
                <c:pt idx="309">
                  <c:v>125</c:v>
                </c:pt>
                <c:pt idx="310">
                  <c:v>114</c:v>
                </c:pt>
                <c:pt idx="311">
                  <c:v>89</c:v>
                </c:pt>
                <c:pt idx="312">
                  <c:v>124</c:v>
                </c:pt>
                <c:pt idx="313">
                  <c:v>131</c:v>
                </c:pt>
                <c:pt idx="314">
                  <c:v>129</c:v>
                </c:pt>
                <c:pt idx="315">
                  <c:v>81</c:v>
                </c:pt>
                <c:pt idx="316">
                  <c:v>106</c:v>
                </c:pt>
                <c:pt idx="317">
                  <c:v>102</c:v>
                </c:pt>
                <c:pt idx="318">
                  <c:v>128</c:v>
                </c:pt>
                <c:pt idx="319">
                  <c:v>63</c:v>
                </c:pt>
                <c:pt idx="320">
                  <c:v>111</c:v>
                </c:pt>
                <c:pt idx="321">
                  <c:v>152</c:v>
                </c:pt>
                <c:pt idx="322">
                  <c:v>100</c:v>
                </c:pt>
                <c:pt idx="323">
                  <c:v>102</c:v>
                </c:pt>
                <c:pt idx="324">
                  <c:v>109</c:v>
                </c:pt>
                <c:pt idx="325">
                  <c:v>117</c:v>
                </c:pt>
                <c:pt idx="326">
                  <c:v>119</c:v>
                </c:pt>
                <c:pt idx="327">
                  <c:v>111</c:v>
                </c:pt>
                <c:pt idx="328">
                  <c:v>111</c:v>
                </c:pt>
                <c:pt idx="329">
                  <c:v>135</c:v>
                </c:pt>
                <c:pt idx="330">
                  <c:v>90</c:v>
                </c:pt>
                <c:pt idx="331">
                  <c:v>123</c:v>
                </c:pt>
                <c:pt idx="332">
                  <c:v>100</c:v>
                </c:pt>
                <c:pt idx="333">
                  <c:v>122</c:v>
                </c:pt>
                <c:pt idx="334">
                  <c:v>122</c:v>
                </c:pt>
                <c:pt idx="335">
                  <c:v>107</c:v>
                </c:pt>
                <c:pt idx="336">
                  <c:v>60</c:v>
                </c:pt>
                <c:pt idx="337">
                  <c:v>138</c:v>
                </c:pt>
                <c:pt idx="338">
                  <c:v>99</c:v>
                </c:pt>
                <c:pt idx="339">
                  <c:v>120</c:v>
                </c:pt>
                <c:pt idx="340">
                  <c:v>156</c:v>
                </c:pt>
                <c:pt idx="341">
                  <c:v>126</c:v>
                </c:pt>
                <c:pt idx="342">
                  <c:v>105</c:v>
                </c:pt>
                <c:pt idx="343">
                  <c:v>83</c:v>
                </c:pt>
                <c:pt idx="344">
                  <c:v>109</c:v>
                </c:pt>
                <c:pt idx="345">
                  <c:v>117</c:v>
                </c:pt>
                <c:pt idx="346">
                  <c:v>110</c:v>
                </c:pt>
                <c:pt idx="347">
                  <c:v>85</c:v>
                </c:pt>
                <c:pt idx="348">
                  <c:v>132</c:v>
                </c:pt>
                <c:pt idx="349">
                  <c:v>178</c:v>
                </c:pt>
                <c:pt idx="350">
                  <c:v>145</c:v>
                </c:pt>
                <c:pt idx="351">
                  <c:v>129</c:v>
                </c:pt>
                <c:pt idx="352">
                  <c:v>118</c:v>
                </c:pt>
                <c:pt idx="353">
                  <c:v>79</c:v>
                </c:pt>
                <c:pt idx="354">
                  <c:v>107</c:v>
                </c:pt>
                <c:pt idx="355">
                  <c:v>125</c:v>
                </c:pt>
                <c:pt idx="356">
                  <c:v>128</c:v>
                </c:pt>
                <c:pt idx="357">
                  <c:v>107</c:v>
                </c:pt>
                <c:pt idx="358">
                  <c:v>149</c:v>
                </c:pt>
                <c:pt idx="359">
                  <c:v>105</c:v>
                </c:pt>
                <c:pt idx="360">
                  <c:v>127</c:v>
                </c:pt>
                <c:pt idx="361">
                  <c:v>110</c:v>
                </c:pt>
                <c:pt idx="362">
                  <c:v>101</c:v>
                </c:pt>
                <c:pt idx="363">
                  <c:v>118</c:v>
                </c:pt>
                <c:pt idx="364">
                  <c:v>113</c:v>
                </c:pt>
                <c:pt idx="365">
                  <c:v>73</c:v>
                </c:pt>
                <c:pt idx="366">
                  <c:v>140</c:v>
                </c:pt>
                <c:pt idx="367">
                  <c:v>126</c:v>
                </c:pt>
                <c:pt idx="368">
                  <c:v>141</c:v>
                </c:pt>
                <c:pt idx="369">
                  <c:v>115</c:v>
                </c:pt>
                <c:pt idx="370">
                  <c:v>90</c:v>
                </c:pt>
                <c:pt idx="371">
                  <c:v>137</c:v>
                </c:pt>
                <c:pt idx="372">
                  <c:v>120</c:v>
                </c:pt>
                <c:pt idx="373">
                  <c:v>113</c:v>
                </c:pt>
                <c:pt idx="374">
                  <c:v>98</c:v>
                </c:pt>
                <c:pt idx="375">
                  <c:v>62</c:v>
                </c:pt>
                <c:pt idx="376">
                  <c:v>142</c:v>
                </c:pt>
                <c:pt idx="377">
                  <c:v>99</c:v>
                </c:pt>
                <c:pt idx="378">
                  <c:v>104</c:v>
                </c:pt>
                <c:pt idx="379">
                  <c:v>97</c:v>
                </c:pt>
                <c:pt idx="380">
                  <c:v>116</c:v>
                </c:pt>
                <c:pt idx="381">
                  <c:v>116</c:v>
                </c:pt>
                <c:pt idx="382">
                  <c:v>141</c:v>
                </c:pt>
                <c:pt idx="383">
                  <c:v>110</c:v>
                </c:pt>
                <c:pt idx="384">
                  <c:v>98</c:v>
                </c:pt>
                <c:pt idx="385">
                  <c:v>118</c:v>
                </c:pt>
                <c:pt idx="386">
                  <c:v>108</c:v>
                </c:pt>
                <c:pt idx="387">
                  <c:v>104</c:v>
                </c:pt>
                <c:pt idx="388">
                  <c:v>121</c:v>
                </c:pt>
                <c:pt idx="389">
                  <c:v>111</c:v>
                </c:pt>
                <c:pt idx="390">
                  <c:v>102</c:v>
                </c:pt>
                <c:pt idx="391">
                  <c:v>136</c:v>
                </c:pt>
                <c:pt idx="392">
                  <c:v>110</c:v>
                </c:pt>
                <c:pt idx="393">
                  <c:v>121</c:v>
                </c:pt>
                <c:pt idx="394">
                  <c:v>101</c:v>
                </c:pt>
                <c:pt idx="395">
                  <c:v>92</c:v>
                </c:pt>
                <c:pt idx="396">
                  <c:v>103</c:v>
                </c:pt>
                <c:pt idx="397">
                  <c:v>119</c:v>
                </c:pt>
                <c:pt idx="398">
                  <c:v>120</c:v>
                </c:pt>
                <c:pt idx="399">
                  <c:v>108</c:v>
                </c:pt>
                <c:pt idx="400">
                  <c:v>108</c:v>
                </c:pt>
                <c:pt idx="401">
                  <c:v>101</c:v>
                </c:pt>
                <c:pt idx="402">
                  <c:v>136</c:v>
                </c:pt>
                <c:pt idx="403">
                  <c:v>106</c:v>
                </c:pt>
                <c:pt idx="404">
                  <c:v>101</c:v>
                </c:pt>
                <c:pt idx="405">
                  <c:v>100</c:v>
                </c:pt>
                <c:pt idx="406">
                  <c:v>61</c:v>
                </c:pt>
                <c:pt idx="407">
                  <c:v>133</c:v>
                </c:pt>
                <c:pt idx="408">
                  <c:v>131</c:v>
                </c:pt>
                <c:pt idx="409">
                  <c:v>103</c:v>
                </c:pt>
                <c:pt idx="410">
                  <c:v>118</c:v>
                </c:pt>
                <c:pt idx="411">
                  <c:v>116</c:v>
                </c:pt>
                <c:pt idx="412">
                  <c:v>157</c:v>
                </c:pt>
                <c:pt idx="413">
                  <c:v>153</c:v>
                </c:pt>
                <c:pt idx="414">
                  <c:v>84</c:v>
                </c:pt>
                <c:pt idx="415">
                  <c:v>152</c:v>
                </c:pt>
                <c:pt idx="416">
                  <c:v>143</c:v>
                </c:pt>
                <c:pt idx="417">
                  <c:v>167</c:v>
                </c:pt>
                <c:pt idx="418">
                  <c:v>150</c:v>
                </c:pt>
                <c:pt idx="419">
                  <c:v>86</c:v>
                </c:pt>
                <c:pt idx="420">
                  <c:v>140</c:v>
                </c:pt>
                <c:pt idx="421">
                  <c:v>96</c:v>
                </c:pt>
                <c:pt idx="422">
                  <c:v>122</c:v>
                </c:pt>
                <c:pt idx="423">
                  <c:v>109</c:v>
                </c:pt>
                <c:pt idx="424">
                  <c:v>113</c:v>
                </c:pt>
                <c:pt idx="425">
                  <c:v>134</c:v>
                </c:pt>
                <c:pt idx="426">
                  <c:v>108</c:v>
                </c:pt>
                <c:pt idx="427">
                  <c:v>116</c:v>
                </c:pt>
                <c:pt idx="428">
                  <c:v>114</c:v>
                </c:pt>
                <c:pt idx="429">
                  <c:v>120</c:v>
                </c:pt>
                <c:pt idx="430">
                  <c:v>128</c:v>
                </c:pt>
                <c:pt idx="431">
                  <c:v>184</c:v>
                </c:pt>
                <c:pt idx="432">
                  <c:v>151</c:v>
                </c:pt>
                <c:pt idx="433">
                  <c:v>112</c:v>
                </c:pt>
                <c:pt idx="434">
                  <c:v>127</c:v>
                </c:pt>
                <c:pt idx="435">
                  <c:v>133</c:v>
                </c:pt>
                <c:pt idx="436">
                  <c:v>117</c:v>
                </c:pt>
                <c:pt idx="437">
                  <c:v>109</c:v>
                </c:pt>
                <c:pt idx="438">
                  <c:v>161</c:v>
                </c:pt>
                <c:pt idx="439">
                  <c:v>144</c:v>
                </c:pt>
                <c:pt idx="440">
                  <c:v>117</c:v>
                </c:pt>
                <c:pt idx="441">
                  <c:v>114</c:v>
                </c:pt>
                <c:pt idx="442">
                  <c:v>121</c:v>
                </c:pt>
                <c:pt idx="443">
                  <c:v>103</c:v>
                </c:pt>
                <c:pt idx="444">
                  <c:v>112</c:v>
                </c:pt>
                <c:pt idx="445">
                  <c:v>151</c:v>
                </c:pt>
                <c:pt idx="446">
                  <c:v>82</c:v>
                </c:pt>
                <c:pt idx="447">
                  <c:v>125</c:v>
                </c:pt>
                <c:pt idx="448">
                  <c:v>121</c:v>
                </c:pt>
                <c:pt idx="449">
                  <c:v>111</c:v>
                </c:pt>
                <c:pt idx="450">
                  <c:v>115</c:v>
                </c:pt>
                <c:pt idx="451">
                  <c:v>107</c:v>
                </c:pt>
                <c:pt idx="452">
                  <c:v>113</c:v>
                </c:pt>
                <c:pt idx="453">
                  <c:v>119</c:v>
                </c:pt>
                <c:pt idx="454">
                  <c:v>130</c:v>
                </c:pt>
                <c:pt idx="455">
                  <c:v>107</c:v>
                </c:pt>
                <c:pt idx="456">
                  <c:v>98</c:v>
                </c:pt>
                <c:pt idx="457">
                  <c:v>98</c:v>
                </c:pt>
                <c:pt idx="458">
                  <c:v>105</c:v>
                </c:pt>
                <c:pt idx="459">
                  <c:v>137</c:v>
                </c:pt>
                <c:pt idx="460">
                  <c:v>99</c:v>
                </c:pt>
                <c:pt idx="461">
                  <c:v>115</c:v>
                </c:pt>
                <c:pt idx="462">
                  <c:v>95</c:v>
                </c:pt>
                <c:pt idx="463">
                  <c:v>107</c:v>
                </c:pt>
                <c:pt idx="464">
                  <c:v>114</c:v>
                </c:pt>
                <c:pt idx="465">
                  <c:v>133</c:v>
                </c:pt>
                <c:pt idx="466">
                  <c:v>112</c:v>
                </c:pt>
                <c:pt idx="467">
                  <c:v>86</c:v>
                </c:pt>
                <c:pt idx="468">
                  <c:v>123</c:v>
                </c:pt>
                <c:pt idx="469">
                  <c:v>88</c:v>
                </c:pt>
                <c:pt idx="470">
                  <c:v>120</c:v>
                </c:pt>
                <c:pt idx="471">
                  <c:v>121</c:v>
                </c:pt>
                <c:pt idx="472">
                  <c:v>87</c:v>
                </c:pt>
                <c:pt idx="473">
                  <c:v>76</c:v>
                </c:pt>
                <c:pt idx="474">
                  <c:v>97</c:v>
                </c:pt>
                <c:pt idx="475">
                  <c:v>127</c:v>
                </c:pt>
                <c:pt idx="476">
                  <c:v>115</c:v>
                </c:pt>
                <c:pt idx="477">
                  <c:v>92</c:v>
                </c:pt>
                <c:pt idx="478">
                  <c:v>136</c:v>
                </c:pt>
                <c:pt idx="479">
                  <c:v>108</c:v>
                </c:pt>
                <c:pt idx="480">
                  <c:v>95</c:v>
                </c:pt>
                <c:pt idx="481">
                  <c:v>123</c:v>
                </c:pt>
                <c:pt idx="482">
                  <c:v>107</c:v>
                </c:pt>
                <c:pt idx="483">
                  <c:v>66</c:v>
                </c:pt>
                <c:pt idx="484">
                  <c:v>111</c:v>
                </c:pt>
                <c:pt idx="485">
                  <c:v>120</c:v>
                </c:pt>
                <c:pt idx="486">
                  <c:v>123</c:v>
                </c:pt>
                <c:pt idx="487">
                  <c:v>149</c:v>
                </c:pt>
                <c:pt idx="488">
                  <c:v>91</c:v>
                </c:pt>
                <c:pt idx="489">
                  <c:v>138</c:v>
                </c:pt>
                <c:pt idx="490">
                  <c:v>114</c:v>
                </c:pt>
                <c:pt idx="491">
                  <c:v>104</c:v>
                </c:pt>
                <c:pt idx="492">
                  <c:v>130</c:v>
                </c:pt>
                <c:pt idx="493">
                  <c:v>82</c:v>
                </c:pt>
                <c:pt idx="494">
                  <c:v>94</c:v>
                </c:pt>
                <c:pt idx="495">
                  <c:v>128</c:v>
                </c:pt>
                <c:pt idx="496">
                  <c:v>129</c:v>
                </c:pt>
                <c:pt idx="497">
                  <c:v>117</c:v>
                </c:pt>
                <c:pt idx="498">
                  <c:v>119</c:v>
                </c:pt>
                <c:pt idx="49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1-424F-B6DA-E5B280ED4D15}"/>
            </c:ext>
          </c:extLst>
        </c:ser>
        <c:ser>
          <c:idx val="1"/>
          <c:order val="1"/>
          <c:tx>
            <c:strRef>
              <c:f>'Tiempo Busqueda Binaria'!$D$3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Busqueda Binaria'!$B$4:$B$503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Binaria'!$D$4:$D$503</c:f>
              <c:numCache>
                <c:formatCode>General</c:formatCode>
                <c:ptCount val="500"/>
                <c:pt idx="0">
                  <c:v>212</c:v>
                </c:pt>
                <c:pt idx="1">
                  <c:v>66</c:v>
                </c:pt>
                <c:pt idx="2">
                  <c:v>54</c:v>
                </c:pt>
                <c:pt idx="3">
                  <c:v>52</c:v>
                </c:pt>
                <c:pt idx="4">
                  <c:v>66</c:v>
                </c:pt>
                <c:pt idx="5">
                  <c:v>53</c:v>
                </c:pt>
                <c:pt idx="6">
                  <c:v>82</c:v>
                </c:pt>
                <c:pt idx="7">
                  <c:v>135</c:v>
                </c:pt>
                <c:pt idx="8">
                  <c:v>92</c:v>
                </c:pt>
                <c:pt idx="9">
                  <c:v>110</c:v>
                </c:pt>
                <c:pt idx="10">
                  <c:v>93</c:v>
                </c:pt>
                <c:pt idx="11">
                  <c:v>124</c:v>
                </c:pt>
                <c:pt idx="12">
                  <c:v>79</c:v>
                </c:pt>
                <c:pt idx="13">
                  <c:v>59</c:v>
                </c:pt>
                <c:pt idx="14">
                  <c:v>88</c:v>
                </c:pt>
                <c:pt idx="15">
                  <c:v>72</c:v>
                </c:pt>
                <c:pt idx="16">
                  <c:v>66</c:v>
                </c:pt>
                <c:pt idx="17">
                  <c:v>64</c:v>
                </c:pt>
                <c:pt idx="18">
                  <c:v>80</c:v>
                </c:pt>
                <c:pt idx="19">
                  <c:v>62</c:v>
                </c:pt>
                <c:pt idx="20">
                  <c:v>78</c:v>
                </c:pt>
                <c:pt idx="21">
                  <c:v>70</c:v>
                </c:pt>
                <c:pt idx="22">
                  <c:v>54</c:v>
                </c:pt>
                <c:pt idx="23">
                  <c:v>53</c:v>
                </c:pt>
                <c:pt idx="24">
                  <c:v>108</c:v>
                </c:pt>
                <c:pt idx="25">
                  <c:v>63</c:v>
                </c:pt>
                <c:pt idx="26">
                  <c:v>51</c:v>
                </c:pt>
                <c:pt idx="27">
                  <c:v>54</c:v>
                </c:pt>
                <c:pt idx="28">
                  <c:v>85</c:v>
                </c:pt>
                <c:pt idx="29">
                  <c:v>42</c:v>
                </c:pt>
                <c:pt idx="30">
                  <c:v>65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115</c:v>
                </c:pt>
                <c:pt idx="35">
                  <c:v>40</c:v>
                </c:pt>
                <c:pt idx="36">
                  <c:v>48</c:v>
                </c:pt>
                <c:pt idx="37">
                  <c:v>52</c:v>
                </c:pt>
                <c:pt idx="38">
                  <c:v>59</c:v>
                </c:pt>
                <c:pt idx="39">
                  <c:v>52</c:v>
                </c:pt>
                <c:pt idx="40">
                  <c:v>74</c:v>
                </c:pt>
                <c:pt idx="41">
                  <c:v>54</c:v>
                </c:pt>
                <c:pt idx="42">
                  <c:v>58</c:v>
                </c:pt>
                <c:pt idx="43">
                  <c:v>56</c:v>
                </c:pt>
                <c:pt idx="44">
                  <c:v>60</c:v>
                </c:pt>
                <c:pt idx="45">
                  <c:v>48</c:v>
                </c:pt>
                <c:pt idx="46">
                  <c:v>66</c:v>
                </c:pt>
                <c:pt idx="47">
                  <c:v>76</c:v>
                </c:pt>
                <c:pt idx="48">
                  <c:v>52</c:v>
                </c:pt>
                <c:pt idx="49">
                  <c:v>46</c:v>
                </c:pt>
                <c:pt idx="50">
                  <c:v>66</c:v>
                </c:pt>
                <c:pt idx="51">
                  <c:v>60</c:v>
                </c:pt>
                <c:pt idx="52">
                  <c:v>46</c:v>
                </c:pt>
                <c:pt idx="53">
                  <c:v>55</c:v>
                </c:pt>
                <c:pt idx="54">
                  <c:v>72</c:v>
                </c:pt>
                <c:pt idx="55">
                  <c:v>50</c:v>
                </c:pt>
                <c:pt idx="56">
                  <c:v>80</c:v>
                </c:pt>
                <c:pt idx="57">
                  <c:v>54</c:v>
                </c:pt>
                <c:pt idx="58">
                  <c:v>67</c:v>
                </c:pt>
                <c:pt idx="59">
                  <c:v>59</c:v>
                </c:pt>
                <c:pt idx="60">
                  <c:v>49</c:v>
                </c:pt>
                <c:pt idx="61">
                  <c:v>61</c:v>
                </c:pt>
                <c:pt idx="62">
                  <c:v>66</c:v>
                </c:pt>
                <c:pt idx="63">
                  <c:v>62</c:v>
                </c:pt>
                <c:pt idx="64">
                  <c:v>99</c:v>
                </c:pt>
                <c:pt idx="65">
                  <c:v>85</c:v>
                </c:pt>
                <c:pt idx="66">
                  <c:v>91</c:v>
                </c:pt>
                <c:pt idx="67">
                  <c:v>62</c:v>
                </c:pt>
                <c:pt idx="68">
                  <c:v>166</c:v>
                </c:pt>
                <c:pt idx="69">
                  <c:v>103</c:v>
                </c:pt>
                <c:pt idx="70">
                  <c:v>117</c:v>
                </c:pt>
                <c:pt idx="71">
                  <c:v>70</c:v>
                </c:pt>
                <c:pt idx="72">
                  <c:v>72</c:v>
                </c:pt>
                <c:pt idx="73">
                  <c:v>197</c:v>
                </c:pt>
                <c:pt idx="74">
                  <c:v>127</c:v>
                </c:pt>
                <c:pt idx="75">
                  <c:v>139</c:v>
                </c:pt>
                <c:pt idx="76">
                  <c:v>70</c:v>
                </c:pt>
                <c:pt idx="77">
                  <c:v>172</c:v>
                </c:pt>
                <c:pt idx="78">
                  <c:v>73</c:v>
                </c:pt>
                <c:pt idx="79">
                  <c:v>153</c:v>
                </c:pt>
                <c:pt idx="80">
                  <c:v>86</c:v>
                </c:pt>
                <c:pt idx="81">
                  <c:v>90</c:v>
                </c:pt>
                <c:pt idx="82">
                  <c:v>92</c:v>
                </c:pt>
                <c:pt idx="83">
                  <c:v>78</c:v>
                </c:pt>
                <c:pt idx="84">
                  <c:v>90</c:v>
                </c:pt>
                <c:pt idx="85">
                  <c:v>93</c:v>
                </c:pt>
                <c:pt idx="86">
                  <c:v>61</c:v>
                </c:pt>
                <c:pt idx="87">
                  <c:v>256</c:v>
                </c:pt>
                <c:pt idx="88">
                  <c:v>64</c:v>
                </c:pt>
                <c:pt idx="89">
                  <c:v>56</c:v>
                </c:pt>
                <c:pt idx="90">
                  <c:v>42</c:v>
                </c:pt>
                <c:pt idx="91">
                  <c:v>103</c:v>
                </c:pt>
                <c:pt idx="92">
                  <c:v>84</c:v>
                </c:pt>
                <c:pt idx="93">
                  <c:v>72</c:v>
                </c:pt>
                <c:pt idx="94">
                  <c:v>76</c:v>
                </c:pt>
                <c:pt idx="95">
                  <c:v>55</c:v>
                </c:pt>
                <c:pt idx="96">
                  <c:v>56</c:v>
                </c:pt>
                <c:pt idx="97">
                  <c:v>55</c:v>
                </c:pt>
                <c:pt idx="98">
                  <c:v>58</c:v>
                </c:pt>
                <c:pt idx="99">
                  <c:v>52</c:v>
                </c:pt>
                <c:pt idx="100">
                  <c:v>47</c:v>
                </c:pt>
                <c:pt idx="101">
                  <c:v>62</c:v>
                </c:pt>
                <c:pt idx="102">
                  <c:v>75</c:v>
                </c:pt>
                <c:pt idx="103">
                  <c:v>86</c:v>
                </c:pt>
                <c:pt idx="104">
                  <c:v>42</c:v>
                </c:pt>
                <c:pt idx="105">
                  <c:v>54</c:v>
                </c:pt>
                <c:pt idx="106">
                  <c:v>43</c:v>
                </c:pt>
                <c:pt idx="107">
                  <c:v>65</c:v>
                </c:pt>
                <c:pt idx="108">
                  <c:v>84</c:v>
                </c:pt>
                <c:pt idx="109">
                  <c:v>71</c:v>
                </c:pt>
                <c:pt idx="110">
                  <c:v>93</c:v>
                </c:pt>
                <c:pt idx="111">
                  <c:v>72</c:v>
                </c:pt>
                <c:pt idx="112">
                  <c:v>49</c:v>
                </c:pt>
                <c:pt idx="113">
                  <c:v>42</c:v>
                </c:pt>
                <c:pt idx="114">
                  <c:v>107</c:v>
                </c:pt>
                <c:pt idx="115">
                  <c:v>58</c:v>
                </c:pt>
                <c:pt idx="116">
                  <c:v>72</c:v>
                </c:pt>
                <c:pt idx="117">
                  <c:v>69</c:v>
                </c:pt>
                <c:pt idx="118">
                  <c:v>69</c:v>
                </c:pt>
                <c:pt idx="119">
                  <c:v>86</c:v>
                </c:pt>
                <c:pt idx="120">
                  <c:v>71</c:v>
                </c:pt>
                <c:pt idx="121">
                  <c:v>57</c:v>
                </c:pt>
                <c:pt idx="122">
                  <c:v>67</c:v>
                </c:pt>
                <c:pt idx="123">
                  <c:v>74</c:v>
                </c:pt>
                <c:pt idx="124">
                  <c:v>57</c:v>
                </c:pt>
                <c:pt idx="125">
                  <c:v>57</c:v>
                </c:pt>
                <c:pt idx="126">
                  <c:v>114</c:v>
                </c:pt>
                <c:pt idx="127">
                  <c:v>78</c:v>
                </c:pt>
                <c:pt idx="128">
                  <c:v>113</c:v>
                </c:pt>
                <c:pt idx="129">
                  <c:v>73</c:v>
                </c:pt>
                <c:pt idx="130">
                  <c:v>290</c:v>
                </c:pt>
                <c:pt idx="131">
                  <c:v>64</c:v>
                </c:pt>
                <c:pt idx="132">
                  <c:v>83</c:v>
                </c:pt>
                <c:pt idx="133">
                  <c:v>96</c:v>
                </c:pt>
                <c:pt idx="134">
                  <c:v>174</c:v>
                </c:pt>
                <c:pt idx="135">
                  <c:v>69</c:v>
                </c:pt>
                <c:pt idx="136">
                  <c:v>217</c:v>
                </c:pt>
                <c:pt idx="137">
                  <c:v>134</c:v>
                </c:pt>
                <c:pt idx="138">
                  <c:v>117</c:v>
                </c:pt>
                <c:pt idx="139">
                  <c:v>91</c:v>
                </c:pt>
                <c:pt idx="140">
                  <c:v>93</c:v>
                </c:pt>
                <c:pt idx="141">
                  <c:v>75</c:v>
                </c:pt>
                <c:pt idx="142">
                  <c:v>76</c:v>
                </c:pt>
                <c:pt idx="143">
                  <c:v>82</c:v>
                </c:pt>
                <c:pt idx="144">
                  <c:v>74</c:v>
                </c:pt>
                <c:pt idx="145">
                  <c:v>176</c:v>
                </c:pt>
                <c:pt idx="146">
                  <c:v>58</c:v>
                </c:pt>
                <c:pt idx="147">
                  <c:v>134</c:v>
                </c:pt>
                <c:pt idx="148">
                  <c:v>102</c:v>
                </c:pt>
                <c:pt idx="149">
                  <c:v>83</c:v>
                </c:pt>
                <c:pt idx="150">
                  <c:v>85</c:v>
                </c:pt>
                <c:pt idx="151">
                  <c:v>243</c:v>
                </c:pt>
                <c:pt idx="152">
                  <c:v>104</c:v>
                </c:pt>
                <c:pt idx="153">
                  <c:v>92</c:v>
                </c:pt>
                <c:pt idx="154">
                  <c:v>63</c:v>
                </c:pt>
                <c:pt idx="155">
                  <c:v>98</c:v>
                </c:pt>
                <c:pt idx="156">
                  <c:v>70</c:v>
                </c:pt>
                <c:pt idx="157">
                  <c:v>93</c:v>
                </c:pt>
                <c:pt idx="158">
                  <c:v>63</c:v>
                </c:pt>
                <c:pt idx="159">
                  <c:v>75</c:v>
                </c:pt>
                <c:pt idx="160">
                  <c:v>91</c:v>
                </c:pt>
                <c:pt idx="161">
                  <c:v>147</c:v>
                </c:pt>
                <c:pt idx="162">
                  <c:v>100</c:v>
                </c:pt>
                <c:pt idx="163">
                  <c:v>72</c:v>
                </c:pt>
                <c:pt idx="164">
                  <c:v>81</c:v>
                </c:pt>
                <c:pt idx="165">
                  <c:v>84</c:v>
                </c:pt>
                <c:pt idx="166">
                  <c:v>88</c:v>
                </c:pt>
                <c:pt idx="167">
                  <c:v>97</c:v>
                </c:pt>
                <c:pt idx="168">
                  <c:v>59</c:v>
                </c:pt>
                <c:pt idx="169">
                  <c:v>93</c:v>
                </c:pt>
                <c:pt idx="170">
                  <c:v>73</c:v>
                </c:pt>
                <c:pt idx="171">
                  <c:v>125</c:v>
                </c:pt>
                <c:pt idx="172">
                  <c:v>59</c:v>
                </c:pt>
                <c:pt idx="173">
                  <c:v>88</c:v>
                </c:pt>
                <c:pt idx="174">
                  <c:v>97</c:v>
                </c:pt>
                <c:pt idx="175">
                  <c:v>90</c:v>
                </c:pt>
                <c:pt idx="176">
                  <c:v>98</c:v>
                </c:pt>
                <c:pt idx="177">
                  <c:v>88</c:v>
                </c:pt>
                <c:pt idx="178">
                  <c:v>71</c:v>
                </c:pt>
                <c:pt idx="179">
                  <c:v>58</c:v>
                </c:pt>
                <c:pt idx="180">
                  <c:v>75</c:v>
                </c:pt>
                <c:pt idx="181">
                  <c:v>87</c:v>
                </c:pt>
                <c:pt idx="182">
                  <c:v>89</c:v>
                </c:pt>
                <c:pt idx="183">
                  <c:v>73</c:v>
                </c:pt>
                <c:pt idx="184">
                  <c:v>55</c:v>
                </c:pt>
                <c:pt idx="185">
                  <c:v>87</c:v>
                </c:pt>
                <c:pt idx="186">
                  <c:v>70</c:v>
                </c:pt>
                <c:pt idx="187">
                  <c:v>210</c:v>
                </c:pt>
                <c:pt idx="188">
                  <c:v>100</c:v>
                </c:pt>
                <c:pt idx="189">
                  <c:v>138</c:v>
                </c:pt>
                <c:pt idx="190">
                  <c:v>80</c:v>
                </c:pt>
                <c:pt idx="191">
                  <c:v>94</c:v>
                </c:pt>
                <c:pt idx="192">
                  <c:v>92</c:v>
                </c:pt>
                <c:pt idx="193">
                  <c:v>80</c:v>
                </c:pt>
                <c:pt idx="194">
                  <c:v>110</c:v>
                </c:pt>
                <c:pt idx="195">
                  <c:v>77</c:v>
                </c:pt>
                <c:pt idx="196">
                  <c:v>87</c:v>
                </c:pt>
                <c:pt idx="197">
                  <c:v>56</c:v>
                </c:pt>
                <c:pt idx="198">
                  <c:v>79</c:v>
                </c:pt>
                <c:pt idx="199">
                  <c:v>78</c:v>
                </c:pt>
                <c:pt idx="200">
                  <c:v>71</c:v>
                </c:pt>
                <c:pt idx="201">
                  <c:v>77</c:v>
                </c:pt>
                <c:pt idx="202">
                  <c:v>85</c:v>
                </c:pt>
                <c:pt idx="203">
                  <c:v>108</c:v>
                </c:pt>
                <c:pt idx="204">
                  <c:v>101</c:v>
                </c:pt>
                <c:pt idx="205">
                  <c:v>78</c:v>
                </c:pt>
                <c:pt idx="206">
                  <c:v>74</c:v>
                </c:pt>
                <c:pt idx="207">
                  <c:v>58</c:v>
                </c:pt>
                <c:pt idx="208">
                  <c:v>103</c:v>
                </c:pt>
                <c:pt idx="209">
                  <c:v>88</c:v>
                </c:pt>
                <c:pt idx="210">
                  <c:v>96</c:v>
                </c:pt>
                <c:pt idx="211">
                  <c:v>95</c:v>
                </c:pt>
                <c:pt idx="212">
                  <c:v>127</c:v>
                </c:pt>
                <c:pt idx="213">
                  <c:v>97</c:v>
                </c:pt>
                <c:pt idx="214">
                  <c:v>87</c:v>
                </c:pt>
                <c:pt idx="215">
                  <c:v>82</c:v>
                </c:pt>
                <c:pt idx="216">
                  <c:v>97</c:v>
                </c:pt>
                <c:pt idx="217">
                  <c:v>121</c:v>
                </c:pt>
                <c:pt idx="218">
                  <c:v>92</c:v>
                </c:pt>
                <c:pt idx="219">
                  <c:v>93</c:v>
                </c:pt>
                <c:pt idx="220">
                  <c:v>84</c:v>
                </c:pt>
                <c:pt idx="221">
                  <c:v>91</c:v>
                </c:pt>
                <c:pt idx="222">
                  <c:v>66</c:v>
                </c:pt>
                <c:pt idx="223">
                  <c:v>92</c:v>
                </c:pt>
                <c:pt idx="224">
                  <c:v>80</c:v>
                </c:pt>
                <c:pt idx="225">
                  <c:v>77</c:v>
                </c:pt>
                <c:pt idx="226">
                  <c:v>109</c:v>
                </c:pt>
                <c:pt idx="227">
                  <c:v>86</c:v>
                </c:pt>
                <c:pt idx="228">
                  <c:v>84</c:v>
                </c:pt>
                <c:pt idx="229">
                  <c:v>72</c:v>
                </c:pt>
                <c:pt idx="230">
                  <c:v>97</c:v>
                </c:pt>
                <c:pt idx="231">
                  <c:v>78</c:v>
                </c:pt>
                <c:pt idx="232">
                  <c:v>87</c:v>
                </c:pt>
                <c:pt idx="233">
                  <c:v>91</c:v>
                </c:pt>
                <c:pt idx="234">
                  <c:v>95</c:v>
                </c:pt>
                <c:pt idx="235">
                  <c:v>115</c:v>
                </c:pt>
                <c:pt idx="236">
                  <c:v>83</c:v>
                </c:pt>
                <c:pt idx="237">
                  <c:v>85</c:v>
                </c:pt>
                <c:pt idx="238">
                  <c:v>77</c:v>
                </c:pt>
                <c:pt idx="239">
                  <c:v>67</c:v>
                </c:pt>
                <c:pt idx="240">
                  <c:v>77</c:v>
                </c:pt>
                <c:pt idx="241">
                  <c:v>97</c:v>
                </c:pt>
                <c:pt idx="242">
                  <c:v>67</c:v>
                </c:pt>
                <c:pt idx="243">
                  <c:v>77</c:v>
                </c:pt>
                <c:pt idx="244">
                  <c:v>118</c:v>
                </c:pt>
                <c:pt idx="245">
                  <c:v>112</c:v>
                </c:pt>
                <c:pt idx="246">
                  <c:v>58</c:v>
                </c:pt>
                <c:pt idx="247">
                  <c:v>95</c:v>
                </c:pt>
                <c:pt idx="248">
                  <c:v>109</c:v>
                </c:pt>
                <c:pt idx="249">
                  <c:v>91</c:v>
                </c:pt>
                <c:pt idx="250">
                  <c:v>77</c:v>
                </c:pt>
                <c:pt idx="251">
                  <c:v>104</c:v>
                </c:pt>
                <c:pt idx="252">
                  <c:v>56</c:v>
                </c:pt>
                <c:pt idx="253">
                  <c:v>81</c:v>
                </c:pt>
                <c:pt idx="254">
                  <c:v>148</c:v>
                </c:pt>
                <c:pt idx="255">
                  <c:v>90</c:v>
                </c:pt>
                <c:pt idx="256">
                  <c:v>90</c:v>
                </c:pt>
                <c:pt idx="257">
                  <c:v>82</c:v>
                </c:pt>
                <c:pt idx="258">
                  <c:v>110</c:v>
                </c:pt>
                <c:pt idx="259">
                  <c:v>64</c:v>
                </c:pt>
                <c:pt idx="260">
                  <c:v>72</c:v>
                </c:pt>
                <c:pt idx="261">
                  <c:v>72</c:v>
                </c:pt>
                <c:pt idx="262">
                  <c:v>67</c:v>
                </c:pt>
                <c:pt idx="263">
                  <c:v>123</c:v>
                </c:pt>
                <c:pt idx="264">
                  <c:v>81</c:v>
                </c:pt>
                <c:pt idx="265">
                  <c:v>82</c:v>
                </c:pt>
                <c:pt idx="266">
                  <c:v>74</c:v>
                </c:pt>
                <c:pt idx="267">
                  <c:v>82</c:v>
                </c:pt>
                <c:pt idx="268">
                  <c:v>71</c:v>
                </c:pt>
                <c:pt idx="269">
                  <c:v>95</c:v>
                </c:pt>
                <c:pt idx="270">
                  <c:v>53</c:v>
                </c:pt>
                <c:pt idx="271">
                  <c:v>85</c:v>
                </c:pt>
                <c:pt idx="272">
                  <c:v>74</c:v>
                </c:pt>
                <c:pt idx="273">
                  <c:v>91</c:v>
                </c:pt>
                <c:pt idx="274">
                  <c:v>72</c:v>
                </c:pt>
                <c:pt idx="275">
                  <c:v>91</c:v>
                </c:pt>
                <c:pt idx="276">
                  <c:v>59</c:v>
                </c:pt>
                <c:pt idx="277">
                  <c:v>67</c:v>
                </c:pt>
                <c:pt idx="278">
                  <c:v>69</c:v>
                </c:pt>
                <c:pt idx="279">
                  <c:v>91</c:v>
                </c:pt>
                <c:pt idx="280">
                  <c:v>78</c:v>
                </c:pt>
                <c:pt idx="281">
                  <c:v>86</c:v>
                </c:pt>
                <c:pt idx="282">
                  <c:v>120</c:v>
                </c:pt>
                <c:pt idx="283">
                  <c:v>116</c:v>
                </c:pt>
                <c:pt idx="284">
                  <c:v>59</c:v>
                </c:pt>
                <c:pt idx="285">
                  <c:v>114</c:v>
                </c:pt>
                <c:pt idx="286">
                  <c:v>84</c:v>
                </c:pt>
                <c:pt idx="287">
                  <c:v>79</c:v>
                </c:pt>
                <c:pt idx="288">
                  <c:v>199</c:v>
                </c:pt>
                <c:pt idx="289">
                  <c:v>87</c:v>
                </c:pt>
                <c:pt idx="290">
                  <c:v>81</c:v>
                </c:pt>
                <c:pt idx="291">
                  <c:v>104</c:v>
                </c:pt>
                <c:pt idx="292">
                  <c:v>66</c:v>
                </c:pt>
                <c:pt idx="293">
                  <c:v>97</c:v>
                </c:pt>
                <c:pt idx="294">
                  <c:v>86</c:v>
                </c:pt>
                <c:pt idx="295">
                  <c:v>75</c:v>
                </c:pt>
                <c:pt idx="296">
                  <c:v>118</c:v>
                </c:pt>
                <c:pt idx="297">
                  <c:v>77</c:v>
                </c:pt>
                <c:pt idx="298">
                  <c:v>106</c:v>
                </c:pt>
                <c:pt idx="299">
                  <c:v>61</c:v>
                </c:pt>
                <c:pt idx="300">
                  <c:v>105</c:v>
                </c:pt>
                <c:pt idx="301">
                  <c:v>93</c:v>
                </c:pt>
                <c:pt idx="302">
                  <c:v>78</c:v>
                </c:pt>
                <c:pt idx="303">
                  <c:v>86</c:v>
                </c:pt>
                <c:pt idx="304">
                  <c:v>62</c:v>
                </c:pt>
                <c:pt idx="305">
                  <c:v>62</c:v>
                </c:pt>
                <c:pt idx="306">
                  <c:v>64</c:v>
                </c:pt>
                <c:pt idx="307">
                  <c:v>58</c:v>
                </c:pt>
                <c:pt idx="308">
                  <c:v>61</c:v>
                </c:pt>
                <c:pt idx="309">
                  <c:v>55</c:v>
                </c:pt>
                <c:pt idx="310">
                  <c:v>78</c:v>
                </c:pt>
                <c:pt idx="311">
                  <c:v>64</c:v>
                </c:pt>
                <c:pt idx="312">
                  <c:v>62</c:v>
                </c:pt>
                <c:pt idx="313">
                  <c:v>65</c:v>
                </c:pt>
                <c:pt idx="314">
                  <c:v>59</c:v>
                </c:pt>
                <c:pt idx="315">
                  <c:v>103</c:v>
                </c:pt>
                <c:pt idx="316">
                  <c:v>80</c:v>
                </c:pt>
                <c:pt idx="317">
                  <c:v>70</c:v>
                </c:pt>
                <c:pt idx="318">
                  <c:v>54</c:v>
                </c:pt>
                <c:pt idx="319">
                  <c:v>59</c:v>
                </c:pt>
                <c:pt idx="320">
                  <c:v>67</c:v>
                </c:pt>
                <c:pt idx="321">
                  <c:v>72</c:v>
                </c:pt>
                <c:pt idx="322">
                  <c:v>62</c:v>
                </c:pt>
                <c:pt idx="323">
                  <c:v>58</c:v>
                </c:pt>
                <c:pt idx="324">
                  <c:v>76</c:v>
                </c:pt>
                <c:pt idx="325">
                  <c:v>73</c:v>
                </c:pt>
                <c:pt idx="326">
                  <c:v>45</c:v>
                </c:pt>
                <c:pt idx="327">
                  <c:v>69</c:v>
                </c:pt>
                <c:pt idx="328">
                  <c:v>72</c:v>
                </c:pt>
                <c:pt idx="329">
                  <c:v>97</c:v>
                </c:pt>
                <c:pt idx="330">
                  <c:v>75</c:v>
                </c:pt>
                <c:pt idx="331">
                  <c:v>44</c:v>
                </c:pt>
                <c:pt idx="332">
                  <c:v>52</c:v>
                </c:pt>
                <c:pt idx="333">
                  <c:v>86</c:v>
                </c:pt>
                <c:pt idx="334">
                  <c:v>62</c:v>
                </c:pt>
                <c:pt idx="335">
                  <c:v>80</c:v>
                </c:pt>
                <c:pt idx="336">
                  <c:v>57</c:v>
                </c:pt>
                <c:pt idx="337">
                  <c:v>109</c:v>
                </c:pt>
                <c:pt idx="338">
                  <c:v>52</c:v>
                </c:pt>
                <c:pt idx="339">
                  <c:v>59</c:v>
                </c:pt>
                <c:pt idx="340">
                  <c:v>82</c:v>
                </c:pt>
                <c:pt idx="341">
                  <c:v>65</c:v>
                </c:pt>
                <c:pt idx="342">
                  <c:v>73</c:v>
                </c:pt>
                <c:pt idx="343">
                  <c:v>80</c:v>
                </c:pt>
                <c:pt idx="344">
                  <c:v>60</c:v>
                </c:pt>
                <c:pt idx="345">
                  <c:v>72</c:v>
                </c:pt>
                <c:pt idx="346">
                  <c:v>52</c:v>
                </c:pt>
                <c:pt idx="347">
                  <c:v>101</c:v>
                </c:pt>
                <c:pt idx="348">
                  <c:v>94</c:v>
                </c:pt>
                <c:pt idx="349">
                  <c:v>84</c:v>
                </c:pt>
                <c:pt idx="350">
                  <c:v>116</c:v>
                </c:pt>
                <c:pt idx="351">
                  <c:v>52</c:v>
                </c:pt>
                <c:pt idx="352">
                  <c:v>60</c:v>
                </c:pt>
                <c:pt idx="353">
                  <c:v>84</c:v>
                </c:pt>
                <c:pt idx="354">
                  <c:v>90</c:v>
                </c:pt>
                <c:pt idx="355">
                  <c:v>119</c:v>
                </c:pt>
                <c:pt idx="356">
                  <c:v>92</c:v>
                </c:pt>
                <c:pt idx="357">
                  <c:v>50</c:v>
                </c:pt>
                <c:pt idx="358">
                  <c:v>68</c:v>
                </c:pt>
                <c:pt idx="359">
                  <c:v>165</c:v>
                </c:pt>
                <c:pt idx="360">
                  <c:v>90</c:v>
                </c:pt>
                <c:pt idx="361">
                  <c:v>90</c:v>
                </c:pt>
                <c:pt idx="362">
                  <c:v>99</c:v>
                </c:pt>
                <c:pt idx="363">
                  <c:v>66</c:v>
                </c:pt>
                <c:pt idx="364">
                  <c:v>69</c:v>
                </c:pt>
                <c:pt idx="365">
                  <c:v>60</c:v>
                </c:pt>
                <c:pt idx="366">
                  <c:v>64</c:v>
                </c:pt>
                <c:pt idx="367">
                  <c:v>64</c:v>
                </c:pt>
                <c:pt idx="368">
                  <c:v>81</c:v>
                </c:pt>
                <c:pt idx="369">
                  <c:v>69</c:v>
                </c:pt>
                <c:pt idx="370">
                  <c:v>78</c:v>
                </c:pt>
                <c:pt idx="371">
                  <c:v>68</c:v>
                </c:pt>
                <c:pt idx="372">
                  <c:v>57</c:v>
                </c:pt>
                <c:pt idx="373">
                  <c:v>60</c:v>
                </c:pt>
                <c:pt idx="374">
                  <c:v>50</c:v>
                </c:pt>
                <c:pt idx="375">
                  <c:v>53</c:v>
                </c:pt>
                <c:pt idx="376">
                  <c:v>54</c:v>
                </c:pt>
                <c:pt idx="377">
                  <c:v>79</c:v>
                </c:pt>
                <c:pt idx="378">
                  <c:v>56</c:v>
                </c:pt>
                <c:pt idx="379">
                  <c:v>44</c:v>
                </c:pt>
                <c:pt idx="380">
                  <c:v>105</c:v>
                </c:pt>
                <c:pt idx="381">
                  <c:v>48</c:v>
                </c:pt>
                <c:pt idx="382">
                  <c:v>72</c:v>
                </c:pt>
                <c:pt idx="383">
                  <c:v>56</c:v>
                </c:pt>
                <c:pt idx="384">
                  <c:v>53</c:v>
                </c:pt>
                <c:pt idx="385">
                  <c:v>70</c:v>
                </c:pt>
                <c:pt idx="386">
                  <c:v>55</c:v>
                </c:pt>
                <c:pt idx="387">
                  <c:v>55</c:v>
                </c:pt>
                <c:pt idx="388">
                  <c:v>61</c:v>
                </c:pt>
                <c:pt idx="389">
                  <c:v>76</c:v>
                </c:pt>
                <c:pt idx="390">
                  <c:v>93</c:v>
                </c:pt>
                <c:pt idx="391">
                  <c:v>77</c:v>
                </c:pt>
                <c:pt idx="392">
                  <c:v>74</c:v>
                </c:pt>
                <c:pt idx="393">
                  <c:v>45</c:v>
                </c:pt>
                <c:pt idx="394">
                  <c:v>76</c:v>
                </c:pt>
                <c:pt idx="395">
                  <c:v>74</c:v>
                </c:pt>
                <c:pt idx="396">
                  <c:v>82</c:v>
                </c:pt>
                <c:pt idx="397">
                  <c:v>67</c:v>
                </c:pt>
                <c:pt idx="398">
                  <c:v>51</c:v>
                </c:pt>
                <c:pt idx="399">
                  <c:v>73</c:v>
                </c:pt>
                <c:pt idx="400">
                  <c:v>66</c:v>
                </c:pt>
                <c:pt idx="401">
                  <c:v>55</c:v>
                </c:pt>
                <c:pt idx="402">
                  <c:v>86</c:v>
                </c:pt>
                <c:pt idx="403">
                  <c:v>67</c:v>
                </c:pt>
                <c:pt idx="404">
                  <c:v>75</c:v>
                </c:pt>
                <c:pt idx="405">
                  <c:v>99</c:v>
                </c:pt>
                <c:pt idx="406">
                  <c:v>50</c:v>
                </c:pt>
                <c:pt idx="407">
                  <c:v>82</c:v>
                </c:pt>
                <c:pt idx="408">
                  <c:v>73</c:v>
                </c:pt>
                <c:pt idx="409">
                  <c:v>76</c:v>
                </c:pt>
                <c:pt idx="410">
                  <c:v>90</c:v>
                </c:pt>
                <c:pt idx="411">
                  <c:v>54</c:v>
                </c:pt>
                <c:pt idx="412">
                  <c:v>77</c:v>
                </c:pt>
                <c:pt idx="413">
                  <c:v>122</c:v>
                </c:pt>
                <c:pt idx="414">
                  <c:v>73</c:v>
                </c:pt>
                <c:pt idx="415">
                  <c:v>75</c:v>
                </c:pt>
                <c:pt idx="416">
                  <c:v>54</c:v>
                </c:pt>
                <c:pt idx="417">
                  <c:v>102</c:v>
                </c:pt>
                <c:pt idx="418">
                  <c:v>102</c:v>
                </c:pt>
                <c:pt idx="419">
                  <c:v>186</c:v>
                </c:pt>
                <c:pt idx="420">
                  <c:v>74</c:v>
                </c:pt>
                <c:pt idx="421">
                  <c:v>57</c:v>
                </c:pt>
                <c:pt idx="422">
                  <c:v>68</c:v>
                </c:pt>
                <c:pt idx="423">
                  <c:v>66</c:v>
                </c:pt>
                <c:pt idx="424">
                  <c:v>38</c:v>
                </c:pt>
                <c:pt idx="425">
                  <c:v>53</c:v>
                </c:pt>
                <c:pt idx="426">
                  <c:v>63</c:v>
                </c:pt>
                <c:pt idx="427">
                  <c:v>67</c:v>
                </c:pt>
                <c:pt idx="428">
                  <c:v>40</c:v>
                </c:pt>
                <c:pt idx="429">
                  <c:v>68</c:v>
                </c:pt>
                <c:pt idx="430">
                  <c:v>40</c:v>
                </c:pt>
                <c:pt idx="431">
                  <c:v>138</c:v>
                </c:pt>
                <c:pt idx="432">
                  <c:v>69</c:v>
                </c:pt>
                <c:pt idx="433">
                  <c:v>80</c:v>
                </c:pt>
                <c:pt idx="434">
                  <c:v>110</c:v>
                </c:pt>
                <c:pt idx="435">
                  <c:v>44</c:v>
                </c:pt>
                <c:pt idx="436">
                  <c:v>81</c:v>
                </c:pt>
                <c:pt idx="437">
                  <c:v>92</c:v>
                </c:pt>
                <c:pt idx="438">
                  <c:v>70</c:v>
                </c:pt>
                <c:pt idx="439">
                  <c:v>52</c:v>
                </c:pt>
                <c:pt idx="440">
                  <c:v>98</c:v>
                </c:pt>
                <c:pt idx="441">
                  <c:v>51</c:v>
                </c:pt>
                <c:pt idx="442">
                  <c:v>40</c:v>
                </c:pt>
                <c:pt idx="443">
                  <c:v>105</c:v>
                </c:pt>
                <c:pt idx="444">
                  <c:v>77</c:v>
                </c:pt>
                <c:pt idx="445">
                  <c:v>98</c:v>
                </c:pt>
                <c:pt idx="446">
                  <c:v>62</c:v>
                </c:pt>
                <c:pt idx="447">
                  <c:v>73</c:v>
                </c:pt>
                <c:pt idx="448">
                  <c:v>64</c:v>
                </c:pt>
                <c:pt idx="449">
                  <c:v>41</c:v>
                </c:pt>
                <c:pt idx="450">
                  <c:v>56</c:v>
                </c:pt>
                <c:pt idx="451">
                  <c:v>55</c:v>
                </c:pt>
                <c:pt idx="452">
                  <c:v>64</c:v>
                </c:pt>
                <c:pt idx="453">
                  <c:v>46</c:v>
                </c:pt>
                <c:pt idx="454">
                  <c:v>56</c:v>
                </c:pt>
                <c:pt idx="455">
                  <c:v>100</c:v>
                </c:pt>
                <c:pt idx="456">
                  <c:v>72</c:v>
                </c:pt>
                <c:pt idx="457">
                  <c:v>70</c:v>
                </c:pt>
                <c:pt idx="458">
                  <c:v>90</c:v>
                </c:pt>
                <c:pt idx="459">
                  <c:v>93</c:v>
                </c:pt>
                <c:pt idx="460">
                  <c:v>107</c:v>
                </c:pt>
                <c:pt idx="461">
                  <c:v>79</c:v>
                </c:pt>
                <c:pt idx="462">
                  <c:v>52</c:v>
                </c:pt>
                <c:pt idx="463">
                  <c:v>44</c:v>
                </c:pt>
                <c:pt idx="464">
                  <c:v>59</c:v>
                </c:pt>
                <c:pt idx="465">
                  <c:v>58</c:v>
                </c:pt>
                <c:pt idx="466">
                  <c:v>56</c:v>
                </c:pt>
                <c:pt idx="467">
                  <c:v>74</c:v>
                </c:pt>
                <c:pt idx="468">
                  <c:v>63</c:v>
                </c:pt>
                <c:pt idx="469">
                  <c:v>84</c:v>
                </c:pt>
                <c:pt idx="470">
                  <c:v>76</c:v>
                </c:pt>
                <c:pt idx="471">
                  <c:v>74</c:v>
                </c:pt>
                <c:pt idx="472">
                  <c:v>56</c:v>
                </c:pt>
                <c:pt idx="473">
                  <c:v>61</c:v>
                </c:pt>
                <c:pt idx="474">
                  <c:v>57</c:v>
                </c:pt>
                <c:pt idx="475">
                  <c:v>52</c:v>
                </c:pt>
                <c:pt idx="476">
                  <c:v>63</c:v>
                </c:pt>
                <c:pt idx="477">
                  <c:v>42</c:v>
                </c:pt>
                <c:pt idx="478">
                  <c:v>40</c:v>
                </c:pt>
                <c:pt idx="479">
                  <c:v>68</c:v>
                </c:pt>
                <c:pt idx="480">
                  <c:v>53</c:v>
                </c:pt>
                <c:pt idx="481">
                  <c:v>92</c:v>
                </c:pt>
                <c:pt idx="482">
                  <c:v>47</c:v>
                </c:pt>
                <c:pt idx="483">
                  <c:v>64</c:v>
                </c:pt>
                <c:pt idx="484">
                  <c:v>100</c:v>
                </c:pt>
                <c:pt idx="485">
                  <c:v>94</c:v>
                </c:pt>
                <c:pt idx="486">
                  <c:v>86</c:v>
                </c:pt>
                <c:pt idx="487">
                  <c:v>131</c:v>
                </c:pt>
                <c:pt idx="488">
                  <c:v>72</c:v>
                </c:pt>
                <c:pt idx="489">
                  <c:v>65</c:v>
                </c:pt>
                <c:pt idx="490">
                  <c:v>54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50</c:v>
                </c:pt>
                <c:pt idx="495">
                  <c:v>33</c:v>
                </c:pt>
                <c:pt idx="496">
                  <c:v>60</c:v>
                </c:pt>
                <c:pt idx="497">
                  <c:v>41</c:v>
                </c:pt>
                <c:pt idx="498">
                  <c:v>56</c:v>
                </c:pt>
                <c:pt idx="4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1-424F-B6DA-E5B280ED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Busqueda Binaria,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 Busqueda Binaria'!$F$3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'Tiempo Busqueda Binaria'!$E$4:$E$503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Binaria'!$F$4:$F$503</c:f>
              <c:numCache>
                <c:formatCode>General</c:formatCode>
                <c:ptCount val="500"/>
                <c:pt idx="0">
                  <c:v>338</c:v>
                </c:pt>
                <c:pt idx="1">
                  <c:v>144</c:v>
                </c:pt>
                <c:pt idx="2">
                  <c:v>164</c:v>
                </c:pt>
                <c:pt idx="3">
                  <c:v>127</c:v>
                </c:pt>
                <c:pt idx="4">
                  <c:v>137</c:v>
                </c:pt>
                <c:pt idx="5">
                  <c:v>151</c:v>
                </c:pt>
                <c:pt idx="6">
                  <c:v>148</c:v>
                </c:pt>
                <c:pt idx="7">
                  <c:v>135</c:v>
                </c:pt>
                <c:pt idx="8">
                  <c:v>159</c:v>
                </c:pt>
                <c:pt idx="9">
                  <c:v>172</c:v>
                </c:pt>
                <c:pt idx="10">
                  <c:v>160</c:v>
                </c:pt>
                <c:pt idx="11">
                  <c:v>124</c:v>
                </c:pt>
                <c:pt idx="12">
                  <c:v>112</c:v>
                </c:pt>
                <c:pt idx="13">
                  <c:v>117</c:v>
                </c:pt>
                <c:pt idx="14">
                  <c:v>199</c:v>
                </c:pt>
                <c:pt idx="15">
                  <c:v>179</c:v>
                </c:pt>
                <c:pt idx="16">
                  <c:v>132</c:v>
                </c:pt>
                <c:pt idx="17">
                  <c:v>171</c:v>
                </c:pt>
                <c:pt idx="18">
                  <c:v>148</c:v>
                </c:pt>
                <c:pt idx="19">
                  <c:v>125</c:v>
                </c:pt>
                <c:pt idx="20">
                  <c:v>129</c:v>
                </c:pt>
                <c:pt idx="21">
                  <c:v>124</c:v>
                </c:pt>
                <c:pt idx="22">
                  <c:v>79</c:v>
                </c:pt>
                <c:pt idx="23">
                  <c:v>141</c:v>
                </c:pt>
                <c:pt idx="24">
                  <c:v>127</c:v>
                </c:pt>
                <c:pt idx="25">
                  <c:v>126</c:v>
                </c:pt>
                <c:pt idx="26">
                  <c:v>187</c:v>
                </c:pt>
                <c:pt idx="27">
                  <c:v>126</c:v>
                </c:pt>
                <c:pt idx="28">
                  <c:v>194</c:v>
                </c:pt>
                <c:pt idx="29">
                  <c:v>297</c:v>
                </c:pt>
                <c:pt idx="30">
                  <c:v>819</c:v>
                </c:pt>
                <c:pt idx="31">
                  <c:v>173</c:v>
                </c:pt>
                <c:pt idx="32">
                  <c:v>233</c:v>
                </c:pt>
                <c:pt idx="33">
                  <c:v>147</c:v>
                </c:pt>
                <c:pt idx="34">
                  <c:v>229</c:v>
                </c:pt>
                <c:pt idx="35">
                  <c:v>249</c:v>
                </c:pt>
                <c:pt idx="36">
                  <c:v>214</c:v>
                </c:pt>
                <c:pt idx="37">
                  <c:v>219</c:v>
                </c:pt>
                <c:pt idx="38">
                  <c:v>147</c:v>
                </c:pt>
                <c:pt idx="39">
                  <c:v>157</c:v>
                </c:pt>
                <c:pt idx="40">
                  <c:v>179</c:v>
                </c:pt>
                <c:pt idx="41">
                  <c:v>191</c:v>
                </c:pt>
                <c:pt idx="42">
                  <c:v>207</c:v>
                </c:pt>
                <c:pt idx="43">
                  <c:v>160</c:v>
                </c:pt>
                <c:pt idx="44">
                  <c:v>177</c:v>
                </c:pt>
                <c:pt idx="45">
                  <c:v>144</c:v>
                </c:pt>
                <c:pt idx="46">
                  <c:v>170</c:v>
                </c:pt>
                <c:pt idx="47">
                  <c:v>189</c:v>
                </c:pt>
                <c:pt idx="48">
                  <c:v>219</c:v>
                </c:pt>
                <c:pt idx="49">
                  <c:v>183</c:v>
                </c:pt>
                <c:pt idx="50">
                  <c:v>153</c:v>
                </c:pt>
                <c:pt idx="51">
                  <c:v>173</c:v>
                </c:pt>
                <c:pt idx="52">
                  <c:v>165</c:v>
                </c:pt>
                <c:pt idx="53">
                  <c:v>164</c:v>
                </c:pt>
                <c:pt idx="54">
                  <c:v>161</c:v>
                </c:pt>
                <c:pt idx="55">
                  <c:v>205</c:v>
                </c:pt>
                <c:pt idx="56">
                  <c:v>163</c:v>
                </c:pt>
                <c:pt idx="57">
                  <c:v>160</c:v>
                </c:pt>
                <c:pt idx="58">
                  <c:v>190</c:v>
                </c:pt>
                <c:pt idx="59">
                  <c:v>133</c:v>
                </c:pt>
                <c:pt idx="60">
                  <c:v>137</c:v>
                </c:pt>
                <c:pt idx="61">
                  <c:v>220</c:v>
                </c:pt>
                <c:pt idx="62">
                  <c:v>153</c:v>
                </c:pt>
                <c:pt idx="63">
                  <c:v>186</c:v>
                </c:pt>
                <c:pt idx="64">
                  <c:v>186</c:v>
                </c:pt>
                <c:pt idx="65">
                  <c:v>157</c:v>
                </c:pt>
                <c:pt idx="66">
                  <c:v>73</c:v>
                </c:pt>
                <c:pt idx="67">
                  <c:v>201</c:v>
                </c:pt>
                <c:pt idx="68">
                  <c:v>200</c:v>
                </c:pt>
                <c:pt idx="69">
                  <c:v>160</c:v>
                </c:pt>
                <c:pt idx="70">
                  <c:v>184</c:v>
                </c:pt>
                <c:pt idx="71">
                  <c:v>191</c:v>
                </c:pt>
                <c:pt idx="72">
                  <c:v>130</c:v>
                </c:pt>
                <c:pt idx="73">
                  <c:v>155</c:v>
                </c:pt>
                <c:pt idx="74">
                  <c:v>126</c:v>
                </c:pt>
                <c:pt idx="75">
                  <c:v>128</c:v>
                </c:pt>
                <c:pt idx="76">
                  <c:v>161</c:v>
                </c:pt>
                <c:pt idx="77">
                  <c:v>163</c:v>
                </c:pt>
                <c:pt idx="78">
                  <c:v>132</c:v>
                </c:pt>
                <c:pt idx="79">
                  <c:v>171</c:v>
                </c:pt>
                <c:pt idx="80">
                  <c:v>144</c:v>
                </c:pt>
                <c:pt idx="81">
                  <c:v>140</c:v>
                </c:pt>
                <c:pt idx="82">
                  <c:v>133</c:v>
                </c:pt>
                <c:pt idx="83">
                  <c:v>149</c:v>
                </c:pt>
                <c:pt idx="84">
                  <c:v>160</c:v>
                </c:pt>
                <c:pt idx="85">
                  <c:v>294</c:v>
                </c:pt>
                <c:pt idx="86">
                  <c:v>759</c:v>
                </c:pt>
                <c:pt idx="87">
                  <c:v>261</c:v>
                </c:pt>
                <c:pt idx="88">
                  <c:v>172</c:v>
                </c:pt>
                <c:pt idx="89">
                  <c:v>140</c:v>
                </c:pt>
                <c:pt idx="90">
                  <c:v>120</c:v>
                </c:pt>
                <c:pt idx="91">
                  <c:v>133</c:v>
                </c:pt>
                <c:pt idx="92">
                  <c:v>127</c:v>
                </c:pt>
                <c:pt idx="93">
                  <c:v>127</c:v>
                </c:pt>
                <c:pt idx="94">
                  <c:v>146</c:v>
                </c:pt>
                <c:pt idx="95">
                  <c:v>175</c:v>
                </c:pt>
                <c:pt idx="96">
                  <c:v>107</c:v>
                </c:pt>
                <c:pt idx="97">
                  <c:v>111</c:v>
                </c:pt>
                <c:pt idx="98">
                  <c:v>128</c:v>
                </c:pt>
                <c:pt idx="99">
                  <c:v>102</c:v>
                </c:pt>
                <c:pt idx="100">
                  <c:v>166</c:v>
                </c:pt>
                <c:pt idx="101">
                  <c:v>135</c:v>
                </c:pt>
                <c:pt idx="102">
                  <c:v>189</c:v>
                </c:pt>
                <c:pt idx="103">
                  <c:v>428</c:v>
                </c:pt>
                <c:pt idx="104">
                  <c:v>197</c:v>
                </c:pt>
                <c:pt idx="105">
                  <c:v>219</c:v>
                </c:pt>
                <c:pt idx="106">
                  <c:v>175</c:v>
                </c:pt>
                <c:pt idx="107">
                  <c:v>157</c:v>
                </c:pt>
                <c:pt idx="108">
                  <c:v>269</c:v>
                </c:pt>
                <c:pt idx="109">
                  <c:v>227</c:v>
                </c:pt>
                <c:pt idx="110">
                  <c:v>152</c:v>
                </c:pt>
                <c:pt idx="111">
                  <c:v>180</c:v>
                </c:pt>
                <c:pt idx="112">
                  <c:v>128</c:v>
                </c:pt>
                <c:pt idx="113">
                  <c:v>161</c:v>
                </c:pt>
                <c:pt idx="114">
                  <c:v>117</c:v>
                </c:pt>
                <c:pt idx="115">
                  <c:v>151</c:v>
                </c:pt>
                <c:pt idx="116">
                  <c:v>193</c:v>
                </c:pt>
                <c:pt idx="117">
                  <c:v>112</c:v>
                </c:pt>
                <c:pt idx="118">
                  <c:v>144</c:v>
                </c:pt>
                <c:pt idx="119">
                  <c:v>131</c:v>
                </c:pt>
                <c:pt idx="120">
                  <c:v>138</c:v>
                </c:pt>
                <c:pt idx="121">
                  <c:v>161</c:v>
                </c:pt>
                <c:pt idx="122">
                  <c:v>93</c:v>
                </c:pt>
                <c:pt idx="123">
                  <c:v>155</c:v>
                </c:pt>
                <c:pt idx="124">
                  <c:v>307</c:v>
                </c:pt>
                <c:pt idx="125">
                  <c:v>641</c:v>
                </c:pt>
                <c:pt idx="126">
                  <c:v>120</c:v>
                </c:pt>
                <c:pt idx="127">
                  <c:v>101</c:v>
                </c:pt>
                <c:pt idx="128">
                  <c:v>1548</c:v>
                </c:pt>
                <c:pt idx="129">
                  <c:v>214</c:v>
                </c:pt>
                <c:pt idx="130">
                  <c:v>154</c:v>
                </c:pt>
                <c:pt idx="131">
                  <c:v>277</c:v>
                </c:pt>
                <c:pt idx="132">
                  <c:v>166</c:v>
                </c:pt>
                <c:pt idx="133">
                  <c:v>125</c:v>
                </c:pt>
                <c:pt idx="134">
                  <c:v>157</c:v>
                </c:pt>
                <c:pt idx="135">
                  <c:v>131</c:v>
                </c:pt>
                <c:pt idx="136">
                  <c:v>154</c:v>
                </c:pt>
                <c:pt idx="137">
                  <c:v>133</c:v>
                </c:pt>
                <c:pt idx="138">
                  <c:v>137</c:v>
                </c:pt>
                <c:pt idx="139">
                  <c:v>150</c:v>
                </c:pt>
                <c:pt idx="140">
                  <c:v>103</c:v>
                </c:pt>
                <c:pt idx="141">
                  <c:v>140</c:v>
                </c:pt>
                <c:pt idx="142">
                  <c:v>199</c:v>
                </c:pt>
                <c:pt idx="143">
                  <c:v>226</c:v>
                </c:pt>
                <c:pt idx="144">
                  <c:v>168</c:v>
                </c:pt>
                <c:pt idx="145">
                  <c:v>122</c:v>
                </c:pt>
                <c:pt idx="146">
                  <c:v>147</c:v>
                </c:pt>
                <c:pt idx="147">
                  <c:v>152</c:v>
                </c:pt>
                <c:pt idx="148">
                  <c:v>141</c:v>
                </c:pt>
                <c:pt idx="149">
                  <c:v>123</c:v>
                </c:pt>
                <c:pt idx="150">
                  <c:v>128</c:v>
                </c:pt>
                <c:pt idx="151">
                  <c:v>106</c:v>
                </c:pt>
                <c:pt idx="152">
                  <c:v>144</c:v>
                </c:pt>
                <c:pt idx="153">
                  <c:v>163</c:v>
                </c:pt>
                <c:pt idx="154">
                  <c:v>186</c:v>
                </c:pt>
                <c:pt idx="155">
                  <c:v>145</c:v>
                </c:pt>
                <c:pt idx="156">
                  <c:v>420</c:v>
                </c:pt>
                <c:pt idx="157">
                  <c:v>186</c:v>
                </c:pt>
                <c:pt idx="158">
                  <c:v>198</c:v>
                </c:pt>
                <c:pt idx="159">
                  <c:v>169</c:v>
                </c:pt>
                <c:pt idx="160">
                  <c:v>181</c:v>
                </c:pt>
                <c:pt idx="161">
                  <c:v>166</c:v>
                </c:pt>
                <c:pt idx="162">
                  <c:v>121</c:v>
                </c:pt>
                <c:pt idx="163">
                  <c:v>181</c:v>
                </c:pt>
                <c:pt idx="164">
                  <c:v>176</c:v>
                </c:pt>
                <c:pt idx="165">
                  <c:v>125</c:v>
                </c:pt>
                <c:pt idx="166">
                  <c:v>159</c:v>
                </c:pt>
                <c:pt idx="167">
                  <c:v>96</c:v>
                </c:pt>
                <c:pt idx="168">
                  <c:v>129</c:v>
                </c:pt>
                <c:pt idx="169">
                  <c:v>185</c:v>
                </c:pt>
                <c:pt idx="170">
                  <c:v>168</c:v>
                </c:pt>
                <c:pt idx="171">
                  <c:v>876</c:v>
                </c:pt>
                <c:pt idx="172">
                  <c:v>128</c:v>
                </c:pt>
                <c:pt idx="173">
                  <c:v>97</c:v>
                </c:pt>
                <c:pt idx="174">
                  <c:v>108</c:v>
                </c:pt>
                <c:pt idx="175">
                  <c:v>122</c:v>
                </c:pt>
                <c:pt idx="176">
                  <c:v>128</c:v>
                </c:pt>
                <c:pt idx="177">
                  <c:v>129</c:v>
                </c:pt>
                <c:pt idx="178">
                  <c:v>79</c:v>
                </c:pt>
                <c:pt idx="179">
                  <c:v>138</c:v>
                </c:pt>
                <c:pt idx="180">
                  <c:v>153</c:v>
                </c:pt>
                <c:pt idx="181">
                  <c:v>151</c:v>
                </c:pt>
                <c:pt idx="182">
                  <c:v>157</c:v>
                </c:pt>
                <c:pt idx="183">
                  <c:v>122</c:v>
                </c:pt>
                <c:pt idx="184">
                  <c:v>179</c:v>
                </c:pt>
                <c:pt idx="185">
                  <c:v>159</c:v>
                </c:pt>
                <c:pt idx="186">
                  <c:v>122</c:v>
                </c:pt>
                <c:pt idx="187">
                  <c:v>275</c:v>
                </c:pt>
                <c:pt idx="188">
                  <c:v>155</c:v>
                </c:pt>
                <c:pt idx="189">
                  <c:v>200</c:v>
                </c:pt>
                <c:pt idx="190">
                  <c:v>255</c:v>
                </c:pt>
                <c:pt idx="191">
                  <c:v>147</c:v>
                </c:pt>
                <c:pt idx="192">
                  <c:v>152</c:v>
                </c:pt>
                <c:pt idx="193">
                  <c:v>1307</c:v>
                </c:pt>
                <c:pt idx="194">
                  <c:v>115</c:v>
                </c:pt>
                <c:pt idx="195">
                  <c:v>96</c:v>
                </c:pt>
                <c:pt idx="196">
                  <c:v>118</c:v>
                </c:pt>
                <c:pt idx="197">
                  <c:v>184</c:v>
                </c:pt>
                <c:pt idx="198">
                  <c:v>152</c:v>
                </c:pt>
                <c:pt idx="199">
                  <c:v>175</c:v>
                </c:pt>
                <c:pt idx="200">
                  <c:v>135</c:v>
                </c:pt>
                <c:pt idx="201">
                  <c:v>142</c:v>
                </c:pt>
                <c:pt idx="202">
                  <c:v>138</c:v>
                </c:pt>
                <c:pt idx="203">
                  <c:v>171</c:v>
                </c:pt>
                <c:pt idx="204">
                  <c:v>153</c:v>
                </c:pt>
                <c:pt idx="205">
                  <c:v>183</c:v>
                </c:pt>
                <c:pt idx="206">
                  <c:v>216</c:v>
                </c:pt>
                <c:pt idx="207">
                  <c:v>225</c:v>
                </c:pt>
                <c:pt idx="208">
                  <c:v>172</c:v>
                </c:pt>
                <c:pt idx="209">
                  <c:v>174</c:v>
                </c:pt>
                <c:pt idx="210">
                  <c:v>178</c:v>
                </c:pt>
                <c:pt idx="211">
                  <c:v>101</c:v>
                </c:pt>
                <c:pt idx="212">
                  <c:v>136</c:v>
                </c:pt>
                <c:pt idx="213">
                  <c:v>134</c:v>
                </c:pt>
                <c:pt idx="214">
                  <c:v>105</c:v>
                </c:pt>
                <c:pt idx="215">
                  <c:v>188</c:v>
                </c:pt>
                <c:pt idx="216">
                  <c:v>154</c:v>
                </c:pt>
                <c:pt idx="217">
                  <c:v>138</c:v>
                </c:pt>
                <c:pt idx="218">
                  <c:v>223</c:v>
                </c:pt>
                <c:pt idx="219">
                  <c:v>169</c:v>
                </c:pt>
                <c:pt idx="220">
                  <c:v>113</c:v>
                </c:pt>
                <c:pt idx="221">
                  <c:v>114</c:v>
                </c:pt>
                <c:pt idx="222">
                  <c:v>146</c:v>
                </c:pt>
                <c:pt idx="223">
                  <c:v>150</c:v>
                </c:pt>
                <c:pt idx="224">
                  <c:v>115</c:v>
                </c:pt>
                <c:pt idx="225">
                  <c:v>207</c:v>
                </c:pt>
                <c:pt idx="226">
                  <c:v>111</c:v>
                </c:pt>
                <c:pt idx="227">
                  <c:v>103</c:v>
                </c:pt>
                <c:pt idx="228">
                  <c:v>160</c:v>
                </c:pt>
                <c:pt idx="229">
                  <c:v>137</c:v>
                </c:pt>
                <c:pt idx="230">
                  <c:v>148</c:v>
                </c:pt>
                <c:pt idx="231">
                  <c:v>125</c:v>
                </c:pt>
                <c:pt idx="232">
                  <c:v>120</c:v>
                </c:pt>
                <c:pt idx="233">
                  <c:v>152</c:v>
                </c:pt>
                <c:pt idx="234">
                  <c:v>116</c:v>
                </c:pt>
                <c:pt idx="235">
                  <c:v>126</c:v>
                </c:pt>
                <c:pt idx="236">
                  <c:v>149</c:v>
                </c:pt>
                <c:pt idx="237">
                  <c:v>132</c:v>
                </c:pt>
                <c:pt idx="238">
                  <c:v>107</c:v>
                </c:pt>
                <c:pt idx="239">
                  <c:v>133</c:v>
                </c:pt>
                <c:pt idx="240">
                  <c:v>174</c:v>
                </c:pt>
                <c:pt idx="241">
                  <c:v>148</c:v>
                </c:pt>
                <c:pt idx="242">
                  <c:v>148</c:v>
                </c:pt>
                <c:pt idx="243">
                  <c:v>127</c:v>
                </c:pt>
                <c:pt idx="244">
                  <c:v>125</c:v>
                </c:pt>
                <c:pt idx="245">
                  <c:v>153</c:v>
                </c:pt>
                <c:pt idx="246">
                  <c:v>158</c:v>
                </c:pt>
                <c:pt idx="247">
                  <c:v>150</c:v>
                </c:pt>
                <c:pt idx="248">
                  <c:v>87</c:v>
                </c:pt>
                <c:pt idx="249">
                  <c:v>151</c:v>
                </c:pt>
                <c:pt idx="250">
                  <c:v>158</c:v>
                </c:pt>
                <c:pt idx="251">
                  <c:v>207</c:v>
                </c:pt>
                <c:pt idx="252">
                  <c:v>131</c:v>
                </c:pt>
                <c:pt idx="253">
                  <c:v>137</c:v>
                </c:pt>
                <c:pt idx="254">
                  <c:v>184</c:v>
                </c:pt>
                <c:pt idx="255">
                  <c:v>209</c:v>
                </c:pt>
                <c:pt idx="256">
                  <c:v>138</c:v>
                </c:pt>
                <c:pt idx="257">
                  <c:v>126</c:v>
                </c:pt>
                <c:pt idx="258">
                  <c:v>143</c:v>
                </c:pt>
                <c:pt idx="259">
                  <c:v>189</c:v>
                </c:pt>
                <c:pt idx="260">
                  <c:v>168</c:v>
                </c:pt>
                <c:pt idx="261">
                  <c:v>159</c:v>
                </c:pt>
                <c:pt idx="262">
                  <c:v>169</c:v>
                </c:pt>
                <c:pt idx="263">
                  <c:v>130</c:v>
                </c:pt>
                <c:pt idx="264">
                  <c:v>164</c:v>
                </c:pt>
                <c:pt idx="265">
                  <c:v>122</c:v>
                </c:pt>
                <c:pt idx="266">
                  <c:v>112</c:v>
                </c:pt>
                <c:pt idx="267">
                  <c:v>160</c:v>
                </c:pt>
                <c:pt idx="268">
                  <c:v>153</c:v>
                </c:pt>
                <c:pt idx="269">
                  <c:v>117</c:v>
                </c:pt>
                <c:pt idx="270">
                  <c:v>101</c:v>
                </c:pt>
                <c:pt idx="271">
                  <c:v>133</c:v>
                </c:pt>
                <c:pt idx="272">
                  <c:v>159</c:v>
                </c:pt>
                <c:pt idx="273">
                  <c:v>123</c:v>
                </c:pt>
                <c:pt idx="274">
                  <c:v>214</c:v>
                </c:pt>
                <c:pt idx="275">
                  <c:v>129</c:v>
                </c:pt>
                <c:pt idx="276">
                  <c:v>129</c:v>
                </c:pt>
                <c:pt idx="277">
                  <c:v>146</c:v>
                </c:pt>
                <c:pt idx="278">
                  <c:v>148</c:v>
                </c:pt>
                <c:pt idx="279">
                  <c:v>211</c:v>
                </c:pt>
                <c:pt idx="280">
                  <c:v>113</c:v>
                </c:pt>
                <c:pt idx="281">
                  <c:v>144</c:v>
                </c:pt>
                <c:pt idx="282">
                  <c:v>148</c:v>
                </c:pt>
                <c:pt idx="283">
                  <c:v>148</c:v>
                </c:pt>
                <c:pt idx="284">
                  <c:v>129</c:v>
                </c:pt>
                <c:pt idx="285">
                  <c:v>143</c:v>
                </c:pt>
                <c:pt idx="286">
                  <c:v>143</c:v>
                </c:pt>
                <c:pt idx="287">
                  <c:v>126</c:v>
                </c:pt>
                <c:pt idx="288">
                  <c:v>146</c:v>
                </c:pt>
                <c:pt idx="289">
                  <c:v>127</c:v>
                </c:pt>
                <c:pt idx="290">
                  <c:v>76</c:v>
                </c:pt>
                <c:pt idx="291">
                  <c:v>99</c:v>
                </c:pt>
                <c:pt idx="292">
                  <c:v>100</c:v>
                </c:pt>
                <c:pt idx="293">
                  <c:v>118</c:v>
                </c:pt>
                <c:pt idx="294">
                  <c:v>163</c:v>
                </c:pt>
                <c:pt idx="295">
                  <c:v>227</c:v>
                </c:pt>
                <c:pt idx="296">
                  <c:v>133</c:v>
                </c:pt>
                <c:pt idx="297">
                  <c:v>156</c:v>
                </c:pt>
                <c:pt idx="298">
                  <c:v>115</c:v>
                </c:pt>
                <c:pt idx="299">
                  <c:v>152</c:v>
                </c:pt>
                <c:pt idx="300">
                  <c:v>139</c:v>
                </c:pt>
                <c:pt idx="301">
                  <c:v>146</c:v>
                </c:pt>
                <c:pt idx="302">
                  <c:v>92</c:v>
                </c:pt>
                <c:pt idx="303">
                  <c:v>151</c:v>
                </c:pt>
                <c:pt idx="304">
                  <c:v>114</c:v>
                </c:pt>
                <c:pt idx="305">
                  <c:v>207</c:v>
                </c:pt>
                <c:pt idx="306">
                  <c:v>233</c:v>
                </c:pt>
                <c:pt idx="307">
                  <c:v>358</c:v>
                </c:pt>
                <c:pt idx="308">
                  <c:v>248</c:v>
                </c:pt>
                <c:pt idx="309">
                  <c:v>328</c:v>
                </c:pt>
                <c:pt idx="310">
                  <c:v>224</c:v>
                </c:pt>
                <c:pt idx="311">
                  <c:v>223</c:v>
                </c:pt>
                <c:pt idx="312">
                  <c:v>286</c:v>
                </c:pt>
                <c:pt idx="313">
                  <c:v>164</c:v>
                </c:pt>
                <c:pt idx="314">
                  <c:v>187</c:v>
                </c:pt>
                <c:pt idx="315">
                  <c:v>215</c:v>
                </c:pt>
                <c:pt idx="316">
                  <c:v>199</c:v>
                </c:pt>
                <c:pt idx="317">
                  <c:v>192</c:v>
                </c:pt>
                <c:pt idx="318">
                  <c:v>314</c:v>
                </c:pt>
                <c:pt idx="319">
                  <c:v>214</c:v>
                </c:pt>
                <c:pt idx="320">
                  <c:v>192</c:v>
                </c:pt>
                <c:pt idx="321">
                  <c:v>175</c:v>
                </c:pt>
                <c:pt idx="322">
                  <c:v>201</c:v>
                </c:pt>
                <c:pt idx="323">
                  <c:v>165</c:v>
                </c:pt>
                <c:pt idx="324">
                  <c:v>227</c:v>
                </c:pt>
                <c:pt idx="325">
                  <c:v>122</c:v>
                </c:pt>
                <c:pt idx="326">
                  <c:v>124</c:v>
                </c:pt>
                <c:pt idx="327">
                  <c:v>124</c:v>
                </c:pt>
                <c:pt idx="328">
                  <c:v>110</c:v>
                </c:pt>
                <c:pt idx="329">
                  <c:v>131</c:v>
                </c:pt>
                <c:pt idx="330">
                  <c:v>202</c:v>
                </c:pt>
                <c:pt idx="331">
                  <c:v>159</c:v>
                </c:pt>
                <c:pt idx="332">
                  <c:v>235</c:v>
                </c:pt>
                <c:pt idx="333">
                  <c:v>170</c:v>
                </c:pt>
                <c:pt idx="334">
                  <c:v>523</c:v>
                </c:pt>
                <c:pt idx="335">
                  <c:v>155</c:v>
                </c:pt>
                <c:pt idx="336">
                  <c:v>148</c:v>
                </c:pt>
                <c:pt idx="337">
                  <c:v>161</c:v>
                </c:pt>
                <c:pt idx="338">
                  <c:v>134</c:v>
                </c:pt>
                <c:pt idx="339">
                  <c:v>150</c:v>
                </c:pt>
                <c:pt idx="340">
                  <c:v>137</c:v>
                </c:pt>
                <c:pt idx="341">
                  <c:v>101</c:v>
                </c:pt>
                <c:pt idx="342">
                  <c:v>164</c:v>
                </c:pt>
                <c:pt idx="343">
                  <c:v>183</c:v>
                </c:pt>
                <c:pt idx="344">
                  <c:v>152</c:v>
                </c:pt>
                <c:pt idx="345">
                  <c:v>138</c:v>
                </c:pt>
                <c:pt idx="346">
                  <c:v>182</c:v>
                </c:pt>
                <c:pt idx="347">
                  <c:v>205</c:v>
                </c:pt>
                <c:pt idx="348">
                  <c:v>296</c:v>
                </c:pt>
                <c:pt idx="349">
                  <c:v>203</c:v>
                </c:pt>
                <c:pt idx="350">
                  <c:v>197</c:v>
                </c:pt>
                <c:pt idx="351">
                  <c:v>190</c:v>
                </c:pt>
                <c:pt idx="352">
                  <c:v>199</c:v>
                </c:pt>
                <c:pt idx="353">
                  <c:v>192</c:v>
                </c:pt>
                <c:pt idx="354">
                  <c:v>2303</c:v>
                </c:pt>
                <c:pt idx="355">
                  <c:v>166</c:v>
                </c:pt>
                <c:pt idx="356">
                  <c:v>128</c:v>
                </c:pt>
                <c:pt idx="357">
                  <c:v>289</c:v>
                </c:pt>
                <c:pt idx="358">
                  <c:v>203</c:v>
                </c:pt>
                <c:pt idx="359">
                  <c:v>166</c:v>
                </c:pt>
                <c:pt idx="360">
                  <c:v>203</c:v>
                </c:pt>
                <c:pt idx="361">
                  <c:v>173</c:v>
                </c:pt>
                <c:pt idx="362">
                  <c:v>138</c:v>
                </c:pt>
                <c:pt idx="363">
                  <c:v>580</c:v>
                </c:pt>
                <c:pt idx="364">
                  <c:v>189</c:v>
                </c:pt>
                <c:pt idx="365">
                  <c:v>169</c:v>
                </c:pt>
                <c:pt idx="366">
                  <c:v>163</c:v>
                </c:pt>
                <c:pt idx="367">
                  <c:v>140</c:v>
                </c:pt>
                <c:pt idx="368">
                  <c:v>186</c:v>
                </c:pt>
                <c:pt idx="369">
                  <c:v>199</c:v>
                </c:pt>
                <c:pt idx="370">
                  <c:v>217</c:v>
                </c:pt>
                <c:pt idx="371">
                  <c:v>190</c:v>
                </c:pt>
                <c:pt idx="372">
                  <c:v>182</c:v>
                </c:pt>
                <c:pt idx="373">
                  <c:v>231</c:v>
                </c:pt>
                <c:pt idx="374">
                  <c:v>336</c:v>
                </c:pt>
                <c:pt idx="375">
                  <c:v>191</c:v>
                </c:pt>
                <c:pt idx="376">
                  <c:v>144</c:v>
                </c:pt>
                <c:pt idx="377">
                  <c:v>209</c:v>
                </c:pt>
                <c:pt idx="378">
                  <c:v>137</c:v>
                </c:pt>
                <c:pt idx="379">
                  <c:v>109</c:v>
                </c:pt>
                <c:pt idx="380">
                  <c:v>118</c:v>
                </c:pt>
                <c:pt idx="381">
                  <c:v>111</c:v>
                </c:pt>
                <c:pt idx="382">
                  <c:v>148</c:v>
                </c:pt>
                <c:pt idx="383">
                  <c:v>222</c:v>
                </c:pt>
                <c:pt idx="384">
                  <c:v>152</c:v>
                </c:pt>
                <c:pt idx="385">
                  <c:v>55</c:v>
                </c:pt>
                <c:pt idx="386">
                  <c:v>128</c:v>
                </c:pt>
                <c:pt idx="387">
                  <c:v>187</c:v>
                </c:pt>
                <c:pt idx="388">
                  <c:v>183</c:v>
                </c:pt>
                <c:pt idx="389">
                  <c:v>189</c:v>
                </c:pt>
                <c:pt idx="390">
                  <c:v>122</c:v>
                </c:pt>
                <c:pt idx="391">
                  <c:v>124</c:v>
                </c:pt>
                <c:pt idx="392">
                  <c:v>137</c:v>
                </c:pt>
                <c:pt idx="393">
                  <c:v>140</c:v>
                </c:pt>
                <c:pt idx="394">
                  <c:v>135</c:v>
                </c:pt>
                <c:pt idx="395">
                  <c:v>127</c:v>
                </c:pt>
                <c:pt idx="396">
                  <c:v>168</c:v>
                </c:pt>
                <c:pt idx="397">
                  <c:v>142</c:v>
                </c:pt>
                <c:pt idx="398">
                  <c:v>171</c:v>
                </c:pt>
                <c:pt idx="399">
                  <c:v>175</c:v>
                </c:pt>
                <c:pt idx="400">
                  <c:v>130</c:v>
                </c:pt>
                <c:pt idx="401">
                  <c:v>266</c:v>
                </c:pt>
                <c:pt idx="402">
                  <c:v>186</c:v>
                </c:pt>
                <c:pt idx="403">
                  <c:v>197</c:v>
                </c:pt>
                <c:pt idx="404">
                  <c:v>184</c:v>
                </c:pt>
                <c:pt idx="405">
                  <c:v>174</c:v>
                </c:pt>
                <c:pt idx="406">
                  <c:v>277</c:v>
                </c:pt>
                <c:pt idx="407">
                  <c:v>223</c:v>
                </c:pt>
                <c:pt idx="408">
                  <c:v>134</c:v>
                </c:pt>
                <c:pt idx="409">
                  <c:v>130</c:v>
                </c:pt>
                <c:pt idx="410">
                  <c:v>126</c:v>
                </c:pt>
                <c:pt idx="411">
                  <c:v>196</c:v>
                </c:pt>
                <c:pt idx="412">
                  <c:v>192</c:v>
                </c:pt>
                <c:pt idx="413">
                  <c:v>219</c:v>
                </c:pt>
                <c:pt idx="414">
                  <c:v>254</c:v>
                </c:pt>
                <c:pt idx="415">
                  <c:v>227</c:v>
                </c:pt>
                <c:pt idx="416">
                  <c:v>256</c:v>
                </c:pt>
                <c:pt idx="417">
                  <c:v>200</c:v>
                </c:pt>
                <c:pt idx="418">
                  <c:v>261</c:v>
                </c:pt>
                <c:pt idx="419">
                  <c:v>227</c:v>
                </c:pt>
                <c:pt idx="420">
                  <c:v>185</c:v>
                </c:pt>
                <c:pt idx="421">
                  <c:v>202</c:v>
                </c:pt>
                <c:pt idx="422">
                  <c:v>191</c:v>
                </c:pt>
                <c:pt idx="423">
                  <c:v>119</c:v>
                </c:pt>
                <c:pt idx="424">
                  <c:v>197</c:v>
                </c:pt>
                <c:pt idx="425">
                  <c:v>209</c:v>
                </c:pt>
                <c:pt idx="426">
                  <c:v>136</c:v>
                </c:pt>
                <c:pt idx="427">
                  <c:v>171</c:v>
                </c:pt>
                <c:pt idx="428">
                  <c:v>171</c:v>
                </c:pt>
                <c:pt idx="429">
                  <c:v>135</c:v>
                </c:pt>
                <c:pt idx="430">
                  <c:v>138</c:v>
                </c:pt>
                <c:pt idx="431">
                  <c:v>214</c:v>
                </c:pt>
                <c:pt idx="432">
                  <c:v>161</c:v>
                </c:pt>
                <c:pt idx="433">
                  <c:v>171</c:v>
                </c:pt>
                <c:pt idx="434">
                  <c:v>208</c:v>
                </c:pt>
                <c:pt idx="435">
                  <c:v>908</c:v>
                </c:pt>
                <c:pt idx="436">
                  <c:v>150</c:v>
                </c:pt>
                <c:pt idx="437">
                  <c:v>198</c:v>
                </c:pt>
                <c:pt idx="438">
                  <c:v>108</c:v>
                </c:pt>
                <c:pt idx="439">
                  <c:v>210</c:v>
                </c:pt>
                <c:pt idx="440">
                  <c:v>191</c:v>
                </c:pt>
                <c:pt idx="441">
                  <c:v>251</c:v>
                </c:pt>
                <c:pt idx="442">
                  <c:v>222</c:v>
                </c:pt>
                <c:pt idx="443">
                  <c:v>144</c:v>
                </c:pt>
                <c:pt idx="444">
                  <c:v>164</c:v>
                </c:pt>
                <c:pt idx="445">
                  <c:v>146</c:v>
                </c:pt>
                <c:pt idx="446">
                  <c:v>125</c:v>
                </c:pt>
                <c:pt idx="447">
                  <c:v>122</c:v>
                </c:pt>
                <c:pt idx="448">
                  <c:v>195</c:v>
                </c:pt>
                <c:pt idx="449">
                  <c:v>119</c:v>
                </c:pt>
                <c:pt idx="450">
                  <c:v>141</c:v>
                </c:pt>
                <c:pt idx="451">
                  <c:v>137</c:v>
                </c:pt>
                <c:pt idx="452">
                  <c:v>148</c:v>
                </c:pt>
                <c:pt idx="453">
                  <c:v>120</c:v>
                </c:pt>
                <c:pt idx="454">
                  <c:v>129</c:v>
                </c:pt>
                <c:pt idx="455">
                  <c:v>129</c:v>
                </c:pt>
                <c:pt idx="456">
                  <c:v>472</c:v>
                </c:pt>
                <c:pt idx="457">
                  <c:v>75</c:v>
                </c:pt>
                <c:pt idx="458">
                  <c:v>107</c:v>
                </c:pt>
                <c:pt idx="459">
                  <c:v>146</c:v>
                </c:pt>
                <c:pt idx="460">
                  <c:v>122</c:v>
                </c:pt>
                <c:pt idx="461">
                  <c:v>141</c:v>
                </c:pt>
                <c:pt idx="462">
                  <c:v>125</c:v>
                </c:pt>
                <c:pt idx="463">
                  <c:v>164</c:v>
                </c:pt>
                <c:pt idx="464">
                  <c:v>142</c:v>
                </c:pt>
                <c:pt idx="465">
                  <c:v>167</c:v>
                </c:pt>
                <c:pt idx="466">
                  <c:v>141</c:v>
                </c:pt>
                <c:pt idx="467">
                  <c:v>192</c:v>
                </c:pt>
                <c:pt idx="468">
                  <c:v>212</c:v>
                </c:pt>
                <c:pt idx="469">
                  <c:v>218</c:v>
                </c:pt>
                <c:pt idx="470">
                  <c:v>215</c:v>
                </c:pt>
                <c:pt idx="471">
                  <c:v>163</c:v>
                </c:pt>
                <c:pt idx="472">
                  <c:v>215</c:v>
                </c:pt>
                <c:pt idx="473">
                  <c:v>195</c:v>
                </c:pt>
                <c:pt idx="474">
                  <c:v>229</c:v>
                </c:pt>
                <c:pt idx="475">
                  <c:v>139</c:v>
                </c:pt>
                <c:pt idx="476">
                  <c:v>433</c:v>
                </c:pt>
                <c:pt idx="477">
                  <c:v>552</c:v>
                </c:pt>
                <c:pt idx="478">
                  <c:v>153</c:v>
                </c:pt>
                <c:pt idx="479">
                  <c:v>192</c:v>
                </c:pt>
                <c:pt idx="480">
                  <c:v>224</c:v>
                </c:pt>
                <c:pt idx="481">
                  <c:v>225</c:v>
                </c:pt>
                <c:pt idx="482">
                  <c:v>163</c:v>
                </c:pt>
                <c:pt idx="483">
                  <c:v>180</c:v>
                </c:pt>
                <c:pt idx="484">
                  <c:v>149</c:v>
                </c:pt>
                <c:pt idx="485">
                  <c:v>252</c:v>
                </c:pt>
                <c:pt idx="486">
                  <c:v>265</c:v>
                </c:pt>
                <c:pt idx="487">
                  <c:v>204</c:v>
                </c:pt>
                <c:pt idx="488">
                  <c:v>186</c:v>
                </c:pt>
                <c:pt idx="489">
                  <c:v>144</c:v>
                </c:pt>
                <c:pt idx="490">
                  <c:v>286</c:v>
                </c:pt>
                <c:pt idx="491">
                  <c:v>221</c:v>
                </c:pt>
                <c:pt idx="492">
                  <c:v>206</c:v>
                </c:pt>
                <c:pt idx="493">
                  <c:v>200</c:v>
                </c:pt>
                <c:pt idx="494">
                  <c:v>168</c:v>
                </c:pt>
                <c:pt idx="495">
                  <c:v>221</c:v>
                </c:pt>
                <c:pt idx="496">
                  <c:v>167</c:v>
                </c:pt>
                <c:pt idx="497">
                  <c:v>202</c:v>
                </c:pt>
                <c:pt idx="498">
                  <c:v>195</c:v>
                </c:pt>
                <c:pt idx="499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033-B69C-C1777412FC92}"/>
            </c:ext>
          </c:extLst>
        </c:ser>
        <c:ser>
          <c:idx val="1"/>
          <c:order val="1"/>
          <c:tx>
            <c:strRef>
              <c:f>'Tiempo Busqueda Binaria'!$G$3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'Tiempo Busqueda Binaria'!$E$4:$E$503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'Tiempo Busqueda Binaria'!$G$4:$G$503</c:f>
              <c:numCache>
                <c:formatCode>General</c:formatCode>
                <c:ptCount val="500"/>
                <c:pt idx="0">
                  <c:v>123</c:v>
                </c:pt>
                <c:pt idx="1">
                  <c:v>92</c:v>
                </c:pt>
                <c:pt idx="2">
                  <c:v>101</c:v>
                </c:pt>
                <c:pt idx="3">
                  <c:v>130</c:v>
                </c:pt>
                <c:pt idx="4">
                  <c:v>93</c:v>
                </c:pt>
                <c:pt idx="5">
                  <c:v>55</c:v>
                </c:pt>
                <c:pt idx="6">
                  <c:v>111</c:v>
                </c:pt>
                <c:pt idx="7">
                  <c:v>115</c:v>
                </c:pt>
                <c:pt idx="8">
                  <c:v>100</c:v>
                </c:pt>
                <c:pt idx="9">
                  <c:v>50</c:v>
                </c:pt>
                <c:pt idx="10">
                  <c:v>71</c:v>
                </c:pt>
                <c:pt idx="11">
                  <c:v>65</c:v>
                </c:pt>
                <c:pt idx="12">
                  <c:v>122</c:v>
                </c:pt>
                <c:pt idx="13">
                  <c:v>104</c:v>
                </c:pt>
                <c:pt idx="14">
                  <c:v>110</c:v>
                </c:pt>
                <c:pt idx="15">
                  <c:v>81</c:v>
                </c:pt>
                <c:pt idx="16">
                  <c:v>109</c:v>
                </c:pt>
                <c:pt idx="17">
                  <c:v>58</c:v>
                </c:pt>
                <c:pt idx="18">
                  <c:v>82</c:v>
                </c:pt>
                <c:pt idx="19">
                  <c:v>116</c:v>
                </c:pt>
                <c:pt idx="20">
                  <c:v>91</c:v>
                </c:pt>
                <c:pt idx="21">
                  <c:v>59</c:v>
                </c:pt>
                <c:pt idx="22">
                  <c:v>111</c:v>
                </c:pt>
                <c:pt idx="23">
                  <c:v>85</c:v>
                </c:pt>
                <c:pt idx="24">
                  <c:v>78</c:v>
                </c:pt>
                <c:pt idx="25">
                  <c:v>200</c:v>
                </c:pt>
                <c:pt idx="26">
                  <c:v>247</c:v>
                </c:pt>
                <c:pt idx="27">
                  <c:v>85</c:v>
                </c:pt>
                <c:pt idx="28">
                  <c:v>190</c:v>
                </c:pt>
                <c:pt idx="29">
                  <c:v>111</c:v>
                </c:pt>
                <c:pt idx="30">
                  <c:v>186</c:v>
                </c:pt>
                <c:pt idx="31">
                  <c:v>154</c:v>
                </c:pt>
                <c:pt idx="32">
                  <c:v>127</c:v>
                </c:pt>
                <c:pt idx="33">
                  <c:v>99</c:v>
                </c:pt>
                <c:pt idx="34">
                  <c:v>108</c:v>
                </c:pt>
                <c:pt idx="35">
                  <c:v>93</c:v>
                </c:pt>
                <c:pt idx="36">
                  <c:v>89</c:v>
                </c:pt>
                <c:pt idx="37">
                  <c:v>187</c:v>
                </c:pt>
                <c:pt idx="38">
                  <c:v>158</c:v>
                </c:pt>
                <c:pt idx="39">
                  <c:v>85</c:v>
                </c:pt>
                <c:pt idx="40">
                  <c:v>328</c:v>
                </c:pt>
                <c:pt idx="41">
                  <c:v>168</c:v>
                </c:pt>
                <c:pt idx="42">
                  <c:v>108</c:v>
                </c:pt>
                <c:pt idx="43">
                  <c:v>173</c:v>
                </c:pt>
                <c:pt idx="44">
                  <c:v>64</c:v>
                </c:pt>
                <c:pt idx="45">
                  <c:v>79</c:v>
                </c:pt>
                <c:pt idx="46">
                  <c:v>93</c:v>
                </c:pt>
                <c:pt idx="47">
                  <c:v>75</c:v>
                </c:pt>
                <c:pt idx="48">
                  <c:v>108</c:v>
                </c:pt>
                <c:pt idx="49">
                  <c:v>65</c:v>
                </c:pt>
                <c:pt idx="50">
                  <c:v>61</c:v>
                </c:pt>
                <c:pt idx="51">
                  <c:v>82</c:v>
                </c:pt>
                <c:pt idx="52">
                  <c:v>78</c:v>
                </c:pt>
                <c:pt idx="53">
                  <c:v>94</c:v>
                </c:pt>
                <c:pt idx="54">
                  <c:v>114</c:v>
                </c:pt>
                <c:pt idx="55">
                  <c:v>199</c:v>
                </c:pt>
                <c:pt idx="56">
                  <c:v>121</c:v>
                </c:pt>
                <c:pt idx="57">
                  <c:v>89</c:v>
                </c:pt>
                <c:pt idx="58">
                  <c:v>120</c:v>
                </c:pt>
                <c:pt idx="59">
                  <c:v>99</c:v>
                </c:pt>
                <c:pt idx="60">
                  <c:v>156</c:v>
                </c:pt>
                <c:pt idx="61">
                  <c:v>129</c:v>
                </c:pt>
                <c:pt idx="62">
                  <c:v>83</c:v>
                </c:pt>
                <c:pt idx="63">
                  <c:v>118</c:v>
                </c:pt>
                <c:pt idx="64">
                  <c:v>106</c:v>
                </c:pt>
                <c:pt idx="65">
                  <c:v>161</c:v>
                </c:pt>
                <c:pt idx="66">
                  <c:v>95</c:v>
                </c:pt>
                <c:pt idx="67">
                  <c:v>178</c:v>
                </c:pt>
                <c:pt idx="68">
                  <c:v>73</c:v>
                </c:pt>
                <c:pt idx="69">
                  <c:v>200</c:v>
                </c:pt>
                <c:pt idx="70">
                  <c:v>61</c:v>
                </c:pt>
                <c:pt idx="71">
                  <c:v>70</c:v>
                </c:pt>
                <c:pt idx="72">
                  <c:v>130</c:v>
                </c:pt>
                <c:pt idx="73">
                  <c:v>67</c:v>
                </c:pt>
                <c:pt idx="74">
                  <c:v>107</c:v>
                </c:pt>
                <c:pt idx="75">
                  <c:v>68</c:v>
                </c:pt>
                <c:pt idx="76">
                  <c:v>68</c:v>
                </c:pt>
                <c:pt idx="77">
                  <c:v>67</c:v>
                </c:pt>
                <c:pt idx="78">
                  <c:v>60</c:v>
                </c:pt>
                <c:pt idx="79">
                  <c:v>112</c:v>
                </c:pt>
                <c:pt idx="80">
                  <c:v>110</c:v>
                </c:pt>
                <c:pt idx="81">
                  <c:v>90</c:v>
                </c:pt>
                <c:pt idx="82">
                  <c:v>118</c:v>
                </c:pt>
                <c:pt idx="83">
                  <c:v>132</c:v>
                </c:pt>
                <c:pt idx="84">
                  <c:v>297</c:v>
                </c:pt>
                <c:pt idx="85">
                  <c:v>173</c:v>
                </c:pt>
                <c:pt idx="86">
                  <c:v>153</c:v>
                </c:pt>
                <c:pt idx="87">
                  <c:v>124</c:v>
                </c:pt>
                <c:pt idx="88">
                  <c:v>167</c:v>
                </c:pt>
                <c:pt idx="89">
                  <c:v>85</c:v>
                </c:pt>
                <c:pt idx="90">
                  <c:v>74</c:v>
                </c:pt>
                <c:pt idx="91">
                  <c:v>52</c:v>
                </c:pt>
                <c:pt idx="92">
                  <c:v>62</c:v>
                </c:pt>
                <c:pt idx="93">
                  <c:v>68</c:v>
                </c:pt>
                <c:pt idx="94">
                  <c:v>113</c:v>
                </c:pt>
                <c:pt idx="95">
                  <c:v>94</c:v>
                </c:pt>
                <c:pt idx="96">
                  <c:v>85</c:v>
                </c:pt>
                <c:pt idx="97">
                  <c:v>61</c:v>
                </c:pt>
                <c:pt idx="98">
                  <c:v>52</c:v>
                </c:pt>
                <c:pt idx="99">
                  <c:v>77</c:v>
                </c:pt>
                <c:pt idx="100">
                  <c:v>128</c:v>
                </c:pt>
                <c:pt idx="101">
                  <c:v>108</c:v>
                </c:pt>
                <c:pt idx="102">
                  <c:v>335</c:v>
                </c:pt>
                <c:pt idx="103">
                  <c:v>123</c:v>
                </c:pt>
                <c:pt idx="104">
                  <c:v>79</c:v>
                </c:pt>
                <c:pt idx="105">
                  <c:v>102</c:v>
                </c:pt>
                <c:pt idx="106">
                  <c:v>116</c:v>
                </c:pt>
                <c:pt idx="107">
                  <c:v>131</c:v>
                </c:pt>
                <c:pt idx="108">
                  <c:v>95</c:v>
                </c:pt>
                <c:pt idx="109">
                  <c:v>112</c:v>
                </c:pt>
                <c:pt idx="110">
                  <c:v>116</c:v>
                </c:pt>
                <c:pt idx="111">
                  <c:v>115</c:v>
                </c:pt>
                <c:pt idx="112">
                  <c:v>75</c:v>
                </c:pt>
                <c:pt idx="113">
                  <c:v>114</c:v>
                </c:pt>
                <c:pt idx="114">
                  <c:v>64</c:v>
                </c:pt>
                <c:pt idx="115">
                  <c:v>102</c:v>
                </c:pt>
                <c:pt idx="116">
                  <c:v>76</c:v>
                </c:pt>
                <c:pt idx="117">
                  <c:v>63</c:v>
                </c:pt>
                <c:pt idx="118">
                  <c:v>122</c:v>
                </c:pt>
                <c:pt idx="119">
                  <c:v>135</c:v>
                </c:pt>
                <c:pt idx="120">
                  <c:v>103</c:v>
                </c:pt>
                <c:pt idx="121">
                  <c:v>84</c:v>
                </c:pt>
                <c:pt idx="122">
                  <c:v>128</c:v>
                </c:pt>
                <c:pt idx="123">
                  <c:v>298</c:v>
                </c:pt>
                <c:pt idx="124">
                  <c:v>282</c:v>
                </c:pt>
                <c:pt idx="125">
                  <c:v>117</c:v>
                </c:pt>
                <c:pt idx="126">
                  <c:v>117</c:v>
                </c:pt>
                <c:pt idx="127">
                  <c:v>249</c:v>
                </c:pt>
                <c:pt idx="128">
                  <c:v>292</c:v>
                </c:pt>
                <c:pt idx="129">
                  <c:v>167</c:v>
                </c:pt>
                <c:pt idx="130">
                  <c:v>168</c:v>
                </c:pt>
                <c:pt idx="131">
                  <c:v>307</c:v>
                </c:pt>
                <c:pt idx="132">
                  <c:v>173</c:v>
                </c:pt>
                <c:pt idx="133">
                  <c:v>43</c:v>
                </c:pt>
                <c:pt idx="134">
                  <c:v>221</c:v>
                </c:pt>
                <c:pt idx="135">
                  <c:v>87</c:v>
                </c:pt>
                <c:pt idx="136">
                  <c:v>102</c:v>
                </c:pt>
                <c:pt idx="137">
                  <c:v>50</c:v>
                </c:pt>
                <c:pt idx="138">
                  <c:v>121</c:v>
                </c:pt>
                <c:pt idx="139">
                  <c:v>96</c:v>
                </c:pt>
                <c:pt idx="140">
                  <c:v>114</c:v>
                </c:pt>
                <c:pt idx="141">
                  <c:v>56</c:v>
                </c:pt>
                <c:pt idx="142">
                  <c:v>122</c:v>
                </c:pt>
                <c:pt idx="143">
                  <c:v>82</c:v>
                </c:pt>
                <c:pt idx="144">
                  <c:v>74</c:v>
                </c:pt>
                <c:pt idx="145">
                  <c:v>106</c:v>
                </c:pt>
                <c:pt idx="146">
                  <c:v>85</c:v>
                </c:pt>
                <c:pt idx="147">
                  <c:v>86</c:v>
                </c:pt>
                <c:pt idx="148">
                  <c:v>78</c:v>
                </c:pt>
                <c:pt idx="149">
                  <c:v>86</c:v>
                </c:pt>
                <c:pt idx="150">
                  <c:v>44</c:v>
                </c:pt>
                <c:pt idx="151">
                  <c:v>139</c:v>
                </c:pt>
                <c:pt idx="152">
                  <c:v>82</c:v>
                </c:pt>
                <c:pt idx="153">
                  <c:v>353</c:v>
                </c:pt>
                <c:pt idx="154">
                  <c:v>235</c:v>
                </c:pt>
                <c:pt idx="155">
                  <c:v>176</c:v>
                </c:pt>
                <c:pt idx="156">
                  <c:v>170</c:v>
                </c:pt>
                <c:pt idx="157">
                  <c:v>59</c:v>
                </c:pt>
                <c:pt idx="158">
                  <c:v>84</c:v>
                </c:pt>
                <c:pt idx="159">
                  <c:v>62</c:v>
                </c:pt>
                <c:pt idx="160">
                  <c:v>205</c:v>
                </c:pt>
                <c:pt idx="161">
                  <c:v>68</c:v>
                </c:pt>
                <c:pt idx="162">
                  <c:v>348</c:v>
                </c:pt>
                <c:pt idx="163">
                  <c:v>112</c:v>
                </c:pt>
                <c:pt idx="164">
                  <c:v>90</c:v>
                </c:pt>
                <c:pt idx="165">
                  <c:v>108</c:v>
                </c:pt>
                <c:pt idx="166">
                  <c:v>74</c:v>
                </c:pt>
                <c:pt idx="167">
                  <c:v>50</c:v>
                </c:pt>
                <c:pt idx="168">
                  <c:v>56</c:v>
                </c:pt>
                <c:pt idx="169">
                  <c:v>94</c:v>
                </c:pt>
                <c:pt idx="170">
                  <c:v>116</c:v>
                </c:pt>
                <c:pt idx="171">
                  <c:v>80</c:v>
                </c:pt>
                <c:pt idx="172">
                  <c:v>73</c:v>
                </c:pt>
                <c:pt idx="173">
                  <c:v>54</c:v>
                </c:pt>
                <c:pt idx="174">
                  <c:v>67</c:v>
                </c:pt>
                <c:pt idx="175">
                  <c:v>79</c:v>
                </c:pt>
                <c:pt idx="176">
                  <c:v>43</c:v>
                </c:pt>
                <c:pt idx="177">
                  <c:v>99</c:v>
                </c:pt>
                <c:pt idx="178">
                  <c:v>131</c:v>
                </c:pt>
                <c:pt idx="179">
                  <c:v>82</c:v>
                </c:pt>
                <c:pt idx="180">
                  <c:v>61</c:v>
                </c:pt>
                <c:pt idx="181">
                  <c:v>95</c:v>
                </c:pt>
                <c:pt idx="182">
                  <c:v>132</c:v>
                </c:pt>
                <c:pt idx="183">
                  <c:v>109</c:v>
                </c:pt>
                <c:pt idx="184">
                  <c:v>59</c:v>
                </c:pt>
                <c:pt idx="185">
                  <c:v>73</c:v>
                </c:pt>
                <c:pt idx="186">
                  <c:v>222</c:v>
                </c:pt>
                <c:pt idx="187">
                  <c:v>100</c:v>
                </c:pt>
                <c:pt idx="188">
                  <c:v>359</c:v>
                </c:pt>
                <c:pt idx="189">
                  <c:v>298</c:v>
                </c:pt>
                <c:pt idx="190">
                  <c:v>134</c:v>
                </c:pt>
                <c:pt idx="191">
                  <c:v>83</c:v>
                </c:pt>
                <c:pt idx="192">
                  <c:v>111</c:v>
                </c:pt>
                <c:pt idx="193">
                  <c:v>108</c:v>
                </c:pt>
                <c:pt idx="194">
                  <c:v>419</c:v>
                </c:pt>
                <c:pt idx="195">
                  <c:v>91</c:v>
                </c:pt>
                <c:pt idx="196">
                  <c:v>375</c:v>
                </c:pt>
                <c:pt idx="197">
                  <c:v>132</c:v>
                </c:pt>
                <c:pt idx="198">
                  <c:v>119</c:v>
                </c:pt>
                <c:pt idx="199">
                  <c:v>87</c:v>
                </c:pt>
                <c:pt idx="200">
                  <c:v>187</c:v>
                </c:pt>
                <c:pt idx="201">
                  <c:v>100</c:v>
                </c:pt>
                <c:pt idx="202">
                  <c:v>125</c:v>
                </c:pt>
                <c:pt idx="203">
                  <c:v>114</c:v>
                </c:pt>
                <c:pt idx="204">
                  <c:v>167</c:v>
                </c:pt>
                <c:pt idx="205">
                  <c:v>282</c:v>
                </c:pt>
                <c:pt idx="206">
                  <c:v>98</c:v>
                </c:pt>
                <c:pt idx="207">
                  <c:v>88</c:v>
                </c:pt>
                <c:pt idx="208">
                  <c:v>124</c:v>
                </c:pt>
                <c:pt idx="209">
                  <c:v>154</c:v>
                </c:pt>
                <c:pt idx="210">
                  <c:v>46</c:v>
                </c:pt>
                <c:pt idx="211">
                  <c:v>71</c:v>
                </c:pt>
                <c:pt idx="212">
                  <c:v>53</c:v>
                </c:pt>
                <c:pt idx="213">
                  <c:v>40</c:v>
                </c:pt>
                <c:pt idx="214">
                  <c:v>67</c:v>
                </c:pt>
                <c:pt idx="215">
                  <c:v>128</c:v>
                </c:pt>
                <c:pt idx="216">
                  <c:v>82</c:v>
                </c:pt>
                <c:pt idx="217">
                  <c:v>253</c:v>
                </c:pt>
                <c:pt idx="218">
                  <c:v>97</c:v>
                </c:pt>
                <c:pt idx="219">
                  <c:v>47</c:v>
                </c:pt>
                <c:pt idx="220">
                  <c:v>103</c:v>
                </c:pt>
                <c:pt idx="221">
                  <c:v>81</c:v>
                </c:pt>
                <c:pt idx="222">
                  <c:v>59</c:v>
                </c:pt>
                <c:pt idx="223">
                  <c:v>82</c:v>
                </c:pt>
                <c:pt idx="224">
                  <c:v>69</c:v>
                </c:pt>
                <c:pt idx="225">
                  <c:v>50</c:v>
                </c:pt>
                <c:pt idx="226">
                  <c:v>69</c:v>
                </c:pt>
                <c:pt idx="227">
                  <c:v>154</c:v>
                </c:pt>
                <c:pt idx="228">
                  <c:v>99</c:v>
                </c:pt>
                <c:pt idx="229">
                  <c:v>52</c:v>
                </c:pt>
                <c:pt idx="230">
                  <c:v>79</c:v>
                </c:pt>
                <c:pt idx="231">
                  <c:v>85</c:v>
                </c:pt>
                <c:pt idx="232">
                  <c:v>79</c:v>
                </c:pt>
                <c:pt idx="233">
                  <c:v>71</c:v>
                </c:pt>
                <c:pt idx="234">
                  <c:v>142</c:v>
                </c:pt>
                <c:pt idx="235">
                  <c:v>98</c:v>
                </c:pt>
                <c:pt idx="236">
                  <c:v>137</c:v>
                </c:pt>
                <c:pt idx="237">
                  <c:v>51</c:v>
                </c:pt>
                <c:pt idx="238">
                  <c:v>66</c:v>
                </c:pt>
                <c:pt idx="239">
                  <c:v>74</c:v>
                </c:pt>
                <c:pt idx="240">
                  <c:v>81</c:v>
                </c:pt>
                <c:pt idx="241">
                  <c:v>183</c:v>
                </c:pt>
                <c:pt idx="242">
                  <c:v>83</c:v>
                </c:pt>
                <c:pt idx="243">
                  <c:v>90</c:v>
                </c:pt>
                <c:pt idx="244">
                  <c:v>66</c:v>
                </c:pt>
                <c:pt idx="245">
                  <c:v>45</c:v>
                </c:pt>
                <c:pt idx="246">
                  <c:v>42</c:v>
                </c:pt>
                <c:pt idx="247">
                  <c:v>53</c:v>
                </c:pt>
                <c:pt idx="248">
                  <c:v>154</c:v>
                </c:pt>
                <c:pt idx="249">
                  <c:v>110</c:v>
                </c:pt>
                <c:pt idx="250">
                  <c:v>103</c:v>
                </c:pt>
                <c:pt idx="251">
                  <c:v>70</c:v>
                </c:pt>
                <c:pt idx="252">
                  <c:v>159</c:v>
                </c:pt>
                <c:pt idx="253">
                  <c:v>91</c:v>
                </c:pt>
                <c:pt idx="254">
                  <c:v>90</c:v>
                </c:pt>
                <c:pt idx="255">
                  <c:v>61</c:v>
                </c:pt>
                <c:pt idx="256">
                  <c:v>43</c:v>
                </c:pt>
                <c:pt idx="257">
                  <c:v>87</c:v>
                </c:pt>
                <c:pt idx="258">
                  <c:v>78</c:v>
                </c:pt>
                <c:pt idx="259">
                  <c:v>96</c:v>
                </c:pt>
                <c:pt idx="260">
                  <c:v>223</c:v>
                </c:pt>
                <c:pt idx="261">
                  <c:v>73</c:v>
                </c:pt>
                <c:pt idx="262">
                  <c:v>88</c:v>
                </c:pt>
                <c:pt idx="263">
                  <c:v>63</c:v>
                </c:pt>
                <c:pt idx="264">
                  <c:v>62</c:v>
                </c:pt>
                <c:pt idx="265">
                  <c:v>107</c:v>
                </c:pt>
                <c:pt idx="266">
                  <c:v>77</c:v>
                </c:pt>
                <c:pt idx="267">
                  <c:v>54</c:v>
                </c:pt>
                <c:pt idx="268">
                  <c:v>66</c:v>
                </c:pt>
                <c:pt idx="269">
                  <c:v>69</c:v>
                </c:pt>
                <c:pt idx="270">
                  <c:v>90</c:v>
                </c:pt>
                <c:pt idx="271">
                  <c:v>72</c:v>
                </c:pt>
                <c:pt idx="272">
                  <c:v>70</c:v>
                </c:pt>
                <c:pt idx="273">
                  <c:v>82</c:v>
                </c:pt>
                <c:pt idx="274">
                  <c:v>85</c:v>
                </c:pt>
                <c:pt idx="275">
                  <c:v>54</c:v>
                </c:pt>
                <c:pt idx="276">
                  <c:v>61</c:v>
                </c:pt>
                <c:pt idx="277">
                  <c:v>57</c:v>
                </c:pt>
                <c:pt idx="278">
                  <c:v>115</c:v>
                </c:pt>
                <c:pt idx="279">
                  <c:v>65</c:v>
                </c:pt>
                <c:pt idx="280">
                  <c:v>77</c:v>
                </c:pt>
                <c:pt idx="281">
                  <c:v>126</c:v>
                </c:pt>
                <c:pt idx="282">
                  <c:v>94</c:v>
                </c:pt>
                <c:pt idx="283">
                  <c:v>104</c:v>
                </c:pt>
                <c:pt idx="284">
                  <c:v>118</c:v>
                </c:pt>
                <c:pt idx="285">
                  <c:v>64</c:v>
                </c:pt>
                <c:pt idx="286">
                  <c:v>64</c:v>
                </c:pt>
                <c:pt idx="287">
                  <c:v>161</c:v>
                </c:pt>
                <c:pt idx="288">
                  <c:v>82</c:v>
                </c:pt>
                <c:pt idx="289">
                  <c:v>131</c:v>
                </c:pt>
                <c:pt idx="290">
                  <c:v>49</c:v>
                </c:pt>
                <c:pt idx="291">
                  <c:v>60</c:v>
                </c:pt>
                <c:pt idx="292">
                  <c:v>55</c:v>
                </c:pt>
                <c:pt idx="293">
                  <c:v>82</c:v>
                </c:pt>
                <c:pt idx="294">
                  <c:v>108</c:v>
                </c:pt>
                <c:pt idx="295">
                  <c:v>135</c:v>
                </c:pt>
                <c:pt idx="296">
                  <c:v>53</c:v>
                </c:pt>
                <c:pt idx="297">
                  <c:v>99</c:v>
                </c:pt>
                <c:pt idx="298">
                  <c:v>56</c:v>
                </c:pt>
                <c:pt idx="299">
                  <c:v>46</c:v>
                </c:pt>
                <c:pt idx="300">
                  <c:v>96</c:v>
                </c:pt>
                <c:pt idx="301">
                  <c:v>51</c:v>
                </c:pt>
                <c:pt idx="302">
                  <c:v>99</c:v>
                </c:pt>
                <c:pt idx="303">
                  <c:v>41</c:v>
                </c:pt>
                <c:pt idx="304">
                  <c:v>47</c:v>
                </c:pt>
                <c:pt idx="305">
                  <c:v>116</c:v>
                </c:pt>
                <c:pt idx="306">
                  <c:v>234</c:v>
                </c:pt>
                <c:pt idx="307">
                  <c:v>355</c:v>
                </c:pt>
                <c:pt idx="308">
                  <c:v>146</c:v>
                </c:pt>
                <c:pt idx="309">
                  <c:v>144</c:v>
                </c:pt>
                <c:pt idx="310">
                  <c:v>146</c:v>
                </c:pt>
                <c:pt idx="311">
                  <c:v>99</c:v>
                </c:pt>
                <c:pt idx="312">
                  <c:v>135</c:v>
                </c:pt>
                <c:pt idx="313">
                  <c:v>129</c:v>
                </c:pt>
                <c:pt idx="314">
                  <c:v>112</c:v>
                </c:pt>
                <c:pt idx="315">
                  <c:v>84</c:v>
                </c:pt>
                <c:pt idx="316">
                  <c:v>141</c:v>
                </c:pt>
                <c:pt idx="317">
                  <c:v>218</c:v>
                </c:pt>
                <c:pt idx="318">
                  <c:v>110</c:v>
                </c:pt>
                <c:pt idx="319">
                  <c:v>61</c:v>
                </c:pt>
                <c:pt idx="320">
                  <c:v>82</c:v>
                </c:pt>
                <c:pt idx="321">
                  <c:v>106</c:v>
                </c:pt>
                <c:pt idx="322">
                  <c:v>58</c:v>
                </c:pt>
                <c:pt idx="323">
                  <c:v>241</c:v>
                </c:pt>
                <c:pt idx="324">
                  <c:v>169</c:v>
                </c:pt>
                <c:pt idx="325">
                  <c:v>60</c:v>
                </c:pt>
                <c:pt idx="326">
                  <c:v>104</c:v>
                </c:pt>
                <c:pt idx="327">
                  <c:v>65</c:v>
                </c:pt>
                <c:pt idx="328">
                  <c:v>85</c:v>
                </c:pt>
                <c:pt idx="329">
                  <c:v>104</c:v>
                </c:pt>
                <c:pt idx="330">
                  <c:v>224</c:v>
                </c:pt>
                <c:pt idx="331">
                  <c:v>152</c:v>
                </c:pt>
                <c:pt idx="332">
                  <c:v>142</c:v>
                </c:pt>
                <c:pt idx="333">
                  <c:v>117</c:v>
                </c:pt>
                <c:pt idx="334">
                  <c:v>112</c:v>
                </c:pt>
                <c:pt idx="335">
                  <c:v>63</c:v>
                </c:pt>
                <c:pt idx="336">
                  <c:v>61</c:v>
                </c:pt>
                <c:pt idx="337">
                  <c:v>55</c:v>
                </c:pt>
                <c:pt idx="338">
                  <c:v>85</c:v>
                </c:pt>
                <c:pt idx="339">
                  <c:v>83</c:v>
                </c:pt>
                <c:pt idx="340">
                  <c:v>56</c:v>
                </c:pt>
                <c:pt idx="341">
                  <c:v>77</c:v>
                </c:pt>
                <c:pt idx="342">
                  <c:v>71</c:v>
                </c:pt>
                <c:pt idx="343">
                  <c:v>56</c:v>
                </c:pt>
                <c:pt idx="344">
                  <c:v>58</c:v>
                </c:pt>
                <c:pt idx="345">
                  <c:v>151</c:v>
                </c:pt>
                <c:pt idx="346">
                  <c:v>112</c:v>
                </c:pt>
                <c:pt idx="347">
                  <c:v>158</c:v>
                </c:pt>
                <c:pt idx="348">
                  <c:v>169</c:v>
                </c:pt>
                <c:pt idx="349">
                  <c:v>119</c:v>
                </c:pt>
                <c:pt idx="350">
                  <c:v>143</c:v>
                </c:pt>
                <c:pt idx="351">
                  <c:v>172</c:v>
                </c:pt>
                <c:pt idx="352">
                  <c:v>146</c:v>
                </c:pt>
                <c:pt idx="353">
                  <c:v>135</c:v>
                </c:pt>
                <c:pt idx="354">
                  <c:v>130</c:v>
                </c:pt>
                <c:pt idx="355">
                  <c:v>212</c:v>
                </c:pt>
                <c:pt idx="356">
                  <c:v>744</c:v>
                </c:pt>
                <c:pt idx="357">
                  <c:v>84</c:v>
                </c:pt>
                <c:pt idx="358">
                  <c:v>73</c:v>
                </c:pt>
                <c:pt idx="359">
                  <c:v>171</c:v>
                </c:pt>
                <c:pt idx="360">
                  <c:v>98</c:v>
                </c:pt>
                <c:pt idx="361">
                  <c:v>104</c:v>
                </c:pt>
                <c:pt idx="362">
                  <c:v>236</c:v>
                </c:pt>
                <c:pt idx="363">
                  <c:v>166</c:v>
                </c:pt>
                <c:pt idx="364">
                  <c:v>173</c:v>
                </c:pt>
                <c:pt idx="365">
                  <c:v>146</c:v>
                </c:pt>
                <c:pt idx="366">
                  <c:v>102</c:v>
                </c:pt>
                <c:pt idx="367">
                  <c:v>112</c:v>
                </c:pt>
                <c:pt idx="368">
                  <c:v>149</c:v>
                </c:pt>
                <c:pt idx="369">
                  <c:v>136</c:v>
                </c:pt>
                <c:pt idx="370">
                  <c:v>110</c:v>
                </c:pt>
                <c:pt idx="371">
                  <c:v>116</c:v>
                </c:pt>
                <c:pt idx="372">
                  <c:v>172</c:v>
                </c:pt>
                <c:pt idx="373">
                  <c:v>132</c:v>
                </c:pt>
                <c:pt idx="374">
                  <c:v>107</c:v>
                </c:pt>
                <c:pt idx="375">
                  <c:v>88</c:v>
                </c:pt>
                <c:pt idx="376">
                  <c:v>93</c:v>
                </c:pt>
                <c:pt idx="377">
                  <c:v>180</c:v>
                </c:pt>
                <c:pt idx="378">
                  <c:v>72</c:v>
                </c:pt>
                <c:pt idx="379">
                  <c:v>122</c:v>
                </c:pt>
                <c:pt idx="380">
                  <c:v>90</c:v>
                </c:pt>
                <c:pt idx="381">
                  <c:v>51</c:v>
                </c:pt>
                <c:pt idx="382">
                  <c:v>101</c:v>
                </c:pt>
                <c:pt idx="383">
                  <c:v>106</c:v>
                </c:pt>
                <c:pt idx="384">
                  <c:v>285</c:v>
                </c:pt>
                <c:pt idx="385">
                  <c:v>199</c:v>
                </c:pt>
                <c:pt idx="386">
                  <c:v>96</c:v>
                </c:pt>
                <c:pt idx="387">
                  <c:v>49</c:v>
                </c:pt>
                <c:pt idx="388">
                  <c:v>103</c:v>
                </c:pt>
                <c:pt idx="389">
                  <c:v>56</c:v>
                </c:pt>
                <c:pt idx="390">
                  <c:v>75</c:v>
                </c:pt>
                <c:pt idx="391">
                  <c:v>133</c:v>
                </c:pt>
                <c:pt idx="392">
                  <c:v>1936</c:v>
                </c:pt>
                <c:pt idx="393">
                  <c:v>77</c:v>
                </c:pt>
                <c:pt idx="394">
                  <c:v>59</c:v>
                </c:pt>
                <c:pt idx="395">
                  <c:v>359</c:v>
                </c:pt>
                <c:pt idx="396">
                  <c:v>170</c:v>
                </c:pt>
                <c:pt idx="397">
                  <c:v>87</c:v>
                </c:pt>
                <c:pt idx="398">
                  <c:v>102</c:v>
                </c:pt>
                <c:pt idx="399">
                  <c:v>141</c:v>
                </c:pt>
                <c:pt idx="400">
                  <c:v>154</c:v>
                </c:pt>
                <c:pt idx="401">
                  <c:v>138</c:v>
                </c:pt>
                <c:pt idx="402">
                  <c:v>72</c:v>
                </c:pt>
                <c:pt idx="403">
                  <c:v>69</c:v>
                </c:pt>
                <c:pt idx="404">
                  <c:v>183</c:v>
                </c:pt>
                <c:pt idx="405">
                  <c:v>175</c:v>
                </c:pt>
                <c:pt idx="406">
                  <c:v>129</c:v>
                </c:pt>
                <c:pt idx="407">
                  <c:v>77</c:v>
                </c:pt>
                <c:pt idx="408">
                  <c:v>169</c:v>
                </c:pt>
                <c:pt idx="409">
                  <c:v>129</c:v>
                </c:pt>
                <c:pt idx="410">
                  <c:v>83</c:v>
                </c:pt>
                <c:pt idx="411">
                  <c:v>192</c:v>
                </c:pt>
                <c:pt idx="412">
                  <c:v>143</c:v>
                </c:pt>
                <c:pt idx="413">
                  <c:v>189</c:v>
                </c:pt>
                <c:pt idx="414">
                  <c:v>116</c:v>
                </c:pt>
                <c:pt idx="415">
                  <c:v>248</c:v>
                </c:pt>
                <c:pt idx="416">
                  <c:v>132</c:v>
                </c:pt>
                <c:pt idx="417">
                  <c:v>183</c:v>
                </c:pt>
                <c:pt idx="418">
                  <c:v>170</c:v>
                </c:pt>
                <c:pt idx="419">
                  <c:v>130</c:v>
                </c:pt>
                <c:pt idx="420">
                  <c:v>142</c:v>
                </c:pt>
                <c:pt idx="421">
                  <c:v>181</c:v>
                </c:pt>
                <c:pt idx="422">
                  <c:v>127</c:v>
                </c:pt>
                <c:pt idx="423">
                  <c:v>130</c:v>
                </c:pt>
                <c:pt idx="424">
                  <c:v>97</c:v>
                </c:pt>
                <c:pt idx="425">
                  <c:v>296</c:v>
                </c:pt>
                <c:pt idx="426">
                  <c:v>122</c:v>
                </c:pt>
                <c:pt idx="427">
                  <c:v>151</c:v>
                </c:pt>
                <c:pt idx="428">
                  <c:v>72</c:v>
                </c:pt>
                <c:pt idx="429">
                  <c:v>218</c:v>
                </c:pt>
                <c:pt idx="430">
                  <c:v>168</c:v>
                </c:pt>
                <c:pt idx="431">
                  <c:v>117</c:v>
                </c:pt>
                <c:pt idx="432">
                  <c:v>126</c:v>
                </c:pt>
                <c:pt idx="433">
                  <c:v>191</c:v>
                </c:pt>
                <c:pt idx="434">
                  <c:v>138</c:v>
                </c:pt>
                <c:pt idx="435">
                  <c:v>95</c:v>
                </c:pt>
                <c:pt idx="436">
                  <c:v>114</c:v>
                </c:pt>
                <c:pt idx="437">
                  <c:v>112</c:v>
                </c:pt>
                <c:pt idx="438">
                  <c:v>57</c:v>
                </c:pt>
                <c:pt idx="439">
                  <c:v>283</c:v>
                </c:pt>
                <c:pt idx="440">
                  <c:v>132</c:v>
                </c:pt>
                <c:pt idx="441">
                  <c:v>189</c:v>
                </c:pt>
                <c:pt idx="442">
                  <c:v>151</c:v>
                </c:pt>
                <c:pt idx="443">
                  <c:v>115</c:v>
                </c:pt>
                <c:pt idx="444">
                  <c:v>101</c:v>
                </c:pt>
                <c:pt idx="445">
                  <c:v>89</c:v>
                </c:pt>
                <c:pt idx="446">
                  <c:v>39</c:v>
                </c:pt>
                <c:pt idx="447">
                  <c:v>128</c:v>
                </c:pt>
                <c:pt idx="448">
                  <c:v>185</c:v>
                </c:pt>
                <c:pt idx="449">
                  <c:v>70</c:v>
                </c:pt>
                <c:pt idx="450">
                  <c:v>67</c:v>
                </c:pt>
                <c:pt idx="451">
                  <c:v>95</c:v>
                </c:pt>
                <c:pt idx="452">
                  <c:v>60</c:v>
                </c:pt>
                <c:pt idx="453">
                  <c:v>67</c:v>
                </c:pt>
                <c:pt idx="454">
                  <c:v>56</c:v>
                </c:pt>
                <c:pt idx="455">
                  <c:v>104</c:v>
                </c:pt>
                <c:pt idx="456">
                  <c:v>140</c:v>
                </c:pt>
                <c:pt idx="457">
                  <c:v>70</c:v>
                </c:pt>
                <c:pt idx="458">
                  <c:v>78</c:v>
                </c:pt>
                <c:pt idx="459">
                  <c:v>67</c:v>
                </c:pt>
                <c:pt idx="460">
                  <c:v>193</c:v>
                </c:pt>
                <c:pt idx="461">
                  <c:v>91</c:v>
                </c:pt>
                <c:pt idx="462">
                  <c:v>80</c:v>
                </c:pt>
                <c:pt idx="463">
                  <c:v>160</c:v>
                </c:pt>
                <c:pt idx="464">
                  <c:v>186</c:v>
                </c:pt>
                <c:pt idx="465">
                  <c:v>112</c:v>
                </c:pt>
                <c:pt idx="466">
                  <c:v>127</c:v>
                </c:pt>
                <c:pt idx="467">
                  <c:v>126</c:v>
                </c:pt>
                <c:pt idx="468">
                  <c:v>143</c:v>
                </c:pt>
                <c:pt idx="469">
                  <c:v>168</c:v>
                </c:pt>
                <c:pt idx="470">
                  <c:v>139</c:v>
                </c:pt>
                <c:pt idx="471">
                  <c:v>109</c:v>
                </c:pt>
                <c:pt idx="472">
                  <c:v>180</c:v>
                </c:pt>
                <c:pt idx="473">
                  <c:v>200</c:v>
                </c:pt>
                <c:pt idx="474">
                  <c:v>196</c:v>
                </c:pt>
                <c:pt idx="475">
                  <c:v>273</c:v>
                </c:pt>
                <c:pt idx="476">
                  <c:v>214</c:v>
                </c:pt>
                <c:pt idx="477">
                  <c:v>208</c:v>
                </c:pt>
                <c:pt idx="478">
                  <c:v>157</c:v>
                </c:pt>
                <c:pt idx="479">
                  <c:v>177</c:v>
                </c:pt>
                <c:pt idx="480">
                  <c:v>393</c:v>
                </c:pt>
                <c:pt idx="481">
                  <c:v>249</c:v>
                </c:pt>
                <c:pt idx="482">
                  <c:v>178</c:v>
                </c:pt>
                <c:pt idx="483">
                  <c:v>107</c:v>
                </c:pt>
                <c:pt idx="484">
                  <c:v>122</c:v>
                </c:pt>
                <c:pt idx="485">
                  <c:v>397</c:v>
                </c:pt>
                <c:pt idx="486">
                  <c:v>91</c:v>
                </c:pt>
                <c:pt idx="487">
                  <c:v>55</c:v>
                </c:pt>
                <c:pt idx="488">
                  <c:v>88</c:v>
                </c:pt>
                <c:pt idx="489">
                  <c:v>124</c:v>
                </c:pt>
                <c:pt idx="490">
                  <c:v>188</c:v>
                </c:pt>
                <c:pt idx="491">
                  <c:v>89</c:v>
                </c:pt>
                <c:pt idx="492">
                  <c:v>155</c:v>
                </c:pt>
                <c:pt idx="493">
                  <c:v>295</c:v>
                </c:pt>
                <c:pt idx="494">
                  <c:v>91</c:v>
                </c:pt>
                <c:pt idx="495">
                  <c:v>220</c:v>
                </c:pt>
                <c:pt idx="496">
                  <c:v>186</c:v>
                </c:pt>
                <c:pt idx="497">
                  <c:v>105</c:v>
                </c:pt>
                <c:pt idx="498">
                  <c:v>357</c:v>
                </c:pt>
                <c:pt idx="49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4033-B69C-C1777412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AB8990-67C7-4B5C-9304-EA6EAF7F1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C10DF5-078B-4EE6-BD9E-A2369CB54E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72210C-6F49-4D2A-A81F-76E6A483DB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ED5B7A-AD71-4406-8202-5DA43BE397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5B2CB-D216-414D-BB91-117594290A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3B3A19-2E59-49AF-BFC5-89FD6CF785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A19EB6-5A2A-48CE-9A3E-DA6CB547DF2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3C980-BF75-76C5-F236-D448A25F250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61D26-0A47-42A5-BE9D-C0CD34A5F7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072946-8B40-4BAC-BDB6-A2235436F1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49BC87-31DD-41FA-AD12-210CF05536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1C6EDC-40DF-4E69-8FD4-E1F7527D5B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D43E1E-FA6A-4E63-A3CA-00A322F9AF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1F815B-F624-4D0C-BDBC-A7BD87AA9F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36F904-D4BE-46D0-B2A5-066E933C2EB5}" name="Tabla19" displayName="Tabla19" ref="B3:D503" totalsRowShown="0" headerRowBorderDxfId="25" tableBorderDxfId="24">
  <autoFilter ref="B3:D503" xr:uid="{260949B6-6210-4C5E-9E87-FD523B95BE7F}"/>
  <tableColumns count="3">
    <tableColumn id="1" xr3:uid="{E701BF43-D8EB-400B-8869-84E9BB94B852}" name="Iteracion"/>
    <tableColumn id="2" xr3:uid="{64AF563C-F596-4C50-BDA9-1CCEED9A8EC1}" name="Tiempo_lineal (ns)"/>
    <tableColumn id="3" xr3:uid="{BC1705E2-DD2C-4AD4-8D34-453E26FF0B07}" name="Tiempo_normal (n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35EF7A-24D9-4BB1-871B-E01CA0F00437}" name="Tabla6" displayName="Tabla6" ref="N3:P503" totalsRowShown="0" headerRowBorderDxfId="1" tableBorderDxfId="0">
  <autoFilter ref="N3:P503" xr:uid="{6035EF7A-24D9-4BB1-871B-E01CA0F00437}"/>
  <tableColumns count="3">
    <tableColumn id="1" xr3:uid="{535981A4-3509-4049-B46A-559F862A948F}" name="Iteracion"/>
    <tableColumn id="2" xr3:uid="{8E768D41-9EA6-48DD-9E05-1B7CA1A44FB3}" name="Tiempo_lineal (ns)"/>
    <tableColumn id="3" xr3:uid="{EE9CEDB6-9799-401A-934D-B3D8F9F50B46}" name="Tiempo_normal (n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BD3BDE-2BC0-4B3E-8B41-7AB9A110B460}" name="Tabla310" displayName="Tabla310" ref="E3:G503" totalsRowShown="0" headerRowBorderDxfId="23" tableBorderDxfId="22">
  <autoFilter ref="E3:G503" xr:uid="{8ACC1E8A-5DAD-49F9-8213-EEDE66FD5254}"/>
  <tableColumns count="3">
    <tableColumn id="1" xr3:uid="{9773B3C4-B173-433B-BFBC-3A2AFE707C66}" name="Iteracion"/>
    <tableColumn id="2" xr3:uid="{DF959531-C459-4BB5-B353-1EF4D20C9F19}" name="Tiempo_lineal (ns)"/>
    <tableColumn id="3" xr3:uid="{A8AAF953-9E0F-4805-8486-B7E090AEF763}" name="Tiempo_normal (n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41ADD1-185A-4735-9561-0BC261296917}" name="Tabla411" displayName="Tabla411" ref="H3:J503" totalsRowShown="0" headerRowBorderDxfId="21" tableBorderDxfId="20">
  <autoFilter ref="H3:J503" xr:uid="{F6F48E2E-70AC-452B-9065-143521C9A88C}"/>
  <tableColumns count="3">
    <tableColumn id="1" xr3:uid="{E082E63C-F5A3-4173-BD2D-83317D02B52A}" name="Iteracion"/>
    <tableColumn id="2" xr3:uid="{6E2D7B14-E0B2-44BE-A2E1-DC1B244B64A9}" name="Tiempo_lineal (ns)" dataDxfId="19"/>
    <tableColumn id="3" xr3:uid="{A882D6D8-CD04-4257-BC13-2F11D6D08DD3}" name="Tiempo_normal (ns)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0F3D97-C3D8-4BC7-B87C-37FA9216B296}" name="Tabla512" displayName="Tabla512" ref="K3:M503" totalsRowShown="0" headerRowBorderDxfId="17" tableBorderDxfId="16">
  <autoFilter ref="K3:M503" xr:uid="{EE34B42E-B34A-4C18-B10B-B160EA66A56E}"/>
  <tableColumns count="3">
    <tableColumn id="1" xr3:uid="{90AF074F-ABC2-485A-BCBE-3B978685753F}" name="Iteracion"/>
    <tableColumn id="2" xr3:uid="{83E71889-A477-4F30-B9F6-19C68C78F2C9}" name="Tiempo_lineal (ns)" dataDxfId="15"/>
    <tableColumn id="3" xr3:uid="{F75D21ED-D87D-4E64-83A3-8D0757E7E823}" name="Tiempo_normal (ns)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AEC7A8-DD77-47ED-85E6-8C33DC50A6C3}" name="Tabla613" displayName="Tabla613" ref="N3:P503" totalsRowShown="0" headerRowBorderDxfId="13" tableBorderDxfId="12">
  <autoFilter ref="N3:P503" xr:uid="{6035EF7A-24D9-4BB1-871B-E01CA0F00437}"/>
  <tableColumns count="3">
    <tableColumn id="1" xr3:uid="{4276866B-A498-43EE-8CB6-51881801C960}" name="Iteracion"/>
    <tableColumn id="2" xr3:uid="{26A9253A-1502-4A6C-B2C1-E226A8C752F7}" name="Tiempo_lineal (ns)" dataDxfId="11"/>
    <tableColumn id="3" xr3:uid="{9AE212D9-3D28-498F-8080-8A74D7116FD3}" name="Tiempo_normal (ns)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949B6-6210-4C5E-9E87-FD523B95BE7F}" name="Tabla1" displayName="Tabla1" ref="B3:D503" totalsRowShown="0" headerRowBorderDxfId="9" tableBorderDxfId="8">
  <autoFilter ref="B3:D503" xr:uid="{260949B6-6210-4C5E-9E87-FD523B95BE7F}"/>
  <tableColumns count="3">
    <tableColumn id="1" xr3:uid="{76282E66-0705-4758-8AA5-908C797F6605}" name="Iteracion"/>
    <tableColumn id="2" xr3:uid="{3AA17949-3853-41EC-8F98-58E9DCCDDC19}" name="Tiempo_lineal (ns)"/>
    <tableColumn id="3" xr3:uid="{0F42D21C-FCD1-4B60-BFB2-21B0C5094DC0}" name="Tiempo_normal (n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CC1E8A-5DAD-49F9-8213-EEDE66FD5254}" name="Tabla3" displayName="Tabla3" ref="E3:G503" totalsRowShown="0" headerRowBorderDxfId="7" tableBorderDxfId="6">
  <autoFilter ref="E3:G503" xr:uid="{8ACC1E8A-5DAD-49F9-8213-EEDE66FD5254}"/>
  <tableColumns count="3">
    <tableColumn id="1" xr3:uid="{7D1A31A7-F84C-4948-86AE-F0DD17AF15F7}" name="Iteracion"/>
    <tableColumn id="2" xr3:uid="{24A1CF1E-7E0F-46E4-B458-29C42C960359}" name="Tiempo_lineal (ns)"/>
    <tableColumn id="3" xr3:uid="{25409E8A-5E28-4E99-B79D-1DDFB704AB8F}" name="Tiempo_normal (n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F48E2E-70AC-452B-9065-143521C9A88C}" name="Tabla4" displayName="Tabla4" ref="H3:J503" totalsRowShown="0" headerRowBorderDxfId="5" tableBorderDxfId="4">
  <autoFilter ref="H3:J503" xr:uid="{F6F48E2E-70AC-452B-9065-143521C9A88C}"/>
  <tableColumns count="3">
    <tableColumn id="1" xr3:uid="{8BAD4814-D259-4588-974D-DFA952C1D788}" name="Iteracion"/>
    <tableColumn id="2" xr3:uid="{01EF46BB-8388-4676-B5CF-2646A7EE1665}" name="Tiempo_lineal (ns)"/>
    <tableColumn id="3" xr3:uid="{3C227E94-BAE3-4087-A1D5-A66D7F8ADCDA}" name="Tiempo_normal (n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34B42E-B34A-4C18-B10B-B160EA66A56E}" name="Tabla5" displayName="Tabla5" ref="K3:M503" totalsRowShown="0" headerRowBorderDxfId="3" tableBorderDxfId="2">
  <autoFilter ref="K3:M503" xr:uid="{EE34B42E-B34A-4C18-B10B-B160EA66A56E}"/>
  <tableColumns count="3">
    <tableColumn id="1" xr3:uid="{C6972592-558D-4644-9E07-5BAA136D0429}" name="Iteracion"/>
    <tableColumn id="2" xr3:uid="{CDA9FB8C-8FF8-4AE7-8511-0BC405C8C80A}" name="Tiempo_lineal (ns)"/>
    <tableColumn id="3" xr3:uid="{0B04462B-7C91-4DD6-BD64-33FD2E6F9D3B}" name="Tiempo_normal (n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B3F3-C57A-4BF1-BE9F-8A48560F817C}">
  <dimension ref="B2:AF512"/>
  <sheetViews>
    <sheetView tabSelected="1" topLeftCell="K498" zoomScale="80" zoomScaleNormal="80" workbookViewId="0">
      <selection activeCell="AA511" sqref="AA511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4"/>
      <c r="C2" s="5" t="s">
        <v>3</v>
      </c>
      <c r="D2" s="6"/>
      <c r="E2" s="4"/>
      <c r="F2" s="5" t="s">
        <v>4</v>
      </c>
      <c r="G2" s="6"/>
      <c r="H2" s="4"/>
      <c r="I2" s="5" t="s">
        <v>5</v>
      </c>
      <c r="J2" s="6"/>
      <c r="K2" s="4"/>
      <c r="L2" s="5" t="s">
        <v>6</v>
      </c>
      <c r="M2" s="6"/>
      <c r="N2" s="4"/>
      <c r="O2" s="5" t="s">
        <v>7</v>
      </c>
      <c r="P2" s="6"/>
      <c r="R2" s="4"/>
      <c r="S2" s="5" t="s">
        <v>3</v>
      </c>
      <c r="T2" s="6"/>
      <c r="U2" s="4"/>
      <c r="V2" s="5" t="s">
        <v>4</v>
      </c>
      <c r="W2" s="6"/>
      <c r="X2" s="4"/>
      <c r="Y2" s="5" t="s">
        <v>5</v>
      </c>
      <c r="Z2" s="6"/>
      <c r="AA2" s="4"/>
      <c r="AB2" s="5" t="s">
        <v>6</v>
      </c>
      <c r="AC2" s="6"/>
      <c r="AD2" s="4"/>
      <c r="AE2" s="5" t="s">
        <v>7</v>
      </c>
      <c r="AF2" s="6"/>
    </row>
    <row r="3" spans="2:32" x14ac:dyDescent="0.3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R3" s="4" t="s">
        <v>0</v>
      </c>
      <c r="S3" s="5" t="s">
        <v>1</v>
      </c>
      <c r="T3" s="5" t="s">
        <v>2</v>
      </c>
      <c r="U3" s="5" t="s">
        <v>0</v>
      </c>
      <c r="V3" s="5" t="s">
        <v>1</v>
      </c>
      <c r="W3" s="5" t="s">
        <v>2</v>
      </c>
      <c r="X3" s="5" t="s">
        <v>0</v>
      </c>
      <c r="Y3" s="5" t="s">
        <v>1</v>
      </c>
      <c r="Z3" s="5" t="s">
        <v>2</v>
      </c>
      <c r="AA3" s="5" t="s">
        <v>0</v>
      </c>
      <c r="AB3" s="5" t="s">
        <v>1</v>
      </c>
      <c r="AC3" s="5" t="s">
        <v>2</v>
      </c>
      <c r="AD3" s="5" t="s">
        <v>0</v>
      </c>
      <c r="AE3" s="5" t="s">
        <v>1</v>
      </c>
      <c r="AF3" s="6" t="s">
        <v>2</v>
      </c>
    </row>
    <row r="4" spans="2:32" x14ac:dyDescent="0.3">
      <c r="B4">
        <v>1</v>
      </c>
      <c r="C4">
        <v>36684</v>
      </c>
      <c r="D4">
        <v>393697</v>
      </c>
      <c r="E4">
        <v>1</v>
      </c>
      <c r="F4">
        <v>233996</v>
      </c>
      <c r="G4">
        <v>735667</v>
      </c>
      <c r="H4">
        <v>1</v>
      </c>
      <c r="I4" s="35">
        <v>2509210</v>
      </c>
      <c r="J4" s="35">
        <v>9046180</v>
      </c>
      <c r="K4">
        <v>1</v>
      </c>
      <c r="L4" s="35">
        <v>24583200</v>
      </c>
      <c r="M4" s="35">
        <v>78530300</v>
      </c>
      <c r="N4">
        <v>1</v>
      </c>
      <c r="O4" s="35">
        <v>260267000</v>
      </c>
      <c r="P4" s="35">
        <v>782862000</v>
      </c>
      <c r="R4" s="7">
        <v>1</v>
      </c>
      <c r="S4" t="b">
        <f>OR(Tabla19[[#This Row],[Tiempo_lineal (ns)]]&gt;$C$508,Tabla19[[#This Row],[Tiempo_lineal (ns)]]&lt;$C$509)</f>
        <v>1</v>
      </c>
      <c r="T4" t="b">
        <f>OR(Tabla19[[#This Row],[Tiempo_normal (ns)]]&gt;$D$508,Tabla19[[#This Row],[Tiempo_normal (ns)]]&lt;$D$509)</f>
        <v>1</v>
      </c>
      <c r="U4" s="7">
        <v>1</v>
      </c>
      <c r="V4" t="b">
        <f>OR(Tabla310[[#This Row],[Tiempo_lineal (ns)]]&gt;$F$508,Tabla310[[#This Row],[Tiempo_lineal (ns)]]&lt;$F$509)</f>
        <v>0</v>
      </c>
      <c r="W4" t="b">
        <f>OR(Tabla310[[#This Row],[Tiempo_normal (ns)]]&gt;$G$508,Tabla310[[#This Row],[Tiempo_normal (ns)]]&lt;$G$509)</f>
        <v>0</v>
      </c>
      <c r="X4" s="7">
        <v>1</v>
      </c>
      <c r="Y4" t="b">
        <f>OR(Tabla411[[#This Row],[Tiempo_lineal (ns)]]&gt;$I$508,Tabla411[[#This Row],[Tiempo_lineal (ns)]]&lt;$I$509)</f>
        <v>1</v>
      </c>
      <c r="Z4" t="b">
        <f>OR(Tabla411[[#This Row],[Tiempo_normal (ns)]]&gt;$J$508,Tabla411[[#This Row],[Tiempo_normal (ns)]]&lt;$J$509)</f>
        <v>1</v>
      </c>
      <c r="AA4" s="7">
        <v>1</v>
      </c>
      <c r="AB4" t="b">
        <f>OR(Tabla512[[#This Row],[Tiempo_lineal (ns)]]&gt;$L$508,Tabla512[[#This Row],[Tiempo_lineal (ns)]]&lt;$L$509)</f>
        <v>0</v>
      </c>
      <c r="AC4" t="b">
        <f>OR(Tabla512[[#This Row],[Tiempo_normal (ns)]]&gt;$M$508,Tabla512[[#This Row],[Tiempo_normal (ns)]]&lt;$M$509)</f>
        <v>0</v>
      </c>
      <c r="AD4" s="7">
        <v>1</v>
      </c>
      <c r="AE4" t="b">
        <f>OR(Tabla613[[#This Row],[Tiempo_lineal (ns)]]&gt;$O$508,Tabla613[[#This Row],[Tiempo_lineal (ns)]]&lt;$O$509)</f>
        <v>0</v>
      </c>
      <c r="AF4" s="1" t="b">
        <f>OR(Tabla613[[#This Row],[Tiempo_normal (ns)]]&gt;$P$508,Tabla613[[#This Row],[Tiempo_normal (ns)]]&lt;$P$509)</f>
        <v>0</v>
      </c>
    </row>
    <row r="5" spans="2:32" x14ac:dyDescent="0.3">
      <c r="B5">
        <v>2</v>
      </c>
      <c r="C5">
        <v>21594</v>
      </c>
      <c r="D5">
        <v>73918</v>
      </c>
      <c r="E5">
        <v>2</v>
      </c>
      <c r="F5">
        <v>213367</v>
      </c>
      <c r="G5">
        <v>696178</v>
      </c>
      <c r="H5">
        <v>2</v>
      </c>
      <c r="I5" s="35">
        <v>2644180</v>
      </c>
      <c r="J5" s="35">
        <v>7090070</v>
      </c>
      <c r="K5">
        <v>2</v>
      </c>
      <c r="L5" s="35">
        <v>21857200</v>
      </c>
      <c r="M5" s="35">
        <v>74017600</v>
      </c>
      <c r="N5">
        <v>2</v>
      </c>
      <c r="O5" s="35">
        <v>240386000</v>
      </c>
      <c r="P5" s="35">
        <v>803881000</v>
      </c>
      <c r="R5" s="8">
        <v>2</v>
      </c>
      <c r="S5" t="b">
        <f>OR(Tabla19[[#This Row],[Tiempo_lineal (ns)]]&gt;$C$508,Tabla19[[#This Row],[Tiempo_lineal (ns)]]&lt;$C$509)</f>
        <v>0</v>
      </c>
      <c r="T5" t="b">
        <f>OR(Tabla19[[#This Row],[Tiempo_normal (ns)]]&gt;$D$508,Tabla19[[#This Row],[Tiempo_normal (ns)]]&lt;$D$509)</f>
        <v>0</v>
      </c>
      <c r="U5" s="8">
        <v>2</v>
      </c>
      <c r="V5" t="b">
        <f>OR(Tabla310[[#This Row],[Tiempo_lineal (ns)]]&gt;$F$508,Tabla310[[#This Row],[Tiempo_lineal (ns)]]&lt;$F$509)</f>
        <v>0</v>
      </c>
      <c r="W5" t="b">
        <f>OR(Tabla310[[#This Row],[Tiempo_normal (ns)]]&gt;$G$508,Tabla310[[#This Row],[Tiempo_normal (ns)]]&lt;$G$509)</f>
        <v>0</v>
      </c>
      <c r="X5" s="8">
        <v>2</v>
      </c>
      <c r="Y5" t="b">
        <f>OR(Tabla411[[#This Row],[Tiempo_lineal (ns)]]&gt;$I$508,Tabla411[[#This Row],[Tiempo_lineal (ns)]]&lt;$I$509)</f>
        <v>1</v>
      </c>
      <c r="Z5" t="b">
        <f>OR(Tabla411[[#This Row],[Tiempo_normal (ns)]]&gt;$J$508,Tabla411[[#This Row],[Tiempo_normal (ns)]]&lt;$J$509)</f>
        <v>0</v>
      </c>
      <c r="AA5" s="8">
        <v>2</v>
      </c>
      <c r="AB5" t="b">
        <f>OR(Tabla512[[#This Row],[Tiempo_lineal (ns)]]&gt;$L$508,Tabla512[[#This Row],[Tiempo_lineal (ns)]]&lt;$L$509)</f>
        <v>0</v>
      </c>
      <c r="AC5" t="b">
        <f>OR(Tabla512[[#This Row],[Tiempo_normal (ns)]]&gt;$M$508,Tabla512[[#This Row],[Tiempo_normal (ns)]]&lt;$M$509)</f>
        <v>0</v>
      </c>
      <c r="AD5" s="8">
        <v>2</v>
      </c>
      <c r="AE5" t="b">
        <f>OR(Tabla613[[#This Row],[Tiempo_lineal (ns)]]&gt;$O$508,Tabla613[[#This Row],[Tiempo_lineal (ns)]]&lt;$O$509)</f>
        <v>0</v>
      </c>
      <c r="AF5" s="1" t="b">
        <f>OR(Tabla613[[#This Row],[Tiempo_normal (ns)]]&gt;$P$508,Tabla613[[#This Row],[Tiempo_normal (ns)]]&lt;$P$509)</f>
        <v>0</v>
      </c>
    </row>
    <row r="6" spans="2:32" x14ac:dyDescent="0.3">
      <c r="B6">
        <v>3</v>
      </c>
      <c r="C6">
        <v>21347</v>
      </c>
      <c r="D6">
        <v>72090</v>
      </c>
      <c r="E6">
        <v>3</v>
      </c>
      <c r="F6">
        <v>221451</v>
      </c>
      <c r="G6">
        <v>701135</v>
      </c>
      <c r="H6">
        <v>3</v>
      </c>
      <c r="I6" s="35">
        <v>2160440</v>
      </c>
      <c r="J6" s="35">
        <v>7932800</v>
      </c>
      <c r="K6">
        <v>3</v>
      </c>
      <c r="L6" s="35">
        <v>24915800</v>
      </c>
      <c r="M6" s="35">
        <v>71928000</v>
      </c>
      <c r="N6">
        <v>3</v>
      </c>
      <c r="O6" s="35">
        <v>248285000</v>
      </c>
      <c r="P6" s="35">
        <v>790889000</v>
      </c>
      <c r="R6" s="7">
        <v>3</v>
      </c>
      <c r="S6" t="b">
        <f>OR(Tabla19[[#This Row],[Tiempo_lineal (ns)]]&gt;$C$508,Tabla19[[#This Row],[Tiempo_lineal (ns)]]&lt;$C$509)</f>
        <v>0</v>
      </c>
      <c r="T6" t="b">
        <f>OR(Tabla19[[#This Row],[Tiempo_normal (ns)]]&gt;$D$508,Tabla19[[#This Row],[Tiempo_normal (ns)]]&lt;$D$509)</f>
        <v>0</v>
      </c>
      <c r="U6" s="7">
        <v>3</v>
      </c>
      <c r="V6" t="b">
        <f>OR(Tabla310[[#This Row],[Tiempo_lineal (ns)]]&gt;$F$508,Tabla310[[#This Row],[Tiempo_lineal (ns)]]&lt;$F$509)</f>
        <v>0</v>
      </c>
      <c r="W6" t="b">
        <f>OR(Tabla310[[#This Row],[Tiempo_normal (ns)]]&gt;$G$508,Tabla310[[#This Row],[Tiempo_normal (ns)]]&lt;$G$509)</f>
        <v>0</v>
      </c>
      <c r="X6" s="7">
        <v>3</v>
      </c>
      <c r="Y6" t="b">
        <f>OR(Tabla411[[#This Row],[Tiempo_lineal (ns)]]&gt;$I$508,Tabla411[[#This Row],[Tiempo_lineal (ns)]]&lt;$I$509)</f>
        <v>0</v>
      </c>
      <c r="Z6" t="b">
        <f>OR(Tabla411[[#This Row],[Tiempo_normal (ns)]]&gt;$J$508,Tabla411[[#This Row],[Tiempo_normal (ns)]]&lt;$J$509)</f>
        <v>0</v>
      </c>
      <c r="AA6" s="7">
        <v>3</v>
      </c>
      <c r="AB6" t="b">
        <f>OR(Tabla512[[#This Row],[Tiempo_lineal (ns)]]&gt;$L$508,Tabla512[[#This Row],[Tiempo_lineal (ns)]]&lt;$L$509)</f>
        <v>0</v>
      </c>
      <c r="AC6" t="b">
        <f>OR(Tabla512[[#This Row],[Tiempo_normal (ns)]]&gt;$M$508,Tabla512[[#This Row],[Tiempo_normal (ns)]]&lt;$M$509)</f>
        <v>0</v>
      </c>
      <c r="AD6" s="7">
        <v>3</v>
      </c>
      <c r="AE6" t="b">
        <f>OR(Tabla613[[#This Row],[Tiempo_lineal (ns)]]&gt;$O$508,Tabla613[[#This Row],[Tiempo_lineal (ns)]]&lt;$O$509)</f>
        <v>0</v>
      </c>
      <c r="AF6" s="1" t="b">
        <f>OR(Tabla613[[#This Row],[Tiempo_normal (ns)]]&gt;$P$508,Tabla613[[#This Row],[Tiempo_normal (ns)]]&lt;$P$509)</f>
        <v>0</v>
      </c>
    </row>
    <row r="7" spans="2:32" x14ac:dyDescent="0.3">
      <c r="B7">
        <v>4</v>
      </c>
      <c r="C7">
        <v>21329</v>
      </c>
      <c r="D7">
        <v>76342</v>
      </c>
      <c r="E7">
        <v>4</v>
      </c>
      <c r="F7">
        <v>222821</v>
      </c>
      <c r="G7">
        <v>643169</v>
      </c>
      <c r="H7">
        <v>4</v>
      </c>
      <c r="I7" s="35">
        <v>2152830</v>
      </c>
      <c r="J7" s="35">
        <v>6649660</v>
      </c>
      <c r="K7">
        <v>4</v>
      </c>
      <c r="L7" s="35">
        <v>22234200</v>
      </c>
      <c r="M7" s="35">
        <v>74795600</v>
      </c>
      <c r="N7">
        <v>4</v>
      </c>
      <c r="O7" s="35">
        <v>232921000</v>
      </c>
      <c r="P7" s="35">
        <v>786330000</v>
      </c>
      <c r="R7" s="8">
        <v>4</v>
      </c>
      <c r="S7" t="b">
        <f>OR(Tabla19[[#This Row],[Tiempo_lineal (ns)]]&gt;$C$508,Tabla19[[#This Row],[Tiempo_lineal (ns)]]&lt;$C$509)</f>
        <v>0</v>
      </c>
      <c r="T7" t="b">
        <f>OR(Tabla19[[#This Row],[Tiempo_normal (ns)]]&gt;$D$508,Tabla19[[#This Row],[Tiempo_normal (ns)]]&lt;$D$509)</f>
        <v>0</v>
      </c>
      <c r="U7" s="8">
        <v>4</v>
      </c>
      <c r="V7" t="b">
        <f>OR(Tabla310[[#This Row],[Tiempo_lineal (ns)]]&gt;$F$508,Tabla310[[#This Row],[Tiempo_lineal (ns)]]&lt;$F$509)</f>
        <v>0</v>
      </c>
      <c r="W7" t="b">
        <f>OR(Tabla310[[#This Row],[Tiempo_normal (ns)]]&gt;$G$508,Tabla310[[#This Row],[Tiempo_normal (ns)]]&lt;$G$509)</f>
        <v>0</v>
      </c>
      <c r="X7" s="8">
        <v>4</v>
      </c>
      <c r="Y7" t="b">
        <f>OR(Tabla411[[#This Row],[Tiempo_lineal (ns)]]&gt;$I$508,Tabla411[[#This Row],[Tiempo_lineal (ns)]]&lt;$I$509)</f>
        <v>0</v>
      </c>
      <c r="Z7" t="b">
        <f>OR(Tabla411[[#This Row],[Tiempo_normal (ns)]]&gt;$J$508,Tabla411[[#This Row],[Tiempo_normal (ns)]]&lt;$J$509)</f>
        <v>0</v>
      </c>
      <c r="AA7" s="8">
        <v>4</v>
      </c>
      <c r="AB7" t="b">
        <f>OR(Tabla512[[#This Row],[Tiempo_lineal (ns)]]&gt;$L$508,Tabla512[[#This Row],[Tiempo_lineal (ns)]]&lt;$L$509)</f>
        <v>0</v>
      </c>
      <c r="AC7" t="b">
        <f>OR(Tabla512[[#This Row],[Tiempo_normal (ns)]]&gt;$M$508,Tabla512[[#This Row],[Tiempo_normal (ns)]]&lt;$M$509)</f>
        <v>0</v>
      </c>
      <c r="AD7" s="8">
        <v>4</v>
      </c>
      <c r="AE7" t="b">
        <f>OR(Tabla613[[#This Row],[Tiempo_lineal (ns)]]&gt;$O$508,Tabla613[[#This Row],[Tiempo_lineal (ns)]]&lt;$O$509)</f>
        <v>0</v>
      </c>
      <c r="AF7" s="1" t="b">
        <f>OR(Tabla613[[#This Row],[Tiempo_normal (ns)]]&gt;$P$508,Tabla613[[#This Row],[Tiempo_normal (ns)]]&lt;$P$509)</f>
        <v>0</v>
      </c>
    </row>
    <row r="8" spans="2:32" x14ac:dyDescent="0.3">
      <c r="B8">
        <v>5</v>
      </c>
      <c r="C8">
        <v>87115</v>
      </c>
      <c r="D8">
        <v>72523</v>
      </c>
      <c r="E8">
        <v>5</v>
      </c>
      <c r="F8">
        <v>212573</v>
      </c>
      <c r="G8">
        <v>634443</v>
      </c>
      <c r="H8">
        <v>5</v>
      </c>
      <c r="I8" s="35">
        <v>2172410</v>
      </c>
      <c r="J8" s="35">
        <v>6644880</v>
      </c>
      <c r="K8">
        <v>5</v>
      </c>
      <c r="L8" s="35">
        <v>22005100</v>
      </c>
      <c r="M8" s="35">
        <v>75150300</v>
      </c>
      <c r="N8">
        <v>5</v>
      </c>
      <c r="O8" s="35">
        <v>245252000</v>
      </c>
      <c r="P8" s="35">
        <v>774725000</v>
      </c>
      <c r="R8" s="7">
        <v>5</v>
      </c>
      <c r="S8" t="b">
        <f>OR(Tabla19[[#This Row],[Tiempo_lineal (ns)]]&gt;$C$508,Tabla19[[#This Row],[Tiempo_lineal (ns)]]&lt;$C$509)</f>
        <v>1</v>
      </c>
      <c r="T8" t="b">
        <f>OR(Tabla19[[#This Row],[Tiempo_normal (ns)]]&gt;$D$508,Tabla19[[#This Row],[Tiempo_normal (ns)]]&lt;$D$509)</f>
        <v>0</v>
      </c>
      <c r="U8" s="7">
        <v>5</v>
      </c>
      <c r="V8" t="b">
        <f>OR(Tabla310[[#This Row],[Tiempo_lineal (ns)]]&gt;$F$508,Tabla310[[#This Row],[Tiempo_lineal (ns)]]&lt;$F$509)</f>
        <v>0</v>
      </c>
      <c r="W8" t="b">
        <f>OR(Tabla310[[#This Row],[Tiempo_normal (ns)]]&gt;$G$508,Tabla310[[#This Row],[Tiempo_normal (ns)]]&lt;$G$509)</f>
        <v>0</v>
      </c>
      <c r="X8" s="7">
        <v>5</v>
      </c>
      <c r="Y8" t="b">
        <f>OR(Tabla411[[#This Row],[Tiempo_lineal (ns)]]&gt;$I$508,Tabla411[[#This Row],[Tiempo_lineal (ns)]]&lt;$I$509)</f>
        <v>0</v>
      </c>
      <c r="Z8" t="b">
        <f>OR(Tabla411[[#This Row],[Tiempo_normal (ns)]]&gt;$J$508,Tabla411[[#This Row],[Tiempo_normal (ns)]]&lt;$J$509)</f>
        <v>0</v>
      </c>
      <c r="AA8" s="7">
        <v>5</v>
      </c>
      <c r="AB8" t="b">
        <f>OR(Tabla512[[#This Row],[Tiempo_lineal (ns)]]&gt;$L$508,Tabla512[[#This Row],[Tiempo_lineal (ns)]]&lt;$L$509)</f>
        <v>0</v>
      </c>
      <c r="AC8" t="b">
        <f>OR(Tabla512[[#This Row],[Tiempo_normal (ns)]]&gt;$M$508,Tabla512[[#This Row],[Tiempo_normal (ns)]]&lt;$M$509)</f>
        <v>0</v>
      </c>
      <c r="AD8" s="7">
        <v>5</v>
      </c>
      <c r="AE8" t="b">
        <f>OR(Tabla613[[#This Row],[Tiempo_lineal (ns)]]&gt;$O$508,Tabla613[[#This Row],[Tiempo_lineal (ns)]]&lt;$O$509)</f>
        <v>0</v>
      </c>
      <c r="AF8" s="1" t="b">
        <f>OR(Tabla613[[#This Row],[Tiempo_normal (ns)]]&gt;$P$508,Tabla613[[#This Row],[Tiempo_normal (ns)]]&lt;$P$509)</f>
        <v>0</v>
      </c>
    </row>
    <row r="9" spans="2:32" x14ac:dyDescent="0.3">
      <c r="B9">
        <v>6</v>
      </c>
      <c r="C9">
        <v>21281</v>
      </c>
      <c r="D9">
        <v>71883</v>
      </c>
      <c r="E9">
        <v>6</v>
      </c>
      <c r="F9">
        <v>212925</v>
      </c>
      <c r="G9">
        <v>645222</v>
      </c>
      <c r="H9">
        <v>6</v>
      </c>
      <c r="I9" s="35">
        <v>2140260</v>
      </c>
      <c r="J9" s="35">
        <v>6823880</v>
      </c>
      <c r="K9">
        <v>6</v>
      </c>
      <c r="L9" s="35">
        <v>22165800</v>
      </c>
      <c r="M9" s="35">
        <v>73431800</v>
      </c>
      <c r="N9">
        <v>6</v>
      </c>
      <c r="O9" s="35">
        <v>243743000</v>
      </c>
      <c r="P9" s="35">
        <v>790589000</v>
      </c>
      <c r="R9" s="8">
        <v>6</v>
      </c>
      <c r="S9" t="b">
        <f>OR(Tabla19[[#This Row],[Tiempo_lineal (ns)]]&gt;$C$508,Tabla19[[#This Row],[Tiempo_lineal (ns)]]&lt;$C$509)</f>
        <v>0</v>
      </c>
      <c r="T9" t="b">
        <f>OR(Tabla19[[#This Row],[Tiempo_normal (ns)]]&gt;$D$508,Tabla19[[#This Row],[Tiempo_normal (ns)]]&lt;$D$509)</f>
        <v>0</v>
      </c>
      <c r="U9" s="8">
        <v>6</v>
      </c>
      <c r="V9" t="b">
        <f>OR(Tabla310[[#This Row],[Tiempo_lineal (ns)]]&gt;$F$508,Tabla310[[#This Row],[Tiempo_lineal (ns)]]&lt;$F$509)</f>
        <v>0</v>
      </c>
      <c r="W9" t="b">
        <f>OR(Tabla310[[#This Row],[Tiempo_normal (ns)]]&gt;$G$508,Tabla310[[#This Row],[Tiempo_normal (ns)]]&lt;$G$509)</f>
        <v>0</v>
      </c>
      <c r="X9" s="8">
        <v>6</v>
      </c>
      <c r="Y9" t="b">
        <f>OR(Tabla411[[#This Row],[Tiempo_lineal (ns)]]&gt;$I$508,Tabla411[[#This Row],[Tiempo_lineal (ns)]]&lt;$I$509)</f>
        <v>0</v>
      </c>
      <c r="Z9" t="b">
        <f>OR(Tabla411[[#This Row],[Tiempo_normal (ns)]]&gt;$J$508,Tabla411[[#This Row],[Tiempo_normal (ns)]]&lt;$J$509)</f>
        <v>0</v>
      </c>
      <c r="AA9" s="8">
        <v>6</v>
      </c>
      <c r="AB9" t="b">
        <f>OR(Tabla512[[#This Row],[Tiempo_lineal (ns)]]&gt;$L$508,Tabla512[[#This Row],[Tiempo_lineal (ns)]]&lt;$L$509)</f>
        <v>0</v>
      </c>
      <c r="AC9" t="b">
        <f>OR(Tabla512[[#This Row],[Tiempo_normal (ns)]]&gt;$M$508,Tabla512[[#This Row],[Tiempo_normal (ns)]]&lt;$M$509)</f>
        <v>0</v>
      </c>
      <c r="AD9" s="8">
        <v>6</v>
      </c>
      <c r="AE9" t="b">
        <f>OR(Tabla613[[#This Row],[Tiempo_lineal (ns)]]&gt;$O$508,Tabla613[[#This Row],[Tiempo_lineal (ns)]]&lt;$O$509)</f>
        <v>0</v>
      </c>
      <c r="AF9" s="1" t="b">
        <f>OR(Tabla613[[#This Row],[Tiempo_normal (ns)]]&gt;$P$508,Tabla613[[#This Row],[Tiempo_normal (ns)]]&lt;$P$509)</f>
        <v>0</v>
      </c>
    </row>
    <row r="10" spans="2:32" x14ac:dyDescent="0.3">
      <c r="B10">
        <v>7</v>
      </c>
      <c r="C10">
        <v>21277</v>
      </c>
      <c r="D10">
        <v>73502</v>
      </c>
      <c r="E10">
        <v>7</v>
      </c>
      <c r="F10">
        <v>212611</v>
      </c>
      <c r="G10">
        <v>655734</v>
      </c>
      <c r="H10">
        <v>7</v>
      </c>
      <c r="I10" s="35">
        <v>2127890</v>
      </c>
      <c r="J10" s="35">
        <v>6675670</v>
      </c>
      <c r="K10">
        <v>7</v>
      </c>
      <c r="L10" s="35">
        <v>23608300</v>
      </c>
      <c r="M10" s="35">
        <v>74283700</v>
      </c>
      <c r="N10">
        <v>7</v>
      </c>
      <c r="O10" s="35">
        <v>260281000</v>
      </c>
      <c r="P10" s="35">
        <v>780545000</v>
      </c>
      <c r="R10" s="7">
        <v>7</v>
      </c>
      <c r="S10" t="b">
        <f>OR(Tabla19[[#This Row],[Tiempo_lineal (ns)]]&gt;$C$508,Tabla19[[#This Row],[Tiempo_lineal (ns)]]&lt;$C$509)</f>
        <v>0</v>
      </c>
      <c r="T10" t="b">
        <f>OR(Tabla19[[#This Row],[Tiempo_normal (ns)]]&gt;$D$508,Tabla19[[#This Row],[Tiempo_normal (ns)]]&lt;$D$509)</f>
        <v>0</v>
      </c>
      <c r="U10" s="7">
        <v>7</v>
      </c>
      <c r="V10" t="b">
        <f>OR(Tabla310[[#This Row],[Tiempo_lineal (ns)]]&gt;$F$508,Tabla310[[#This Row],[Tiempo_lineal (ns)]]&lt;$F$509)</f>
        <v>0</v>
      </c>
      <c r="W10" t="b">
        <f>OR(Tabla310[[#This Row],[Tiempo_normal (ns)]]&gt;$G$508,Tabla310[[#This Row],[Tiempo_normal (ns)]]&lt;$G$509)</f>
        <v>0</v>
      </c>
      <c r="X10" s="7">
        <v>7</v>
      </c>
      <c r="Y10" t="b">
        <f>OR(Tabla411[[#This Row],[Tiempo_lineal (ns)]]&gt;$I$508,Tabla411[[#This Row],[Tiempo_lineal (ns)]]&lt;$I$509)</f>
        <v>0</v>
      </c>
      <c r="Z10" t="b">
        <f>OR(Tabla411[[#This Row],[Tiempo_normal (ns)]]&gt;$J$508,Tabla411[[#This Row],[Tiempo_normal (ns)]]&lt;$J$509)</f>
        <v>0</v>
      </c>
      <c r="AA10" s="7">
        <v>7</v>
      </c>
      <c r="AB10" t="b">
        <f>OR(Tabla512[[#This Row],[Tiempo_lineal (ns)]]&gt;$L$508,Tabla512[[#This Row],[Tiempo_lineal (ns)]]&lt;$L$509)</f>
        <v>0</v>
      </c>
      <c r="AC10" t="b">
        <f>OR(Tabla512[[#This Row],[Tiempo_normal (ns)]]&gt;$M$508,Tabla512[[#This Row],[Tiempo_normal (ns)]]&lt;$M$509)</f>
        <v>0</v>
      </c>
      <c r="AD10" s="7">
        <v>7</v>
      </c>
      <c r="AE10" t="b">
        <f>OR(Tabla613[[#This Row],[Tiempo_lineal (ns)]]&gt;$O$508,Tabla613[[#This Row],[Tiempo_lineal (ns)]]&lt;$O$509)</f>
        <v>0</v>
      </c>
      <c r="AF10" s="1" t="b">
        <f>OR(Tabla613[[#This Row],[Tiempo_normal (ns)]]&gt;$P$508,Tabla613[[#This Row],[Tiempo_normal (ns)]]&lt;$P$509)</f>
        <v>0</v>
      </c>
    </row>
    <row r="11" spans="2:32" x14ac:dyDescent="0.3">
      <c r="B11">
        <v>8</v>
      </c>
      <c r="C11">
        <v>21384</v>
      </c>
      <c r="D11">
        <v>72128</v>
      </c>
      <c r="E11">
        <v>8</v>
      </c>
      <c r="F11">
        <v>212555</v>
      </c>
      <c r="G11">
        <v>692073</v>
      </c>
      <c r="H11">
        <v>8</v>
      </c>
      <c r="I11" s="35">
        <v>2137230</v>
      </c>
      <c r="J11" s="35">
        <v>6738790</v>
      </c>
      <c r="K11">
        <v>8</v>
      </c>
      <c r="L11" s="35">
        <v>23425600</v>
      </c>
      <c r="M11" s="35">
        <v>72061400</v>
      </c>
      <c r="N11">
        <v>8</v>
      </c>
      <c r="O11" s="35">
        <v>255329000</v>
      </c>
      <c r="P11" s="35">
        <v>826251000</v>
      </c>
      <c r="R11" s="8">
        <v>8</v>
      </c>
      <c r="S11" t="b">
        <f>OR(Tabla19[[#This Row],[Tiempo_lineal (ns)]]&gt;$C$508,Tabla19[[#This Row],[Tiempo_lineal (ns)]]&lt;$C$509)</f>
        <v>0</v>
      </c>
      <c r="T11" t="b">
        <f>OR(Tabla19[[#This Row],[Tiempo_normal (ns)]]&gt;$D$508,Tabla19[[#This Row],[Tiempo_normal (ns)]]&lt;$D$509)</f>
        <v>0</v>
      </c>
      <c r="U11" s="8">
        <v>8</v>
      </c>
      <c r="V11" t="b">
        <f>OR(Tabla310[[#This Row],[Tiempo_lineal (ns)]]&gt;$F$508,Tabla310[[#This Row],[Tiempo_lineal (ns)]]&lt;$F$509)</f>
        <v>0</v>
      </c>
      <c r="W11" t="b">
        <f>OR(Tabla310[[#This Row],[Tiempo_normal (ns)]]&gt;$G$508,Tabla310[[#This Row],[Tiempo_normal (ns)]]&lt;$G$509)</f>
        <v>0</v>
      </c>
      <c r="X11" s="8">
        <v>8</v>
      </c>
      <c r="Y11" t="b">
        <f>OR(Tabla411[[#This Row],[Tiempo_lineal (ns)]]&gt;$I$508,Tabla411[[#This Row],[Tiempo_lineal (ns)]]&lt;$I$509)</f>
        <v>0</v>
      </c>
      <c r="Z11" t="b">
        <f>OR(Tabla411[[#This Row],[Tiempo_normal (ns)]]&gt;$J$508,Tabla411[[#This Row],[Tiempo_normal (ns)]]&lt;$J$509)</f>
        <v>0</v>
      </c>
      <c r="AA11" s="8">
        <v>8</v>
      </c>
      <c r="AB11" t="b">
        <f>OR(Tabla512[[#This Row],[Tiempo_lineal (ns)]]&gt;$L$508,Tabla512[[#This Row],[Tiempo_lineal (ns)]]&lt;$L$509)</f>
        <v>0</v>
      </c>
      <c r="AC11" t="b">
        <f>OR(Tabla512[[#This Row],[Tiempo_normal (ns)]]&gt;$M$508,Tabla512[[#This Row],[Tiempo_normal (ns)]]&lt;$M$509)</f>
        <v>0</v>
      </c>
      <c r="AD11" s="8">
        <v>8</v>
      </c>
      <c r="AE11" t="b">
        <f>OR(Tabla613[[#This Row],[Tiempo_lineal (ns)]]&gt;$O$508,Tabla613[[#This Row],[Tiempo_lineal (ns)]]&lt;$O$509)</f>
        <v>0</v>
      </c>
      <c r="AF11" s="1" t="b">
        <f>OR(Tabla613[[#This Row],[Tiempo_normal (ns)]]&gt;$P$508,Tabla613[[#This Row],[Tiempo_normal (ns)]]&lt;$P$509)</f>
        <v>0</v>
      </c>
    </row>
    <row r="12" spans="2:32" x14ac:dyDescent="0.3">
      <c r="B12">
        <v>9</v>
      </c>
      <c r="C12">
        <v>21269</v>
      </c>
      <c r="D12">
        <v>71409</v>
      </c>
      <c r="E12">
        <v>9</v>
      </c>
      <c r="F12">
        <v>223119</v>
      </c>
      <c r="G12">
        <v>645967</v>
      </c>
      <c r="H12">
        <v>9</v>
      </c>
      <c r="I12" s="35">
        <v>2148290</v>
      </c>
      <c r="J12" s="35">
        <v>6600200</v>
      </c>
      <c r="K12">
        <v>9</v>
      </c>
      <c r="L12" s="35">
        <v>22013400</v>
      </c>
      <c r="M12" s="35">
        <v>81054600</v>
      </c>
      <c r="N12">
        <v>9</v>
      </c>
      <c r="O12" s="35">
        <v>239336000</v>
      </c>
      <c r="P12" s="35">
        <v>801675000</v>
      </c>
      <c r="R12" s="7">
        <v>9</v>
      </c>
      <c r="S12" t="b">
        <f>OR(Tabla19[[#This Row],[Tiempo_lineal (ns)]]&gt;$C$508,Tabla19[[#This Row],[Tiempo_lineal (ns)]]&lt;$C$509)</f>
        <v>0</v>
      </c>
      <c r="T12" t="b">
        <f>OR(Tabla19[[#This Row],[Tiempo_normal (ns)]]&gt;$D$508,Tabla19[[#This Row],[Tiempo_normal (ns)]]&lt;$D$509)</f>
        <v>0</v>
      </c>
      <c r="U12" s="7">
        <v>9</v>
      </c>
      <c r="V12" t="b">
        <f>OR(Tabla310[[#This Row],[Tiempo_lineal (ns)]]&gt;$F$508,Tabla310[[#This Row],[Tiempo_lineal (ns)]]&lt;$F$509)</f>
        <v>0</v>
      </c>
      <c r="W12" t="b">
        <f>OR(Tabla310[[#This Row],[Tiempo_normal (ns)]]&gt;$G$508,Tabla310[[#This Row],[Tiempo_normal (ns)]]&lt;$G$509)</f>
        <v>0</v>
      </c>
      <c r="X12" s="7">
        <v>9</v>
      </c>
      <c r="Y12" t="b">
        <f>OR(Tabla411[[#This Row],[Tiempo_lineal (ns)]]&gt;$I$508,Tabla411[[#This Row],[Tiempo_lineal (ns)]]&lt;$I$509)</f>
        <v>0</v>
      </c>
      <c r="Z12" t="b">
        <f>OR(Tabla411[[#This Row],[Tiempo_normal (ns)]]&gt;$J$508,Tabla411[[#This Row],[Tiempo_normal (ns)]]&lt;$J$509)</f>
        <v>0</v>
      </c>
      <c r="AA12" s="7">
        <v>9</v>
      </c>
      <c r="AB12" t="b">
        <f>OR(Tabla512[[#This Row],[Tiempo_lineal (ns)]]&gt;$L$508,Tabla512[[#This Row],[Tiempo_lineal (ns)]]&lt;$L$509)</f>
        <v>0</v>
      </c>
      <c r="AC12" t="b">
        <f>OR(Tabla512[[#This Row],[Tiempo_normal (ns)]]&gt;$M$508,Tabla512[[#This Row],[Tiempo_normal (ns)]]&lt;$M$509)</f>
        <v>0</v>
      </c>
      <c r="AD12" s="7">
        <v>9</v>
      </c>
      <c r="AE12" t="b">
        <f>OR(Tabla613[[#This Row],[Tiempo_lineal (ns)]]&gt;$O$508,Tabla613[[#This Row],[Tiempo_lineal (ns)]]&lt;$O$509)</f>
        <v>0</v>
      </c>
      <c r="AF12" s="1" t="b">
        <f>OR(Tabla613[[#This Row],[Tiempo_normal (ns)]]&gt;$P$508,Tabla613[[#This Row],[Tiempo_normal (ns)]]&lt;$P$509)</f>
        <v>0</v>
      </c>
    </row>
    <row r="13" spans="2:32" x14ac:dyDescent="0.3">
      <c r="B13">
        <v>10</v>
      </c>
      <c r="C13">
        <v>31339</v>
      </c>
      <c r="D13">
        <v>72518</v>
      </c>
      <c r="E13">
        <v>10</v>
      </c>
      <c r="F13">
        <v>212555</v>
      </c>
      <c r="G13">
        <v>646454</v>
      </c>
      <c r="H13">
        <v>10</v>
      </c>
      <c r="I13" s="35">
        <v>2309070</v>
      </c>
      <c r="J13" s="35">
        <v>6578260</v>
      </c>
      <c r="K13">
        <v>10</v>
      </c>
      <c r="L13" s="35">
        <v>22923200</v>
      </c>
      <c r="M13" s="35">
        <v>72027400</v>
      </c>
      <c r="N13">
        <v>10</v>
      </c>
      <c r="O13" s="35">
        <v>227677000</v>
      </c>
      <c r="P13" s="35">
        <v>788176000</v>
      </c>
      <c r="R13" s="8">
        <v>10</v>
      </c>
      <c r="S13" t="b">
        <f>OR(Tabla19[[#This Row],[Tiempo_lineal (ns)]]&gt;$C$508,Tabla19[[#This Row],[Tiempo_lineal (ns)]]&lt;$C$509)</f>
        <v>0</v>
      </c>
      <c r="T13" t="b">
        <f>OR(Tabla19[[#This Row],[Tiempo_normal (ns)]]&gt;$D$508,Tabla19[[#This Row],[Tiempo_normal (ns)]]&lt;$D$509)</f>
        <v>0</v>
      </c>
      <c r="U13" s="8">
        <v>10</v>
      </c>
      <c r="V13" t="b">
        <f>OR(Tabla310[[#This Row],[Tiempo_lineal (ns)]]&gt;$F$508,Tabla310[[#This Row],[Tiempo_lineal (ns)]]&lt;$F$509)</f>
        <v>0</v>
      </c>
      <c r="W13" t="b">
        <f>OR(Tabla310[[#This Row],[Tiempo_normal (ns)]]&gt;$G$508,Tabla310[[#This Row],[Tiempo_normal (ns)]]&lt;$G$509)</f>
        <v>0</v>
      </c>
      <c r="X13" s="8">
        <v>10</v>
      </c>
      <c r="Y13" t="b">
        <f>OR(Tabla411[[#This Row],[Tiempo_lineal (ns)]]&gt;$I$508,Tabla411[[#This Row],[Tiempo_lineal (ns)]]&lt;$I$509)</f>
        <v>0</v>
      </c>
      <c r="Z13" t="b">
        <f>OR(Tabla411[[#This Row],[Tiempo_normal (ns)]]&gt;$J$508,Tabla411[[#This Row],[Tiempo_normal (ns)]]&lt;$J$509)</f>
        <v>0</v>
      </c>
      <c r="AA13" s="8">
        <v>10</v>
      </c>
      <c r="AB13" t="b">
        <f>OR(Tabla512[[#This Row],[Tiempo_lineal (ns)]]&gt;$L$508,Tabla512[[#This Row],[Tiempo_lineal (ns)]]&lt;$L$509)</f>
        <v>0</v>
      </c>
      <c r="AC13" t="b">
        <f>OR(Tabla512[[#This Row],[Tiempo_normal (ns)]]&gt;$M$508,Tabla512[[#This Row],[Tiempo_normal (ns)]]&lt;$M$509)</f>
        <v>0</v>
      </c>
      <c r="AD13" s="8">
        <v>10</v>
      </c>
      <c r="AE13" t="b">
        <f>OR(Tabla613[[#This Row],[Tiempo_lineal (ns)]]&gt;$O$508,Tabla613[[#This Row],[Tiempo_lineal (ns)]]&lt;$O$509)</f>
        <v>0</v>
      </c>
      <c r="AF13" s="1" t="b">
        <f>OR(Tabla613[[#This Row],[Tiempo_normal (ns)]]&gt;$P$508,Tabla613[[#This Row],[Tiempo_normal (ns)]]&lt;$P$509)</f>
        <v>0</v>
      </c>
    </row>
    <row r="14" spans="2:32" x14ac:dyDescent="0.3">
      <c r="B14">
        <v>11</v>
      </c>
      <c r="C14">
        <v>21292</v>
      </c>
      <c r="D14">
        <v>71936</v>
      </c>
      <c r="E14">
        <v>11</v>
      </c>
      <c r="F14">
        <v>212512</v>
      </c>
      <c r="G14">
        <v>639255</v>
      </c>
      <c r="H14">
        <v>11</v>
      </c>
      <c r="I14" s="35">
        <v>2128790</v>
      </c>
      <c r="J14" s="35">
        <v>6514500</v>
      </c>
      <c r="K14">
        <v>11</v>
      </c>
      <c r="L14" s="35">
        <v>23517200</v>
      </c>
      <c r="M14" s="35">
        <v>77748200</v>
      </c>
      <c r="N14">
        <v>11</v>
      </c>
      <c r="O14" s="35">
        <v>275571000</v>
      </c>
      <c r="P14" s="35">
        <v>781356000</v>
      </c>
      <c r="R14" s="7">
        <v>11</v>
      </c>
      <c r="S14" t="b">
        <f>OR(Tabla19[[#This Row],[Tiempo_lineal (ns)]]&gt;$C$508,Tabla19[[#This Row],[Tiempo_lineal (ns)]]&lt;$C$509)</f>
        <v>0</v>
      </c>
      <c r="T14" t="b">
        <f>OR(Tabla19[[#This Row],[Tiempo_normal (ns)]]&gt;$D$508,Tabla19[[#This Row],[Tiempo_normal (ns)]]&lt;$D$509)</f>
        <v>0</v>
      </c>
      <c r="U14" s="7">
        <v>11</v>
      </c>
      <c r="V14" t="b">
        <f>OR(Tabla310[[#This Row],[Tiempo_lineal (ns)]]&gt;$F$508,Tabla310[[#This Row],[Tiempo_lineal (ns)]]&lt;$F$509)</f>
        <v>0</v>
      </c>
      <c r="W14" t="b">
        <f>OR(Tabla310[[#This Row],[Tiempo_normal (ns)]]&gt;$G$508,Tabla310[[#This Row],[Tiempo_normal (ns)]]&lt;$G$509)</f>
        <v>0</v>
      </c>
      <c r="X14" s="7">
        <v>11</v>
      </c>
      <c r="Y14" t="b">
        <f>OR(Tabla411[[#This Row],[Tiempo_lineal (ns)]]&gt;$I$508,Tabla411[[#This Row],[Tiempo_lineal (ns)]]&lt;$I$509)</f>
        <v>0</v>
      </c>
      <c r="Z14" t="b">
        <f>OR(Tabla411[[#This Row],[Tiempo_normal (ns)]]&gt;$J$508,Tabla411[[#This Row],[Tiempo_normal (ns)]]&lt;$J$509)</f>
        <v>0</v>
      </c>
      <c r="AA14" s="7">
        <v>11</v>
      </c>
      <c r="AB14" t="b">
        <f>OR(Tabla512[[#This Row],[Tiempo_lineal (ns)]]&gt;$L$508,Tabla512[[#This Row],[Tiempo_lineal (ns)]]&lt;$L$509)</f>
        <v>0</v>
      </c>
      <c r="AC14" t="b">
        <f>OR(Tabla512[[#This Row],[Tiempo_normal (ns)]]&gt;$M$508,Tabla512[[#This Row],[Tiempo_normal (ns)]]&lt;$M$509)</f>
        <v>0</v>
      </c>
      <c r="AD14" s="7">
        <v>11</v>
      </c>
      <c r="AE14" t="b">
        <f>OR(Tabla613[[#This Row],[Tiempo_lineal (ns)]]&gt;$O$508,Tabla613[[#This Row],[Tiempo_lineal (ns)]]&lt;$O$509)</f>
        <v>1</v>
      </c>
      <c r="AF14" s="1" t="b">
        <f>OR(Tabla613[[#This Row],[Tiempo_normal (ns)]]&gt;$P$508,Tabla613[[#This Row],[Tiempo_normal (ns)]]&lt;$P$509)</f>
        <v>0</v>
      </c>
    </row>
    <row r="15" spans="2:32" x14ac:dyDescent="0.3">
      <c r="B15">
        <v>12</v>
      </c>
      <c r="C15">
        <v>21297</v>
      </c>
      <c r="D15">
        <v>71309</v>
      </c>
      <c r="E15">
        <v>12</v>
      </c>
      <c r="F15">
        <v>212456</v>
      </c>
      <c r="G15">
        <v>654610</v>
      </c>
      <c r="H15">
        <v>12</v>
      </c>
      <c r="I15" s="35">
        <v>2339650</v>
      </c>
      <c r="J15" s="35">
        <v>6708700</v>
      </c>
      <c r="K15">
        <v>12</v>
      </c>
      <c r="L15" s="35">
        <v>23864400</v>
      </c>
      <c r="M15" s="35">
        <v>81274000</v>
      </c>
      <c r="N15">
        <v>12</v>
      </c>
      <c r="O15" s="35">
        <v>229534000</v>
      </c>
      <c r="P15" s="35">
        <v>793484000</v>
      </c>
      <c r="R15" s="8">
        <v>12</v>
      </c>
      <c r="S15" t="b">
        <f>OR(Tabla19[[#This Row],[Tiempo_lineal (ns)]]&gt;$C$508,Tabla19[[#This Row],[Tiempo_lineal (ns)]]&lt;$C$509)</f>
        <v>0</v>
      </c>
      <c r="T15" t="b">
        <f>OR(Tabla19[[#This Row],[Tiempo_normal (ns)]]&gt;$D$508,Tabla19[[#This Row],[Tiempo_normal (ns)]]&lt;$D$509)</f>
        <v>0</v>
      </c>
      <c r="U15" s="8">
        <v>12</v>
      </c>
      <c r="V15" t="b">
        <f>OR(Tabla310[[#This Row],[Tiempo_lineal (ns)]]&gt;$F$508,Tabla310[[#This Row],[Tiempo_lineal (ns)]]&lt;$F$509)</f>
        <v>0</v>
      </c>
      <c r="W15" t="b">
        <f>OR(Tabla310[[#This Row],[Tiempo_normal (ns)]]&gt;$G$508,Tabla310[[#This Row],[Tiempo_normal (ns)]]&lt;$G$509)</f>
        <v>0</v>
      </c>
      <c r="X15" s="8">
        <v>12</v>
      </c>
      <c r="Y15" t="b">
        <f>OR(Tabla411[[#This Row],[Tiempo_lineal (ns)]]&gt;$I$508,Tabla411[[#This Row],[Tiempo_lineal (ns)]]&lt;$I$509)</f>
        <v>0</v>
      </c>
      <c r="Z15" t="b">
        <f>OR(Tabla411[[#This Row],[Tiempo_normal (ns)]]&gt;$J$508,Tabla411[[#This Row],[Tiempo_normal (ns)]]&lt;$J$509)</f>
        <v>0</v>
      </c>
      <c r="AA15" s="8">
        <v>12</v>
      </c>
      <c r="AB15" t="b">
        <f>OR(Tabla512[[#This Row],[Tiempo_lineal (ns)]]&gt;$L$508,Tabla512[[#This Row],[Tiempo_lineal (ns)]]&lt;$L$509)</f>
        <v>0</v>
      </c>
      <c r="AC15" t="b">
        <f>OR(Tabla512[[#This Row],[Tiempo_normal (ns)]]&gt;$M$508,Tabla512[[#This Row],[Tiempo_normal (ns)]]&lt;$M$509)</f>
        <v>0</v>
      </c>
      <c r="AD15" s="8">
        <v>12</v>
      </c>
      <c r="AE15" t="b">
        <f>OR(Tabla613[[#This Row],[Tiempo_lineal (ns)]]&gt;$O$508,Tabla613[[#This Row],[Tiempo_lineal (ns)]]&lt;$O$509)</f>
        <v>0</v>
      </c>
      <c r="AF15" s="1" t="b">
        <f>OR(Tabla613[[#This Row],[Tiempo_normal (ns)]]&gt;$P$508,Tabla613[[#This Row],[Tiempo_normal (ns)]]&lt;$P$509)</f>
        <v>0</v>
      </c>
    </row>
    <row r="16" spans="2:32" x14ac:dyDescent="0.3">
      <c r="B16">
        <v>13</v>
      </c>
      <c r="C16">
        <v>21287</v>
      </c>
      <c r="D16">
        <v>73804</v>
      </c>
      <c r="E16">
        <v>13</v>
      </c>
      <c r="F16">
        <v>212535</v>
      </c>
      <c r="G16">
        <v>694306</v>
      </c>
      <c r="H16">
        <v>13</v>
      </c>
      <c r="I16" s="35">
        <v>2125440</v>
      </c>
      <c r="J16" s="35">
        <v>6852150</v>
      </c>
      <c r="K16">
        <v>13</v>
      </c>
      <c r="L16" s="35">
        <v>24655800</v>
      </c>
      <c r="M16" s="35">
        <v>74520600</v>
      </c>
      <c r="N16">
        <v>13</v>
      </c>
      <c r="O16" s="35">
        <v>243928000</v>
      </c>
      <c r="P16" s="35">
        <v>852097000</v>
      </c>
      <c r="R16" s="7">
        <v>13</v>
      </c>
      <c r="S16" t="b">
        <f>OR(Tabla19[[#This Row],[Tiempo_lineal (ns)]]&gt;$C$508,Tabla19[[#This Row],[Tiempo_lineal (ns)]]&lt;$C$509)</f>
        <v>0</v>
      </c>
      <c r="T16" t="b">
        <f>OR(Tabla19[[#This Row],[Tiempo_normal (ns)]]&gt;$D$508,Tabla19[[#This Row],[Tiempo_normal (ns)]]&lt;$D$509)</f>
        <v>0</v>
      </c>
      <c r="U16" s="7">
        <v>13</v>
      </c>
      <c r="V16" t="b">
        <f>OR(Tabla310[[#This Row],[Tiempo_lineal (ns)]]&gt;$F$508,Tabla310[[#This Row],[Tiempo_lineal (ns)]]&lt;$F$509)</f>
        <v>0</v>
      </c>
      <c r="W16" t="b">
        <f>OR(Tabla310[[#This Row],[Tiempo_normal (ns)]]&gt;$G$508,Tabla310[[#This Row],[Tiempo_normal (ns)]]&lt;$G$509)</f>
        <v>0</v>
      </c>
      <c r="X16" s="7">
        <v>13</v>
      </c>
      <c r="Y16" t="b">
        <f>OR(Tabla411[[#This Row],[Tiempo_lineal (ns)]]&gt;$I$508,Tabla411[[#This Row],[Tiempo_lineal (ns)]]&lt;$I$509)</f>
        <v>0</v>
      </c>
      <c r="Z16" t="b">
        <f>OR(Tabla411[[#This Row],[Tiempo_normal (ns)]]&gt;$J$508,Tabla411[[#This Row],[Tiempo_normal (ns)]]&lt;$J$509)</f>
        <v>0</v>
      </c>
      <c r="AA16" s="7">
        <v>13</v>
      </c>
      <c r="AB16" t="b">
        <f>OR(Tabla512[[#This Row],[Tiempo_lineal (ns)]]&gt;$L$508,Tabla512[[#This Row],[Tiempo_lineal (ns)]]&lt;$L$509)</f>
        <v>0</v>
      </c>
      <c r="AC16" t="b">
        <f>OR(Tabla512[[#This Row],[Tiempo_normal (ns)]]&gt;$M$508,Tabla512[[#This Row],[Tiempo_normal (ns)]]&lt;$M$509)</f>
        <v>0</v>
      </c>
      <c r="AD16" s="7">
        <v>13</v>
      </c>
      <c r="AE16" t="b">
        <f>OR(Tabla613[[#This Row],[Tiempo_lineal (ns)]]&gt;$O$508,Tabla613[[#This Row],[Tiempo_lineal (ns)]]&lt;$O$509)</f>
        <v>0</v>
      </c>
      <c r="AF16" s="1" t="b">
        <f>OR(Tabla613[[#This Row],[Tiempo_normal (ns)]]&gt;$P$508,Tabla613[[#This Row],[Tiempo_normal (ns)]]&lt;$P$509)</f>
        <v>1</v>
      </c>
    </row>
    <row r="17" spans="2:32" x14ac:dyDescent="0.3">
      <c r="B17">
        <v>14</v>
      </c>
      <c r="C17">
        <v>21346</v>
      </c>
      <c r="D17">
        <v>70844</v>
      </c>
      <c r="E17">
        <v>14</v>
      </c>
      <c r="F17">
        <v>220109</v>
      </c>
      <c r="G17">
        <v>683976</v>
      </c>
      <c r="H17">
        <v>14</v>
      </c>
      <c r="I17" s="35">
        <v>2191600</v>
      </c>
      <c r="J17" s="35">
        <v>6677550</v>
      </c>
      <c r="K17">
        <v>14</v>
      </c>
      <c r="L17" s="35">
        <v>24015100</v>
      </c>
      <c r="M17" s="35">
        <v>74867400</v>
      </c>
      <c r="N17">
        <v>14</v>
      </c>
      <c r="O17" s="35">
        <v>229638000</v>
      </c>
      <c r="P17" s="35">
        <v>788613000</v>
      </c>
      <c r="R17" s="8">
        <v>14</v>
      </c>
      <c r="S17" t="b">
        <f>OR(Tabla19[[#This Row],[Tiempo_lineal (ns)]]&gt;$C$508,Tabla19[[#This Row],[Tiempo_lineal (ns)]]&lt;$C$509)</f>
        <v>0</v>
      </c>
      <c r="T17" t="b">
        <f>OR(Tabla19[[#This Row],[Tiempo_normal (ns)]]&gt;$D$508,Tabla19[[#This Row],[Tiempo_normal (ns)]]&lt;$D$509)</f>
        <v>0</v>
      </c>
      <c r="U17" s="8">
        <v>14</v>
      </c>
      <c r="V17" t="b">
        <f>OR(Tabla310[[#This Row],[Tiempo_lineal (ns)]]&gt;$F$508,Tabla310[[#This Row],[Tiempo_lineal (ns)]]&lt;$F$509)</f>
        <v>0</v>
      </c>
      <c r="W17" t="b">
        <f>OR(Tabla310[[#This Row],[Tiempo_normal (ns)]]&gt;$G$508,Tabla310[[#This Row],[Tiempo_normal (ns)]]&lt;$G$509)</f>
        <v>0</v>
      </c>
      <c r="X17" s="8">
        <v>14</v>
      </c>
      <c r="Y17" t="b">
        <f>OR(Tabla411[[#This Row],[Tiempo_lineal (ns)]]&gt;$I$508,Tabla411[[#This Row],[Tiempo_lineal (ns)]]&lt;$I$509)</f>
        <v>0</v>
      </c>
      <c r="Z17" t="b">
        <f>OR(Tabla411[[#This Row],[Tiempo_normal (ns)]]&gt;$J$508,Tabla411[[#This Row],[Tiempo_normal (ns)]]&lt;$J$509)</f>
        <v>0</v>
      </c>
      <c r="AA17" s="8">
        <v>14</v>
      </c>
      <c r="AB17" t="b">
        <f>OR(Tabla512[[#This Row],[Tiempo_lineal (ns)]]&gt;$L$508,Tabla512[[#This Row],[Tiempo_lineal (ns)]]&lt;$L$509)</f>
        <v>0</v>
      </c>
      <c r="AC17" t="b">
        <f>OR(Tabla512[[#This Row],[Tiempo_normal (ns)]]&gt;$M$508,Tabla512[[#This Row],[Tiempo_normal (ns)]]&lt;$M$509)</f>
        <v>0</v>
      </c>
      <c r="AD17" s="8">
        <v>14</v>
      </c>
      <c r="AE17" t="b">
        <f>OR(Tabla613[[#This Row],[Tiempo_lineal (ns)]]&gt;$O$508,Tabla613[[#This Row],[Tiempo_lineal (ns)]]&lt;$O$509)</f>
        <v>0</v>
      </c>
      <c r="AF17" s="1" t="b">
        <f>OR(Tabla613[[#This Row],[Tiempo_normal (ns)]]&gt;$P$508,Tabla613[[#This Row],[Tiempo_normal (ns)]]&lt;$P$509)</f>
        <v>0</v>
      </c>
    </row>
    <row r="18" spans="2:32" x14ac:dyDescent="0.3">
      <c r="B18">
        <v>15</v>
      </c>
      <c r="C18">
        <v>21271</v>
      </c>
      <c r="D18">
        <v>71890</v>
      </c>
      <c r="E18">
        <v>15</v>
      </c>
      <c r="F18">
        <v>237560</v>
      </c>
      <c r="G18">
        <v>760195</v>
      </c>
      <c r="H18">
        <v>15</v>
      </c>
      <c r="I18" s="35">
        <v>2128730</v>
      </c>
      <c r="J18" s="35">
        <v>6864710</v>
      </c>
      <c r="K18">
        <v>15</v>
      </c>
      <c r="L18" s="35">
        <v>23315600</v>
      </c>
      <c r="M18" s="35">
        <v>82891200</v>
      </c>
      <c r="N18">
        <v>15</v>
      </c>
      <c r="O18" s="35">
        <v>252652000</v>
      </c>
      <c r="P18" s="35">
        <v>770272000</v>
      </c>
      <c r="R18" s="7">
        <v>15</v>
      </c>
      <c r="S18" t="b">
        <f>OR(Tabla19[[#This Row],[Tiempo_lineal (ns)]]&gt;$C$508,Tabla19[[#This Row],[Tiempo_lineal (ns)]]&lt;$C$509)</f>
        <v>0</v>
      </c>
      <c r="T18" t="b">
        <f>OR(Tabla19[[#This Row],[Tiempo_normal (ns)]]&gt;$D$508,Tabla19[[#This Row],[Tiempo_normal (ns)]]&lt;$D$509)</f>
        <v>0</v>
      </c>
      <c r="U18" s="7">
        <v>15</v>
      </c>
      <c r="V18" t="b">
        <f>OR(Tabla310[[#This Row],[Tiempo_lineal (ns)]]&gt;$F$508,Tabla310[[#This Row],[Tiempo_lineal (ns)]]&lt;$F$509)</f>
        <v>0</v>
      </c>
      <c r="W18" t="b">
        <f>OR(Tabla310[[#This Row],[Tiempo_normal (ns)]]&gt;$G$508,Tabla310[[#This Row],[Tiempo_normal (ns)]]&lt;$G$509)</f>
        <v>0</v>
      </c>
      <c r="X18" s="7">
        <v>15</v>
      </c>
      <c r="Y18" t="b">
        <f>OR(Tabla411[[#This Row],[Tiempo_lineal (ns)]]&gt;$I$508,Tabla411[[#This Row],[Tiempo_lineal (ns)]]&lt;$I$509)</f>
        <v>0</v>
      </c>
      <c r="Z18" t="b">
        <f>OR(Tabla411[[#This Row],[Tiempo_normal (ns)]]&gt;$J$508,Tabla411[[#This Row],[Tiempo_normal (ns)]]&lt;$J$509)</f>
        <v>0</v>
      </c>
      <c r="AA18" s="7">
        <v>15</v>
      </c>
      <c r="AB18" t="b">
        <f>OR(Tabla512[[#This Row],[Tiempo_lineal (ns)]]&gt;$L$508,Tabla512[[#This Row],[Tiempo_lineal (ns)]]&lt;$L$509)</f>
        <v>0</v>
      </c>
      <c r="AC18" t="b">
        <f>OR(Tabla512[[#This Row],[Tiempo_normal (ns)]]&gt;$M$508,Tabla512[[#This Row],[Tiempo_normal (ns)]]&lt;$M$509)</f>
        <v>0</v>
      </c>
      <c r="AD18" s="7">
        <v>15</v>
      </c>
      <c r="AE18" t="b">
        <f>OR(Tabla613[[#This Row],[Tiempo_lineal (ns)]]&gt;$O$508,Tabla613[[#This Row],[Tiempo_lineal (ns)]]&lt;$O$509)</f>
        <v>0</v>
      </c>
      <c r="AF18" s="1" t="b">
        <f>OR(Tabla613[[#This Row],[Tiempo_normal (ns)]]&gt;$P$508,Tabla613[[#This Row],[Tiempo_normal (ns)]]&lt;$P$509)</f>
        <v>0</v>
      </c>
    </row>
    <row r="19" spans="2:32" x14ac:dyDescent="0.3">
      <c r="B19">
        <v>16</v>
      </c>
      <c r="C19">
        <v>21287</v>
      </c>
      <c r="D19">
        <v>71006</v>
      </c>
      <c r="E19">
        <v>16</v>
      </c>
      <c r="F19">
        <v>213954</v>
      </c>
      <c r="G19">
        <v>660809</v>
      </c>
      <c r="H19">
        <v>16</v>
      </c>
      <c r="I19" s="35">
        <v>2135800</v>
      </c>
      <c r="J19" s="35">
        <v>6685320</v>
      </c>
      <c r="K19">
        <v>16</v>
      </c>
      <c r="L19" s="35">
        <v>27273500</v>
      </c>
      <c r="M19" s="35">
        <v>74894500</v>
      </c>
      <c r="N19">
        <v>16</v>
      </c>
      <c r="O19" s="35">
        <v>242997000</v>
      </c>
      <c r="P19" s="35">
        <v>791497000</v>
      </c>
      <c r="R19" s="8">
        <v>16</v>
      </c>
      <c r="S19" t="b">
        <f>OR(Tabla19[[#This Row],[Tiempo_lineal (ns)]]&gt;$C$508,Tabla19[[#This Row],[Tiempo_lineal (ns)]]&lt;$C$509)</f>
        <v>0</v>
      </c>
      <c r="T19" t="b">
        <f>OR(Tabla19[[#This Row],[Tiempo_normal (ns)]]&gt;$D$508,Tabla19[[#This Row],[Tiempo_normal (ns)]]&lt;$D$509)</f>
        <v>0</v>
      </c>
      <c r="U19" s="8">
        <v>16</v>
      </c>
      <c r="V19" t="b">
        <f>OR(Tabla310[[#This Row],[Tiempo_lineal (ns)]]&gt;$F$508,Tabla310[[#This Row],[Tiempo_lineal (ns)]]&lt;$F$509)</f>
        <v>0</v>
      </c>
      <c r="W19" t="b">
        <f>OR(Tabla310[[#This Row],[Tiempo_normal (ns)]]&gt;$G$508,Tabla310[[#This Row],[Tiempo_normal (ns)]]&lt;$G$509)</f>
        <v>0</v>
      </c>
      <c r="X19" s="8">
        <v>16</v>
      </c>
      <c r="Y19" t="b">
        <f>OR(Tabla411[[#This Row],[Tiempo_lineal (ns)]]&gt;$I$508,Tabla411[[#This Row],[Tiempo_lineal (ns)]]&lt;$I$509)</f>
        <v>0</v>
      </c>
      <c r="Z19" t="b">
        <f>OR(Tabla411[[#This Row],[Tiempo_normal (ns)]]&gt;$J$508,Tabla411[[#This Row],[Tiempo_normal (ns)]]&lt;$J$509)</f>
        <v>0</v>
      </c>
      <c r="AA19" s="8">
        <v>16</v>
      </c>
      <c r="AB19" t="b">
        <f>OR(Tabla512[[#This Row],[Tiempo_lineal (ns)]]&gt;$L$508,Tabla512[[#This Row],[Tiempo_lineal (ns)]]&lt;$L$509)</f>
        <v>0</v>
      </c>
      <c r="AC19" t="b">
        <f>OR(Tabla512[[#This Row],[Tiempo_normal (ns)]]&gt;$M$508,Tabla512[[#This Row],[Tiempo_normal (ns)]]&lt;$M$509)</f>
        <v>0</v>
      </c>
      <c r="AD19" s="8">
        <v>16</v>
      </c>
      <c r="AE19" t="b">
        <f>OR(Tabla613[[#This Row],[Tiempo_lineal (ns)]]&gt;$O$508,Tabla613[[#This Row],[Tiempo_lineal (ns)]]&lt;$O$509)</f>
        <v>0</v>
      </c>
      <c r="AF19" s="1" t="b">
        <f>OR(Tabla613[[#This Row],[Tiempo_normal (ns)]]&gt;$P$508,Tabla613[[#This Row],[Tiempo_normal (ns)]]&lt;$P$509)</f>
        <v>0</v>
      </c>
    </row>
    <row r="20" spans="2:32" x14ac:dyDescent="0.3">
      <c r="B20">
        <v>17</v>
      </c>
      <c r="C20">
        <v>21273</v>
      </c>
      <c r="D20">
        <v>70933</v>
      </c>
      <c r="E20">
        <v>17</v>
      </c>
      <c r="F20">
        <v>212577</v>
      </c>
      <c r="G20">
        <v>652597</v>
      </c>
      <c r="H20">
        <v>17</v>
      </c>
      <c r="I20" s="35">
        <v>2129320</v>
      </c>
      <c r="J20" s="35">
        <v>6478880</v>
      </c>
      <c r="K20">
        <v>17</v>
      </c>
      <c r="L20" s="35">
        <v>26823900</v>
      </c>
      <c r="M20" s="35">
        <v>76076800</v>
      </c>
      <c r="N20">
        <v>17</v>
      </c>
      <c r="O20" s="35">
        <v>241264000</v>
      </c>
      <c r="P20" s="35">
        <v>850986000</v>
      </c>
      <c r="R20" s="7">
        <v>17</v>
      </c>
      <c r="S20" t="b">
        <f>OR(Tabla19[[#This Row],[Tiempo_lineal (ns)]]&gt;$C$508,Tabla19[[#This Row],[Tiempo_lineal (ns)]]&lt;$C$509)</f>
        <v>0</v>
      </c>
      <c r="T20" t="b">
        <f>OR(Tabla19[[#This Row],[Tiempo_normal (ns)]]&gt;$D$508,Tabla19[[#This Row],[Tiempo_normal (ns)]]&lt;$D$509)</f>
        <v>0</v>
      </c>
      <c r="U20" s="7">
        <v>17</v>
      </c>
      <c r="V20" t="b">
        <f>OR(Tabla310[[#This Row],[Tiempo_lineal (ns)]]&gt;$F$508,Tabla310[[#This Row],[Tiempo_lineal (ns)]]&lt;$F$509)</f>
        <v>0</v>
      </c>
      <c r="W20" t="b">
        <f>OR(Tabla310[[#This Row],[Tiempo_normal (ns)]]&gt;$G$508,Tabla310[[#This Row],[Tiempo_normal (ns)]]&lt;$G$509)</f>
        <v>0</v>
      </c>
      <c r="X20" s="7">
        <v>17</v>
      </c>
      <c r="Y20" t="b">
        <f>OR(Tabla411[[#This Row],[Tiempo_lineal (ns)]]&gt;$I$508,Tabla411[[#This Row],[Tiempo_lineal (ns)]]&lt;$I$509)</f>
        <v>0</v>
      </c>
      <c r="Z20" t="b">
        <f>OR(Tabla411[[#This Row],[Tiempo_normal (ns)]]&gt;$J$508,Tabla411[[#This Row],[Tiempo_normal (ns)]]&lt;$J$509)</f>
        <v>0</v>
      </c>
      <c r="AA20" s="7">
        <v>17</v>
      </c>
      <c r="AB20" t="b">
        <f>OR(Tabla512[[#This Row],[Tiempo_lineal (ns)]]&gt;$L$508,Tabla512[[#This Row],[Tiempo_lineal (ns)]]&lt;$L$509)</f>
        <v>0</v>
      </c>
      <c r="AC20" t="b">
        <f>OR(Tabla512[[#This Row],[Tiempo_normal (ns)]]&gt;$M$508,Tabla512[[#This Row],[Tiempo_normal (ns)]]&lt;$M$509)</f>
        <v>0</v>
      </c>
      <c r="AD20" s="7">
        <v>17</v>
      </c>
      <c r="AE20" t="b">
        <f>OR(Tabla613[[#This Row],[Tiempo_lineal (ns)]]&gt;$O$508,Tabla613[[#This Row],[Tiempo_lineal (ns)]]&lt;$O$509)</f>
        <v>0</v>
      </c>
      <c r="AF20" s="1" t="b">
        <f>OR(Tabla613[[#This Row],[Tiempo_normal (ns)]]&gt;$P$508,Tabla613[[#This Row],[Tiempo_normal (ns)]]&lt;$P$509)</f>
        <v>1</v>
      </c>
    </row>
    <row r="21" spans="2:32" x14ac:dyDescent="0.3">
      <c r="B21">
        <v>18</v>
      </c>
      <c r="C21">
        <v>21265</v>
      </c>
      <c r="D21">
        <v>72127</v>
      </c>
      <c r="E21">
        <v>18</v>
      </c>
      <c r="F21">
        <v>212551</v>
      </c>
      <c r="G21">
        <v>644421</v>
      </c>
      <c r="H21">
        <v>18</v>
      </c>
      <c r="I21" s="35">
        <v>2224870</v>
      </c>
      <c r="J21" s="35">
        <v>6496340</v>
      </c>
      <c r="K21">
        <v>18</v>
      </c>
      <c r="L21" s="35">
        <v>22887800</v>
      </c>
      <c r="M21" s="35">
        <v>76315000</v>
      </c>
      <c r="N21">
        <v>18</v>
      </c>
      <c r="O21" s="35">
        <v>249908000</v>
      </c>
      <c r="P21" s="35">
        <v>811016000</v>
      </c>
      <c r="R21" s="8">
        <v>18</v>
      </c>
      <c r="S21" t="b">
        <f>OR(Tabla19[[#This Row],[Tiempo_lineal (ns)]]&gt;$C$508,Tabla19[[#This Row],[Tiempo_lineal (ns)]]&lt;$C$509)</f>
        <v>0</v>
      </c>
      <c r="T21" t="b">
        <f>OR(Tabla19[[#This Row],[Tiempo_normal (ns)]]&gt;$D$508,Tabla19[[#This Row],[Tiempo_normal (ns)]]&lt;$D$509)</f>
        <v>0</v>
      </c>
      <c r="U21" s="8">
        <v>18</v>
      </c>
      <c r="V21" t="b">
        <f>OR(Tabla310[[#This Row],[Tiempo_lineal (ns)]]&gt;$F$508,Tabla310[[#This Row],[Tiempo_lineal (ns)]]&lt;$F$509)</f>
        <v>0</v>
      </c>
      <c r="W21" t="b">
        <f>OR(Tabla310[[#This Row],[Tiempo_normal (ns)]]&gt;$G$508,Tabla310[[#This Row],[Tiempo_normal (ns)]]&lt;$G$509)</f>
        <v>0</v>
      </c>
      <c r="X21" s="8">
        <v>18</v>
      </c>
      <c r="Y21" t="b">
        <f>OR(Tabla411[[#This Row],[Tiempo_lineal (ns)]]&gt;$I$508,Tabla411[[#This Row],[Tiempo_lineal (ns)]]&lt;$I$509)</f>
        <v>0</v>
      </c>
      <c r="Z21" t="b">
        <f>OR(Tabla411[[#This Row],[Tiempo_normal (ns)]]&gt;$J$508,Tabla411[[#This Row],[Tiempo_normal (ns)]]&lt;$J$509)</f>
        <v>0</v>
      </c>
      <c r="AA21" s="8">
        <v>18</v>
      </c>
      <c r="AB21" t="b">
        <f>OR(Tabla512[[#This Row],[Tiempo_lineal (ns)]]&gt;$L$508,Tabla512[[#This Row],[Tiempo_lineal (ns)]]&lt;$L$509)</f>
        <v>0</v>
      </c>
      <c r="AC21" t="b">
        <f>OR(Tabla512[[#This Row],[Tiempo_normal (ns)]]&gt;$M$508,Tabla512[[#This Row],[Tiempo_normal (ns)]]&lt;$M$509)</f>
        <v>0</v>
      </c>
      <c r="AD21" s="8">
        <v>18</v>
      </c>
      <c r="AE21" t="b">
        <f>OR(Tabla613[[#This Row],[Tiempo_lineal (ns)]]&gt;$O$508,Tabla613[[#This Row],[Tiempo_lineal (ns)]]&lt;$O$509)</f>
        <v>0</v>
      </c>
      <c r="AF21" s="1" t="b">
        <f>OR(Tabla613[[#This Row],[Tiempo_normal (ns)]]&gt;$P$508,Tabla613[[#This Row],[Tiempo_normal (ns)]]&lt;$P$509)</f>
        <v>0</v>
      </c>
    </row>
    <row r="22" spans="2:32" x14ac:dyDescent="0.3">
      <c r="B22">
        <v>19</v>
      </c>
      <c r="C22">
        <v>21266</v>
      </c>
      <c r="D22">
        <v>70338</v>
      </c>
      <c r="E22">
        <v>19</v>
      </c>
      <c r="F22">
        <v>212513</v>
      </c>
      <c r="G22">
        <v>654739</v>
      </c>
      <c r="H22">
        <v>19</v>
      </c>
      <c r="I22" s="35">
        <v>2208790</v>
      </c>
      <c r="J22" s="35">
        <v>6610160</v>
      </c>
      <c r="K22">
        <v>19</v>
      </c>
      <c r="L22" s="35">
        <v>23920000</v>
      </c>
      <c r="M22" s="35">
        <v>83486800</v>
      </c>
      <c r="N22">
        <v>19</v>
      </c>
      <c r="O22" s="35">
        <v>248974000</v>
      </c>
      <c r="P22" s="35">
        <v>762397000</v>
      </c>
      <c r="R22" s="7">
        <v>19</v>
      </c>
      <c r="S22" t="b">
        <f>OR(Tabla19[[#This Row],[Tiempo_lineal (ns)]]&gt;$C$508,Tabla19[[#This Row],[Tiempo_lineal (ns)]]&lt;$C$509)</f>
        <v>0</v>
      </c>
      <c r="T22" t="b">
        <f>OR(Tabla19[[#This Row],[Tiempo_normal (ns)]]&gt;$D$508,Tabla19[[#This Row],[Tiempo_normal (ns)]]&lt;$D$509)</f>
        <v>0</v>
      </c>
      <c r="U22" s="7">
        <v>19</v>
      </c>
      <c r="V22" t="b">
        <f>OR(Tabla310[[#This Row],[Tiempo_lineal (ns)]]&gt;$F$508,Tabla310[[#This Row],[Tiempo_lineal (ns)]]&lt;$F$509)</f>
        <v>0</v>
      </c>
      <c r="W22" t="b">
        <f>OR(Tabla310[[#This Row],[Tiempo_normal (ns)]]&gt;$G$508,Tabla310[[#This Row],[Tiempo_normal (ns)]]&lt;$G$509)</f>
        <v>0</v>
      </c>
      <c r="X22" s="7">
        <v>19</v>
      </c>
      <c r="Y22" t="b">
        <f>OR(Tabla411[[#This Row],[Tiempo_lineal (ns)]]&gt;$I$508,Tabla411[[#This Row],[Tiempo_lineal (ns)]]&lt;$I$509)</f>
        <v>0</v>
      </c>
      <c r="Z22" t="b">
        <f>OR(Tabla411[[#This Row],[Tiempo_normal (ns)]]&gt;$J$508,Tabla411[[#This Row],[Tiempo_normal (ns)]]&lt;$J$509)</f>
        <v>0</v>
      </c>
      <c r="AA22" s="7">
        <v>19</v>
      </c>
      <c r="AB22" t="b">
        <f>OR(Tabla512[[#This Row],[Tiempo_lineal (ns)]]&gt;$L$508,Tabla512[[#This Row],[Tiempo_lineal (ns)]]&lt;$L$509)</f>
        <v>0</v>
      </c>
      <c r="AC22" t="b">
        <f>OR(Tabla512[[#This Row],[Tiempo_normal (ns)]]&gt;$M$508,Tabla512[[#This Row],[Tiempo_normal (ns)]]&lt;$M$509)</f>
        <v>0</v>
      </c>
      <c r="AD22" s="7">
        <v>19</v>
      </c>
      <c r="AE22" t="b">
        <f>OR(Tabla613[[#This Row],[Tiempo_lineal (ns)]]&gt;$O$508,Tabla613[[#This Row],[Tiempo_lineal (ns)]]&lt;$O$509)</f>
        <v>0</v>
      </c>
      <c r="AF22" s="1" t="b">
        <f>OR(Tabla613[[#This Row],[Tiempo_normal (ns)]]&gt;$P$508,Tabla613[[#This Row],[Tiempo_normal (ns)]]&lt;$P$509)</f>
        <v>0</v>
      </c>
    </row>
    <row r="23" spans="2:32" x14ac:dyDescent="0.3">
      <c r="B23">
        <v>20</v>
      </c>
      <c r="C23">
        <v>21297</v>
      </c>
      <c r="D23">
        <v>71046</v>
      </c>
      <c r="E23">
        <v>20</v>
      </c>
      <c r="F23">
        <v>212829</v>
      </c>
      <c r="G23">
        <v>671326</v>
      </c>
      <c r="H23">
        <v>20</v>
      </c>
      <c r="I23" s="35">
        <v>2180750</v>
      </c>
      <c r="J23" s="35">
        <v>6712510</v>
      </c>
      <c r="K23">
        <v>20</v>
      </c>
      <c r="L23" s="35">
        <v>24924100</v>
      </c>
      <c r="M23" s="35">
        <v>72389600</v>
      </c>
      <c r="N23">
        <v>20</v>
      </c>
      <c r="O23" s="35">
        <v>238185000</v>
      </c>
      <c r="P23" s="35">
        <v>748244000</v>
      </c>
      <c r="R23" s="8">
        <v>20</v>
      </c>
      <c r="S23" t="b">
        <f>OR(Tabla19[[#This Row],[Tiempo_lineal (ns)]]&gt;$C$508,Tabla19[[#This Row],[Tiempo_lineal (ns)]]&lt;$C$509)</f>
        <v>0</v>
      </c>
      <c r="T23" t="b">
        <f>OR(Tabla19[[#This Row],[Tiempo_normal (ns)]]&gt;$D$508,Tabla19[[#This Row],[Tiempo_normal (ns)]]&lt;$D$509)</f>
        <v>0</v>
      </c>
      <c r="U23" s="8">
        <v>20</v>
      </c>
      <c r="V23" t="b">
        <f>OR(Tabla310[[#This Row],[Tiempo_lineal (ns)]]&gt;$F$508,Tabla310[[#This Row],[Tiempo_lineal (ns)]]&lt;$F$509)</f>
        <v>0</v>
      </c>
      <c r="W23" t="b">
        <f>OR(Tabla310[[#This Row],[Tiempo_normal (ns)]]&gt;$G$508,Tabla310[[#This Row],[Tiempo_normal (ns)]]&lt;$G$509)</f>
        <v>0</v>
      </c>
      <c r="X23" s="8">
        <v>20</v>
      </c>
      <c r="Y23" t="b">
        <f>OR(Tabla411[[#This Row],[Tiempo_lineal (ns)]]&gt;$I$508,Tabla411[[#This Row],[Tiempo_lineal (ns)]]&lt;$I$509)</f>
        <v>0</v>
      </c>
      <c r="Z23" t="b">
        <f>OR(Tabla411[[#This Row],[Tiempo_normal (ns)]]&gt;$J$508,Tabla411[[#This Row],[Tiempo_normal (ns)]]&lt;$J$509)</f>
        <v>0</v>
      </c>
      <c r="AA23" s="8">
        <v>20</v>
      </c>
      <c r="AB23" t="b">
        <f>OR(Tabla512[[#This Row],[Tiempo_lineal (ns)]]&gt;$L$508,Tabla512[[#This Row],[Tiempo_lineal (ns)]]&lt;$L$509)</f>
        <v>0</v>
      </c>
      <c r="AC23" t="b">
        <f>OR(Tabla512[[#This Row],[Tiempo_normal (ns)]]&gt;$M$508,Tabla512[[#This Row],[Tiempo_normal (ns)]]&lt;$M$509)</f>
        <v>0</v>
      </c>
      <c r="AD23" s="8">
        <v>20</v>
      </c>
      <c r="AE23" t="b">
        <f>OR(Tabla613[[#This Row],[Tiempo_lineal (ns)]]&gt;$O$508,Tabla613[[#This Row],[Tiempo_lineal (ns)]]&lt;$O$509)</f>
        <v>0</v>
      </c>
      <c r="AF23" s="1" t="b">
        <f>OR(Tabla613[[#This Row],[Tiempo_normal (ns)]]&gt;$P$508,Tabla613[[#This Row],[Tiempo_normal (ns)]]&lt;$P$509)</f>
        <v>0</v>
      </c>
    </row>
    <row r="24" spans="2:32" x14ac:dyDescent="0.3">
      <c r="B24">
        <v>21</v>
      </c>
      <c r="C24">
        <v>21280</v>
      </c>
      <c r="D24">
        <v>70477</v>
      </c>
      <c r="E24">
        <v>21</v>
      </c>
      <c r="F24">
        <v>212984</v>
      </c>
      <c r="G24">
        <v>678449</v>
      </c>
      <c r="H24">
        <v>21</v>
      </c>
      <c r="I24" s="35">
        <v>2141770</v>
      </c>
      <c r="J24" s="35">
        <v>6731590</v>
      </c>
      <c r="K24">
        <v>21</v>
      </c>
      <c r="L24" s="35">
        <v>23859700</v>
      </c>
      <c r="M24" s="35">
        <v>71478200</v>
      </c>
      <c r="N24">
        <v>21</v>
      </c>
      <c r="O24" s="35">
        <v>244800000</v>
      </c>
      <c r="P24" s="35">
        <v>756681000</v>
      </c>
      <c r="R24" s="7">
        <v>21</v>
      </c>
      <c r="S24" t="b">
        <f>OR(Tabla19[[#This Row],[Tiempo_lineal (ns)]]&gt;$C$508,Tabla19[[#This Row],[Tiempo_lineal (ns)]]&lt;$C$509)</f>
        <v>0</v>
      </c>
      <c r="T24" t="b">
        <f>OR(Tabla19[[#This Row],[Tiempo_normal (ns)]]&gt;$D$508,Tabla19[[#This Row],[Tiempo_normal (ns)]]&lt;$D$509)</f>
        <v>0</v>
      </c>
      <c r="U24" s="7">
        <v>21</v>
      </c>
      <c r="V24" t="b">
        <f>OR(Tabla310[[#This Row],[Tiempo_lineal (ns)]]&gt;$F$508,Tabla310[[#This Row],[Tiempo_lineal (ns)]]&lt;$F$509)</f>
        <v>0</v>
      </c>
      <c r="W24" t="b">
        <f>OR(Tabla310[[#This Row],[Tiempo_normal (ns)]]&gt;$G$508,Tabla310[[#This Row],[Tiempo_normal (ns)]]&lt;$G$509)</f>
        <v>0</v>
      </c>
      <c r="X24" s="7">
        <v>21</v>
      </c>
      <c r="Y24" t="b">
        <f>OR(Tabla411[[#This Row],[Tiempo_lineal (ns)]]&gt;$I$508,Tabla411[[#This Row],[Tiempo_lineal (ns)]]&lt;$I$509)</f>
        <v>0</v>
      </c>
      <c r="Z24" t="b">
        <f>OR(Tabla411[[#This Row],[Tiempo_normal (ns)]]&gt;$J$508,Tabla411[[#This Row],[Tiempo_normal (ns)]]&lt;$J$509)</f>
        <v>0</v>
      </c>
      <c r="AA24" s="7">
        <v>21</v>
      </c>
      <c r="AB24" t="b">
        <f>OR(Tabla512[[#This Row],[Tiempo_lineal (ns)]]&gt;$L$508,Tabla512[[#This Row],[Tiempo_lineal (ns)]]&lt;$L$509)</f>
        <v>0</v>
      </c>
      <c r="AC24" t="b">
        <f>OR(Tabla512[[#This Row],[Tiempo_normal (ns)]]&gt;$M$508,Tabla512[[#This Row],[Tiempo_normal (ns)]]&lt;$M$509)</f>
        <v>0</v>
      </c>
      <c r="AD24" s="7">
        <v>21</v>
      </c>
      <c r="AE24" t="b">
        <f>OR(Tabla613[[#This Row],[Tiempo_lineal (ns)]]&gt;$O$508,Tabla613[[#This Row],[Tiempo_lineal (ns)]]&lt;$O$509)</f>
        <v>0</v>
      </c>
      <c r="AF24" s="1" t="b">
        <f>OR(Tabla613[[#This Row],[Tiempo_normal (ns)]]&gt;$P$508,Tabla613[[#This Row],[Tiempo_normal (ns)]]&lt;$P$509)</f>
        <v>0</v>
      </c>
    </row>
    <row r="25" spans="2:32" x14ac:dyDescent="0.3">
      <c r="B25">
        <v>22</v>
      </c>
      <c r="C25">
        <v>21268</v>
      </c>
      <c r="D25">
        <v>70615</v>
      </c>
      <c r="E25">
        <v>22</v>
      </c>
      <c r="F25">
        <v>212614</v>
      </c>
      <c r="G25">
        <v>653187</v>
      </c>
      <c r="H25">
        <v>22</v>
      </c>
      <c r="I25" s="35">
        <v>2134830</v>
      </c>
      <c r="J25" s="35">
        <v>6822790</v>
      </c>
      <c r="K25">
        <v>22</v>
      </c>
      <c r="L25" s="35">
        <v>22302800</v>
      </c>
      <c r="M25" s="35">
        <v>75451600</v>
      </c>
      <c r="N25">
        <v>22</v>
      </c>
      <c r="O25" s="35">
        <v>230121000</v>
      </c>
      <c r="P25" s="35">
        <v>770469000</v>
      </c>
      <c r="R25" s="8">
        <v>22</v>
      </c>
      <c r="S25" t="b">
        <f>OR(Tabla19[[#This Row],[Tiempo_lineal (ns)]]&gt;$C$508,Tabla19[[#This Row],[Tiempo_lineal (ns)]]&lt;$C$509)</f>
        <v>0</v>
      </c>
      <c r="T25" t="b">
        <f>OR(Tabla19[[#This Row],[Tiempo_normal (ns)]]&gt;$D$508,Tabla19[[#This Row],[Tiempo_normal (ns)]]&lt;$D$509)</f>
        <v>0</v>
      </c>
      <c r="U25" s="8">
        <v>22</v>
      </c>
      <c r="V25" t="b">
        <f>OR(Tabla310[[#This Row],[Tiempo_lineal (ns)]]&gt;$F$508,Tabla310[[#This Row],[Tiempo_lineal (ns)]]&lt;$F$509)</f>
        <v>0</v>
      </c>
      <c r="W25" t="b">
        <f>OR(Tabla310[[#This Row],[Tiempo_normal (ns)]]&gt;$G$508,Tabla310[[#This Row],[Tiempo_normal (ns)]]&lt;$G$509)</f>
        <v>0</v>
      </c>
      <c r="X25" s="8">
        <v>22</v>
      </c>
      <c r="Y25" t="b">
        <f>OR(Tabla411[[#This Row],[Tiempo_lineal (ns)]]&gt;$I$508,Tabla411[[#This Row],[Tiempo_lineal (ns)]]&lt;$I$509)</f>
        <v>0</v>
      </c>
      <c r="Z25" t="b">
        <f>OR(Tabla411[[#This Row],[Tiempo_normal (ns)]]&gt;$J$508,Tabla411[[#This Row],[Tiempo_normal (ns)]]&lt;$J$509)</f>
        <v>0</v>
      </c>
      <c r="AA25" s="8">
        <v>22</v>
      </c>
      <c r="AB25" t="b">
        <f>OR(Tabla512[[#This Row],[Tiempo_lineal (ns)]]&gt;$L$508,Tabla512[[#This Row],[Tiempo_lineal (ns)]]&lt;$L$509)</f>
        <v>0</v>
      </c>
      <c r="AC25" t="b">
        <f>OR(Tabla512[[#This Row],[Tiempo_normal (ns)]]&gt;$M$508,Tabla512[[#This Row],[Tiempo_normal (ns)]]&lt;$M$509)</f>
        <v>0</v>
      </c>
      <c r="AD25" s="8">
        <v>22</v>
      </c>
      <c r="AE25" t="b">
        <f>OR(Tabla613[[#This Row],[Tiempo_lineal (ns)]]&gt;$O$508,Tabla613[[#This Row],[Tiempo_lineal (ns)]]&lt;$O$509)</f>
        <v>0</v>
      </c>
      <c r="AF25" s="1" t="b">
        <f>OR(Tabla613[[#This Row],[Tiempo_normal (ns)]]&gt;$P$508,Tabla613[[#This Row],[Tiempo_normal (ns)]]&lt;$P$509)</f>
        <v>0</v>
      </c>
    </row>
    <row r="26" spans="2:32" x14ac:dyDescent="0.3">
      <c r="B26">
        <v>23</v>
      </c>
      <c r="C26">
        <v>21268</v>
      </c>
      <c r="D26">
        <v>71737</v>
      </c>
      <c r="E26">
        <v>23</v>
      </c>
      <c r="F26">
        <v>212537</v>
      </c>
      <c r="G26">
        <v>669214</v>
      </c>
      <c r="H26">
        <v>23</v>
      </c>
      <c r="I26" s="35">
        <v>2615820</v>
      </c>
      <c r="J26" s="35">
        <v>9222580</v>
      </c>
      <c r="K26">
        <v>23</v>
      </c>
      <c r="L26" s="35">
        <v>22039500</v>
      </c>
      <c r="M26" s="35">
        <v>77130900</v>
      </c>
      <c r="N26">
        <v>23</v>
      </c>
      <c r="O26" s="35">
        <v>235992000</v>
      </c>
      <c r="P26" s="35">
        <v>776337000</v>
      </c>
      <c r="R26" s="7">
        <v>23</v>
      </c>
      <c r="S26" t="b">
        <f>OR(Tabla19[[#This Row],[Tiempo_lineal (ns)]]&gt;$C$508,Tabla19[[#This Row],[Tiempo_lineal (ns)]]&lt;$C$509)</f>
        <v>0</v>
      </c>
      <c r="T26" t="b">
        <f>OR(Tabla19[[#This Row],[Tiempo_normal (ns)]]&gt;$D$508,Tabla19[[#This Row],[Tiempo_normal (ns)]]&lt;$D$509)</f>
        <v>0</v>
      </c>
      <c r="U26" s="7">
        <v>23</v>
      </c>
      <c r="V26" t="b">
        <f>OR(Tabla310[[#This Row],[Tiempo_lineal (ns)]]&gt;$F$508,Tabla310[[#This Row],[Tiempo_lineal (ns)]]&lt;$F$509)</f>
        <v>0</v>
      </c>
      <c r="W26" t="b">
        <f>OR(Tabla310[[#This Row],[Tiempo_normal (ns)]]&gt;$G$508,Tabla310[[#This Row],[Tiempo_normal (ns)]]&lt;$G$509)</f>
        <v>0</v>
      </c>
      <c r="X26" s="7">
        <v>23</v>
      </c>
      <c r="Y26" t="b">
        <f>OR(Tabla411[[#This Row],[Tiempo_lineal (ns)]]&gt;$I$508,Tabla411[[#This Row],[Tiempo_lineal (ns)]]&lt;$I$509)</f>
        <v>1</v>
      </c>
      <c r="Z26" t="b">
        <f>OR(Tabla411[[#This Row],[Tiempo_normal (ns)]]&gt;$J$508,Tabla411[[#This Row],[Tiempo_normal (ns)]]&lt;$J$509)</f>
        <v>1</v>
      </c>
      <c r="AA26" s="7">
        <v>23</v>
      </c>
      <c r="AB26" t="b">
        <f>OR(Tabla512[[#This Row],[Tiempo_lineal (ns)]]&gt;$L$508,Tabla512[[#This Row],[Tiempo_lineal (ns)]]&lt;$L$509)</f>
        <v>0</v>
      </c>
      <c r="AC26" t="b">
        <f>OR(Tabla512[[#This Row],[Tiempo_normal (ns)]]&gt;$M$508,Tabla512[[#This Row],[Tiempo_normal (ns)]]&lt;$M$509)</f>
        <v>0</v>
      </c>
      <c r="AD26" s="7">
        <v>23</v>
      </c>
      <c r="AE26" t="b">
        <f>OR(Tabla613[[#This Row],[Tiempo_lineal (ns)]]&gt;$O$508,Tabla613[[#This Row],[Tiempo_lineal (ns)]]&lt;$O$509)</f>
        <v>0</v>
      </c>
      <c r="AF26" s="1" t="b">
        <f>OR(Tabla613[[#This Row],[Tiempo_normal (ns)]]&gt;$P$508,Tabla613[[#This Row],[Tiempo_normal (ns)]]&lt;$P$509)</f>
        <v>0</v>
      </c>
    </row>
    <row r="27" spans="2:32" x14ac:dyDescent="0.3">
      <c r="B27">
        <v>24</v>
      </c>
      <c r="C27">
        <v>21310</v>
      </c>
      <c r="D27">
        <v>70038</v>
      </c>
      <c r="E27">
        <v>24</v>
      </c>
      <c r="F27">
        <v>212849</v>
      </c>
      <c r="G27">
        <v>646024</v>
      </c>
      <c r="H27">
        <v>24</v>
      </c>
      <c r="I27" s="35">
        <v>2655780</v>
      </c>
      <c r="J27" s="35">
        <v>7173120</v>
      </c>
      <c r="K27">
        <v>24</v>
      </c>
      <c r="L27" s="35">
        <v>22155600</v>
      </c>
      <c r="M27" s="35">
        <v>75609800</v>
      </c>
      <c r="N27">
        <v>24</v>
      </c>
      <c r="O27" s="35">
        <v>260561000</v>
      </c>
      <c r="P27" s="35">
        <v>772668000</v>
      </c>
      <c r="R27" s="8">
        <v>24</v>
      </c>
      <c r="S27" t="b">
        <f>OR(Tabla19[[#This Row],[Tiempo_lineal (ns)]]&gt;$C$508,Tabla19[[#This Row],[Tiempo_lineal (ns)]]&lt;$C$509)</f>
        <v>0</v>
      </c>
      <c r="T27" t="b">
        <f>OR(Tabla19[[#This Row],[Tiempo_normal (ns)]]&gt;$D$508,Tabla19[[#This Row],[Tiempo_normal (ns)]]&lt;$D$509)</f>
        <v>0</v>
      </c>
      <c r="U27" s="8">
        <v>24</v>
      </c>
      <c r="V27" t="b">
        <f>OR(Tabla310[[#This Row],[Tiempo_lineal (ns)]]&gt;$F$508,Tabla310[[#This Row],[Tiempo_lineal (ns)]]&lt;$F$509)</f>
        <v>0</v>
      </c>
      <c r="W27" t="b">
        <f>OR(Tabla310[[#This Row],[Tiempo_normal (ns)]]&gt;$G$508,Tabla310[[#This Row],[Tiempo_normal (ns)]]&lt;$G$509)</f>
        <v>0</v>
      </c>
      <c r="X27" s="8">
        <v>24</v>
      </c>
      <c r="Y27" t="b">
        <f>OR(Tabla411[[#This Row],[Tiempo_lineal (ns)]]&gt;$I$508,Tabla411[[#This Row],[Tiempo_lineal (ns)]]&lt;$I$509)</f>
        <v>1</v>
      </c>
      <c r="Z27" t="b">
        <f>OR(Tabla411[[#This Row],[Tiempo_normal (ns)]]&gt;$J$508,Tabla411[[#This Row],[Tiempo_normal (ns)]]&lt;$J$509)</f>
        <v>0</v>
      </c>
      <c r="AA27" s="8">
        <v>24</v>
      </c>
      <c r="AB27" t="b">
        <f>OR(Tabla512[[#This Row],[Tiempo_lineal (ns)]]&gt;$L$508,Tabla512[[#This Row],[Tiempo_lineal (ns)]]&lt;$L$509)</f>
        <v>0</v>
      </c>
      <c r="AC27" t="b">
        <f>OR(Tabla512[[#This Row],[Tiempo_normal (ns)]]&gt;$M$508,Tabla512[[#This Row],[Tiempo_normal (ns)]]&lt;$M$509)</f>
        <v>0</v>
      </c>
      <c r="AD27" s="8">
        <v>24</v>
      </c>
      <c r="AE27" t="b">
        <f>OR(Tabla613[[#This Row],[Tiempo_lineal (ns)]]&gt;$O$508,Tabla613[[#This Row],[Tiempo_lineal (ns)]]&lt;$O$509)</f>
        <v>0</v>
      </c>
      <c r="AF27" s="1" t="b">
        <f>OR(Tabla613[[#This Row],[Tiempo_normal (ns)]]&gt;$P$508,Tabla613[[#This Row],[Tiempo_normal (ns)]]&lt;$P$509)</f>
        <v>0</v>
      </c>
    </row>
    <row r="28" spans="2:32" x14ac:dyDescent="0.3">
      <c r="B28">
        <v>25</v>
      </c>
      <c r="C28">
        <v>21302</v>
      </c>
      <c r="D28">
        <v>72332</v>
      </c>
      <c r="E28">
        <v>25</v>
      </c>
      <c r="F28">
        <v>212560</v>
      </c>
      <c r="G28">
        <v>688885</v>
      </c>
      <c r="H28">
        <v>25</v>
      </c>
      <c r="I28" s="35">
        <v>2200800</v>
      </c>
      <c r="J28" s="35">
        <v>6632460</v>
      </c>
      <c r="K28">
        <v>25</v>
      </c>
      <c r="L28" s="35">
        <v>22919800</v>
      </c>
      <c r="M28" s="35">
        <v>73978200</v>
      </c>
      <c r="N28">
        <v>25</v>
      </c>
      <c r="O28" s="35">
        <v>227817000</v>
      </c>
      <c r="P28" s="35">
        <v>759140000</v>
      </c>
      <c r="R28" s="7">
        <v>25</v>
      </c>
      <c r="S28" t="b">
        <f>OR(Tabla19[[#This Row],[Tiempo_lineal (ns)]]&gt;$C$508,Tabla19[[#This Row],[Tiempo_lineal (ns)]]&lt;$C$509)</f>
        <v>0</v>
      </c>
      <c r="T28" t="b">
        <f>OR(Tabla19[[#This Row],[Tiempo_normal (ns)]]&gt;$D$508,Tabla19[[#This Row],[Tiempo_normal (ns)]]&lt;$D$509)</f>
        <v>0</v>
      </c>
      <c r="U28" s="7">
        <v>25</v>
      </c>
      <c r="V28" t="b">
        <f>OR(Tabla310[[#This Row],[Tiempo_lineal (ns)]]&gt;$F$508,Tabla310[[#This Row],[Tiempo_lineal (ns)]]&lt;$F$509)</f>
        <v>0</v>
      </c>
      <c r="W28" t="b">
        <f>OR(Tabla310[[#This Row],[Tiempo_normal (ns)]]&gt;$G$508,Tabla310[[#This Row],[Tiempo_normal (ns)]]&lt;$G$509)</f>
        <v>0</v>
      </c>
      <c r="X28" s="7">
        <v>25</v>
      </c>
      <c r="Y28" t="b">
        <f>OR(Tabla411[[#This Row],[Tiempo_lineal (ns)]]&gt;$I$508,Tabla411[[#This Row],[Tiempo_lineal (ns)]]&lt;$I$509)</f>
        <v>0</v>
      </c>
      <c r="Z28" t="b">
        <f>OR(Tabla411[[#This Row],[Tiempo_normal (ns)]]&gt;$J$508,Tabla411[[#This Row],[Tiempo_normal (ns)]]&lt;$J$509)</f>
        <v>0</v>
      </c>
      <c r="AA28" s="7">
        <v>25</v>
      </c>
      <c r="AB28" t="b">
        <f>OR(Tabla512[[#This Row],[Tiempo_lineal (ns)]]&gt;$L$508,Tabla512[[#This Row],[Tiempo_lineal (ns)]]&lt;$L$509)</f>
        <v>0</v>
      </c>
      <c r="AC28" t="b">
        <f>OR(Tabla512[[#This Row],[Tiempo_normal (ns)]]&gt;$M$508,Tabla512[[#This Row],[Tiempo_normal (ns)]]&lt;$M$509)</f>
        <v>0</v>
      </c>
      <c r="AD28" s="7">
        <v>25</v>
      </c>
      <c r="AE28" t="b">
        <f>OR(Tabla613[[#This Row],[Tiempo_lineal (ns)]]&gt;$O$508,Tabla613[[#This Row],[Tiempo_lineal (ns)]]&lt;$O$509)</f>
        <v>0</v>
      </c>
      <c r="AF28" s="1" t="b">
        <f>OR(Tabla613[[#This Row],[Tiempo_normal (ns)]]&gt;$P$508,Tabla613[[#This Row],[Tiempo_normal (ns)]]&lt;$P$509)</f>
        <v>0</v>
      </c>
    </row>
    <row r="29" spans="2:32" x14ac:dyDescent="0.3">
      <c r="B29">
        <v>26</v>
      </c>
      <c r="C29">
        <v>21269</v>
      </c>
      <c r="D29">
        <v>71566</v>
      </c>
      <c r="E29">
        <v>26</v>
      </c>
      <c r="F29">
        <v>212618</v>
      </c>
      <c r="G29">
        <v>814390</v>
      </c>
      <c r="H29">
        <v>26</v>
      </c>
      <c r="I29" s="35">
        <v>2128630</v>
      </c>
      <c r="J29" s="35">
        <v>6685660</v>
      </c>
      <c r="K29">
        <v>26</v>
      </c>
      <c r="L29" s="35">
        <v>23041000</v>
      </c>
      <c r="M29" s="35">
        <v>74297200</v>
      </c>
      <c r="N29">
        <v>26</v>
      </c>
      <c r="O29" s="35">
        <v>238685000</v>
      </c>
      <c r="P29" s="35">
        <v>782585000</v>
      </c>
      <c r="R29" s="8">
        <v>26</v>
      </c>
      <c r="S29" t="b">
        <f>OR(Tabla19[[#This Row],[Tiempo_lineal (ns)]]&gt;$C$508,Tabla19[[#This Row],[Tiempo_lineal (ns)]]&lt;$C$509)</f>
        <v>0</v>
      </c>
      <c r="T29" t="b">
        <f>OR(Tabla19[[#This Row],[Tiempo_normal (ns)]]&gt;$D$508,Tabla19[[#This Row],[Tiempo_normal (ns)]]&lt;$D$509)</f>
        <v>0</v>
      </c>
      <c r="U29" s="8">
        <v>26</v>
      </c>
      <c r="V29" t="b">
        <f>OR(Tabla310[[#This Row],[Tiempo_lineal (ns)]]&gt;$F$508,Tabla310[[#This Row],[Tiempo_lineal (ns)]]&lt;$F$509)</f>
        <v>0</v>
      </c>
      <c r="W29" t="b">
        <f>OR(Tabla310[[#This Row],[Tiempo_normal (ns)]]&gt;$G$508,Tabla310[[#This Row],[Tiempo_normal (ns)]]&lt;$G$509)</f>
        <v>0</v>
      </c>
      <c r="X29" s="8">
        <v>26</v>
      </c>
      <c r="Y29" t="b">
        <f>OR(Tabla411[[#This Row],[Tiempo_lineal (ns)]]&gt;$I$508,Tabla411[[#This Row],[Tiempo_lineal (ns)]]&lt;$I$509)</f>
        <v>0</v>
      </c>
      <c r="Z29" t="b">
        <f>OR(Tabla411[[#This Row],[Tiempo_normal (ns)]]&gt;$J$508,Tabla411[[#This Row],[Tiempo_normal (ns)]]&lt;$J$509)</f>
        <v>0</v>
      </c>
      <c r="AA29" s="8">
        <v>26</v>
      </c>
      <c r="AB29" t="b">
        <f>OR(Tabla512[[#This Row],[Tiempo_lineal (ns)]]&gt;$L$508,Tabla512[[#This Row],[Tiempo_lineal (ns)]]&lt;$L$509)</f>
        <v>0</v>
      </c>
      <c r="AC29" t="b">
        <f>OR(Tabla512[[#This Row],[Tiempo_normal (ns)]]&gt;$M$508,Tabla512[[#This Row],[Tiempo_normal (ns)]]&lt;$M$509)</f>
        <v>0</v>
      </c>
      <c r="AD29" s="8">
        <v>26</v>
      </c>
      <c r="AE29" t="b">
        <f>OR(Tabla613[[#This Row],[Tiempo_lineal (ns)]]&gt;$O$508,Tabla613[[#This Row],[Tiempo_lineal (ns)]]&lt;$O$509)</f>
        <v>0</v>
      </c>
      <c r="AF29" s="1" t="b">
        <f>OR(Tabla613[[#This Row],[Tiempo_normal (ns)]]&gt;$P$508,Tabla613[[#This Row],[Tiempo_normal (ns)]]&lt;$P$509)</f>
        <v>0</v>
      </c>
    </row>
    <row r="30" spans="2:32" x14ac:dyDescent="0.3">
      <c r="B30">
        <v>27</v>
      </c>
      <c r="C30">
        <v>21298</v>
      </c>
      <c r="D30">
        <v>70826</v>
      </c>
      <c r="E30">
        <v>27</v>
      </c>
      <c r="F30">
        <v>227429</v>
      </c>
      <c r="G30">
        <v>858056</v>
      </c>
      <c r="H30">
        <v>27</v>
      </c>
      <c r="I30" s="35">
        <v>2126110</v>
      </c>
      <c r="J30" s="35">
        <v>6823890</v>
      </c>
      <c r="K30">
        <v>27</v>
      </c>
      <c r="L30" s="35">
        <v>22004100</v>
      </c>
      <c r="M30" s="35">
        <v>73382200</v>
      </c>
      <c r="N30">
        <v>27</v>
      </c>
      <c r="O30" s="35">
        <v>238800000</v>
      </c>
      <c r="P30" s="35">
        <v>885511000</v>
      </c>
      <c r="R30" s="7">
        <v>27</v>
      </c>
      <c r="S30" t="b">
        <f>OR(Tabla19[[#This Row],[Tiempo_lineal (ns)]]&gt;$C$508,Tabla19[[#This Row],[Tiempo_lineal (ns)]]&lt;$C$509)</f>
        <v>0</v>
      </c>
      <c r="T30" t="b">
        <f>OR(Tabla19[[#This Row],[Tiempo_normal (ns)]]&gt;$D$508,Tabla19[[#This Row],[Tiempo_normal (ns)]]&lt;$D$509)</f>
        <v>0</v>
      </c>
      <c r="U30" s="7">
        <v>27</v>
      </c>
      <c r="V30" t="b">
        <f>OR(Tabla310[[#This Row],[Tiempo_lineal (ns)]]&gt;$F$508,Tabla310[[#This Row],[Tiempo_lineal (ns)]]&lt;$F$509)</f>
        <v>0</v>
      </c>
      <c r="W30" t="b">
        <f>OR(Tabla310[[#This Row],[Tiempo_normal (ns)]]&gt;$G$508,Tabla310[[#This Row],[Tiempo_normal (ns)]]&lt;$G$509)</f>
        <v>0</v>
      </c>
      <c r="X30" s="7">
        <v>27</v>
      </c>
      <c r="Y30" t="b">
        <f>OR(Tabla411[[#This Row],[Tiempo_lineal (ns)]]&gt;$I$508,Tabla411[[#This Row],[Tiempo_lineal (ns)]]&lt;$I$509)</f>
        <v>0</v>
      </c>
      <c r="Z30" t="b">
        <f>OR(Tabla411[[#This Row],[Tiempo_normal (ns)]]&gt;$J$508,Tabla411[[#This Row],[Tiempo_normal (ns)]]&lt;$J$509)</f>
        <v>0</v>
      </c>
      <c r="AA30" s="7">
        <v>27</v>
      </c>
      <c r="AB30" t="b">
        <f>OR(Tabla512[[#This Row],[Tiempo_lineal (ns)]]&gt;$L$508,Tabla512[[#This Row],[Tiempo_lineal (ns)]]&lt;$L$509)</f>
        <v>0</v>
      </c>
      <c r="AC30" t="b">
        <f>OR(Tabla512[[#This Row],[Tiempo_normal (ns)]]&gt;$M$508,Tabla512[[#This Row],[Tiempo_normal (ns)]]&lt;$M$509)</f>
        <v>0</v>
      </c>
      <c r="AD30" s="7">
        <v>27</v>
      </c>
      <c r="AE30" t="b">
        <f>OR(Tabla613[[#This Row],[Tiempo_lineal (ns)]]&gt;$O$508,Tabla613[[#This Row],[Tiempo_lineal (ns)]]&lt;$O$509)</f>
        <v>0</v>
      </c>
      <c r="AF30" s="1" t="b">
        <f>OR(Tabla613[[#This Row],[Tiempo_normal (ns)]]&gt;$P$508,Tabla613[[#This Row],[Tiempo_normal (ns)]]&lt;$P$509)</f>
        <v>1</v>
      </c>
    </row>
    <row r="31" spans="2:32" x14ac:dyDescent="0.3">
      <c r="B31">
        <v>28</v>
      </c>
      <c r="C31">
        <v>21310</v>
      </c>
      <c r="D31">
        <v>72256</v>
      </c>
      <c r="E31">
        <v>28</v>
      </c>
      <c r="F31">
        <v>258777</v>
      </c>
      <c r="G31">
        <v>820153</v>
      </c>
      <c r="H31">
        <v>28</v>
      </c>
      <c r="I31" s="35">
        <v>2128340</v>
      </c>
      <c r="J31" s="35">
        <v>6602200</v>
      </c>
      <c r="K31">
        <v>28</v>
      </c>
      <c r="L31" s="35">
        <v>22460500</v>
      </c>
      <c r="M31" s="35">
        <v>75372700</v>
      </c>
      <c r="N31">
        <v>28</v>
      </c>
      <c r="O31" s="35">
        <v>231511000</v>
      </c>
      <c r="P31" s="35">
        <v>777165000</v>
      </c>
      <c r="R31" s="8">
        <v>28</v>
      </c>
      <c r="S31" t="b">
        <f>OR(Tabla19[[#This Row],[Tiempo_lineal (ns)]]&gt;$C$508,Tabla19[[#This Row],[Tiempo_lineal (ns)]]&lt;$C$509)</f>
        <v>0</v>
      </c>
      <c r="T31" t="b">
        <f>OR(Tabla19[[#This Row],[Tiempo_normal (ns)]]&gt;$D$508,Tabla19[[#This Row],[Tiempo_normal (ns)]]&lt;$D$509)</f>
        <v>0</v>
      </c>
      <c r="U31" s="8">
        <v>28</v>
      </c>
      <c r="V31" t="b">
        <f>OR(Tabla310[[#This Row],[Tiempo_lineal (ns)]]&gt;$F$508,Tabla310[[#This Row],[Tiempo_lineal (ns)]]&lt;$F$509)</f>
        <v>0</v>
      </c>
      <c r="W31" t="b">
        <f>OR(Tabla310[[#This Row],[Tiempo_normal (ns)]]&gt;$G$508,Tabla310[[#This Row],[Tiempo_normal (ns)]]&lt;$G$509)</f>
        <v>0</v>
      </c>
      <c r="X31" s="8">
        <v>28</v>
      </c>
      <c r="Y31" t="b">
        <f>OR(Tabla411[[#This Row],[Tiempo_lineal (ns)]]&gt;$I$508,Tabla411[[#This Row],[Tiempo_lineal (ns)]]&lt;$I$509)</f>
        <v>0</v>
      </c>
      <c r="Z31" t="b">
        <f>OR(Tabla411[[#This Row],[Tiempo_normal (ns)]]&gt;$J$508,Tabla411[[#This Row],[Tiempo_normal (ns)]]&lt;$J$509)</f>
        <v>0</v>
      </c>
      <c r="AA31" s="8">
        <v>28</v>
      </c>
      <c r="AB31" t="b">
        <f>OR(Tabla512[[#This Row],[Tiempo_lineal (ns)]]&gt;$L$508,Tabla512[[#This Row],[Tiempo_lineal (ns)]]&lt;$L$509)</f>
        <v>0</v>
      </c>
      <c r="AC31" t="b">
        <f>OR(Tabla512[[#This Row],[Tiempo_normal (ns)]]&gt;$M$508,Tabla512[[#This Row],[Tiempo_normal (ns)]]&lt;$M$509)</f>
        <v>0</v>
      </c>
      <c r="AD31" s="8">
        <v>28</v>
      </c>
      <c r="AE31" t="b">
        <f>OR(Tabla613[[#This Row],[Tiempo_lineal (ns)]]&gt;$O$508,Tabla613[[#This Row],[Tiempo_lineal (ns)]]&lt;$O$509)</f>
        <v>0</v>
      </c>
      <c r="AF31" s="1" t="b">
        <f>OR(Tabla613[[#This Row],[Tiempo_normal (ns)]]&gt;$P$508,Tabla613[[#This Row],[Tiempo_normal (ns)]]&lt;$P$509)</f>
        <v>0</v>
      </c>
    </row>
    <row r="32" spans="2:32" x14ac:dyDescent="0.3">
      <c r="B32">
        <v>29</v>
      </c>
      <c r="C32">
        <v>21257</v>
      </c>
      <c r="D32">
        <v>70938</v>
      </c>
      <c r="E32">
        <v>29</v>
      </c>
      <c r="F32">
        <v>250929</v>
      </c>
      <c r="G32">
        <v>836641</v>
      </c>
      <c r="H32">
        <v>29</v>
      </c>
      <c r="I32" s="35">
        <v>2137560</v>
      </c>
      <c r="J32" s="35">
        <v>6649530</v>
      </c>
      <c r="K32">
        <v>29</v>
      </c>
      <c r="L32" s="35">
        <v>21968800</v>
      </c>
      <c r="M32" s="35">
        <v>76439900</v>
      </c>
      <c r="N32">
        <v>29</v>
      </c>
      <c r="O32" s="35">
        <v>223143000</v>
      </c>
      <c r="P32" s="35">
        <v>756918000</v>
      </c>
      <c r="R32" s="7">
        <v>29</v>
      </c>
      <c r="S32" t="b">
        <f>OR(Tabla19[[#This Row],[Tiempo_lineal (ns)]]&gt;$C$508,Tabla19[[#This Row],[Tiempo_lineal (ns)]]&lt;$C$509)</f>
        <v>0</v>
      </c>
      <c r="T32" t="b">
        <f>OR(Tabla19[[#This Row],[Tiempo_normal (ns)]]&gt;$D$508,Tabla19[[#This Row],[Tiempo_normal (ns)]]&lt;$D$509)</f>
        <v>0</v>
      </c>
      <c r="U32" s="7">
        <v>29</v>
      </c>
      <c r="V32" t="b">
        <f>OR(Tabla310[[#This Row],[Tiempo_lineal (ns)]]&gt;$F$508,Tabla310[[#This Row],[Tiempo_lineal (ns)]]&lt;$F$509)</f>
        <v>0</v>
      </c>
      <c r="W32" t="b">
        <f>OR(Tabla310[[#This Row],[Tiempo_normal (ns)]]&gt;$G$508,Tabla310[[#This Row],[Tiempo_normal (ns)]]&lt;$G$509)</f>
        <v>0</v>
      </c>
      <c r="X32" s="7">
        <v>29</v>
      </c>
      <c r="Y32" t="b">
        <f>OR(Tabla411[[#This Row],[Tiempo_lineal (ns)]]&gt;$I$508,Tabla411[[#This Row],[Tiempo_lineal (ns)]]&lt;$I$509)</f>
        <v>0</v>
      </c>
      <c r="Z32" t="b">
        <f>OR(Tabla411[[#This Row],[Tiempo_normal (ns)]]&gt;$J$508,Tabla411[[#This Row],[Tiempo_normal (ns)]]&lt;$J$509)</f>
        <v>0</v>
      </c>
      <c r="AA32" s="7">
        <v>29</v>
      </c>
      <c r="AB32" t="b">
        <f>OR(Tabla512[[#This Row],[Tiempo_lineal (ns)]]&gt;$L$508,Tabla512[[#This Row],[Tiempo_lineal (ns)]]&lt;$L$509)</f>
        <v>0</v>
      </c>
      <c r="AC32" t="b">
        <f>OR(Tabla512[[#This Row],[Tiempo_normal (ns)]]&gt;$M$508,Tabla512[[#This Row],[Tiempo_normal (ns)]]&lt;$M$509)</f>
        <v>0</v>
      </c>
      <c r="AD32" s="7">
        <v>29</v>
      </c>
      <c r="AE32" t="b">
        <f>OR(Tabla613[[#This Row],[Tiempo_lineal (ns)]]&gt;$O$508,Tabla613[[#This Row],[Tiempo_lineal (ns)]]&lt;$O$509)</f>
        <v>0</v>
      </c>
      <c r="AF32" s="1" t="b">
        <f>OR(Tabla613[[#This Row],[Tiempo_normal (ns)]]&gt;$P$508,Tabla613[[#This Row],[Tiempo_normal (ns)]]&lt;$P$509)</f>
        <v>0</v>
      </c>
    </row>
    <row r="33" spans="2:32" x14ac:dyDescent="0.3">
      <c r="B33">
        <v>30</v>
      </c>
      <c r="C33">
        <v>21286</v>
      </c>
      <c r="D33">
        <v>70847</v>
      </c>
      <c r="E33">
        <v>30</v>
      </c>
      <c r="F33">
        <v>262290</v>
      </c>
      <c r="G33">
        <v>816012</v>
      </c>
      <c r="H33">
        <v>30</v>
      </c>
      <c r="I33" s="35">
        <v>2162950</v>
      </c>
      <c r="J33" s="35">
        <v>6587350</v>
      </c>
      <c r="K33">
        <v>30</v>
      </c>
      <c r="L33" s="35">
        <v>23890000</v>
      </c>
      <c r="M33" s="35">
        <v>74753100</v>
      </c>
      <c r="N33">
        <v>30</v>
      </c>
      <c r="O33" s="35">
        <v>228569000</v>
      </c>
      <c r="P33" s="35">
        <v>739443000</v>
      </c>
      <c r="R33" s="8">
        <v>30</v>
      </c>
      <c r="S33" t="b">
        <f>OR(Tabla19[[#This Row],[Tiempo_lineal (ns)]]&gt;$C$508,Tabla19[[#This Row],[Tiempo_lineal (ns)]]&lt;$C$509)</f>
        <v>0</v>
      </c>
      <c r="T33" t="b">
        <f>OR(Tabla19[[#This Row],[Tiempo_normal (ns)]]&gt;$D$508,Tabla19[[#This Row],[Tiempo_normal (ns)]]&lt;$D$509)</f>
        <v>0</v>
      </c>
      <c r="U33" s="8">
        <v>30</v>
      </c>
      <c r="V33" t="b">
        <f>OR(Tabla310[[#This Row],[Tiempo_lineal (ns)]]&gt;$F$508,Tabla310[[#This Row],[Tiempo_lineal (ns)]]&lt;$F$509)</f>
        <v>0</v>
      </c>
      <c r="W33" t="b">
        <f>OR(Tabla310[[#This Row],[Tiempo_normal (ns)]]&gt;$G$508,Tabla310[[#This Row],[Tiempo_normal (ns)]]&lt;$G$509)</f>
        <v>0</v>
      </c>
      <c r="X33" s="8">
        <v>30</v>
      </c>
      <c r="Y33" t="b">
        <f>OR(Tabla411[[#This Row],[Tiempo_lineal (ns)]]&gt;$I$508,Tabla411[[#This Row],[Tiempo_lineal (ns)]]&lt;$I$509)</f>
        <v>0</v>
      </c>
      <c r="Z33" t="b">
        <f>OR(Tabla411[[#This Row],[Tiempo_normal (ns)]]&gt;$J$508,Tabla411[[#This Row],[Tiempo_normal (ns)]]&lt;$J$509)</f>
        <v>0</v>
      </c>
      <c r="AA33" s="8">
        <v>30</v>
      </c>
      <c r="AB33" t="b">
        <f>OR(Tabla512[[#This Row],[Tiempo_lineal (ns)]]&gt;$L$508,Tabla512[[#This Row],[Tiempo_lineal (ns)]]&lt;$L$509)</f>
        <v>0</v>
      </c>
      <c r="AC33" t="b">
        <f>OR(Tabla512[[#This Row],[Tiempo_normal (ns)]]&gt;$M$508,Tabla512[[#This Row],[Tiempo_normal (ns)]]&lt;$M$509)</f>
        <v>0</v>
      </c>
      <c r="AD33" s="8">
        <v>30</v>
      </c>
      <c r="AE33" t="b">
        <f>OR(Tabla613[[#This Row],[Tiempo_lineal (ns)]]&gt;$O$508,Tabla613[[#This Row],[Tiempo_lineal (ns)]]&lt;$O$509)</f>
        <v>0</v>
      </c>
      <c r="AF33" s="1" t="b">
        <f>OR(Tabla613[[#This Row],[Tiempo_normal (ns)]]&gt;$P$508,Tabla613[[#This Row],[Tiempo_normal (ns)]]&lt;$P$509)</f>
        <v>0</v>
      </c>
    </row>
    <row r="34" spans="2:32" x14ac:dyDescent="0.3">
      <c r="B34">
        <v>31</v>
      </c>
      <c r="C34">
        <v>21295</v>
      </c>
      <c r="D34">
        <v>72507</v>
      </c>
      <c r="E34">
        <v>31</v>
      </c>
      <c r="F34">
        <v>479561</v>
      </c>
      <c r="G34">
        <v>819709</v>
      </c>
      <c r="H34">
        <v>31</v>
      </c>
      <c r="I34" s="35">
        <v>2392280</v>
      </c>
      <c r="J34" s="35">
        <v>6542500</v>
      </c>
      <c r="K34">
        <v>31</v>
      </c>
      <c r="L34" s="35">
        <v>23181900</v>
      </c>
      <c r="M34" s="35">
        <v>75102700</v>
      </c>
      <c r="N34">
        <v>31</v>
      </c>
      <c r="O34" s="35">
        <v>235588000</v>
      </c>
      <c r="P34" s="35">
        <v>739436000</v>
      </c>
      <c r="R34" s="7">
        <v>31</v>
      </c>
      <c r="S34" t="b">
        <f>OR(Tabla19[[#This Row],[Tiempo_lineal (ns)]]&gt;$C$508,Tabla19[[#This Row],[Tiempo_lineal (ns)]]&lt;$C$509)</f>
        <v>0</v>
      </c>
      <c r="T34" t="b">
        <f>OR(Tabla19[[#This Row],[Tiempo_normal (ns)]]&gt;$D$508,Tabla19[[#This Row],[Tiempo_normal (ns)]]&lt;$D$509)</f>
        <v>0</v>
      </c>
      <c r="U34" s="7">
        <v>31</v>
      </c>
      <c r="V34" t="b">
        <f>OR(Tabla310[[#This Row],[Tiempo_lineal (ns)]]&gt;$F$508,Tabla310[[#This Row],[Tiempo_lineal (ns)]]&lt;$F$509)</f>
        <v>1</v>
      </c>
      <c r="W34" t="b">
        <f>OR(Tabla310[[#This Row],[Tiempo_normal (ns)]]&gt;$G$508,Tabla310[[#This Row],[Tiempo_normal (ns)]]&lt;$G$509)</f>
        <v>0</v>
      </c>
      <c r="X34" s="7">
        <v>31</v>
      </c>
      <c r="Y34" t="b">
        <f>OR(Tabla411[[#This Row],[Tiempo_lineal (ns)]]&gt;$I$508,Tabla411[[#This Row],[Tiempo_lineal (ns)]]&lt;$I$509)</f>
        <v>0</v>
      </c>
      <c r="Z34" t="b">
        <f>OR(Tabla411[[#This Row],[Tiempo_normal (ns)]]&gt;$J$508,Tabla411[[#This Row],[Tiempo_normal (ns)]]&lt;$J$509)</f>
        <v>0</v>
      </c>
      <c r="AA34" s="7">
        <v>31</v>
      </c>
      <c r="AB34" t="b">
        <f>OR(Tabla512[[#This Row],[Tiempo_lineal (ns)]]&gt;$L$508,Tabla512[[#This Row],[Tiempo_lineal (ns)]]&lt;$L$509)</f>
        <v>0</v>
      </c>
      <c r="AC34" t="b">
        <f>OR(Tabla512[[#This Row],[Tiempo_normal (ns)]]&gt;$M$508,Tabla512[[#This Row],[Tiempo_normal (ns)]]&lt;$M$509)</f>
        <v>0</v>
      </c>
      <c r="AD34" s="7">
        <v>31</v>
      </c>
      <c r="AE34" t="b">
        <f>OR(Tabla613[[#This Row],[Tiempo_lineal (ns)]]&gt;$O$508,Tabla613[[#This Row],[Tiempo_lineal (ns)]]&lt;$O$509)</f>
        <v>0</v>
      </c>
      <c r="AF34" s="1" t="b">
        <f>OR(Tabla613[[#This Row],[Tiempo_normal (ns)]]&gt;$P$508,Tabla613[[#This Row],[Tiempo_normal (ns)]]&lt;$P$509)</f>
        <v>0</v>
      </c>
    </row>
    <row r="35" spans="2:32" x14ac:dyDescent="0.3">
      <c r="B35">
        <v>32</v>
      </c>
      <c r="C35">
        <v>21286</v>
      </c>
      <c r="D35">
        <v>70333</v>
      </c>
      <c r="E35">
        <v>32</v>
      </c>
      <c r="F35">
        <v>258597</v>
      </c>
      <c r="G35">
        <v>822667</v>
      </c>
      <c r="H35">
        <v>32</v>
      </c>
      <c r="I35" s="35">
        <v>2125310</v>
      </c>
      <c r="J35" s="35">
        <v>6705770</v>
      </c>
      <c r="K35">
        <v>32</v>
      </c>
      <c r="L35" s="35">
        <v>21889300</v>
      </c>
      <c r="M35" s="35">
        <v>76557500</v>
      </c>
      <c r="N35">
        <v>32</v>
      </c>
      <c r="O35" s="35">
        <v>228415000</v>
      </c>
      <c r="P35" s="35">
        <v>776748000</v>
      </c>
      <c r="R35" s="8">
        <v>32</v>
      </c>
      <c r="S35" t="b">
        <f>OR(Tabla19[[#This Row],[Tiempo_lineal (ns)]]&gt;$C$508,Tabla19[[#This Row],[Tiempo_lineal (ns)]]&lt;$C$509)</f>
        <v>0</v>
      </c>
      <c r="T35" t="b">
        <f>OR(Tabla19[[#This Row],[Tiempo_normal (ns)]]&gt;$D$508,Tabla19[[#This Row],[Tiempo_normal (ns)]]&lt;$D$509)</f>
        <v>0</v>
      </c>
      <c r="U35" s="8">
        <v>32</v>
      </c>
      <c r="V35" t="b">
        <f>OR(Tabla310[[#This Row],[Tiempo_lineal (ns)]]&gt;$F$508,Tabla310[[#This Row],[Tiempo_lineal (ns)]]&lt;$F$509)</f>
        <v>0</v>
      </c>
      <c r="W35" t="b">
        <f>OR(Tabla310[[#This Row],[Tiempo_normal (ns)]]&gt;$G$508,Tabla310[[#This Row],[Tiempo_normal (ns)]]&lt;$G$509)</f>
        <v>0</v>
      </c>
      <c r="X35" s="8">
        <v>32</v>
      </c>
      <c r="Y35" t="b">
        <f>OR(Tabla411[[#This Row],[Tiempo_lineal (ns)]]&gt;$I$508,Tabla411[[#This Row],[Tiempo_lineal (ns)]]&lt;$I$509)</f>
        <v>0</v>
      </c>
      <c r="Z35" t="b">
        <f>OR(Tabla411[[#This Row],[Tiempo_normal (ns)]]&gt;$J$508,Tabla411[[#This Row],[Tiempo_normal (ns)]]&lt;$J$509)</f>
        <v>0</v>
      </c>
      <c r="AA35" s="8">
        <v>32</v>
      </c>
      <c r="AB35" t="b">
        <f>OR(Tabla512[[#This Row],[Tiempo_lineal (ns)]]&gt;$L$508,Tabla512[[#This Row],[Tiempo_lineal (ns)]]&lt;$L$509)</f>
        <v>0</v>
      </c>
      <c r="AC35" t="b">
        <f>OR(Tabla512[[#This Row],[Tiempo_normal (ns)]]&gt;$M$508,Tabla512[[#This Row],[Tiempo_normal (ns)]]&lt;$M$509)</f>
        <v>0</v>
      </c>
      <c r="AD35" s="8">
        <v>32</v>
      </c>
      <c r="AE35" t="b">
        <f>OR(Tabla613[[#This Row],[Tiempo_lineal (ns)]]&gt;$O$508,Tabla613[[#This Row],[Tiempo_lineal (ns)]]&lt;$O$509)</f>
        <v>0</v>
      </c>
      <c r="AF35" s="1" t="b">
        <f>OR(Tabla613[[#This Row],[Tiempo_normal (ns)]]&gt;$P$508,Tabla613[[#This Row],[Tiempo_normal (ns)]]&lt;$P$509)</f>
        <v>0</v>
      </c>
    </row>
    <row r="36" spans="2:32" x14ac:dyDescent="0.3">
      <c r="B36">
        <v>33</v>
      </c>
      <c r="C36">
        <v>21295</v>
      </c>
      <c r="D36">
        <v>70972</v>
      </c>
      <c r="E36">
        <v>33</v>
      </c>
      <c r="F36">
        <v>252499</v>
      </c>
      <c r="G36">
        <v>803273</v>
      </c>
      <c r="H36">
        <v>33</v>
      </c>
      <c r="I36" s="35">
        <v>2143170</v>
      </c>
      <c r="J36" s="35">
        <v>6607080</v>
      </c>
      <c r="K36">
        <v>33</v>
      </c>
      <c r="L36" s="35">
        <v>21812100</v>
      </c>
      <c r="M36" s="35">
        <v>73491000</v>
      </c>
      <c r="N36">
        <v>33</v>
      </c>
      <c r="O36" s="35">
        <v>228151000</v>
      </c>
      <c r="P36" s="35">
        <v>773576000</v>
      </c>
      <c r="R36" s="7">
        <v>33</v>
      </c>
      <c r="S36" t="b">
        <f>OR(Tabla19[[#This Row],[Tiempo_lineal (ns)]]&gt;$C$508,Tabla19[[#This Row],[Tiempo_lineal (ns)]]&lt;$C$509)</f>
        <v>0</v>
      </c>
      <c r="T36" t="b">
        <f>OR(Tabla19[[#This Row],[Tiempo_normal (ns)]]&gt;$D$508,Tabla19[[#This Row],[Tiempo_normal (ns)]]&lt;$D$509)</f>
        <v>0</v>
      </c>
      <c r="U36" s="7">
        <v>33</v>
      </c>
      <c r="V36" t="b">
        <f>OR(Tabla310[[#This Row],[Tiempo_lineal (ns)]]&gt;$F$508,Tabla310[[#This Row],[Tiempo_lineal (ns)]]&lt;$F$509)</f>
        <v>0</v>
      </c>
      <c r="W36" t="b">
        <f>OR(Tabla310[[#This Row],[Tiempo_normal (ns)]]&gt;$G$508,Tabla310[[#This Row],[Tiempo_normal (ns)]]&lt;$G$509)</f>
        <v>0</v>
      </c>
      <c r="X36" s="7">
        <v>33</v>
      </c>
      <c r="Y36" t="b">
        <f>OR(Tabla411[[#This Row],[Tiempo_lineal (ns)]]&gt;$I$508,Tabla411[[#This Row],[Tiempo_lineal (ns)]]&lt;$I$509)</f>
        <v>0</v>
      </c>
      <c r="Z36" t="b">
        <f>OR(Tabla411[[#This Row],[Tiempo_normal (ns)]]&gt;$J$508,Tabla411[[#This Row],[Tiempo_normal (ns)]]&lt;$J$509)</f>
        <v>0</v>
      </c>
      <c r="AA36" s="7">
        <v>33</v>
      </c>
      <c r="AB36" t="b">
        <f>OR(Tabla512[[#This Row],[Tiempo_lineal (ns)]]&gt;$L$508,Tabla512[[#This Row],[Tiempo_lineal (ns)]]&lt;$L$509)</f>
        <v>0</v>
      </c>
      <c r="AC36" t="b">
        <f>OR(Tabla512[[#This Row],[Tiempo_normal (ns)]]&gt;$M$508,Tabla512[[#This Row],[Tiempo_normal (ns)]]&lt;$M$509)</f>
        <v>0</v>
      </c>
      <c r="AD36" s="7">
        <v>33</v>
      </c>
      <c r="AE36" t="b">
        <f>OR(Tabla613[[#This Row],[Tiempo_lineal (ns)]]&gt;$O$508,Tabla613[[#This Row],[Tiempo_lineal (ns)]]&lt;$O$509)</f>
        <v>0</v>
      </c>
      <c r="AF36" s="1" t="b">
        <f>OR(Tabla613[[#This Row],[Tiempo_normal (ns)]]&gt;$P$508,Tabla613[[#This Row],[Tiempo_normal (ns)]]&lt;$P$509)</f>
        <v>0</v>
      </c>
    </row>
    <row r="37" spans="2:32" x14ac:dyDescent="0.3">
      <c r="B37">
        <v>34</v>
      </c>
      <c r="C37">
        <v>21285</v>
      </c>
      <c r="D37">
        <v>70235</v>
      </c>
      <c r="E37">
        <v>34</v>
      </c>
      <c r="F37">
        <v>254480</v>
      </c>
      <c r="G37">
        <v>883578</v>
      </c>
      <c r="H37">
        <v>34</v>
      </c>
      <c r="I37" s="35">
        <v>2128580</v>
      </c>
      <c r="J37" s="35">
        <v>6533700</v>
      </c>
      <c r="K37">
        <v>34</v>
      </c>
      <c r="L37" s="35">
        <v>22971000</v>
      </c>
      <c r="M37" s="35">
        <v>72109700</v>
      </c>
      <c r="N37">
        <v>34</v>
      </c>
      <c r="O37" s="35">
        <v>253056000</v>
      </c>
      <c r="P37" s="35">
        <v>803760000</v>
      </c>
      <c r="R37" s="8">
        <v>34</v>
      </c>
      <c r="S37" t="b">
        <f>OR(Tabla19[[#This Row],[Tiempo_lineal (ns)]]&gt;$C$508,Tabla19[[#This Row],[Tiempo_lineal (ns)]]&lt;$C$509)</f>
        <v>0</v>
      </c>
      <c r="T37" t="b">
        <f>OR(Tabla19[[#This Row],[Tiempo_normal (ns)]]&gt;$D$508,Tabla19[[#This Row],[Tiempo_normal (ns)]]&lt;$D$509)</f>
        <v>0</v>
      </c>
      <c r="U37" s="8">
        <v>34</v>
      </c>
      <c r="V37" t="b">
        <f>OR(Tabla310[[#This Row],[Tiempo_lineal (ns)]]&gt;$F$508,Tabla310[[#This Row],[Tiempo_lineal (ns)]]&lt;$F$509)</f>
        <v>0</v>
      </c>
      <c r="W37" t="b">
        <f>OR(Tabla310[[#This Row],[Tiempo_normal (ns)]]&gt;$G$508,Tabla310[[#This Row],[Tiempo_normal (ns)]]&lt;$G$509)</f>
        <v>0</v>
      </c>
      <c r="X37" s="8">
        <v>34</v>
      </c>
      <c r="Y37" t="b">
        <f>OR(Tabla411[[#This Row],[Tiempo_lineal (ns)]]&gt;$I$508,Tabla411[[#This Row],[Tiempo_lineal (ns)]]&lt;$I$509)</f>
        <v>0</v>
      </c>
      <c r="Z37" t="b">
        <f>OR(Tabla411[[#This Row],[Tiempo_normal (ns)]]&gt;$J$508,Tabla411[[#This Row],[Tiempo_normal (ns)]]&lt;$J$509)</f>
        <v>0</v>
      </c>
      <c r="AA37" s="8">
        <v>34</v>
      </c>
      <c r="AB37" t="b">
        <f>OR(Tabla512[[#This Row],[Tiempo_lineal (ns)]]&gt;$L$508,Tabla512[[#This Row],[Tiempo_lineal (ns)]]&lt;$L$509)</f>
        <v>0</v>
      </c>
      <c r="AC37" t="b">
        <f>OR(Tabla512[[#This Row],[Tiempo_normal (ns)]]&gt;$M$508,Tabla512[[#This Row],[Tiempo_normal (ns)]]&lt;$M$509)</f>
        <v>0</v>
      </c>
      <c r="AD37" s="8">
        <v>34</v>
      </c>
      <c r="AE37" t="b">
        <f>OR(Tabla613[[#This Row],[Tiempo_lineal (ns)]]&gt;$O$508,Tabla613[[#This Row],[Tiempo_lineal (ns)]]&lt;$O$509)</f>
        <v>0</v>
      </c>
      <c r="AF37" s="1" t="b">
        <f>OR(Tabla613[[#This Row],[Tiempo_normal (ns)]]&gt;$P$508,Tabla613[[#This Row],[Tiempo_normal (ns)]]&lt;$P$509)</f>
        <v>0</v>
      </c>
    </row>
    <row r="38" spans="2:32" x14ac:dyDescent="0.3">
      <c r="B38">
        <v>35</v>
      </c>
      <c r="C38">
        <v>21252</v>
      </c>
      <c r="D38">
        <v>66206</v>
      </c>
      <c r="E38">
        <v>35</v>
      </c>
      <c r="F38">
        <v>257572</v>
      </c>
      <c r="G38">
        <v>792518</v>
      </c>
      <c r="H38">
        <v>35</v>
      </c>
      <c r="I38" s="35">
        <v>2243970</v>
      </c>
      <c r="J38" s="35">
        <v>6582710</v>
      </c>
      <c r="K38">
        <v>35</v>
      </c>
      <c r="L38" s="35">
        <v>21823000</v>
      </c>
      <c r="M38" s="35">
        <v>68536800</v>
      </c>
      <c r="N38">
        <v>35</v>
      </c>
      <c r="O38" s="35">
        <v>253788000</v>
      </c>
      <c r="P38" s="35">
        <v>736891000</v>
      </c>
      <c r="R38" s="7">
        <v>35</v>
      </c>
      <c r="S38" t="b">
        <f>OR(Tabla19[[#This Row],[Tiempo_lineal (ns)]]&gt;$C$508,Tabla19[[#This Row],[Tiempo_lineal (ns)]]&lt;$C$509)</f>
        <v>0</v>
      </c>
      <c r="T38" t="b">
        <f>OR(Tabla19[[#This Row],[Tiempo_normal (ns)]]&gt;$D$508,Tabla19[[#This Row],[Tiempo_normal (ns)]]&lt;$D$509)</f>
        <v>0</v>
      </c>
      <c r="U38" s="7">
        <v>35</v>
      </c>
      <c r="V38" t="b">
        <f>OR(Tabla310[[#This Row],[Tiempo_lineal (ns)]]&gt;$F$508,Tabla310[[#This Row],[Tiempo_lineal (ns)]]&lt;$F$509)</f>
        <v>0</v>
      </c>
      <c r="W38" t="b">
        <f>OR(Tabla310[[#This Row],[Tiempo_normal (ns)]]&gt;$G$508,Tabla310[[#This Row],[Tiempo_normal (ns)]]&lt;$G$509)</f>
        <v>0</v>
      </c>
      <c r="X38" s="7">
        <v>35</v>
      </c>
      <c r="Y38" t="b">
        <f>OR(Tabla411[[#This Row],[Tiempo_lineal (ns)]]&gt;$I$508,Tabla411[[#This Row],[Tiempo_lineal (ns)]]&lt;$I$509)</f>
        <v>0</v>
      </c>
      <c r="Z38" t="b">
        <f>OR(Tabla411[[#This Row],[Tiempo_normal (ns)]]&gt;$J$508,Tabla411[[#This Row],[Tiempo_normal (ns)]]&lt;$J$509)</f>
        <v>0</v>
      </c>
      <c r="AA38" s="7">
        <v>35</v>
      </c>
      <c r="AB38" t="b">
        <f>OR(Tabla512[[#This Row],[Tiempo_lineal (ns)]]&gt;$L$508,Tabla512[[#This Row],[Tiempo_lineal (ns)]]&lt;$L$509)</f>
        <v>0</v>
      </c>
      <c r="AC38" t="b">
        <f>OR(Tabla512[[#This Row],[Tiempo_normal (ns)]]&gt;$M$508,Tabla512[[#This Row],[Tiempo_normal (ns)]]&lt;$M$509)</f>
        <v>0</v>
      </c>
      <c r="AD38" s="7">
        <v>35</v>
      </c>
      <c r="AE38" t="b">
        <f>OR(Tabla613[[#This Row],[Tiempo_lineal (ns)]]&gt;$O$508,Tabla613[[#This Row],[Tiempo_lineal (ns)]]&lt;$O$509)</f>
        <v>0</v>
      </c>
      <c r="AF38" s="1" t="b">
        <f>OR(Tabla613[[#This Row],[Tiempo_normal (ns)]]&gt;$P$508,Tabla613[[#This Row],[Tiempo_normal (ns)]]&lt;$P$509)</f>
        <v>0</v>
      </c>
    </row>
    <row r="39" spans="2:32" x14ac:dyDescent="0.3">
      <c r="B39">
        <v>36</v>
      </c>
      <c r="C39">
        <v>21258</v>
      </c>
      <c r="D39">
        <v>71333</v>
      </c>
      <c r="E39">
        <v>36</v>
      </c>
      <c r="F39">
        <v>262090</v>
      </c>
      <c r="G39">
        <v>811442</v>
      </c>
      <c r="H39">
        <v>36</v>
      </c>
      <c r="I39" s="35">
        <v>2128240</v>
      </c>
      <c r="J39" s="35">
        <v>7442200</v>
      </c>
      <c r="K39">
        <v>36</v>
      </c>
      <c r="L39" s="35">
        <v>22389800</v>
      </c>
      <c r="M39" s="35">
        <v>72219500</v>
      </c>
      <c r="N39">
        <v>36</v>
      </c>
      <c r="O39" s="35">
        <v>228748000</v>
      </c>
      <c r="P39" s="35">
        <v>784416000</v>
      </c>
      <c r="R39" s="8">
        <v>36</v>
      </c>
      <c r="S39" t="b">
        <f>OR(Tabla19[[#This Row],[Tiempo_lineal (ns)]]&gt;$C$508,Tabla19[[#This Row],[Tiempo_lineal (ns)]]&lt;$C$509)</f>
        <v>0</v>
      </c>
      <c r="T39" t="b">
        <f>OR(Tabla19[[#This Row],[Tiempo_normal (ns)]]&gt;$D$508,Tabla19[[#This Row],[Tiempo_normal (ns)]]&lt;$D$509)</f>
        <v>0</v>
      </c>
      <c r="U39" s="8">
        <v>36</v>
      </c>
      <c r="V39" t="b">
        <f>OR(Tabla310[[#This Row],[Tiempo_lineal (ns)]]&gt;$F$508,Tabla310[[#This Row],[Tiempo_lineal (ns)]]&lt;$F$509)</f>
        <v>0</v>
      </c>
      <c r="W39" t="b">
        <f>OR(Tabla310[[#This Row],[Tiempo_normal (ns)]]&gt;$G$508,Tabla310[[#This Row],[Tiempo_normal (ns)]]&lt;$G$509)</f>
        <v>0</v>
      </c>
      <c r="X39" s="8">
        <v>36</v>
      </c>
      <c r="Y39" t="b">
        <f>OR(Tabla411[[#This Row],[Tiempo_lineal (ns)]]&gt;$I$508,Tabla411[[#This Row],[Tiempo_lineal (ns)]]&lt;$I$509)</f>
        <v>0</v>
      </c>
      <c r="Z39" t="b">
        <f>OR(Tabla411[[#This Row],[Tiempo_normal (ns)]]&gt;$J$508,Tabla411[[#This Row],[Tiempo_normal (ns)]]&lt;$J$509)</f>
        <v>0</v>
      </c>
      <c r="AA39" s="8">
        <v>36</v>
      </c>
      <c r="AB39" t="b">
        <f>OR(Tabla512[[#This Row],[Tiempo_lineal (ns)]]&gt;$L$508,Tabla512[[#This Row],[Tiempo_lineal (ns)]]&lt;$L$509)</f>
        <v>0</v>
      </c>
      <c r="AC39" t="b">
        <f>OR(Tabla512[[#This Row],[Tiempo_normal (ns)]]&gt;$M$508,Tabla512[[#This Row],[Tiempo_normal (ns)]]&lt;$M$509)</f>
        <v>0</v>
      </c>
      <c r="AD39" s="8">
        <v>36</v>
      </c>
      <c r="AE39" t="b">
        <f>OR(Tabla613[[#This Row],[Tiempo_lineal (ns)]]&gt;$O$508,Tabla613[[#This Row],[Tiempo_lineal (ns)]]&lt;$O$509)</f>
        <v>0</v>
      </c>
      <c r="AF39" s="1" t="b">
        <f>OR(Tabla613[[#This Row],[Tiempo_normal (ns)]]&gt;$P$508,Tabla613[[#This Row],[Tiempo_normal (ns)]]&lt;$P$509)</f>
        <v>0</v>
      </c>
    </row>
    <row r="40" spans="2:32" x14ac:dyDescent="0.3">
      <c r="B40">
        <v>37</v>
      </c>
      <c r="C40">
        <v>21297</v>
      </c>
      <c r="D40">
        <v>71255</v>
      </c>
      <c r="E40">
        <v>37</v>
      </c>
      <c r="F40">
        <v>258415</v>
      </c>
      <c r="G40">
        <v>827388</v>
      </c>
      <c r="H40">
        <v>37</v>
      </c>
      <c r="I40" s="35">
        <v>2145400</v>
      </c>
      <c r="J40" s="35">
        <v>6400270</v>
      </c>
      <c r="K40">
        <v>37</v>
      </c>
      <c r="L40" s="35">
        <v>21692600</v>
      </c>
      <c r="M40" s="35">
        <v>70488800</v>
      </c>
      <c r="N40">
        <v>37</v>
      </c>
      <c r="O40" s="35">
        <v>241786000</v>
      </c>
      <c r="P40" s="35">
        <v>771778000</v>
      </c>
      <c r="R40" s="7">
        <v>37</v>
      </c>
      <c r="S40" t="b">
        <f>OR(Tabla19[[#This Row],[Tiempo_lineal (ns)]]&gt;$C$508,Tabla19[[#This Row],[Tiempo_lineal (ns)]]&lt;$C$509)</f>
        <v>0</v>
      </c>
      <c r="T40" t="b">
        <f>OR(Tabla19[[#This Row],[Tiempo_normal (ns)]]&gt;$D$508,Tabla19[[#This Row],[Tiempo_normal (ns)]]&lt;$D$509)</f>
        <v>0</v>
      </c>
      <c r="U40" s="7">
        <v>37</v>
      </c>
      <c r="V40" t="b">
        <f>OR(Tabla310[[#This Row],[Tiempo_lineal (ns)]]&gt;$F$508,Tabla310[[#This Row],[Tiempo_lineal (ns)]]&lt;$F$509)</f>
        <v>0</v>
      </c>
      <c r="W40" t="b">
        <f>OR(Tabla310[[#This Row],[Tiempo_normal (ns)]]&gt;$G$508,Tabla310[[#This Row],[Tiempo_normal (ns)]]&lt;$G$509)</f>
        <v>0</v>
      </c>
      <c r="X40" s="7">
        <v>37</v>
      </c>
      <c r="Y40" t="b">
        <f>OR(Tabla411[[#This Row],[Tiempo_lineal (ns)]]&gt;$I$508,Tabla411[[#This Row],[Tiempo_lineal (ns)]]&lt;$I$509)</f>
        <v>0</v>
      </c>
      <c r="Z40" t="b">
        <f>OR(Tabla411[[#This Row],[Tiempo_normal (ns)]]&gt;$J$508,Tabla411[[#This Row],[Tiempo_normal (ns)]]&lt;$J$509)</f>
        <v>0</v>
      </c>
      <c r="AA40" s="7">
        <v>37</v>
      </c>
      <c r="AB40" t="b">
        <f>OR(Tabla512[[#This Row],[Tiempo_lineal (ns)]]&gt;$L$508,Tabla512[[#This Row],[Tiempo_lineal (ns)]]&lt;$L$509)</f>
        <v>0</v>
      </c>
      <c r="AC40" t="b">
        <f>OR(Tabla512[[#This Row],[Tiempo_normal (ns)]]&gt;$M$508,Tabla512[[#This Row],[Tiempo_normal (ns)]]&lt;$M$509)</f>
        <v>0</v>
      </c>
      <c r="AD40" s="7">
        <v>37</v>
      </c>
      <c r="AE40" t="b">
        <f>OR(Tabla613[[#This Row],[Tiempo_lineal (ns)]]&gt;$O$508,Tabla613[[#This Row],[Tiempo_lineal (ns)]]&lt;$O$509)</f>
        <v>0</v>
      </c>
      <c r="AF40" s="1" t="b">
        <f>OR(Tabla613[[#This Row],[Tiempo_normal (ns)]]&gt;$P$508,Tabla613[[#This Row],[Tiempo_normal (ns)]]&lt;$P$509)</f>
        <v>0</v>
      </c>
    </row>
    <row r="41" spans="2:32" x14ac:dyDescent="0.3">
      <c r="B41">
        <v>38</v>
      </c>
      <c r="C41">
        <v>21258</v>
      </c>
      <c r="D41">
        <v>71961</v>
      </c>
      <c r="E41">
        <v>38</v>
      </c>
      <c r="F41">
        <v>258071</v>
      </c>
      <c r="G41">
        <v>829895</v>
      </c>
      <c r="H41">
        <v>38</v>
      </c>
      <c r="I41" s="35">
        <v>2125570</v>
      </c>
      <c r="J41" s="35">
        <v>6532740</v>
      </c>
      <c r="K41">
        <v>38</v>
      </c>
      <c r="L41" s="35">
        <v>21880500</v>
      </c>
      <c r="M41" s="35">
        <v>70169300</v>
      </c>
      <c r="N41">
        <v>38</v>
      </c>
      <c r="O41" s="35">
        <v>227033000</v>
      </c>
      <c r="P41" s="35">
        <v>765984000</v>
      </c>
      <c r="R41" s="8">
        <v>38</v>
      </c>
      <c r="S41" t="b">
        <f>OR(Tabla19[[#This Row],[Tiempo_lineal (ns)]]&gt;$C$508,Tabla19[[#This Row],[Tiempo_lineal (ns)]]&lt;$C$509)</f>
        <v>0</v>
      </c>
      <c r="T41" t="b">
        <f>OR(Tabla19[[#This Row],[Tiempo_normal (ns)]]&gt;$D$508,Tabla19[[#This Row],[Tiempo_normal (ns)]]&lt;$D$509)</f>
        <v>0</v>
      </c>
      <c r="U41" s="8">
        <v>38</v>
      </c>
      <c r="V41" t="b">
        <f>OR(Tabla310[[#This Row],[Tiempo_lineal (ns)]]&gt;$F$508,Tabla310[[#This Row],[Tiempo_lineal (ns)]]&lt;$F$509)</f>
        <v>0</v>
      </c>
      <c r="W41" t="b">
        <f>OR(Tabla310[[#This Row],[Tiempo_normal (ns)]]&gt;$G$508,Tabla310[[#This Row],[Tiempo_normal (ns)]]&lt;$G$509)</f>
        <v>0</v>
      </c>
      <c r="X41" s="8">
        <v>38</v>
      </c>
      <c r="Y41" t="b">
        <f>OR(Tabla411[[#This Row],[Tiempo_lineal (ns)]]&gt;$I$508,Tabla411[[#This Row],[Tiempo_lineal (ns)]]&lt;$I$509)</f>
        <v>0</v>
      </c>
      <c r="Z41" t="b">
        <f>OR(Tabla411[[#This Row],[Tiempo_normal (ns)]]&gt;$J$508,Tabla411[[#This Row],[Tiempo_normal (ns)]]&lt;$J$509)</f>
        <v>0</v>
      </c>
      <c r="AA41" s="8">
        <v>38</v>
      </c>
      <c r="AB41" t="b">
        <f>OR(Tabla512[[#This Row],[Tiempo_lineal (ns)]]&gt;$L$508,Tabla512[[#This Row],[Tiempo_lineal (ns)]]&lt;$L$509)</f>
        <v>0</v>
      </c>
      <c r="AC41" t="b">
        <f>OR(Tabla512[[#This Row],[Tiempo_normal (ns)]]&gt;$M$508,Tabla512[[#This Row],[Tiempo_normal (ns)]]&lt;$M$509)</f>
        <v>0</v>
      </c>
      <c r="AD41" s="8">
        <v>38</v>
      </c>
      <c r="AE41" t="b">
        <f>OR(Tabla613[[#This Row],[Tiempo_lineal (ns)]]&gt;$O$508,Tabla613[[#This Row],[Tiempo_lineal (ns)]]&lt;$O$509)</f>
        <v>0</v>
      </c>
      <c r="AF41" s="1" t="b">
        <f>OR(Tabla613[[#This Row],[Tiempo_normal (ns)]]&gt;$P$508,Tabla613[[#This Row],[Tiempo_normal (ns)]]&lt;$P$509)</f>
        <v>0</v>
      </c>
    </row>
    <row r="42" spans="2:32" x14ac:dyDescent="0.3">
      <c r="B42">
        <v>39</v>
      </c>
      <c r="C42">
        <v>21266</v>
      </c>
      <c r="D42">
        <v>71563</v>
      </c>
      <c r="E42">
        <v>39</v>
      </c>
      <c r="F42">
        <v>249880</v>
      </c>
      <c r="G42">
        <v>833053</v>
      </c>
      <c r="H42">
        <v>39</v>
      </c>
      <c r="I42" s="35">
        <v>2347560</v>
      </c>
      <c r="J42" s="35">
        <v>6668190</v>
      </c>
      <c r="K42">
        <v>39</v>
      </c>
      <c r="L42" s="35">
        <v>22122800</v>
      </c>
      <c r="M42" s="35">
        <v>74105200</v>
      </c>
      <c r="N42">
        <v>39</v>
      </c>
      <c r="O42" s="35">
        <v>241546000</v>
      </c>
      <c r="P42" s="35">
        <v>785687000</v>
      </c>
      <c r="R42" s="7">
        <v>39</v>
      </c>
      <c r="S42" t="b">
        <f>OR(Tabla19[[#This Row],[Tiempo_lineal (ns)]]&gt;$C$508,Tabla19[[#This Row],[Tiempo_lineal (ns)]]&lt;$C$509)</f>
        <v>0</v>
      </c>
      <c r="T42" t="b">
        <f>OR(Tabla19[[#This Row],[Tiempo_normal (ns)]]&gt;$D$508,Tabla19[[#This Row],[Tiempo_normal (ns)]]&lt;$D$509)</f>
        <v>0</v>
      </c>
      <c r="U42" s="7">
        <v>39</v>
      </c>
      <c r="V42" t="b">
        <f>OR(Tabla310[[#This Row],[Tiempo_lineal (ns)]]&gt;$F$508,Tabla310[[#This Row],[Tiempo_lineal (ns)]]&lt;$F$509)</f>
        <v>0</v>
      </c>
      <c r="W42" t="b">
        <f>OR(Tabla310[[#This Row],[Tiempo_normal (ns)]]&gt;$G$508,Tabla310[[#This Row],[Tiempo_normal (ns)]]&lt;$G$509)</f>
        <v>0</v>
      </c>
      <c r="X42" s="7">
        <v>39</v>
      </c>
      <c r="Y42" t="b">
        <f>OR(Tabla411[[#This Row],[Tiempo_lineal (ns)]]&gt;$I$508,Tabla411[[#This Row],[Tiempo_lineal (ns)]]&lt;$I$509)</f>
        <v>0</v>
      </c>
      <c r="Z42" t="b">
        <f>OR(Tabla411[[#This Row],[Tiempo_normal (ns)]]&gt;$J$508,Tabla411[[#This Row],[Tiempo_normal (ns)]]&lt;$J$509)</f>
        <v>0</v>
      </c>
      <c r="AA42" s="7">
        <v>39</v>
      </c>
      <c r="AB42" t="b">
        <f>OR(Tabla512[[#This Row],[Tiempo_lineal (ns)]]&gt;$L$508,Tabla512[[#This Row],[Tiempo_lineal (ns)]]&lt;$L$509)</f>
        <v>0</v>
      </c>
      <c r="AC42" t="b">
        <f>OR(Tabla512[[#This Row],[Tiempo_normal (ns)]]&gt;$M$508,Tabla512[[#This Row],[Tiempo_normal (ns)]]&lt;$M$509)</f>
        <v>0</v>
      </c>
      <c r="AD42" s="7">
        <v>39</v>
      </c>
      <c r="AE42" t="b">
        <f>OR(Tabla613[[#This Row],[Tiempo_lineal (ns)]]&gt;$O$508,Tabla613[[#This Row],[Tiempo_lineal (ns)]]&lt;$O$509)</f>
        <v>0</v>
      </c>
      <c r="AF42" s="1" t="b">
        <f>OR(Tabla613[[#This Row],[Tiempo_normal (ns)]]&gt;$P$508,Tabla613[[#This Row],[Tiempo_normal (ns)]]&lt;$P$509)</f>
        <v>0</v>
      </c>
    </row>
    <row r="43" spans="2:32" x14ac:dyDescent="0.3">
      <c r="B43">
        <v>40</v>
      </c>
      <c r="C43">
        <v>21288</v>
      </c>
      <c r="D43">
        <v>72309</v>
      </c>
      <c r="E43">
        <v>40</v>
      </c>
      <c r="F43">
        <v>248941</v>
      </c>
      <c r="G43">
        <v>824033</v>
      </c>
      <c r="H43">
        <v>40</v>
      </c>
      <c r="I43" s="35">
        <v>2633630</v>
      </c>
      <c r="J43" s="35">
        <v>6488680</v>
      </c>
      <c r="K43">
        <v>40</v>
      </c>
      <c r="L43" s="35">
        <v>21921800</v>
      </c>
      <c r="M43" s="35">
        <v>74422100</v>
      </c>
      <c r="N43">
        <v>40</v>
      </c>
      <c r="O43" s="35">
        <v>251491000</v>
      </c>
      <c r="P43" s="35">
        <v>794082000</v>
      </c>
      <c r="R43" s="8">
        <v>40</v>
      </c>
      <c r="S43" t="b">
        <f>OR(Tabla19[[#This Row],[Tiempo_lineal (ns)]]&gt;$C$508,Tabla19[[#This Row],[Tiempo_lineal (ns)]]&lt;$C$509)</f>
        <v>0</v>
      </c>
      <c r="T43" t="b">
        <f>OR(Tabla19[[#This Row],[Tiempo_normal (ns)]]&gt;$D$508,Tabla19[[#This Row],[Tiempo_normal (ns)]]&lt;$D$509)</f>
        <v>0</v>
      </c>
      <c r="U43" s="8">
        <v>40</v>
      </c>
      <c r="V43" t="b">
        <f>OR(Tabla310[[#This Row],[Tiempo_lineal (ns)]]&gt;$F$508,Tabla310[[#This Row],[Tiempo_lineal (ns)]]&lt;$F$509)</f>
        <v>0</v>
      </c>
      <c r="W43" t="b">
        <f>OR(Tabla310[[#This Row],[Tiempo_normal (ns)]]&gt;$G$508,Tabla310[[#This Row],[Tiempo_normal (ns)]]&lt;$G$509)</f>
        <v>0</v>
      </c>
      <c r="X43" s="8">
        <v>40</v>
      </c>
      <c r="Y43" t="b">
        <f>OR(Tabla411[[#This Row],[Tiempo_lineal (ns)]]&gt;$I$508,Tabla411[[#This Row],[Tiempo_lineal (ns)]]&lt;$I$509)</f>
        <v>1</v>
      </c>
      <c r="Z43" t="b">
        <f>OR(Tabla411[[#This Row],[Tiempo_normal (ns)]]&gt;$J$508,Tabla411[[#This Row],[Tiempo_normal (ns)]]&lt;$J$509)</f>
        <v>0</v>
      </c>
      <c r="AA43" s="8">
        <v>40</v>
      </c>
      <c r="AB43" t="b">
        <f>OR(Tabla512[[#This Row],[Tiempo_lineal (ns)]]&gt;$L$508,Tabla512[[#This Row],[Tiempo_lineal (ns)]]&lt;$L$509)</f>
        <v>0</v>
      </c>
      <c r="AC43" t="b">
        <f>OR(Tabla512[[#This Row],[Tiempo_normal (ns)]]&gt;$M$508,Tabla512[[#This Row],[Tiempo_normal (ns)]]&lt;$M$509)</f>
        <v>0</v>
      </c>
      <c r="AD43" s="8">
        <v>40</v>
      </c>
      <c r="AE43" t="b">
        <f>OR(Tabla613[[#This Row],[Tiempo_lineal (ns)]]&gt;$O$508,Tabla613[[#This Row],[Tiempo_lineal (ns)]]&lt;$O$509)</f>
        <v>0</v>
      </c>
      <c r="AF43" s="1" t="b">
        <f>OR(Tabla613[[#This Row],[Tiempo_normal (ns)]]&gt;$P$508,Tabla613[[#This Row],[Tiempo_normal (ns)]]&lt;$P$509)</f>
        <v>0</v>
      </c>
    </row>
    <row r="44" spans="2:32" x14ac:dyDescent="0.3">
      <c r="B44">
        <v>41</v>
      </c>
      <c r="C44">
        <v>21260</v>
      </c>
      <c r="D44">
        <v>71606</v>
      </c>
      <c r="E44">
        <v>41</v>
      </c>
      <c r="F44">
        <v>258199</v>
      </c>
      <c r="G44">
        <v>816056</v>
      </c>
      <c r="H44">
        <v>41</v>
      </c>
      <c r="I44" s="35">
        <v>2125840</v>
      </c>
      <c r="J44" s="35">
        <v>6586340</v>
      </c>
      <c r="K44">
        <v>41</v>
      </c>
      <c r="L44" s="35">
        <v>22645600</v>
      </c>
      <c r="M44" s="35">
        <v>79903000</v>
      </c>
      <c r="N44">
        <v>41</v>
      </c>
      <c r="O44" s="35">
        <v>228699000</v>
      </c>
      <c r="P44" s="35">
        <v>788536000</v>
      </c>
      <c r="R44" s="7">
        <v>41</v>
      </c>
      <c r="S44" t="b">
        <f>OR(Tabla19[[#This Row],[Tiempo_lineal (ns)]]&gt;$C$508,Tabla19[[#This Row],[Tiempo_lineal (ns)]]&lt;$C$509)</f>
        <v>0</v>
      </c>
      <c r="T44" t="b">
        <f>OR(Tabla19[[#This Row],[Tiempo_normal (ns)]]&gt;$D$508,Tabla19[[#This Row],[Tiempo_normal (ns)]]&lt;$D$509)</f>
        <v>0</v>
      </c>
      <c r="U44" s="7">
        <v>41</v>
      </c>
      <c r="V44" t="b">
        <f>OR(Tabla310[[#This Row],[Tiempo_lineal (ns)]]&gt;$F$508,Tabla310[[#This Row],[Tiempo_lineal (ns)]]&lt;$F$509)</f>
        <v>0</v>
      </c>
      <c r="W44" t="b">
        <f>OR(Tabla310[[#This Row],[Tiempo_normal (ns)]]&gt;$G$508,Tabla310[[#This Row],[Tiempo_normal (ns)]]&lt;$G$509)</f>
        <v>0</v>
      </c>
      <c r="X44" s="7">
        <v>41</v>
      </c>
      <c r="Y44" t="b">
        <f>OR(Tabla411[[#This Row],[Tiempo_lineal (ns)]]&gt;$I$508,Tabla411[[#This Row],[Tiempo_lineal (ns)]]&lt;$I$509)</f>
        <v>0</v>
      </c>
      <c r="Z44" t="b">
        <f>OR(Tabla411[[#This Row],[Tiempo_normal (ns)]]&gt;$J$508,Tabla411[[#This Row],[Tiempo_normal (ns)]]&lt;$J$509)</f>
        <v>0</v>
      </c>
      <c r="AA44" s="7">
        <v>41</v>
      </c>
      <c r="AB44" t="b">
        <f>OR(Tabla512[[#This Row],[Tiempo_lineal (ns)]]&gt;$L$508,Tabla512[[#This Row],[Tiempo_lineal (ns)]]&lt;$L$509)</f>
        <v>0</v>
      </c>
      <c r="AC44" t="b">
        <f>OR(Tabla512[[#This Row],[Tiempo_normal (ns)]]&gt;$M$508,Tabla512[[#This Row],[Tiempo_normal (ns)]]&lt;$M$509)</f>
        <v>0</v>
      </c>
      <c r="AD44" s="7">
        <v>41</v>
      </c>
      <c r="AE44" t="b">
        <f>OR(Tabla613[[#This Row],[Tiempo_lineal (ns)]]&gt;$O$508,Tabla613[[#This Row],[Tiempo_lineal (ns)]]&lt;$O$509)</f>
        <v>0</v>
      </c>
      <c r="AF44" s="1" t="b">
        <f>OR(Tabla613[[#This Row],[Tiempo_normal (ns)]]&gt;$P$508,Tabla613[[#This Row],[Tiempo_normal (ns)]]&lt;$P$509)</f>
        <v>0</v>
      </c>
    </row>
    <row r="45" spans="2:32" x14ac:dyDescent="0.3">
      <c r="B45">
        <v>42</v>
      </c>
      <c r="C45">
        <v>21255</v>
      </c>
      <c r="D45">
        <v>69843</v>
      </c>
      <c r="E45">
        <v>42</v>
      </c>
      <c r="F45">
        <v>293574</v>
      </c>
      <c r="G45">
        <v>864593</v>
      </c>
      <c r="H45">
        <v>42</v>
      </c>
      <c r="I45" s="35">
        <v>2181500</v>
      </c>
      <c r="J45" s="35">
        <v>6498610</v>
      </c>
      <c r="K45">
        <v>42</v>
      </c>
      <c r="L45" s="35">
        <v>27307400</v>
      </c>
      <c r="M45" s="35">
        <v>76349400</v>
      </c>
      <c r="N45">
        <v>42</v>
      </c>
      <c r="O45" s="35">
        <v>229573000</v>
      </c>
      <c r="P45" s="35">
        <v>753016000</v>
      </c>
      <c r="R45" s="8">
        <v>42</v>
      </c>
      <c r="S45" t="b">
        <f>OR(Tabla19[[#This Row],[Tiempo_lineal (ns)]]&gt;$C$508,Tabla19[[#This Row],[Tiempo_lineal (ns)]]&lt;$C$509)</f>
        <v>0</v>
      </c>
      <c r="T45" t="b">
        <f>OR(Tabla19[[#This Row],[Tiempo_normal (ns)]]&gt;$D$508,Tabla19[[#This Row],[Tiempo_normal (ns)]]&lt;$D$509)</f>
        <v>0</v>
      </c>
      <c r="U45" s="8">
        <v>42</v>
      </c>
      <c r="V45" t="b">
        <f>OR(Tabla310[[#This Row],[Tiempo_lineal (ns)]]&gt;$F$508,Tabla310[[#This Row],[Tiempo_lineal (ns)]]&lt;$F$509)</f>
        <v>0</v>
      </c>
      <c r="W45" t="b">
        <f>OR(Tabla310[[#This Row],[Tiempo_normal (ns)]]&gt;$G$508,Tabla310[[#This Row],[Tiempo_normal (ns)]]&lt;$G$509)</f>
        <v>0</v>
      </c>
      <c r="X45" s="8">
        <v>42</v>
      </c>
      <c r="Y45" t="b">
        <f>OR(Tabla411[[#This Row],[Tiempo_lineal (ns)]]&gt;$I$508,Tabla411[[#This Row],[Tiempo_lineal (ns)]]&lt;$I$509)</f>
        <v>0</v>
      </c>
      <c r="Z45" t="b">
        <f>OR(Tabla411[[#This Row],[Tiempo_normal (ns)]]&gt;$J$508,Tabla411[[#This Row],[Tiempo_normal (ns)]]&lt;$J$509)</f>
        <v>0</v>
      </c>
      <c r="AA45" s="8">
        <v>42</v>
      </c>
      <c r="AB45" t="b">
        <f>OR(Tabla512[[#This Row],[Tiempo_lineal (ns)]]&gt;$L$508,Tabla512[[#This Row],[Tiempo_lineal (ns)]]&lt;$L$509)</f>
        <v>0</v>
      </c>
      <c r="AC45" t="b">
        <f>OR(Tabla512[[#This Row],[Tiempo_normal (ns)]]&gt;$M$508,Tabla512[[#This Row],[Tiempo_normal (ns)]]&lt;$M$509)</f>
        <v>0</v>
      </c>
      <c r="AD45" s="8">
        <v>42</v>
      </c>
      <c r="AE45" t="b">
        <f>OR(Tabla613[[#This Row],[Tiempo_lineal (ns)]]&gt;$O$508,Tabla613[[#This Row],[Tiempo_lineal (ns)]]&lt;$O$509)</f>
        <v>0</v>
      </c>
      <c r="AF45" s="1" t="b">
        <f>OR(Tabla613[[#This Row],[Tiempo_normal (ns)]]&gt;$P$508,Tabla613[[#This Row],[Tiempo_normal (ns)]]&lt;$P$509)</f>
        <v>0</v>
      </c>
    </row>
    <row r="46" spans="2:32" x14ac:dyDescent="0.3">
      <c r="B46">
        <v>43</v>
      </c>
      <c r="C46">
        <v>21302</v>
      </c>
      <c r="D46">
        <v>66534</v>
      </c>
      <c r="E46">
        <v>43</v>
      </c>
      <c r="F46">
        <v>246672</v>
      </c>
      <c r="G46">
        <v>868209</v>
      </c>
      <c r="H46">
        <v>43</v>
      </c>
      <c r="I46" s="35">
        <v>2125240</v>
      </c>
      <c r="J46" s="35">
        <v>6681240</v>
      </c>
      <c r="K46">
        <v>43</v>
      </c>
      <c r="L46" s="35">
        <v>25201500</v>
      </c>
      <c r="M46" s="35">
        <v>81632300</v>
      </c>
      <c r="N46">
        <v>43</v>
      </c>
      <c r="O46" s="35">
        <v>227323000</v>
      </c>
      <c r="P46" s="35">
        <v>751000000</v>
      </c>
      <c r="R46" s="7">
        <v>43</v>
      </c>
      <c r="S46" t="b">
        <f>OR(Tabla19[[#This Row],[Tiempo_lineal (ns)]]&gt;$C$508,Tabla19[[#This Row],[Tiempo_lineal (ns)]]&lt;$C$509)</f>
        <v>0</v>
      </c>
      <c r="T46" t="b">
        <f>OR(Tabla19[[#This Row],[Tiempo_normal (ns)]]&gt;$D$508,Tabla19[[#This Row],[Tiempo_normal (ns)]]&lt;$D$509)</f>
        <v>0</v>
      </c>
      <c r="U46" s="7">
        <v>43</v>
      </c>
      <c r="V46" t="b">
        <f>OR(Tabla310[[#This Row],[Tiempo_lineal (ns)]]&gt;$F$508,Tabla310[[#This Row],[Tiempo_lineal (ns)]]&lt;$F$509)</f>
        <v>0</v>
      </c>
      <c r="W46" t="b">
        <f>OR(Tabla310[[#This Row],[Tiempo_normal (ns)]]&gt;$G$508,Tabla310[[#This Row],[Tiempo_normal (ns)]]&lt;$G$509)</f>
        <v>0</v>
      </c>
      <c r="X46" s="7">
        <v>43</v>
      </c>
      <c r="Y46" t="b">
        <f>OR(Tabla411[[#This Row],[Tiempo_lineal (ns)]]&gt;$I$508,Tabla411[[#This Row],[Tiempo_lineal (ns)]]&lt;$I$509)</f>
        <v>0</v>
      </c>
      <c r="Z46" t="b">
        <f>OR(Tabla411[[#This Row],[Tiempo_normal (ns)]]&gt;$J$508,Tabla411[[#This Row],[Tiempo_normal (ns)]]&lt;$J$509)</f>
        <v>0</v>
      </c>
      <c r="AA46" s="7">
        <v>43</v>
      </c>
      <c r="AB46" t="b">
        <f>OR(Tabla512[[#This Row],[Tiempo_lineal (ns)]]&gt;$L$508,Tabla512[[#This Row],[Tiempo_lineal (ns)]]&lt;$L$509)</f>
        <v>0</v>
      </c>
      <c r="AC46" t="b">
        <f>OR(Tabla512[[#This Row],[Tiempo_normal (ns)]]&gt;$M$508,Tabla512[[#This Row],[Tiempo_normal (ns)]]&lt;$M$509)</f>
        <v>0</v>
      </c>
      <c r="AD46" s="7">
        <v>43</v>
      </c>
      <c r="AE46" t="b">
        <f>OR(Tabla613[[#This Row],[Tiempo_lineal (ns)]]&gt;$O$508,Tabla613[[#This Row],[Tiempo_lineal (ns)]]&lt;$O$509)</f>
        <v>0</v>
      </c>
      <c r="AF46" s="1" t="b">
        <f>OR(Tabla613[[#This Row],[Tiempo_normal (ns)]]&gt;$P$508,Tabla613[[#This Row],[Tiempo_normal (ns)]]&lt;$P$509)</f>
        <v>0</v>
      </c>
    </row>
    <row r="47" spans="2:32" x14ac:dyDescent="0.3">
      <c r="B47">
        <v>44</v>
      </c>
      <c r="C47">
        <v>21321</v>
      </c>
      <c r="D47">
        <v>72470</v>
      </c>
      <c r="E47">
        <v>44</v>
      </c>
      <c r="F47">
        <v>229501</v>
      </c>
      <c r="G47">
        <v>805852</v>
      </c>
      <c r="H47">
        <v>44</v>
      </c>
      <c r="I47" s="35">
        <v>2143700</v>
      </c>
      <c r="J47" s="35">
        <v>6602830</v>
      </c>
      <c r="K47">
        <v>44</v>
      </c>
      <c r="L47" s="35">
        <v>25042500</v>
      </c>
      <c r="M47" s="35">
        <v>72504200</v>
      </c>
      <c r="N47">
        <v>44</v>
      </c>
      <c r="O47" s="35">
        <v>225786000</v>
      </c>
      <c r="P47" s="35">
        <v>789025000</v>
      </c>
      <c r="R47" s="8">
        <v>44</v>
      </c>
      <c r="S47" t="b">
        <f>OR(Tabla19[[#This Row],[Tiempo_lineal (ns)]]&gt;$C$508,Tabla19[[#This Row],[Tiempo_lineal (ns)]]&lt;$C$509)</f>
        <v>0</v>
      </c>
      <c r="T47" t="b">
        <f>OR(Tabla19[[#This Row],[Tiempo_normal (ns)]]&gt;$D$508,Tabla19[[#This Row],[Tiempo_normal (ns)]]&lt;$D$509)</f>
        <v>0</v>
      </c>
      <c r="U47" s="8">
        <v>44</v>
      </c>
      <c r="V47" t="b">
        <f>OR(Tabla310[[#This Row],[Tiempo_lineal (ns)]]&gt;$F$508,Tabla310[[#This Row],[Tiempo_lineal (ns)]]&lt;$F$509)</f>
        <v>0</v>
      </c>
      <c r="W47" t="b">
        <f>OR(Tabla310[[#This Row],[Tiempo_normal (ns)]]&gt;$G$508,Tabla310[[#This Row],[Tiempo_normal (ns)]]&lt;$G$509)</f>
        <v>0</v>
      </c>
      <c r="X47" s="8">
        <v>44</v>
      </c>
      <c r="Y47" t="b">
        <f>OR(Tabla411[[#This Row],[Tiempo_lineal (ns)]]&gt;$I$508,Tabla411[[#This Row],[Tiempo_lineal (ns)]]&lt;$I$509)</f>
        <v>0</v>
      </c>
      <c r="Z47" t="b">
        <f>OR(Tabla411[[#This Row],[Tiempo_normal (ns)]]&gt;$J$508,Tabla411[[#This Row],[Tiempo_normal (ns)]]&lt;$J$509)</f>
        <v>0</v>
      </c>
      <c r="AA47" s="8">
        <v>44</v>
      </c>
      <c r="AB47" t="b">
        <f>OR(Tabla512[[#This Row],[Tiempo_lineal (ns)]]&gt;$L$508,Tabla512[[#This Row],[Tiempo_lineal (ns)]]&lt;$L$509)</f>
        <v>0</v>
      </c>
      <c r="AC47" t="b">
        <f>OR(Tabla512[[#This Row],[Tiempo_normal (ns)]]&gt;$M$508,Tabla512[[#This Row],[Tiempo_normal (ns)]]&lt;$M$509)</f>
        <v>0</v>
      </c>
      <c r="AD47" s="8">
        <v>44</v>
      </c>
      <c r="AE47" t="b">
        <f>OR(Tabla613[[#This Row],[Tiempo_lineal (ns)]]&gt;$O$508,Tabla613[[#This Row],[Tiempo_lineal (ns)]]&lt;$O$509)</f>
        <v>0</v>
      </c>
      <c r="AF47" s="1" t="b">
        <f>OR(Tabla613[[#This Row],[Tiempo_normal (ns)]]&gt;$P$508,Tabla613[[#This Row],[Tiempo_normal (ns)]]&lt;$P$509)</f>
        <v>0</v>
      </c>
    </row>
    <row r="48" spans="2:32" x14ac:dyDescent="0.3">
      <c r="B48">
        <v>45</v>
      </c>
      <c r="C48">
        <v>21280</v>
      </c>
      <c r="D48">
        <v>72493</v>
      </c>
      <c r="E48">
        <v>45</v>
      </c>
      <c r="F48">
        <v>272947</v>
      </c>
      <c r="G48">
        <v>808899</v>
      </c>
      <c r="H48">
        <v>45</v>
      </c>
      <c r="I48" s="35">
        <v>2128260</v>
      </c>
      <c r="J48" s="35">
        <v>6726380</v>
      </c>
      <c r="K48">
        <v>45</v>
      </c>
      <c r="L48" s="35">
        <v>53154200</v>
      </c>
      <c r="M48" s="35">
        <v>116888000</v>
      </c>
      <c r="N48">
        <v>45</v>
      </c>
      <c r="O48" s="35">
        <v>245693000</v>
      </c>
      <c r="P48" s="35">
        <v>786118000</v>
      </c>
      <c r="R48" s="7">
        <v>45</v>
      </c>
      <c r="S48" t="b">
        <f>OR(Tabla19[[#This Row],[Tiempo_lineal (ns)]]&gt;$C$508,Tabla19[[#This Row],[Tiempo_lineal (ns)]]&lt;$C$509)</f>
        <v>0</v>
      </c>
      <c r="T48" t="b">
        <f>OR(Tabla19[[#This Row],[Tiempo_normal (ns)]]&gt;$D$508,Tabla19[[#This Row],[Tiempo_normal (ns)]]&lt;$D$509)</f>
        <v>0</v>
      </c>
      <c r="U48" s="7">
        <v>45</v>
      </c>
      <c r="V48" t="b">
        <f>OR(Tabla310[[#This Row],[Tiempo_lineal (ns)]]&gt;$F$508,Tabla310[[#This Row],[Tiempo_lineal (ns)]]&lt;$F$509)</f>
        <v>0</v>
      </c>
      <c r="W48" t="b">
        <f>OR(Tabla310[[#This Row],[Tiempo_normal (ns)]]&gt;$G$508,Tabla310[[#This Row],[Tiempo_normal (ns)]]&lt;$G$509)</f>
        <v>0</v>
      </c>
      <c r="X48" s="7">
        <v>45</v>
      </c>
      <c r="Y48" t="b">
        <f>OR(Tabla411[[#This Row],[Tiempo_lineal (ns)]]&gt;$I$508,Tabla411[[#This Row],[Tiempo_lineal (ns)]]&lt;$I$509)</f>
        <v>0</v>
      </c>
      <c r="Z48" t="b">
        <f>OR(Tabla411[[#This Row],[Tiempo_normal (ns)]]&gt;$J$508,Tabla411[[#This Row],[Tiempo_normal (ns)]]&lt;$J$509)</f>
        <v>0</v>
      </c>
      <c r="AA48" s="7">
        <v>45</v>
      </c>
      <c r="AB48" t="b">
        <f>OR(Tabla512[[#This Row],[Tiempo_lineal (ns)]]&gt;$L$508,Tabla512[[#This Row],[Tiempo_lineal (ns)]]&lt;$L$509)</f>
        <v>1</v>
      </c>
      <c r="AC48" t="b">
        <f>OR(Tabla512[[#This Row],[Tiempo_normal (ns)]]&gt;$M$508,Tabla512[[#This Row],[Tiempo_normal (ns)]]&lt;$M$509)</f>
        <v>1</v>
      </c>
      <c r="AD48" s="7">
        <v>45</v>
      </c>
      <c r="AE48" t="b">
        <f>OR(Tabla613[[#This Row],[Tiempo_lineal (ns)]]&gt;$O$508,Tabla613[[#This Row],[Tiempo_lineal (ns)]]&lt;$O$509)</f>
        <v>0</v>
      </c>
      <c r="AF48" s="1" t="b">
        <f>OR(Tabla613[[#This Row],[Tiempo_normal (ns)]]&gt;$P$508,Tabla613[[#This Row],[Tiempo_normal (ns)]]&lt;$P$509)</f>
        <v>0</v>
      </c>
    </row>
    <row r="49" spans="2:32" x14ac:dyDescent="0.3">
      <c r="B49">
        <v>46</v>
      </c>
      <c r="C49">
        <v>21275</v>
      </c>
      <c r="D49">
        <v>71850</v>
      </c>
      <c r="E49">
        <v>46</v>
      </c>
      <c r="F49">
        <v>270296</v>
      </c>
      <c r="G49">
        <v>800903</v>
      </c>
      <c r="H49">
        <v>46</v>
      </c>
      <c r="I49" s="35">
        <v>2125830</v>
      </c>
      <c r="J49" s="35">
        <v>6648460</v>
      </c>
      <c r="K49">
        <v>46</v>
      </c>
      <c r="L49" s="35">
        <v>21654000</v>
      </c>
      <c r="M49" s="35">
        <v>68304700</v>
      </c>
      <c r="N49">
        <v>46</v>
      </c>
      <c r="O49" s="35">
        <v>258768000</v>
      </c>
      <c r="P49" s="35">
        <v>786747000</v>
      </c>
      <c r="R49" s="8">
        <v>46</v>
      </c>
      <c r="S49" t="b">
        <f>OR(Tabla19[[#This Row],[Tiempo_lineal (ns)]]&gt;$C$508,Tabla19[[#This Row],[Tiempo_lineal (ns)]]&lt;$C$509)</f>
        <v>0</v>
      </c>
      <c r="T49" t="b">
        <f>OR(Tabla19[[#This Row],[Tiempo_normal (ns)]]&gt;$D$508,Tabla19[[#This Row],[Tiempo_normal (ns)]]&lt;$D$509)</f>
        <v>0</v>
      </c>
      <c r="U49" s="8">
        <v>46</v>
      </c>
      <c r="V49" t="b">
        <f>OR(Tabla310[[#This Row],[Tiempo_lineal (ns)]]&gt;$F$508,Tabla310[[#This Row],[Tiempo_lineal (ns)]]&lt;$F$509)</f>
        <v>0</v>
      </c>
      <c r="W49" t="b">
        <f>OR(Tabla310[[#This Row],[Tiempo_normal (ns)]]&gt;$G$508,Tabla310[[#This Row],[Tiempo_normal (ns)]]&lt;$G$509)</f>
        <v>0</v>
      </c>
      <c r="X49" s="8">
        <v>46</v>
      </c>
      <c r="Y49" t="b">
        <f>OR(Tabla411[[#This Row],[Tiempo_lineal (ns)]]&gt;$I$508,Tabla411[[#This Row],[Tiempo_lineal (ns)]]&lt;$I$509)</f>
        <v>0</v>
      </c>
      <c r="Z49" t="b">
        <f>OR(Tabla411[[#This Row],[Tiempo_normal (ns)]]&gt;$J$508,Tabla411[[#This Row],[Tiempo_normal (ns)]]&lt;$J$509)</f>
        <v>0</v>
      </c>
      <c r="AA49" s="8">
        <v>46</v>
      </c>
      <c r="AB49" t="b">
        <f>OR(Tabla512[[#This Row],[Tiempo_lineal (ns)]]&gt;$L$508,Tabla512[[#This Row],[Tiempo_lineal (ns)]]&lt;$L$509)</f>
        <v>0</v>
      </c>
      <c r="AC49" t="b">
        <f>OR(Tabla512[[#This Row],[Tiempo_normal (ns)]]&gt;$M$508,Tabla512[[#This Row],[Tiempo_normal (ns)]]&lt;$M$509)</f>
        <v>0</v>
      </c>
      <c r="AD49" s="8">
        <v>46</v>
      </c>
      <c r="AE49" t="b">
        <f>OR(Tabla613[[#This Row],[Tiempo_lineal (ns)]]&gt;$O$508,Tabla613[[#This Row],[Tiempo_lineal (ns)]]&lt;$O$509)</f>
        <v>0</v>
      </c>
      <c r="AF49" s="1" t="b">
        <f>OR(Tabla613[[#This Row],[Tiempo_normal (ns)]]&gt;$P$508,Tabla613[[#This Row],[Tiempo_normal (ns)]]&lt;$P$509)</f>
        <v>0</v>
      </c>
    </row>
    <row r="50" spans="2:32" x14ac:dyDescent="0.3">
      <c r="B50">
        <v>47</v>
      </c>
      <c r="C50">
        <v>21506</v>
      </c>
      <c r="D50">
        <v>85129</v>
      </c>
      <c r="E50">
        <v>47</v>
      </c>
      <c r="F50">
        <v>275465</v>
      </c>
      <c r="G50">
        <v>819444</v>
      </c>
      <c r="H50">
        <v>47</v>
      </c>
      <c r="I50" s="35">
        <v>2246400</v>
      </c>
      <c r="J50" s="35">
        <v>8052400</v>
      </c>
      <c r="K50">
        <v>47</v>
      </c>
      <c r="L50" s="35">
        <v>21699300</v>
      </c>
      <c r="M50" s="35">
        <v>68878900</v>
      </c>
      <c r="N50">
        <v>47</v>
      </c>
      <c r="O50" s="35">
        <v>234279000</v>
      </c>
      <c r="P50" s="35">
        <v>766755000</v>
      </c>
      <c r="R50" s="7">
        <v>47</v>
      </c>
      <c r="S50" t="b">
        <f>OR(Tabla19[[#This Row],[Tiempo_lineal (ns)]]&gt;$C$508,Tabla19[[#This Row],[Tiempo_lineal (ns)]]&lt;$C$509)</f>
        <v>0</v>
      </c>
      <c r="T50" t="b">
        <f>OR(Tabla19[[#This Row],[Tiempo_normal (ns)]]&gt;$D$508,Tabla19[[#This Row],[Tiempo_normal (ns)]]&lt;$D$509)</f>
        <v>0</v>
      </c>
      <c r="U50" s="7">
        <v>47</v>
      </c>
      <c r="V50" t="b">
        <f>OR(Tabla310[[#This Row],[Tiempo_lineal (ns)]]&gt;$F$508,Tabla310[[#This Row],[Tiempo_lineal (ns)]]&lt;$F$509)</f>
        <v>0</v>
      </c>
      <c r="W50" t="b">
        <f>OR(Tabla310[[#This Row],[Tiempo_normal (ns)]]&gt;$G$508,Tabla310[[#This Row],[Tiempo_normal (ns)]]&lt;$G$509)</f>
        <v>0</v>
      </c>
      <c r="X50" s="7">
        <v>47</v>
      </c>
      <c r="Y50" t="b">
        <f>OR(Tabla411[[#This Row],[Tiempo_lineal (ns)]]&gt;$I$508,Tabla411[[#This Row],[Tiempo_lineal (ns)]]&lt;$I$509)</f>
        <v>0</v>
      </c>
      <c r="Z50" t="b">
        <f>OR(Tabla411[[#This Row],[Tiempo_normal (ns)]]&gt;$J$508,Tabla411[[#This Row],[Tiempo_normal (ns)]]&lt;$J$509)</f>
        <v>0</v>
      </c>
      <c r="AA50" s="7">
        <v>47</v>
      </c>
      <c r="AB50" t="b">
        <f>OR(Tabla512[[#This Row],[Tiempo_lineal (ns)]]&gt;$L$508,Tabla512[[#This Row],[Tiempo_lineal (ns)]]&lt;$L$509)</f>
        <v>0</v>
      </c>
      <c r="AC50" t="b">
        <f>OR(Tabla512[[#This Row],[Tiempo_normal (ns)]]&gt;$M$508,Tabla512[[#This Row],[Tiempo_normal (ns)]]&lt;$M$509)</f>
        <v>0</v>
      </c>
      <c r="AD50" s="7">
        <v>47</v>
      </c>
      <c r="AE50" t="b">
        <f>OR(Tabla613[[#This Row],[Tiempo_lineal (ns)]]&gt;$O$508,Tabla613[[#This Row],[Tiempo_lineal (ns)]]&lt;$O$509)</f>
        <v>0</v>
      </c>
      <c r="AF50" s="1" t="b">
        <f>OR(Tabla613[[#This Row],[Tiempo_normal (ns)]]&gt;$P$508,Tabla613[[#This Row],[Tiempo_normal (ns)]]&lt;$P$509)</f>
        <v>0</v>
      </c>
    </row>
    <row r="51" spans="2:32" x14ac:dyDescent="0.3">
      <c r="B51">
        <v>48</v>
      </c>
      <c r="C51">
        <v>24521</v>
      </c>
      <c r="D51">
        <v>84726</v>
      </c>
      <c r="E51">
        <v>48</v>
      </c>
      <c r="F51">
        <v>270022</v>
      </c>
      <c r="G51">
        <v>802153</v>
      </c>
      <c r="H51">
        <v>48</v>
      </c>
      <c r="I51" s="35">
        <v>2335220</v>
      </c>
      <c r="J51" s="35">
        <v>6971240</v>
      </c>
      <c r="K51">
        <v>48</v>
      </c>
      <c r="L51" s="35">
        <v>21712100</v>
      </c>
      <c r="M51" s="35">
        <v>70042800</v>
      </c>
      <c r="N51">
        <v>48</v>
      </c>
      <c r="O51" s="35">
        <v>243340000</v>
      </c>
      <c r="P51" s="35">
        <v>757410000</v>
      </c>
      <c r="R51" s="8">
        <v>48</v>
      </c>
      <c r="S51" t="b">
        <f>OR(Tabla19[[#This Row],[Tiempo_lineal (ns)]]&gt;$C$508,Tabla19[[#This Row],[Tiempo_lineal (ns)]]&lt;$C$509)</f>
        <v>0</v>
      </c>
      <c r="T51" t="b">
        <f>OR(Tabla19[[#This Row],[Tiempo_normal (ns)]]&gt;$D$508,Tabla19[[#This Row],[Tiempo_normal (ns)]]&lt;$D$509)</f>
        <v>0</v>
      </c>
      <c r="U51" s="8">
        <v>48</v>
      </c>
      <c r="V51" t="b">
        <f>OR(Tabla310[[#This Row],[Tiempo_lineal (ns)]]&gt;$F$508,Tabla310[[#This Row],[Tiempo_lineal (ns)]]&lt;$F$509)</f>
        <v>0</v>
      </c>
      <c r="W51" t="b">
        <f>OR(Tabla310[[#This Row],[Tiempo_normal (ns)]]&gt;$G$508,Tabla310[[#This Row],[Tiempo_normal (ns)]]&lt;$G$509)</f>
        <v>0</v>
      </c>
      <c r="X51" s="8">
        <v>48</v>
      </c>
      <c r="Y51" t="b">
        <f>OR(Tabla411[[#This Row],[Tiempo_lineal (ns)]]&gt;$I$508,Tabla411[[#This Row],[Tiempo_lineal (ns)]]&lt;$I$509)</f>
        <v>0</v>
      </c>
      <c r="Z51" t="b">
        <f>OR(Tabla411[[#This Row],[Tiempo_normal (ns)]]&gt;$J$508,Tabla411[[#This Row],[Tiempo_normal (ns)]]&lt;$J$509)</f>
        <v>0</v>
      </c>
      <c r="AA51" s="8">
        <v>48</v>
      </c>
      <c r="AB51" t="b">
        <f>OR(Tabla512[[#This Row],[Tiempo_lineal (ns)]]&gt;$L$508,Tabla512[[#This Row],[Tiempo_lineal (ns)]]&lt;$L$509)</f>
        <v>0</v>
      </c>
      <c r="AC51" t="b">
        <f>OR(Tabla512[[#This Row],[Tiempo_normal (ns)]]&gt;$M$508,Tabla512[[#This Row],[Tiempo_normal (ns)]]&lt;$M$509)</f>
        <v>0</v>
      </c>
      <c r="AD51" s="8">
        <v>48</v>
      </c>
      <c r="AE51" t="b">
        <f>OR(Tabla613[[#This Row],[Tiempo_lineal (ns)]]&gt;$O$508,Tabla613[[#This Row],[Tiempo_lineal (ns)]]&lt;$O$509)</f>
        <v>0</v>
      </c>
      <c r="AF51" s="1" t="b">
        <f>OR(Tabla613[[#This Row],[Tiempo_normal (ns)]]&gt;$P$508,Tabla613[[#This Row],[Tiempo_normal (ns)]]&lt;$P$509)</f>
        <v>0</v>
      </c>
    </row>
    <row r="52" spans="2:32" x14ac:dyDescent="0.3">
      <c r="B52">
        <v>49</v>
      </c>
      <c r="C52">
        <v>26898</v>
      </c>
      <c r="D52">
        <v>71789</v>
      </c>
      <c r="E52">
        <v>49</v>
      </c>
      <c r="F52">
        <v>290580</v>
      </c>
      <c r="G52">
        <v>816893</v>
      </c>
      <c r="H52">
        <v>49</v>
      </c>
      <c r="I52" s="35">
        <v>2201620</v>
      </c>
      <c r="J52" s="35">
        <v>6736920</v>
      </c>
      <c r="K52">
        <v>49</v>
      </c>
      <c r="L52" s="35">
        <v>24190200</v>
      </c>
      <c r="M52" s="35">
        <v>72232100</v>
      </c>
      <c r="N52">
        <v>49</v>
      </c>
      <c r="O52" s="35">
        <v>260106000</v>
      </c>
      <c r="P52" s="35">
        <v>773421000</v>
      </c>
      <c r="R52" s="7">
        <v>49</v>
      </c>
      <c r="S52" t="b">
        <f>OR(Tabla19[[#This Row],[Tiempo_lineal (ns)]]&gt;$C$508,Tabla19[[#This Row],[Tiempo_lineal (ns)]]&lt;$C$509)</f>
        <v>0</v>
      </c>
      <c r="T52" t="b">
        <f>OR(Tabla19[[#This Row],[Tiempo_normal (ns)]]&gt;$D$508,Tabla19[[#This Row],[Tiempo_normal (ns)]]&lt;$D$509)</f>
        <v>0</v>
      </c>
      <c r="U52" s="7">
        <v>49</v>
      </c>
      <c r="V52" t="b">
        <f>OR(Tabla310[[#This Row],[Tiempo_lineal (ns)]]&gt;$F$508,Tabla310[[#This Row],[Tiempo_lineal (ns)]]&lt;$F$509)</f>
        <v>0</v>
      </c>
      <c r="W52" t="b">
        <f>OR(Tabla310[[#This Row],[Tiempo_normal (ns)]]&gt;$G$508,Tabla310[[#This Row],[Tiempo_normal (ns)]]&lt;$G$509)</f>
        <v>0</v>
      </c>
      <c r="X52" s="7">
        <v>49</v>
      </c>
      <c r="Y52" t="b">
        <f>OR(Tabla411[[#This Row],[Tiempo_lineal (ns)]]&gt;$I$508,Tabla411[[#This Row],[Tiempo_lineal (ns)]]&lt;$I$509)</f>
        <v>0</v>
      </c>
      <c r="Z52" t="b">
        <f>OR(Tabla411[[#This Row],[Tiempo_normal (ns)]]&gt;$J$508,Tabla411[[#This Row],[Tiempo_normal (ns)]]&lt;$J$509)</f>
        <v>0</v>
      </c>
      <c r="AA52" s="7">
        <v>49</v>
      </c>
      <c r="AB52" t="b">
        <f>OR(Tabla512[[#This Row],[Tiempo_lineal (ns)]]&gt;$L$508,Tabla512[[#This Row],[Tiempo_lineal (ns)]]&lt;$L$509)</f>
        <v>0</v>
      </c>
      <c r="AC52" t="b">
        <f>OR(Tabla512[[#This Row],[Tiempo_normal (ns)]]&gt;$M$508,Tabla512[[#This Row],[Tiempo_normal (ns)]]&lt;$M$509)</f>
        <v>0</v>
      </c>
      <c r="AD52" s="7">
        <v>49</v>
      </c>
      <c r="AE52" t="b">
        <f>OR(Tabla613[[#This Row],[Tiempo_lineal (ns)]]&gt;$O$508,Tabla613[[#This Row],[Tiempo_lineal (ns)]]&lt;$O$509)</f>
        <v>0</v>
      </c>
      <c r="AF52" s="1" t="b">
        <f>OR(Tabla613[[#This Row],[Tiempo_normal (ns)]]&gt;$P$508,Tabla613[[#This Row],[Tiempo_normal (ns)]]&lt;$P$509)</f>
        <v>0</v>
      </c>
    </row>
    <row r="53" spans="2:32" x14ac:dyDescent="0.3">
      <c r="B53">
        <v>50</v>
      </c>
      <c r="C53">
        <v>21321</v>
      </c>
      <c r="D53">
        <v>71146</v>
      </c>
      <c r="E53">
        <v>50</v>
      </c>
      <c r="F53">
        <v>265572</v>
      </c>
      <c r="G53">
        <v>796145</v>
      </c>
      <c r="H53">
        <v>50</v>
      </c>
      <c r="I53" s="35">
        <v>2181120</v>
      </c>
      <c r="J53" s="35">
        <v>7479330</v>
      </c>
      <c r="K53">
        <v>50</v>
      </c>
      <c r="L53" s="35">
        <v>23318400</v>
      </c>
      <c r="M53" s="35">
        <v>72269100</v>
      </c>
      <c r="N53">
        <v>50</v>
      </c>
      <c r="O53" s="35">
        <v>254127000</v>
      </c>
      <c r="P53" s="35">
        <v>761144000</v>
      </c>
      <c r="R53" s="8">
        <v>50</v>
      </c>
      <c r="S53" t="b">
        <f>OR(Tabla19[[#This Row],[Tiempo_lineal (ns)]]&gt;$C$508,Tabla19[[#This Row],[Tiempo_lineal (ns)]]&lt;$C$509)</f>
        <v>0</v>
      </c>
      <c r="T53" t="b">
        <f>OR(Tabla19[[#This Row],[Tiempo_normal (ns)]]&gt;$D$508,Tabla19[[#This Row],[Tiempo_normal (ns)]]&lt;$D$509)</f>
        <v>0</v>
      </c>
      <c r="U53" s="8">
        <v>50</v>
      </c>
      <c r="V53" t="b">
        <f>OR(Tabla310[[#This Row],[Tiempo_lineal (ns)]]&gt;$F$508,Tabla310[[#This Row],[Tiempo_lineal (ns)]]&lt;$F$509)</f>
        <v>0</v>
      </c>
      <c r="W53" t="b">
        <f>OR(Tabla310[[#This Row],[Tiempo_normal (ns)]]&gt;$G$508,Tabla310[[#This Row],[Tiempo_normal (ns)]]&lt;$G$509)</f>
        <v>0</v>
      </c>
      <c r="X53" s="8">
        <v>50</v>
      </c>
      <c r="Y53" t="b">
        <f>OR(Tabla411[[#This Row],[Tiempo_lineal (ns)]]&gt;$I$508,Tabla411[[#This Row],[Tiempo_lineal (ns)]]&lt;$I$509)</f>
        <v>0</v>
      </c>
      <c r="Z53" t="b">
        <f>OR(Tabla411[[#This Row],[Tiempo_normal (ns)]]&gt;$J$508,Tabla411[[#This Row],[Tiempo_normal (ns)]]&lt;$J$509)</f>
        <v>0</v>
      </c>
      <c r="AA53" s="8">
        <v>50</v>
      </c>
      <c r="AB53" t="b">
        <f>OR(Tabla512[[#This Row],[Tiempo_lineal (ns)]]&gt;$L$508,Tabla512[[#This Row],[Tiempo_lineal (ns)]]&lt;$L$509)</f>
        <v>0</v>
      </c>
      <c r="AC53" t="b">
        <f>OR(Tabla512[[#This Row],[Tiempo_normal (ns)]]&gt;$M$508,Tabla512[[#This Row],[Tiempo_normal (ns)]]&lt;$M$509)</f>
        <v>0</v>
      </c>
      <c r="AD53" s="8">
        <v>50</v>
      </c>
      <c r="AE53" t="b">
        <f>OR(Tabla613[[#This Row],[Tiempo_lineal (ns)]]&gt;$O$508,Tabla613[[#This Row],[Tiempo_lineal (ns)]]&lt;$O$509)</f>
        <v>0</v>
      </c>
      <c r="AF53" s="1" t="b">
        <f>OR(Tabla613[[#This Row],[Tiempo_normal (ns)]]&gt;$P$508,Tabla613[[#This Row],[Tiempo_normal (ns)]]&lt;$P$509)</f>
        <v>0</v>
      </c>
    </row>
    <row r="54" spans="2:32" x14ac:dyDescent="0.3">
      <c r="B54">
        <v>51</v>
      </c>
      <c r="C54">
        <v>21276</v>
      </c>
      <c r="D54">
        <v>71755</v>
      </c>
      <c r="E54">
        <v>51</v>
      </c>
      <c r="F54">
        <v>260138</v>
      </c>
      <c r="G54">
        <v>828544</v>
      </c>
      <c r="H54">
        <v>51</v>
      </c>
      <c r="I54" s="35">
        <v>2492690</v>
      </c>
      <c r="J54" s="35">
        <v>8298450</v>
      </c>
      <c r="K54">
        <v>51</v>
      </c>
      <c r="L54" s="35">
        <v>23281500</v>
      </c>
      <c r="M54" s="35">
        <v>81386200</v>
      </c>
      <c r="N54">
        <v>51</v>
      </c>
      <c r="O54" s="35">
        <v>278470000</v>
      </c>
      <c r="P54" s="35">
        <v>820366000</v>
      </c>
      <c r="R54" s="7">
        <v>51</v>
      </c>
      <c r="S54" t="b">
        <f>OR(Tabla19[[#This Row],[Tiempo_lineal (ns)]]&gt;$C$508,Tabla19[[#This Row],[Tiempo_lineal (ns)]]&lt;$C$509)</f>
        <v>0</v>
      </c>
      <c r="T54" t="b">
        <f>OR(Tabla19[[#This Row],[Tiempo_normal (ns)]]&gt;$D$508,Tabla19[[#This Row],[Tiempo_normal (ns)]]&lt;$D$509)</f>
        <v>0</v>
      </c>
      <c r="U54" s="7">
        <v>51</v>
      </c>
      <c r="V54" t="b">
        <f>OR(Tabla310[[#This Row],[Tiempo_lineal (ns)]]&gt;$F$508,Tabla310[[#This Row],[Tiempo_lineal (ns)]]&lt;$F$509)</f>
        <v>0</v>
      </c>
      <c r="W54" t="b">
        <f>OR(Tabla310[[#This Row],[Tiempo_normal (ns)]]&gt;$G$508,Tabla310[[#This Row],[Tiempo_normal (ns)]]&lt;$G$509)</f>
        <v>0</v>
      </c>
      <c r="X54" s="7">
        <v>51</v>
      </c>
      <c r="Y54" t="b">
        <f>OR(Tabla411[[#This Row],[Tiempo_lineal (ns)]]&gt;$I$508,Tabla411[[#This Row],[Tiempo_lineal (ns)]]&lt;$I$509)</f>
        <v>0</v>
      </c>
      <c r="Z54" t="b">
        <f>OR(Tabla411[[#This Row],[Tiempo_normal (ns)]]&gt;$J$508,Tabla411[[#This Row],[Tiempo_normal (ns)]]&lt;$J$509)</f>
        <v>1</v>
      </c>
      <c r="AA54" s="7">
        <v>51</v>
      </c>
      <c r="AB54" t="b">
        <f>OR(Tabla512[[#This Row],[Tiempo_lineal (ns)]]&gt;$L$508,Tabla512[[#This Row],[Tiempo_lineal (ns)]]&lt;$L$509)</f>
        <v>0</v>
      </c>
      <c r="AC54" t="b">
        <f>OR(Tabla512[[#This Row],[Tiempo_normal (ns)]]&gt;$M$508,Tabla512[[#This Row],[Tiempo_normal (ns)]]&lt;$M$509)</f>
        <v>0</v>
      </c>
      <c r="AD54" s="7">
        <v>51</v>
      </c>
      <c r="AE54" t="b">
        <f>OR(Tabla613[[#This Row],[Tiempo_lineal (ns)]]&gt;$O$508,Tabla613[[#This Row],[Tiempo_lineal (ns)]]&lt;$O$509)</f>
        <v>1</v>
      </c>
      <c r="AF54" s="1" t="b">
        <f>OR(Tabla613[[#This Row],[Tiempo_normal (ns)]]&gt;$P$508,Tabla613[[#This Row],[Tiempo_normal (ns)]]&lt;$P$509)</f>
        <v>0</v>
      </c>
    </row>
    <row r="55" spans="2:32" x14ac:dyDescent="0.3">
      <c r="B55">
        <v>52</v>
      </c>
      <c r="C55">
        <v>21258</v>
      </c>
      <c r="D55">
        <v>71817</v>
      </c>
      <c r="E55">
        <v>52</v>
      </c>
      <c r="F55">
        <v>265588</v>
      </c>
      <c r="G55">
        <v>832307</v>
      </c>
      <c r="H55">
        <v>52</v>
      </c>
      <c r="I55" s="35">
        <v>2663580</v>
      </c>
      <c r="J55" s="35">
        <v>9284300</v>
      </c>
      <c r="K55">
        <v>52</v>
      </c>
      <c r="L55" s="35">
        <v>22267500</v>
      </c>
      <c r="M55" s="35">
        <v>72580500</v>
      </c>
      <c r="N55">
        <v>52</v>
      </c>
      <c r="O55" s="35">
        <v>247252000</v>
      </c>
      <c r="P55" s="35">
        <v>776996000</v>
      </c>
      <c r="R55" s="8">
        <v>52</v>
      </c>
      <c r="S55" t="b">
        <f>OR(Tabla19[[#This Row],[Tiempo_lineal (ns)]]&gt;$C$508,Tabla19[[#This Row],[Tiempo_lineal (ns)]]&lt;$C$509)</f>
        <v>0</v>
      </c>
      <c r="T55" t="b">
        <f>OR(Tabla19[[#This Row],[Tiempo_normal (ns)]]&gt;$D$508,Tabla19[[#This Row],[Tiempo_normal (ns)]]&lt;$D$509)</f>
        <v>0</v>
      </c>
      <c r="U55" s="8">
        <v>52</v>
      </c>
      <c r="V55" t="b">
        <f>OR(Tabla310[[#This Row],[Tiempo_lineal (ns)]]&gt;$F$508,Tabla310[[#This Row],[Tiempo_lineal (ns)]]&lt;$F$509)</f>
        <v>0</v>
      </c>
      <c r="W55" t="b">
        <f>OR(Tabla310[[#This Row],[Tiempo_normal (ns)]]&gt;$G$508,Tabla310[[#This Row],[Tiempo_normal (ns)]]&lt;$G$509)</f>
        <v>0</v>
      </c>
      <c r="X55" s="8">
        <v>52</v>
      </c>
      <c r="Y55" t="b">
        <f>OR(Tabla411[[#This Row],[Tiempo_lineal (ns)]]&gt;$I$508,Tabla411[[#This Row],[Tiempo_lineal (ns)]]&lt;$I$509)</f>
        <v>1</v>
      </c>
      <c r="Z55" t="b">
        <f>OR(Tabla411[[#This Row],[Tiempo_normal (ns)]]&gt;$J$508,Tabla411[[#This Row],[Tiempo_normal (ns)]]&lt;$J$509)</f>
        <v>1</v>
      </c>
      <c r="AA55" s="8">
        <v>52</v>
      </c>
      <c r="AB55" t="b">
        <f>OR(Tabla512[[#This Row],[Tiempo_lineal (ns)]]&gt;$L$508,Tabla512[[#This Row],[Tiempo_lineal (ns)]]&lt;$L$509)</f>
        <v>0</v>
      </c>
      <c r="AC55" t="b">
        <f>OR(Tabla512[[#This Row],[Tiempo_normal (ns)]]&gt;$M$508,Tabla512[[#This Row],[Tiempo_normal (ns)]]&lt;$M$509)</f>
        <v>0</v>
      </c>
      <c r="AD55" s="8">
        <v>52</v>
      </c>
      <c r="AE55" t="b">
        <f>OR(Tabla613[[#This Row],[Tiempo_lineal (ns)]]&gt;$O$508,Tabla613[[#This Row],[Tiempo_lineal (ns)]]&lt;$O$509)</f>
        <v>0</v>
      </c>
      <c r="AF55" s="1" t="b">
        <f>OR(Tabla613[[#This Row],[Tiempo_normal (ns)]]&gt;$P$508,Tabla613[[#This Row],[Tiempo_normal (ns)]]&lt;$P$509)</f>
        <v>0</v>
      </c>
    </row>
    <row r="56" spans="2:32" x14ac:dyDescent="0.3">
      <c r="B56">
        <v>53</v>
      </c>
      <c r="C56">
        <v>21301</v>
      </c>
      <c r="D56">
        <v>71206</v>
      </c>
      <c r="E56">
        <v>53</v>
      </c>
      <c r="F56">
        <v>276246</v>
      </c>
      <c r="G56">
        <v>809495</v>
      </c>
      <c r="H56">
        <v>53</v>
      </c>
      <c r="I56" s="35">
        <v>2267750</v>
      </c>
      <c r="J56" s="35">
        <v>6729640</v>
      </c>
      <c r="K56">
        <v>53</v>
      </c>
      <c r="L56" s="35">
        <v>24212600</v>
      </c>
      <c r="M56" s="35">
        <v>76049500</v>
      </c>
      <c r="N56">
        <v>53</v>
      </c>
      <c r="O56" s="35">
        <v>264702000</v>
      </c>
      <c r="P56" s="35">
        <v>783576000</v>
      </c>
      <c r="R56" s="7">
        <v>53</v>
      </c>
      <c r="S56" t="b">
        <f>OR(Tabla19[[#This Row],[Tiempo_lineal (ns)]]&gt;$C$508,Tabla19[[#This Row],[Tiempo_lineal (ns)]]&lt;$C$509)</f>
        <v>0</v>
      </c>
      <c r="T56" t="b">
        <f>OR(Tabla19[[#This Row],[Tiempo_normal (ns)]]&gt;$D$508,Tabla19[[#This Row],[Tiempo_normal (ns)]]&lt;$D$509)</f>
        <v>0</v>
      </c>
      <c r="U56" s="7">
        <v>53</v>
      </c>
      <c r="V56" t="b">
        <f>OR(Tabla310[[#This Row],[Tiempo_lineal (ns)]]&gt;$F$508,Tabla310[[#This Row],[Tiempo_lineal (ns)]]&lt;$F$509)</f>
        <v>0</v>
      </c>
      <c r="W56" t="b">
        <f>OR(Tabla310[[#This Row],[Tiempo_normal (ns)]]&gt;$G$508,Tabla310[[#This Row],[Tiempo_normal (ns)]]&lt;$G$509)</f>
        <v>0</v>
      </c>
      <c r="X56" s="7">
        <v>53</v>
      </c>
      <c r="Y56" t="b">
        <f>OR(Tabla411[[#This Row],[Tiempo_lineal (ns)]]&gt;$I$508,Tabla411[[#This Row],[Tiempo_lineal (ns)]]&lt;$I$509)</f>
        <v>0</v>
      </c>
      <c r="Z56" t="b">
        <f>OR(Tabla411[[#This Row],[Tiempo_normal (ns)]]&gt;$J$508,Tabla411[[#This Row],[Tiempo_normal (ns)]]&lt;$J$509)</f>
        <v>0</v>
      </c>
      <c r="AA56" s="7">
        <v>53</v>
      </c>
      <c r="AB56" t="b">
        <f>OR(Tabla512[[#This Row],[Tiempo_lineal (ns)]]&gt;$L$508,Tabla512[[#This Row],[Tiempo_lineal (ns)]]&lt;$L$509)</f>
        <v>0</v>
      </c>
      <c r="AC56" t="b">
        <f>OR(Tabla512[[#This Row],[Tiempo_normal (ns)]]&gt;$M$508,Tabla512[[#This Row],[Tiempo_normal (ns)]]&lt;$M$509)</f>
        <v>0</v>
      </c>
      <c r="AD56" s="7">
        <v>53</v>
      </c>
      <c r="AE56" t="b">
        <f>OR(Tabla613[[#This Row],[Tiempo_lineal (ns)]]&gt;$O$508,Tabla613[[#This Row],[Tiempo_lineal (ns)]]&lt;$O$509)</f>
        <v>1</v>
      </c>
      <c r="AF56" s="1" t="b">
        <f>OR(Tabla613[[#This Row],[Tiempo_normal (ns)]]&gt;$P$508,Tabla613[[#This Row],[Tiempo_normal (ns)]]&lt;$P$509)</f>
        <v>0</v>
      </c>
    </row>
    <row r="57" spans="2:32" x14ac:dyDescent="0.3">
      <c r="B57">
        <v>54</v>
      </c>
      <c r="C57">
        <v>21303</v>
      </c>
      <c r="D57">
        <v>70575</v>
      </c>
      <c r="E57">
        <v>54</v>
      </c>
      <c r="F57">
        <v>268689</v>
      </c>
      <c r="G57">
        <v>807199</v>
      </c>
      <c r="H57">
        <v>54</v>
      </c>
      <c r="I57" s="35">
        <v>2131430</v>
      </c>
      <c r="J57" s="35">
        <v>6618970</v>
      </c>
      <c r="K57">
        <v>54</v>
      </c>
      <c r="L57" s="35">
        <v>22223600</v>
      </c>
      <c r="M57" s="35">
        <v>75709800</v>
      </c>
      <c r="N57">
        <v>54</v>
      </c>
      <c r="O57" s="35">
        <v>240860000</v>
      </c>
      <c r="P57" s="35">
        <v>760399000</v>
      </c>
      <c r="R57" s="8">
        <v>54</v>
      </c>
      <c r="S57" t="b">
        <f>OR(Tabla19[[#This Row],[Tiempo_lineal (ns)]]&gt;$C$508,Tabla19[[#This Row],[Tiempo_lineal (ns)]]&lt;$C$509)</f>
        <v>0</v>
      </c>
      <c r="T57" t="b">
        <f>OR(Tabla19[[#This Row],[Tiempo_normal (ns)]]&gt;$D$508,Tabla19[[#This Row],[Tiempo_normal (ns)]]&lt;$D$509)</f>
        <v>0</v>
      </c>
      <c r="U57" s="8">
        <v>54</v>
      </c>
      <c r="V57" t="b">
        <f>OR(Tabla310[[#This Row],[Tiempo_lineal (ns)]]&gt;$F$508,Tabla310[[#This Row],[Tiempo_lineal (ns)]]&lt;$F$509)</f>
        <v>0</v>
      </c>
      <c r="W57" t="b">
        <f>OR(Tabla310[[#This Row],[Tiempo_normal (ns)]]&gt;$G$508,Tabla310[[#This Row],[Tiempo_normal (ns)]]&lt;$G$509)</f>
        <v>0</v>
      </c>
      <c r="X57" s="8">
        <v>54</v>
      </c>
      <c r="Y57" t="b">
        <f>OR(Tabla411[[#This Row],[Tiempo_lineal (ns)]]&gt;$I$508,Tabla411[[#This Row],[Tiempo_lineal (ns)]]&lt;$I$509)</f>
        <v>0</v>
      </c>
      <c r="Z57" t="b">
        <f>OR(Tabla411[[#This Row],[Tiempo_normal (ns)]]&gt;$J$508,Tabla411[[#This Row],[Tiempo_normal (ns)]]&lt;$J$509)</f>
        <v>0</v>
      </c>
      <c r="AA57" s="8">
        <v>54</v>
      </c>
      <c r="AB57" t="b">
        <f>OR(Tabla512[[#This Row],[Tiempo_lineal (ns)]]&gt;$L$508,Tabla512[[#This Row],[Tiempo_lineal (ns)]]&lt;$L$509)</f>
        <v>0</v>
      </c>
      <c r="AC57" t="b">
        <f>OR(Tabla512[[#This Row],[Tiempo_normal (ns)]]&gt;$M$508,Tabla512[[#This Row],[Tiempo_normal (ns)]]&lt;$M$509)</f>
        <v>0</v>
      </c>
      <c r="AD57" s="8">
        <v>54</v>
      </c>
      <c r="AE57" t="b">
        <f>OR(Tabla613[[#This Row],[Tiempo_lineal (ns)]]&gt;$O$508,Tabla613[[#This Row],[Tiempo_lineal (ns)]]&lt;$O$509)</f>
        <v>0</v>
      </c>
      <c r="AF57" s="1" t="b">
        <f>OR(Tabla613[[#This Row],[Tiempo_normal (ns)]]&gt;$P$508,Tabla613[[#This Row],[Tiempo_normal (ns)]]&lt;$P$509)</f>
        <v>0</v>
      </c>
    </row>
    <row r="58" spans="2:32" x14ac:dyDescent="0.3">
      <c r="B58">
        <v>55</v>
      </c>
      <c r="C58">
        <v>21276</v>
      </c>
      <c r="D58">
        <v>65650</v>
      </c>
      <c r="E58">
        <v>55</v>
      </c>
      <c r="F58">
        <v>255046</v>
      </c>
      <c r="G58">
        <v>830751</v>
      </c>
      <c r="H58">
        <v>55</v>
      </c>
      <c r="I58" s="35">
        <v>2235810</v>
      </c>
      <c r="J58" s="35">
        <v>6589110</v>
      </c>
      <c r="K58">
        <v>55</v>
      </c>
      <c r="L58" s="35">
        <v>21871300</v>
      </c>
      <c r="M58" s="35">
        <v>68626700</v>
      </c>
      <c r="N58">
        <v>55</v>
      </c>
      <c r="O58" s="35">
        <v>312934000</v>
      </c>
      <c r="P58" s="35">
        <v>861368000</v>
      </c>
      <c r="R58" s="7">
        <v>55</v>
      </c>
      <c r="S58" t="b">
        <f>OR(Tabla19[[#This Row],[Tiempo_lineal (ns)]]&gt;$C$508,Tabla19[[#This Row],[Tiempo_lineal (ns)]]&lt;$C$509)</f>
        <v>0</v>
      </c>
      <c r="T58" t="b">
        <f>OR(Tabla19[[#This Row],[Tiempo_normal (ns)]]&gt;$D$508,Tabla19[[#This Row],[Tiempo_normal (ns)]]&lt;$D$509)</f>
        <v>0</v>
      </c>
      <c r="U58" s="7">
        <v>55</v>
      </c>
      <c r="V58" t="b">
        <f>OR(Tabla310[[#This Row],[Tiempo_lineal (ns)]]&gt;$F$508,Tabla310[[#This Row],[Tiempo_lineal (ns)]]&lt;$F$509)</f>
        <v>0</v>
      </c>
      <c r="W58" t="b">
        <f>OR(Tabla310[[#This Row],[Tiempo_normal (ns)]]&gt;$G$508,Tabla310[[#This Row],[Tiempo_normal (ns)]]&lt;$G$509)</f>
        <v>0</v>
      </c>
      <c r="X58" s="7">
        <v>55</v>
      </c>
      <c r="Y58" t="b">
        <f>OR(Tabla411[[#This Row],[Tiempo_lineal (ns)]]&gt;$I$508,Tabla411[[#This Row],[Tiempo_lineal (ns)]]&lt;$I$509)</f>
        <v>0</v>
      </c>
      <c r="Z58" t="b">
        <f>OR(Tabla411[[#This Row],[Tiempo_normal (ns)]]&gt;$J$508,Tabla411[[#This Row],[Tiempo_normal (ns)]]&lt;$J$509)</f>
        <v>0</v>
      </c>
      <c r="AA58" s="7">
        <v>55</v>
      </c>
      <c r="AB58" t="b">
        <f>OR(Tabla512[[#This Row],[Tiempo_lineal (ns)]]&gt;$L$508,Tabla512[[#This Row],[Tiempo_lineal (ns)]]&lt;$L$509)</f>
        <v>0</v>
      </c>
      <c r="AC58" t="b">
        <f>OR(Tabla512[[#This Row],[Tiempo_normal (ns)]]&gt;$M$508,Tabla512[[#This Row],[Tiempo_normal (ns)]]&lt;$M$509)</f>
        <v>0</v>
      </c>
      <c r="AD58" s="7">
        <v>55</v>
      </c>
      <c r="AE58" t="b">
        <f>OR(Tabla613[[#This Row],[Tiempo_lineal (ns)]]&gt;$O$508,Tabla613[[#This Row],[Tiempo_lineal (ns)]]&lt;$O$509)</f>
        <v>1</v>
      </c>
      <c r="AF58" s="1" t="b">
        <f>OR(Tabla613[[#This Row],[Tiempo_normal (ns)]]&gt;$P$508,Tabla613[[#This Row],[Tiempo_normal (ns)]]&lt;$P$509)</f>
        <v>1</v>
      </c>
    </row>
    <row r="59" spans="2:32" x14ac:dyDescent="0.3">
      <c r="B59">
        <v>56</v>
      </c>
      <c r="C59">
        <v>21318</v>
      </c>
      <c r="D59">
        <v>71284</v>
      </c>
      <c r="E59">
        <v>56</v>
      </c>
      <c r="F59">
        <v>267685</v>
      </c>
      <c r="G59">
        <v>856614</v>
      </c>
      <c r="H59">
        <v>56</v>
      </c>
      <c r="I59" s="35">
        <v>2353510</v>
      </c>
      <c r="J59" s="35">
        <v>6584390</v>
      </c>
      <c r="K59">
        <v>56</v>
      </c>
      <c r="L59" s="35">
        <v>22068000</v>
      </c>
      <c r="M59" s="35">
        <v>68356200</v>
      </c>
      <c r="N59">
        <v>56</v>
      </c>
      <c r="O59" s="35">
        <v>241366000</v>
      </c>
      <c r="P59" s="35">
        <v>871120000</v>
      </c>
      <c r="R59" s="8">
        <v>56</v>
      </c>
      <c r="S59" t="b">
        <f>OR(Tabla19[[#This Row],[Tiempo_lineal (ns)]]&gt;$C$508,Tabla19[[#This Row],[Tiempo_lineal (ns)]]&lt;$C$509)</f>
        <v>0</v>
      </c>
      <c r="T59" t="b">
        <f>OR(Tabla19[[#This Row],[Tiempo_normal (ns)]]&gt;$D$508,Tabla19[[#This Row],[Tiempo_normal (ns)]]&lt;$D$509)</f>
        <v>0</v>
      </c>
      <c r="U59" s="8">
        <v>56</v>
      </c>
      <c r="V59" t="b">
        <f>OR(Tabla310[[#This Row],[Tiempo_lineal (ns)]]&gt;$F$508,Tabla310[[#This Row],[Tiempo_lineal (ns)]]&lt;$F$509)</f>
        <v>0</v>
      </c>
      <c r="W59" t="b">
        <f>OR(Tabla310[[#This Row],[Tiempo_normal (ns)]]&gt;$G$508,Tabla310[[#This Row],[Tiempo_normal (ns)]]&lt;$G$509)</f>
        <v>0</v>
      </c>
      <c r="X59" s="8">
        <v>56</v>
      </c>
      <c r="Y59" t="b">
        <f>OR(Tabla411[[#This Row],[Tiempo_lineal (ns)]]&gt;$I$508,Tabla411[[#This Row],[Tiempo_lineal (ns)]]&lt;$I$509)</f>
        <v>0</v>
      </c>
      <c r="Z59" t="b">
        <f>OR(Tabla411[[#This Row],[Tiempo_normal (ns)]]&gt;$J$508,Tabla411[[#This Row],[Tiempo_normal (ns)]]&lt;$J$509)</f>
        <v>0</v>
      </c>
      <c r="AA59" s="8">
        <v>56</v>
      </c>
      <c r="AB59" t="b">
        <f>OR(Tabla512[[#This Row],[Tiempo_lineal (ns)]]&gt;$L$508,Tabla512[[#This Row],[Tiempo_lineal (ns)]]&lt;$L$509)</f>
        <v>0</v>
      </c>
      <c r="AC59" t="b">
        <f>OR(Tabla512[[#This Row],[Tiempo_normal (ns)]]&gt;$M$508,Tabla512[[#This Row],[Tiempo_normal (ns)]]&lt;$M$509)</f>
        <v>0</v>
      </c>
      <c r="AD59" s="8">
        <v>56</v>
      </c>
      <c r="AE59" t="b">
        <f>OR(Tabla613[[#This Row],[Tiempo_lineal (ns)]]&gt;$O$508,Tabla613[[#This Row],[Tiempo_lineal (ns)]]&lt;$O$509)</f>
        <v>0</v>
      </c>
      <c r="AF59" s="1" t="b">
        <f>OR(Tabla613[[#This Row],[Tiempo_normal (ns)]]&gt;$P$508,Tabla613[[#This Row],[Tiempo_normal (ns)]]&lt;$P$509)</f>
        <v>1</v>
      </c>
    </row>
    <row r="60" spans="2:32" x14ac:dyDescent="0.3">
      <c r="B60">
        <v>57</v>
      </c>
      <c r="C60">
        <v>21277</v>
      </c>
      <c r="D60">
        <v>67239</v>
      </c>
      <c r="E60">
        <v>57</v>
      </c>
      <c r="F60">
        <v>243128</v>
      </c>
      <c r="G60">
        <v>822363</v>
      </c>
      <c r="H60">
        <v>57</v>
      </c>
      <c r="I60" s="35">
        <v>2149740</v>
      </c>
      <c r="J60" s="35">
        <v>6631890</v>
      </c>
      <c r="K60">
        <v>57</v>
      </c>
      <c r="L60" s="35">
        <v>22025600</v>
      </c>
      <c r="M60" s="35">
        <v>68300200</v>
      </c>
      <c r="N60">
        <v>57</v>
      </c>
      <c r="O60" s="35">
        <v>256255000</v>
      </c>
      <c r="P60" s="35">
        <v>817542000</v>
      </c>
      <c r="R60" s="7">
        <v>57</v>
      </c>
      <c r="S60" t="b">
        <f>OR(Tabla19[[#This Row],[Tiempo_lineal (ns)]]&gt;$C$508,Tabla19[[#This Row],[Tiempo_lineal (ns)]]&lt;$C$509)</f>
        <v>0</v>
      </c>
      <c r="T60" t="b">
        <f>OR(Tabla19[[#This Row],[Tiempo_normal (ns)]]&gt;$D$508,Tabla19[[#This Row],[Tiempo_normal (ns)]]&lt;$D$509)</f>
        <v>0</v>
      </c>
      <c r="U60" s="7">
        <v>57</v>
      </c>
      <c r="V60" t="b">
        <f>OR(Tabla310[[#This Row],[Tiempo_lineal (ns)]]&gt;$F$508,Tabla310[[#This Row],[Tiempo_lineal (ns)]]&lt;$F$509)</f>
        <v>0</v>
      </c>
      <c r="W60" t="b">
        <f>OR(Tabla310[[#This Row],[Tiempo_normal (ns)]]&gt;$G$508,Tabla310[[#This Row],[Tiempo_normal (ns)]]&lt;$G$509)</f>
        <v>0</v>
      </c>
      <c r="X60" s="7">
        <v>57</v>
      </c>
      <c r="Y60" t="b">
        <f>OR(Tabla411[[#This Row],[Tiempo_lineal (ns)]]&gt;$I$508,Tabla411[[#This Row],[Tiempo_lineal (ns)]]&lt;$I$509)</f>
        <v>0</v>
      </c>
      <c r="Z60" t="b">
        <f>OR(Tabla411[[#This Row],[Tiempo_normal (ns)]]&gt;$J$508,Tabla411[[#This Row],[Tiempo_normal (ns)]]&lt;$J$509)</f>
        <v>0</v>
      </c>
      <c r="AA60" s="7">
        <v>57</v>
      </c>
      <c r="AB60" t="b">
        <f>OR(Tabla512[[#This Row],[Tiempo_lineal (ns)]]&gt;$L$508,Tabla512[[#This Row],[Tiempo_lineal (ns)]]&lt;$L$509)</f>
        <v>0</v>
      </c>
      <c r="AC60" t="b">
        <f>OR(Tabla512[[#This Row],[Tiempo_normal (ns)]]&gt;$M$508,Tabla512[[#This Row],[Tiempo_normal (ns)]]&lt;$M$509)</f>
        <v>0</v>
      </c>
      <c r="AD60" s="7">
        <v>57</v>
      </c>
      <c r="AE60" t="b">
        <f>OR(Tabla613[[#This Row],[Tiempo_lineal (ns)]]&gt;$O$508,Tabla613[[#This Row],[Tiempo_lineal (ns)]]&lt;$O$509)</f>
        <v>0</v>
      </c>
      <c r="AF60" s="1" t="b">
        <f>OR(Tabla613[[#This Row],[Tiempo_normal (ns)]]&gt;$P$508,Tabla613[[#This Row],[Tiempo_normal (ns)]]&lt;$P$509)</f>
        <v>0</v>
      </c>
    </row>
    <row r="61" spans="2:32" x14ac:dyDescent="0.3">
      <c r="B61">
        <v>58</v>
      </c>
      <c r="C61">
        <v>21310</v>
      </c>
      <c r="D61">
        <v>66624</v>
      </c>
      <c r="E61">
        <v>58</v>
      </c>
      <c r="F61">
        <v>252735</v>
      </c>
      <c r="G61">
        <v>834097</v>
      </c>
      <c r="H61">
        <v>58</v>
      </c>
      <c r="I61" s="35">
        <v>2128730</v>
      </c>
      <c r="J61" s="35">
        <v>6900300</v>
      </c>
      <c r="K61">
        <v>58</v>
      </c>
      <c r="L61" s="35">
        <v>22446000</v>
      </c>
      <c r="M61" s="35">
        <v>72493900</v>
      </c>
      <c r="N61">
        <v>58</v>
      </c>
      <c r="O61" s="35">
        <v>267334000</v>
      </c>
      <c r="P61" s="35">
        <v>786683000</v>
      </c>
      <c r="R61" s="8">
        <v>58</v>
      </c>
      <c r="S61" t="b">
        <f>OR(Tabla19[[#This Row],[Tiempo_lineal (ns)]]&gt;$C$508,Tabla19[[#This Row],[Tiempo_lineal (ns)]]&lt;$C$509)</f>
        <v>0</v>
      </c>
      <c r="T61" t="b">
        <f>OR(Tabla19[[#This Row],[Tiempo_normal (ns)]]&gt;$D$508,Tabla19[[#This Row],[Tiempo_normal (ns)]]&lt;$D$509)</f>
        <v>0</v>
      </c>
      <c r="U61" s="8">
        <v>58</v>
      </c>
      <c r="V61" t="b">
        <f>OR(Tabla310[[#This Row],[Tiempo_lineal (ns)]]&gt;$F$508,Tabla310[[#This Row],[Tiempo_lineal (ns)]]&lt;$F$509)</f>
        <v>0</v>
      </c>
      <c r="W61" t="b">
        <f>OR(Tabla310[[#This Row],[Tiempo_normal (ns)]]&gt;$G$508,Tabla310[[#This Row],[Tiempo_normal (ns)]]&lt;$G$509)</f>
        <v>0</v>
      </c>
      <c r="X61" s="8">
        <v>58</v>
      </c>
      <c r="Y61" t="b">
        <f>OR(Tabla411[[#This Row],[Tiempo_lineal (ns)]]&gt;$I$508,Tabla411[[#This Row],[Tiempo_lineal (ns)]]&lt;$I$509)</f>
        <v>0</v>
      </c>
      <c r="Z61" t="b">
        <f>OR(Tabla411[[#This Row],[Tiempo_normal (ns)]]&gt;$J$508,Tabla411[[#This Row],[Tiempo_normal (ns)]]&lt;$J$509)</f>
        <v>0</v>
      </c>
      <c r="AA61" s="8">
        <v>58</v>
      </c>
      <c r="AB61" t="b">
        <f>OR(Tabla512[[#This Row],[Tiempo_lineal (ns)]]&gt;$L$508,Tabla512[[#This Row],[Tiempo_lineal (ns)]]&lt;$L$509)</f>
        <v>0</v>
      </c>
      <c r="AC61" t="b">
        <f>OR(Tabla512[[#This Row],[Tiempo_normal (ns)]]&gt;$M$508,Tabla512[[#This Row],[Tiempo_normal (ns)]]&lt;$M$509)</f>
        <v>0</v>
      </c>
      <c r="AD61" s="8">
        <v>58</v>
      </c>
      <c r="AE61" t="b">
        <f>OR(Tabla613[[#This Row],[Tiempo_lineal (ns)]]&gt;$O$508,Tabla613[[#This Row],[Tiempo_lineal (ns)]]&lt;$O$509)</f>
        <v>1</v>
      </c>
      <c r="AF61" s="1" t="b">
        <f>OR(Tabla613[[#This Row],[Tiempo_normal (ns)]]&gt;$P$508,Tabla613[[#This Row],[Tiempo_normal (ns)]]&lt;$P$509)</f>
        <v>0</v>
      </c>
    </row>
    <row r="62" spans="2:32" x14ac:dyDescent="0.3">
      <c r="B62">
        <v>59</v>
      </c>
      <c r="C62">
        <v>21260</v>
      </c>
      <c r="D62">
        <v>71738</v>
      </c>
      <c r="E62">
        <v>59</v>
      </c>
      <c r="F62">
        <v>251455</v>
      </c>
      <c r="G62">
        <v>812750</v>
      </c>
      <c r="H62">
        <v>59</v>
      </c>
      <c r="I62" s="35">
        <v>2149870</v>
      </c>
      <c r="J62" s="35">
        <v>6591160</v>
      </c>
      <c r="K62">
        <v>59</v>
      </c>
      <c r="L62" s="35">
        <v>21733300</v>
      </c>
      <c r="M62" s="35">
        <v>69310200</v>
      </c>
      <c r="N62">
        <v>59</v>
      </c>
      <c r="O62" s="35">
        <v>252566000</v>
      </c>
      <c r="P62" s="35">
        <v>750692000</v>
      </c>
      <c r="R62" s="7">
        <v>59</v>
      </c>
      <c r="S62" t="b">
        <f>OR(Tabla19[[#This Row],[Tiempo_lineal (ns)]]&gt;$C$508,Tabla19[[#This Row],[Tiempo_lineal (ns)]]&lt;$C$509)</f>
        <v>0</v>
      </c>
      <c r="T62" t="b">
        <f>OR(Tabla19[[#This Row],[Tiempo_normal (ns)]]&gt;$D$508,Tabla19[[#This Row],[Tiempo_normal (ns)]]&lt;$D$509)</f>
        <v>0</v>
      </c>
      <c r="U62" s="7">
        <v>59</v>
      </c>
      <c r="V62" t="b">
        <f>OR(Tabla310[[#This Row],[Tiempo_lineal (ns)]]&gt;$F$508,Tabla310[[#This Row],[Tiempo_lineal (ns)]]&lt;$F$509)</f>
        <v>0</v>
      </c>
      <c r="W62" t="b">
        <f>OR(Tabla310[[#This Row],[Tiempo_normal (ns)]]&gt;$G$508,Tabla310[[#This Row],[Tiempo_normal (ns)]]&lt;$G$509)</f>
        <v>0</v>
      </c>
      <c r="X62" s="7">
        <v>59</v>
      </c>
      <c r="Y62" t="b">
        <f>OR(Tabla411[[#This Row],[Tiempo_lineal (ns)]]&gt;$I$508,Tabla411[[#This Row],[Tiempo_lineal (ns)]]&lt;$I$509)</f>
        <v>0</v>
      </c>
      <c r="Z62" t="b">
        <f>OR(Tabla411[[#This Row],[Tiempo_normal (ns)]]&gt;$J$508,Tabla411[[#This Row],[Tiempo_normal (ns)]]&lt;$J$509)</f>
        <v>0</v>
      </c>
      <c r="AA62" s="7">
        <v>59</v>
      </c>
      <c r="AB62" t="b">
        <f>OR(Tabla512[[#This Row],[Tiempo_lineal (ns)]]&gt;$L$508,Tabla512[[#This Row],[Tiempo_lineal (ns)]]&lt;$L$509)</f>
        <v>0</v>
      </c>
      <c r="AC62" t="b">
        <f>OR(Tabla512[[#This Row],[Tiempo_normal (ns)]]&gt;$M$508,Tabla512[[#This Row],[Tiempo_normal (ns)]]&lt;$M$509)</f>
        <v>0</v>
      </c>
      <c r="AD62" s="7">
        <v>59</v>
      </c>
      <c r="AE62" t="b">
        <f>OR(Tabla613[[#This Row],[Tiempo_lineal (ns)]]&gt;$O$508,Tabla613[[#This Row],[Tiempo_lineal (ns)]]&lt;$O$509)</f>
        <v>0</v>
      </c>
      <c r="AF62" s="1" t="b">
        <f>OR(Tabla613[[#This Row],[Tiempo_normal (ns)]]&gt;$P$508,Tabla613[[#This Row],[Tiempo_normal (ns)]]&lt;$P$509)</f>
        <v>0</v>
      </c>
    </row>
    <row r="63" spans="2:32" x14ac:dyDescent="0.3">
      <c r="B63">
        <v>60</v>
      </c>
      <c r="C63">
        <v>21288</v>
      </c>
      <c r="D63">
        <v>71025</v>
      </c>
      <c r="E63">
        <v>60</v>
      </c>
      <c r="F63">
        <v>247028</v>
      </c>
      <c r="G63">
        <v>828228</v>
      </c>
      <c r="H63">
        <v>60</v>
      </c>
      <c r="I63" s="35">
        <v>2125800</v>
      </c>
      <c r="J63" s="35">
        <v>6503810</v>
      </c>
      <c r="K63">
        <v>60</v>
      </c>
      <c r="L63" s="35">
        <v>22254300</v>
      </c>
      <c r="M63" s="35">
        <v>73870800</v>
      </c>
      <c r="N63">
        <v>60</v>
      </c>
      <c r="O63" s="35">
        <v>228492000</v>
      </c>
      <c r="P63" s="35">
        <v>775560000</v>
      </c>
      <c r="R63" s="8">
        <v>60</v>
      </c>
      <c r="S63" t="b">
        <f>OR(Tabla19[[#This Row],[Tiempo_lineal (ns)]]&gt;$C$508,Tabla19[[#This Row],[Tiempo_lineal (ns)]]&lt;$C$509)</f>
        <v>0</v>
      </c>
      <c r="T63" t="b">
        <f>OR(Tabla19[[#This Row],[Tiempo_normal (ns)]]&gt;$D$508,Tabla19[[#This Row],[Tiempo_normal (ns)]]&lt;$D$509)</f>
        <v>0</v>
      </c>
      <c r="U63" s="8">
        <v>60</v>
      </c>
      <c r="V63" t="b">
        <f>OR(Tabla310[[#This Row],[Tiempo_lineal (ns)]]&gt;$F$508,Tabla310[[#This Row],[Tiempo_lineal (ns)]]&lt;$F$509)</f>
        <v>0</v>
      </c>
      <c r="W63" t="b">
        <f>OR(Tabla310[[#This Row],[Tiempo_normal (ns)]]&gt;$G$508,Tabla310[[#This Row],[Tiempo_normal (ns)]]&lt;$G$509)</f>
        <v>0</v>
      </c>
      <c r="X63" s="8">
        <v>60</v>
      </c>
      <c r="Y63" t="b">
        <f>OR(Tabla411[[#This Row],[Tiempo_lineal (ns)]]&gt;$I$508,Tabla411[[#This Row],[Tiempo_lineal (ns)]]&lt;$I$509)</f>
        <v>0</v>
      </c>
      <c r="Z63" t="b">
        <f>OR(Tabla411[[#This Row],[Tiempo_normal (ns)]]&gt;$J$508,Tabla411[[#This Row],[Tiempo_normal (ns)]]&lt;$J$509)</f>
        <v>0</v>
      </c>
      <c r="AA63" s="8">
        <v>60</v>
      </c>
      <c r="AB63" t="b">
        <f>OR(Tabla512[[#This Row],[Tiempo_lineal (ns)]]&gt;$L$508,Tabla512[[#This Row],[Tiempo_lineal (ns)]]&lt;$L$509)</f>
        <v>0</v>
      </c>
      <c r="AC63" t="b">
        <f>OR(Tabla512[[#This Row],[Tiempo_normal (ns)]]&gt;$M$508,Tabla512[[#This Row],[Tiempo_normal (ns)]]&lt;$M$509)</f>
        <v>0</v>
      </c>
      <c r="AD63" s="8">
        <v>60</v>
      </c>
      <c r="AE63" t="b">
        <f>OR(Tabla613[[#This Row],[Tiempo_lineal (ns)]]&gt;$O$508,Tabla613[[#This Row],[Tiempo_lineal (ns)]]&lt;$O$509)</f>
        <v>0</v>
      </c>
      <c r="AF63" s="1" t="b">
        <f>OR(Tabla613[[#This Row],[Tiempo_normal (ns)]]&gt;$P$508,Tabla613[[#This Row],[Tiempo_normal (ns)]]&lt;$P$509)</f>
        <v>0</v>
      </c>
    </row>
    <row r="64" spans="2:32" x14ac:dyDescent="0.3">
      <c r="B64">
        <v>61</v>
      </c>
      <c r="C64">
        <v>21259</v>
      </c>
      <c r="D64">
        <v>66226</v>
      </c>
      <c r="E64">
        <v>61</v>
      </c>
      <c r="F64">
        <v>243892</v>
      </c>
      <c r="G64">
        <v>859607</v>
      </c>
      <c r="H64">
        <v>61</v>
      </c>
      <c r="I64" s="35">
        <v>2128180</v>
      </c>
      <c r="J64" s="35">
        <v>6505130</v>
      </c>
      <c r="K64">
        <v>61</v>
      </c>
      <c r="L64" s="35">
        <v>22063900</v>
      </c>
      <c r="M64" s="35">
        <v>73364300</v>
      </c>
      <c r="N64">
        <v>61</v>
      </c>
      <c r="O64" s="35">
        <v>231470000</v>
      </c>
      <c r="P64" s="35">
        <v>810438000</v>
      </c>
      <c r="R64" s="7">
        <v>61</v>
      </c>
      <c r="S64" t="b">
        <f>OR(Tabla19[[#This Row],[Tiempo_lineal (ns)]]&gt;$C$508,Tabla19[[#This Row],[Tiempo_lineal (ns)]]&lt;$C$509)</f>
        <v>0</v>
      </c>
      <c r="T64" t="b">
        <f>OR(Tabla19[[#This Row],[Tiempo_normal (ns)]]&gt;$D$508,Tabla19[[#This Row],[Tiempo_normal (ns)]]&lt;$D$509)</f>
        <v>0</v>
      </c>
      <c r="U64" s="7">
        <v>61</v>
      </c>
      <c r="V64" t="b">
        <f>OR(Tabla310[[#This Row],[Tiempo_lineal (ns)]]&gt;$F$508,Tabla310[[#This Row],[Tiempo_lineal (ns)]]&lt;$F$509)</f>
        <v>0</v>
      </c>
      <c r="W64" t="b">
        <f>OR(Tabla310[[#This Row],[Tiempo_normal (ns)]]&gt;$G$508,Tabla310[[#This Row],[Tiempo_normal (ns)]]&lt;$G$509)</f>
        <v>0</v>
      </c>
      <c r="X64" s="7">
        <v>61</v>
      </c>
      <c r="Y64" t="b">
        <f>OR(Tabla411[[#This Row],[Tiempo_lineal (ns)]]&gt;$I$508,Tabla411[[#This Row],[Tiempo_lineal (ns)]]&lt;$I$509)</f>
        <v>0</v>
      </c>
      <c r="Z64" t="b">
        <f>OR(Tabla411[[#This Row],[Tiempo_normal (ns)]]&gt;$J$508,Tabla411[[#This Row],[Tiempo_normal (ns)]]&lt;$J$509)</f>
        <v>0</v>
      </c>
      <c r="AA64" s="7">
        <v>61</v>
      </c>
      <c r="AB64" t="b">
        <f>OR(Tabla512[[#This Row],[Tiempo_lineal (ns)]]&gt;$L$508,Tabla512[[#This Row],[Tiempo_lineal (ns)]]&lt;$L$509)</f>
        <v>0</v>
      </c>
      <c r="AC64" t="b">
        <f>OR(Tabla512[[#This Row],[Tiempo_normal (ns)]]&gt;$M$508,Tabla512[[#This Row],[Tiempo_normal (ns)]]&lt;$M$509)</f>
        <v>0</v>
      </c>
      <c r="AD64" s="7">
        <v>61</v>
      </c>
      <c r="AE64" t="b">
        <f>OR(Tabla613[[#This Row],[Tiempo_lineal (ns)]]&gt;$O$508,Tabla613[[#This Row],[Tiempo_lineal (ns)]]&lt;$O$509)</f>
        <v>0</v>
      </c>
      <c r="AF64" s="1" t="b">
        <f>OR(Tabla613[[#This Row],[Tiempo_normal (ns)]]&gt;$P$508,Tabla613[[#This Row],[Tiempo_normal (ns)]]&lt;$P$509)</f>
        <v>0</v>
      </c>
    </row>
    <row r="65" spans="2:32" x14ac:dyDescent="0.3">
      <c r="B65">
        <v>62</v>
      </c>
      <c r="C65">
        <v>21284</v>
      </c>
      <c r="D65">
        <v>70855</v>
      </c>
      <c r="E65">
        <v>62</v>
      </c>
      <c r="F65">
        <v>245506</v>
      </c>
      <c r="G65">
        <v>872863</v>
      </c>
      <c r="H65">
        <v>62</v>
      </c>
      <c r="I65" s="35">
        <v>2166430</v>
      </c>
      <c r="J65" s="35">
        <v>6548220</v>
      </c>
      <c r="K65">
        <v>62</v>
      </c>
      <c r="L65" s="35">
        <v>22575200</v>
      </c>
      <c r="M65" s="35">
        <v>74075400</v>
      </c>
      <c r="N65">
        <v>62</v>
      </c>
      <c r="O65" s="35">
        <v>239027000</v>
      </c>
      <c r="P65" s="35">
        <v>774580000</v>
      </c>
      <c r="R65" s="8">
        <v>62</v>
      </c>
      <c r="S65" t="b">
        <f>OR(Tabla19[[#This Row],[Tiempo_lineal (ns)]]&gt;$C$508,Tabla19[[#This Row],[Tiempo_lineal (ns)]]&lt;$C$509)</f>
        <v>0</v>
      </c>
      <c r="T65" t="b">
        <f>OR(Tabla19[[#This Row],[Tiempo_normal (ns)]]&gt;$D$508,Tabla19[[#This Row],[Tiempo_normal (ns)]]&lt;$D$509)</f>
        <v>0</v>
      </c>
      <c r="U65" s="8">
        <v>62</v>
      </c>
      <c r="V65" t="b">
        <f>OR(Tabla310[[#This Row],[Tiempo_lineal (ns)]]&gt;$F$508,Tabla310[[#This Row],[Tiempo_lineal (ns)]]&lt;$F$509)</f>
        <v>0</v>
      </c>
      <c r="W65" t="b">
        <f>OR(Tabla310[[#This Row],[Tiempo_normal (ns)]]&gt;$G$508,Tabla310[[#This Row],[Tiempo_normal (ns)]]&lt;$G$509)</f>
        <v>0</v>
      </c>
      <c r="X65" s="8">
        <v>62</v>
      </c>
      <c r="Y65" t="b">
        <f>OR(Tabla411[[#This Row],[Tiempo_lineal (ns)]]&gt;$I$508,Tabla411[[#This Row],[Tiempo_lineal (ns)]]&lt;$I$509)</f>
        <v>0</v>
      </c>
      <c r="Z65" t="b">
        <f>OR(Tabla411[[#This Row],[Tiempo_normal (ns)]]&gt;$J$508,Tabla411[[#This Row],[Tiempo_normal (ns)]]&lt;$J$509)</f>
        <v>0</v>
      </c>
      <c r="AA65" s="8">
        <v>62</v>
      </c>
      <c r="AB65" t="b">
        <f>OR(Tabla512[[#This Row],[Tiempo_lineal (ns)]]&gt;$L$508,Tabla512[[#This Row],[Tiempo_lineal (ns)]]&lt;$L$509)</f>
        <v>0</v>
      </c>
      <c r="AC65" t="b">
        <f>OR(Tabla512[[#This Row],[Tiempo_normal (ns)]]&gt;$M$508,Tabla512[[#This Row],[Tiempo_normal (ns)]]&lt;$M$509)</f>
        <v>0</v>
      </c>
      <c r="AD65" s="8">
        <v>62</v>
      </c>
      <c r="AE65" t="b">
        <f>OR(Tabla613[[#This Row],[Tiempo_lineal (ns)]]&gt;$O$508,Tabla613[[#This Row],[Tiempo_lineal (ns)]]&lt;$O$509)</f>
        <v>0</v>
      </c>
      <c r="AF65" s="1" t="b">
        <f>OR(Tabla613[[#This Row],[Tiempo_normal (ns)]]&gt;$P$508,Tabla613[[#This Row],[Tiempo_normal (ns)]]&lt;$P$509)</f>
        <v>0</v>
      </c>
    </row>
    <row r="66" spans="2:32" x14ac:dyDescent="0.3">
      <c r="B66">
        <v>63</v>
      </c>
      <c r="C66">
        <v>21252</v>
      </c>
      <c r="D66">
        <v>71244</v>
      </c>
      <c r="E66">
        <v>63</v>
      </c>
      <c r="F66">
        <v>252517</v>
      </c>
      <c r="G66">
        <v>818757</v>
      </c>
      <c r="H66">
        <v>63</v>
      </c>
      <c r="I66" s="35">
        <v>2210380</v>
      </c>
      <c r="J66" s="35">
        <v>6772740</v>
      </c>
      <c r="K66">
        <v>63</v>
      </c>
      <c r="L66" s="35">
        <v>22277900</v>
      </c>
      <c r="M66" s="35">
        <v>71151100</v>
      </c>
      <c r="N66">
        <v>63</v>
      </c>
      <c r="O66" s="35">
        <v>232062000</v>
      </c>
      <c r="P66" s="35">
        <v>794517000</v>
      </c>
      <c r="R66" s="7">
        <v>63</v>
      </c>
      <c r="S66" t="b">
        <f>OR(Tabla19[[#This Row],[Tiempo_lineal (ns)]]&gt;$C$508,Tabla19[[#This Row],[Tiempo_lineal (ns)]]&lt;$C$509)</f>
        <v>0</v>
      </c>
      <c r="T66" t="b">
        <f>OR(Tabla19[[#This Row],[Tiempo_normal (ns)]]&gt;$D$508,Tabla19[[#This Row],[Tiempo_normal (ns)]]&lt;$D$509)</f>
        <v>0</v>
      </c>
      <c r="U66" s="7">
        <v>63</v>
      </c>
      <c r="V66" t="b">
        <f>OR(Tabla310[[#This Row],[Tiempo_lineal (ns)]]&gt;$F$508,Tabla310[[#This Row],[Tiempo_lineal (ns)]]&lt;$F$509)</f>
        <v>0</v>
      </c>
      <c r="W66" t="b">
        <f>OR(Tabla310[[#This Row],[Tiempo_normal (ns)]]&gt;$G$508,Tabla310[[#This Row],[Tiempo_normal (ns)]]&lt;$G$509)</f>
        <v>0</v>
      </c>
      <c r="X66" s="7">
        <v>63</v>
      </c>
      <c r="Y66" t="b">
        <f>OR(Tabla411[[#This Row],[Tiempo_lineal (ns)]]&gt;$I$508,Tabla411[[#This Row],[Tiempo_lineal (ns)]]&lt;$I$509)</f>
        <v>0</v>
      </c>
      <c r="Z66" t="b">
        <f>OR(Tabla411[[#This Row],[Tiempo_normal (ns)]]&gt;$J$508,Tabla411[[#This Row],[Tiempo_normal (ns)]]&lt;$J$509)</f>
        <v>0</v>
      </c>
      <c r="AA66" s="7">
        <v>63</v>
      </c>
      <c r="AB66" t="b">
        <f>OR(Tabla512[[#This Row],[Tiempo_lineal (ns)]]&gt;$L$508,Tabla512[[#This Row],[Tiempo_lineal (ns)]]&lt;$L$509)</f>
        <v>0</v>
      </c>
      <c r="AC66" t="b">
        <f>OR(Tabla512[[#This Row],[Tiempo_normal (ns)]]&gt;$M$508,Tabla512[[#This Row],[Tiempo_normal (ns)]]&lt;$M$509)</f>
        <v>0</v>
      </c>
      <c r="AD66" s="7">
        <v>63</v>
      </c>
      <c r="AE66" t="b">
        <f>OR(Tabla613[[#This Row],[Tiempo_lineal (ns)]]&gt;$O$508,Tabla613[[#This Row],[Tiempo_lineal (ns)]]&lt;$O$509)</f>
        <v>0</v>
      </c>
      <c r="AF66" s="1" t="b">
        <f>OR(Tabla613[[#This Row],[Tiempo_normal (ns)]]&gt;$P$508,Tabla613[[#This Row],[Tiempo_normal (ns)]]&lt;$P$509)</f>
        <v>0</v>
      </c>
    </row>
    <row r="67" spans="2:32" x14ac:dyDescent="0.3">
      <c r="B67">
        <v>64</v>
      </c>
      <c r="C67">
        <v>21309</v>
      </c>
      <c r="D67">
        <v>71362</v>
      </c>
      <c r="E67">
        <v>64</v>
      </c>
      <c r="F67">
        <v>244991</v>
      </c>
      <c r="G67">
        <v>849573</v>
      </c>
      <c r="H67">
        <v>64</v>
      </c>
      <c r="I67" s="35">
        <v>2406740</v>
      </c>
      <c r="J67" s="35">
        <v>6546960</v>
      </c>
      <c r="K67">
        <v>64</v>
      </c>
      <c r="L67" s="35">
        <v>22051700</v>
      </c>
      <c r="M67" s="35">
        <v>68767700</v>
      </c>
      <c r="N67">
        <v>64</v>
      </c>
      <c r="O67" s="35">
        <v>247052000</v>
      </c>
      <c r="P67" s="35">
        <v>777122000</v>
      </c>
      <c r="R67" s="8">
        <v>64</v>
      </c>
      <c r="S67" t="b">
        <f>OR(Tabla19[[#This Row],[Tiempo_lineal (ns)]]&gt;$C$508,Tabla19[[#This Row],[Tiempo_lineal (ns)]]&lt;$C$509)</f>
        <v>0</v>
      </c>
      <c r="T67" t="b">
        <f>OR(Tabla19[[#This Row],[Tiempo_normal (ns)]]&gt;$D$508,Tabla19[[#This Row],[Tiempo_normal (ns)]]&lt;$D$509)</f>
        <v>0</v>
      </c>
      <c r="U67" s="8">
        <v>64</v>
      </c>
      <c r="V67" t="b">
        <f>OR(Tabla310[[#This Row],[Tiempo_lineal (ns)]]&gt;$F$508,Tabla310[[#This Row],[Tiempo_lineal (ns)]]&lt;$F$509)</f>
        <v>0</v>
      </c>
      <c r="W67" t="b">
        <f>OR(Tabla310[[#This Row],[Tiempo_normal (ns)]]&gt;$G$508,Tabla310[[#This Row],[Tiempo_normal (ns)]]&lt;$G$509)</f>
        <v>0</v>
      </c>
      <c r="X67" s="8">
        <v>64</v>
      </c>
      <c r="Y67" t="b">
        <f>OR(Tabla411[[#This Row],[Tiempo_lineal (ns)]]&gt;$I$508,Tabla411[[#This Row],[Tiempo_lineal (ns)]]&lt;$I$509)</f>
        <v>0</v>
      </c>
      <c r="Z67" t="b">
        <f>OR(Tabla411[[#This Row],[Tiempo_normal (ns)]]&gt;$J$508,Tabla411[[#This Row],[Tiempo_normal (ns)]]&lt;$J$509)</f>
        <v>0</v>
      </c>
      <c r="AA67" s="8">
        <v>64</v>
      </c>
      <c r="AB67" t="b">
        <f>OR(Tabla512[[#This Row],[Tiempo_lineal (ns)]]&gt;$L$508,Tabla512[[#This Row],[Tiempo_lineal (ns)]]&lt;$L$509)</f>
        <v>0</v>
      </c>
      <c r="AC67" t="b">
        <f>OR(Tabla512[[#This Row],[Tiempo_normal (ns)]]&gt;$M$508,Tabla512[[#This Row],[Tiempo_normal (ns)]]&lt;$M$509)</f>
        <v>0</v>
      </c>
      <c r="AD67" s="8">
        <v>64</v>
      </c>
      <c r="AE67" t="b">
        <f>OR(Tabla613[[#This Row],[Tiempo_lineal (ns)]]&gt;$O$508,Tabla613[[#This Row],[Tiempo_lineal (ns)]]&lt;$O$509)</f>
        <v>0</v>
      </c>
      <c r="AF67" s="1" t="b">
        <f>OR(Tabla613[[#This Row],[Tiempo_normal (ns)]]&gt;$P$508,Tabla613[[#This Row],[Tiempo_normal (ns)]]&lt;$P$509)</f>
        <v>0</v>
      </c>
    </row>
    <row r="68" spans="2:32" x14ac:dyDescent="0.3">
      <c r="B68">
        <v>65</v>
      </c>
      <c r="C68">
        <v>21273</v>
      </c>
      <c r="D68">
        <v>65119</v>
      </c>
      <c r="E68">
        <v>65</v>
      </c>
      <c r="F68">
        <v>244007</v>
      </c>
      <c r="G68">
        <v>832598</v>
      </c>
      <c r="H68">
        <v>65</v>
      </c>
      <c r="I68" s="35">
        <v>2161990</v>
      </c>
      <c r="J68" s="35">
        <v>6589700</v>
      </c>
      <c r="K68">
        <v>65</v>
      </c>
      <c r="L68" s="35">
        <v>22792000</v>
      </c>
      <c r="M68" s="35">
        <v>77769200</v>
      </c>
      <c r="N68">
        <v>65</v>
      </c>
      <c r="O68" s="35">
        <v>238461000</v>
      </c>
      <c r="P68" s="35">
        <v>778487000</v>
      </c>
      <c r="R68" s="7">
        <v>65</v>
      </c>
      <c r="S68" t="b">
        <f>OR(Tabla19[[#This Row],[Tiempo_lineal (ns)]]&gt;$C$508,Tabla19[[#This Row],[Tiempo_lineal (ns)]]&lt;$C$509)</f>
        <v>0</v>
      </c>
      <c r="T68" t="b">
        <f>OR(Tabla19[[#This Row],[Tiempo_normal (ns)]]&gt;$D$508,Tabla19[[#This Row],[Tiempo_normal (ns)]]&lt;$D$509)</f>
        <v>0</v>
      </c>
      <c r="U68" s="7">
        <v>65</v>
      </c>
      <c r="V68" t="b">
        <f>OR(Tabla310[[#This Row],[Tiempo_lineal (ns)]]&gt;$F$508,Tabla310[[#This Row],[Tiempo_lineal (ns)]]&lt;$F$509)</f>
        <v>0</v>
      </c>
      <c r="W68" t="b">
        <f>OR(Tabla310[[#This Row],[Tiempo_normal (ns)]]&gt;$G$508,Tabla310[[#This Row],[Tiempo_normal (ns)]]&lt;$G$509)</f>
        <v>0</v>
      </c>
      <c r="X68" s="7">
        <v>65</v>
      </c>
      <c r="Y68" t="b">
        <f>OR(Tabla411[[#This Row],[Tiempo_lineal (ns)]]&gt;$I$508,Tabla411[[#This Row],[Tiempo_lineal (ns)]]&lt;$I$509)</f>
        <v>0</v>
      </c>
      <c r="Z68" t="b">
        <f>OR(Tabla411[[#This Row],[Tiempo_normal (ns)]]&gt;$J$508,Tabla411[[#This Row],[Tiempo_normal (ns)]]&lt;$J$509)</f>
        <v>0</v>
      </c>
      <c r="AA68" s="7">
        <v>65</v>
      </c>
      <c r="AB68" t="b">
        <f>OR(Tabla512[[#This Row],[Tiempo_lineal (ns)]]&gt;$L$508,Tabla512[[#This Row],[Tiempo_lineal (ns)]]&lt;$L$509)</f>
        <v>0</v>
      </c>
      <c r="AC68" t="b">
        <f>OR(Tabla512[[#This Row],[Tiempo_normal (ns)]]&gt;$M$508,Tabla512[[#This Row],[Tiempo_normal (ns)]]&lt;$M$509)</f>
        <v>0</v>
      </c>
      <c r="AD68" s="7">
        <v>65</v>
      </c>
      <c r="AE68" t="b">
        <f>OR(Tabla613[[#This Row],[Tiempo_lineal (ns)]]&gt;$O$508,Tabla613[[#This Row],[Tiempo_lineal (ns)]]&lt;$O$509)</f>
        <v>0</v>
      </c>
      <c r="AF68" s="1" t="b">
        <f>OR(Tabla613[[#This Row],[Tiempo_normal (ns)]]&gt;$P$508,Tabla613[[#This Row],[Tiempo_normal (ns)]]&lt;$P$509)</f>
        <v>0</v>
      </c>
    </row>
    <row r="69" spans="2:32" x14ac:dyDescent="0.3">
      <c r="B69">
        <v>66</v>
      </c>
      <c r="C69">
        <v>86108</v>
      </c>
      <c r="D69">
        <v>82013</v>
      </c>
      <c r="E69">
        <v>66</v>
      </c>
      <c r="F69">
        <v>249956</v>
      </c>
      <c r="G69">
        <v>853792</v>
      </c>
      <c r="H69">
        <v>66</v>
      </c>
      <c r="I69" s="35">
        <v>2125670</v>
      </c>
      <c r="J69" s="35">
        <v>6660730</v>
      </c>
      <c r="K69">
        <v>66</v>
      </c>
      <c r="L69" s="35">
        <v>22617800</v>
      </c>
      <c r="M69" s="35">
        <v>71703800</v>
      </c>
      <c r="N69">
        <v>66</v>
      </c>
      <c r="O69" s="35">
        <v>254665000</v>
      </c>
      <c r="P69" s="35">
        <v>774846000</v>
      </c>
      <c r="R69" s="8">
        <v>66</v>
      </c>
      <c r="S69" t="b">
        <f>OR(Tabla19[[#This Row],[Tiempo_lineal (ns)]]&gt;$C$508,Tabla19[[#This Row],[Tiempo_lineal (ns)]]&lt;$C$509)</f>
        <v>1</v>
      </c>
      <c r="T69" t="b">
        <f>OR(Tabla19[[#This Row],[Tiempo_normal (ns)]]&gt;$D$508,Tabla19[[#This Row],[Tiempo_normal (ns)]]&lt;$D$509)</f>
        <v>0</v>
      </c>
      <c r="U69" s="8">
        <v>66</v>
      </c>
      <c r="V69" t="b">
        <f>OR(Tabla310[[#This Row],[Tiempo_lineal (ns)]]&gt;$F$508,Tabla310[[#This Row],[Tiempo_lineal (ns)]]&lt;$F$509)</f>
        <v>0</v>
      </c>
      <c r="W69" t="b">
        <f>OR(Tabla310[[#This Row],[Tiempo_normal (ns)]]&gt;$G$508,Tabla310[[#This Row],[Tiempo_normal (ns)]]&lt;$G$509)</f>
        <v>0</v>
      </c>
      <c r="X69" s="8">
        <v>66</v>
      </c>
      <c r="Y69" t="b">
        <f>OR(Tabla411[[#This Row],[Tiempo_lineal (ns)]]&gt;$I$508,Tabla411[[#This Row],[Tiempo_lineal (ns)]]&lt;$I$509)</f>
        <v>0</v>
      </c>
      <c r="Z69" t="b">
        <f>OR(Tabla411[[#This Row],[Tiempo_normal (ns)]]&gt;$J$508,Tabla411[[#This Row],[Tiempo_normal (ns)]]&lt;$J$509)</f>
        <v>0</v>
      </c>
      <c r="AA69" s="8">
        <v>66</v>
      </c>
      <c r="AB69" t="b">
        <f>OR(Tabla512[[#This Row],[Tiempo_lineal (ns)]]&gt;$L$508,Tabla512[[#This Row],[Tiempo_lineal (ns)]]&lt;$L$509)</f>
        <v>0</v>
      </c>
      <c r="AC69" t="b">
        <f>OR(Tabla512[[#This Row],[Tiempo_normal (ns)]]&gt;$M$508,Tabla512[[#This Row],[Tiempo_normal (ns)]]&lt;$M$509)</f>
        <v>0</v>
      </c>
      <c r="AD69" s="8">
        <v>66</v>
      </c>
      <c r="AE69" t="b">
        <f>OR(Tabla613[[#This Row],[Tiempo_lineal (ns)]]&gt;$O$508,Tabla613[[#This Row],[Tiempo_lineal (ns)]]&lt;$O$509)</f>
        <v>0</v>
      </c>
      <c r="AF69" s="1" t="b">
        <f>OR(Tabla613[[#This Row],[Tiempo_normal (ns)]]&gt;$P$508,Tabla613[[#This Row],[Tiempo_normal (ns)]]&lt;$P$509)</f>
        <v>0</v>
      </c>
    </row>
    <row r="70" spans="2:32" x14ac:dyDescent="0.3">
      <c r="B70">
        <v>67</v>
      </c>
      <c r="C70">
        <v>23039</v>
      </c>
      <c r="D70">
        <v>69983</v>
      </c>
      <c r="E70">
        <v>67</v>
      </c>
      <c r="F70">
        <v>248538</v>
      </c>
      <c r="G70">
        <v>904306</v>
      </c>
      <c r="H70">
        <v>67</v>
      </c>
      <c r="I70" s="35">
        <v>2125190</v>
      </c>
      <c r="J70" s="35">
        <v>8003520</v>
      </c>
      <c r="K70">
        <v>67</v>
      </c>
      <c r="L70" s="35">
        <v>21940800</v>
      </c>
      <c r="M70" s="35">
        <v>78013400</v>
      </c>
      <c r="N70">
        <v>67</v>
      </c>
      <c r="O70" s="35">
        <v>274575000</v>
      </c>
      <c r="P70" s="35">
        <v>768881000</v>
      </c>
      <c r="R70" s="7">
        <v>67</v>
      </c>
      <c r="S70" t="b">
        <f>OR(Tabla19[[#This Row],[Tiempo_lineal (ns)]]&gt;$C$508,Tabla19[[#This Row],[Tiempo_lineal (ns)]]&lt;$C$509)</f>
        <v>0</v>
      </c>
      <c r="T70" t="b">
        <f>OR(Tabla19[[#This Row],[Tiempo_normal (ns)]]&gt;$D$508,Tabla19[[#This Row],[Tiempo_normal (ns)]]&lt;$D$509)</f>
        <v>0</v>
      </c>
      <c r="U70" s="7">
        <v>67</v>
      </c>
      <c r="V70" t="b">
        <f>OR(Tabla310[[#This Row],[Tiempo_lineal (ns)]]&gt;$F$508,Tabla310[[#This Row],[Tiempo_lineal (ns)]]&lt;$F$509)</f>
        <v>0</v>
      </c>
      <c r="W70" t="b">
        <f>OR(Tabla310[[#This Row],[Tiempo_normal (ns)]]&gt;$G$508,Tabla310[[#This Row],[Tiempo_normal (ns)]]&lt;$G$509)</f>
        <v>0</v>
      </c>
      <c r="X70" s="7">
        <v>67</v>
      </c>
      <c r="Y70" t="b">
        <f>OR(Tabla411[[#This Row],[Tiempo_lineal (ns)]]&gt;$I$508,Tabla411[[#This Row],[Tiempo_lineal (ns)]]&lt;$I$509)</f>
        <v>0</v>
      </c>
      <c r="Z70" t="b">
        <f>OR(Tabla411[[#This Row],[Tiempo_normal (ns)]]&gt;$J$508,Tabla411[[#This Row],[Tiempo_normal (ns)]]&lt;$J$509)</f>
        <v>0</v>
      </c>
      <c r="AA70" s="7">
        <v>67</v>
      </c>
      <c r="AB70" t="b">
        <f>OR(Tabla512[[#This Row],[Tiempo_lineal (ns)]]&gt;$L$508,Tabla512[[#This Row],[Tiempo_lineal (ns)]]&lt;$L$509)</f>
        <v>0</v>
      </c>
      <c r="AC70" t="b">
        <f>OR(Tabla512[[#This Row],[Tiempo_normal (ns)]]&gt;$M$508,Tabla512[[#This Row],[Tiempo_normal (ns)]]&lt;$M$509)</f>
        <v>0</v>
      </c>
      <c r="AD70" s="7">
        <v>67</v>
      </c>
      <c r="AE70" t="b">
        <f>OR(Tabla613[[#This Row],[Tiempo_lineal (ns)]]&gt;$O$508,Tabla613[[#This Row],[Tiempo_lineal (ns)]]&lt;$O$509)</f>
        <v>1</v>
      </c>
      <c r="AF70" s="1" t="b">
        <f>OR(Tabla613[[#This Row],[Tiempo_normal (ns)]]&gt;$P$508,Tabla613[[#This Row],[Tiempo_normal (ns)]]&lt;$P$509)</f>
        <v>0</v>
      </c>
    </row>
    <row r="71" spans="2:32" x14ac:dyDescent="0.3">
      <c r="B71">
        <v>68</v>
      </c>
      <c r="C71">
        <v>21316</v>
      </c>
      <c r="D71">
        <v>71182</v>
      </c>
      <c r="E71">
        <v>68</v>
      </c>
      <c r="F71">
        <v>213825</v>
      </c>
      <c r="G71">
        <v>674179</v>
      </c>
      <c r="H71">
        <v>68</v>
      </c>
      <c r="I71" s="35">
        <v>2642520</v>
      </c>
      <c r="J71" s="35">
        <v>8128280</v>
      </c>
      <c r="K71">
        <v>68</v>
      </c>
      <c r="L71" s="35">
        <v>22982000</v>
      </c>
      <c r="M71" s="35">
        <v>80296200</v>
      </c>
      <c r="N71">
        <v>68</v>
      </c>
      <c r="O71" s="35">
        <v>252056000</v>
      </c>
      <c r="P71" s="35">
        <v>777956000</v>
      </c>
      <c r="R71" s="8">
        <v>68</v>
      </c>
      <c r="S71" t="b">
        <f>OR(Tabla19[[#This Row],[Tiempo_lineal (ns)]]&gt;$C$508,Tabla19[[#This Row],[Tiempo_lineal (ns)]]&lt;$C$509)</f>
        <v>0</v>
      </c>
      <c r="T71" t="b">
        <f>OR(Tabla19[[#This Row],[Tiempo_normal (ns)]]&gt;$D$508,Tabla19[[#This Row],[Tiempo_normal (ns)]]&lt;$D$509)</f>
        <v>0</v>
      </c>
      <c r="U71" s="8">
        <v>68</v>
      </c>
      <c r="V71" t="b">
        <f>OR(Tabla310[[#This Row],[Tiempo_lineal (ns)]]&gt;$F$508,Tabla310[[#This Row],[Tiempo_lineal (ns)]]&lt;$F$509)</f>
        <v>0</v>
      </c>
      <c r="W71" t="b">
        <f>OR(Tabla310[[#This Row],[Tiempo_normal (ns)]]&gt;$G$508,Tabla310[[#This Row],[Tiempo_normal (ns)]]&lt;$G$509)</f>
        <v>0</v>
      </c>
      <c r="X71" s="8">
        <v>68</v>
      </c>
      <c r="Y71" t="b">
        <f>OR(Tabla411[[#This Row],[Tiempo_lineal (ns)]]&gt;$I$508,Tabla411[[#This Row],[Tiempo_lineal (ns)]]&lt;$I$509)</f>
        <v>1</v>
      </c>
      <c r="Z71" t="b">
        <f>OR(Tabla411[[#This Row],[Tiempo_normal (ns)]]&gt;$J$508,Tabla411[[#This Row],[Tiempo_normal (ns)]]&lt;$J$509)</f>
        <v>0</v>
      </c>
      <c r="AA71" s="8">
        <v>68</v>
      </c>
      <c r="AB71" t="b">
        <f>OR(Tabla512[[#This Row],[Tiempo_lineal (ns)]]&gt;$L$508,Tabla512[[#This Row],[Tiempo_lineal (ns)]]&lt;$L$509)</f>
        <v>0</v>
      </c>
      <c r="AC71" t="b">
        <f>OR(Tabla512[[#This Row],[Tiempo_normal (ns)]]&gt;$M$508,Tabla512[[#This Row],[Tiempo_normal (ns)]]&lt;$M$509)</f>
        <v>0</v>
      </c>
      <c r="AD71" s="8">
        <v>68</v>
      </c>
      <c r="AE71" t="b">
        <f>OR(Tabla613[[#This Row],[Tiempo_lineal (ns)]]&gt;$O$508,Tabla613[[#This Row],[Tiempo_lineal (ns)]]&lt;$O$509)</f>
        <v>0</v>
      </c>
      <c r="AF71" s="1" t="b">
        <f>OR(Tabla613[[#This Row],[Tiempo_normal (ns)]]&gt;$P$508,Tabla613[[#This Row],[Tiempo_normal (ns)]]&lt;$P$509)</f>
        <v>0</v>
      </c>
    </row>
    <row r="72" spans="2:32" x14ac:dyDescent="0.3">
      <c r="B72">
        <v>69</v>
      </c>
      <c r="C72">
        <v>21298</v>
      </c>
      <c r="D72">
        <v>107272</v>
      </c>
      <c r="E72">
        <v>69</v>
      </c>
      <c r="F72">
        <v>213013</v>
      </c>
      <c r="G72">
        <v>643692</v>
      </c>
      <c r="H72">
        <v>69</v>
      </c>
      <c r="I72" s="35">
        <v>2214700</v>
      </c>
      <c r="J72" s="35">
        <v>6770070</v>
      </c>
      <c r="K72">
        <v>69</v>
      </c>
      <c r="L72" s="35">
        <v>24276600</v>
      </c>
      <c r="M72" s="35">
        <v>81937100</v>
      </c>
      <c r="N72">
        <v>69</v>
      </c>
      <c r="O72" s="35">
        <v>233033000</v>
      </c>
      <c r="P72" s="35">
        <v>770628000</v>
      </c>
      <c r="R72" s="7">
        <v>69</v>
      </c>
      <c r="S72" t="b">
        <f>OR(Tabla19[[#This Row],[Tiempo_lineal (ns)]]&gt;$C$508,Tabla19[[#This Row],[Tiempo_lineal (ns)]]&lt;$C$509)</f>
        <v>0</v>
      </c>
      <c r="T72" t="b">
        <f>OR(Tabla19[[#This Row],[Tiempo_normal (ns)]]&gt;$D$508,Tabla19[[#This Row],[Tiempo_normal (ns)]]&lt;$D$509)</f>
        <v>0</v>
      </c>
      <c r="U72" s="7">
        <v>69</v>
      </c>
      <c r="V72" t="b">
        <f>OR(Tabla310[[#This Row],[Tiempo_lineal (ns)]]&gt;$F$508,Tabla310[[#This Row],[Tiempo_lineal (ns)]]&lt;$F$509)</f>
        <v>0</v>
      </c>
      <c r="W72" t="b">
        <f>OR(Tabla310[[#This Row],[Tiempo_normal (ns)]]&gt;$G$508,Tabla310[[#This Row],[Tiempo_normal (ns)]]&lt;$G$509)</f>
        <v>0</v>
      </c>
      <c r="X72" s="7">
        <v>69</v>
      </c>
      <c r="Y72" t="b">
        <f>OR(Tabla411[[#This Row],[Tiempo_lineal (ns)]]&gt;$I$508,Tabla411[[#This Row],[Tiempo_lineal (ns)]]&lt;$I$509)</f>
        <v>0</v>
      </c>
      <c r="Z72" t="b">
        <f>OR(Tabla411[[#This Row],[Tiempo_normal (ns)]]&gt;$J$508,Tabla411[[#This Row],[Tiempo_normal (ns)]]&lt;$J$509)</f>
        <v>0</v>
      </c>
      <c r="AA72" s="7">
        <v>69</v>
      </c>
      <c r="AB72" t="b">
        <f>OR(Tabla512[[#This Row],[Tiempo_lineal (ns)]]&gt;$L$508,Tabla512[[#This Row],[Tiempo_lineal (ns)]]&lt;$L$509)</f>
        <v>0</v>
      </c>
      <c r="AC72" t="b">
        <f>OR(Tabla512[[#This Row],[Tiempo_normal (ns)]]&gt;$M$508,Tabla512[[#This Row],[Tiempo_normal (ns)]]&lt;$M$509)</f>
        <v>0</v>
      </c>
      <c r="AD72" s="7">
        <v>69</v>
      </c>
      <c r="AE72" t="b">
        <f>OR(Tabla613[[#This Row],[Tiempo_lineal (ns)]]&gt;$O$508,Tabla613[[#This Row],[Tiempo_lineal (ns)]]&lt;$O$509)</f>
        <v>0</v>
      </c>
      <c r="AF72" s="1" t="b">
        <f>OR(Tabla613[[#This Row],[Tiempo_normal (ns)]]&gt;$P$508,Tabla613[[#This Row],[Tiempo_normal (ns)]]&lt;$P$509)</f>
        <v>0</v>
      </c>
    </row>
    <row r="73" spans="2:32" x14ac:dyDescent="0.3">
      <c r="B73">
        <v>70</v>
      </c>
      <c r="C73">
        <v>23998</v>
      </c>
      <c r="D73">
        <v>83782</v>
      </c>
      <c r="E73">
        <v>70</v>
      </c>
      <c r="F73">
        <v>212588</v>
      </c>
      <c r="G73">
        <v>704114</v>
      </c>
      <c r="H73">
        <v>70</v>
      </c>
      <c r="I73" s="35">
        <v>2128220</v>
      </c>
      <c r="J73" s="35">
        <v>7609620</v>
      </c>
      <c r="K73">
        <v>70</v>
      </c>
      <c r="L73" s="35">
        <v>24117800</v>
      </c>
      <c r="M73" s="35">
        <v>70022800</v>
      </c>
      <c r="N73">
        <v>70</v>
      </c>
      <c r="O73" s="35">
        <v>231732000</v>
      </c>
      <c r="P73" s="35">
        <v>793938000</v>
      </c>
      <c r="R73" s="8">
        <v>70</v>
      </c>
      <c r="S73" t="b">
        <f>OR(Tabla19[[#This Row],[Tiempo_lineal (ns)]]&gt;$C$508,Tabla19[[#This Row],[Tiempo_lineal (ns)]]&lt;$C$509)</f>
        <v>0</v>
      </c>
      <c r="T73" t="b">
        <f>OR(Tabla19[[#This Row],[Tiempo_normal (ns)]]&gt;$D$508,Tabla19[[#This Row],[Tiempo_normal (ns)]]&lt;$D$509)</f>
        <v>0</v>
      </c>
      <c r="U73" s="8">
        <v>70</v>
      </c>
      <c r="V73" t="b">
        <f>OR(Tabla310[[#This Row],[Tiempo_lineal (ns)]]&gt;$F$508,Tabla310[[#This Row],[Tiempo_lineal (ns)]]&lt;$F$509)</f>
        <v>0</v>
      </c>
      <c r="W73" t="b">
        <f>OR(Tabla310[[#This Row],[Tiempo_normal (ns)]]&gt;$G$508,Tabla310[[#This Row],[Tiempo_normal (ns)]]&lt;$G$509)</f>
        <v>0</v>
      </c>
      <c r="X73" s="8">
        <v>70</v>
      </c>
      <c r="Y73" t="b">
        <f>OR(Tabla411[[#This Row],[Tiempo_lineal (ns)]]&gt;$I$508,Tabla411[[#This Row],[Tiempo_lineal (ns)]]&lt;$I$509)</f>
        <v>0</v>
      </c>
      <c r="Z73" t="b">
        <f>OR(Tabla411[[#This Row],[Tiempo_normal (ns)]]&gt;$J$508,Tabla411[[#This Row],[Tiempo_normal (ns)]]&lt;$J$509)</f>
        <v>0</v>
      </c>
      <c r="AA73" s="8">
        <v>70</v>
      </c>
      <c r="AB73" t="b">
        <f>OR(Tabla512[[#This Row],[Tiempo_lineal (ns)]]&gt;$L$508,Tabla512[[#This Row],[Tiempo_lineal (ns)]]&lt;$L$509)</f>
        <v>0</v>
      </c>
      <c r="AC73" t="b">
        <f>OR(Tabla512[[#This Row],[Tiempo_normal (ns)]]&gt;$M$508,Tabla512[[#This Row],[Tiempo_normal (ns)]]&lt;$M$509)</f>
        <v>0</v>
      </c>
      <c r="AD73" s="8">
        <v>70</v>
      </c>
      <c r="AE73" t="b">
        <f>OR(Tabla613[[#This Row],[Tiempo_lineal (ns)]]&gt;$O$508,Tabla613[[#This Row],[Tiempo_lineal (ns)]]&lt;$O$509)</f>
        <v>0</v>
      </c>
      <c r="AF73" s="1" t="b">
        <f>OR(Tabla613[[#This Row],[Tiempo_normal (ns)]]&gt;$P$508,Tabla613[[#This Row],[Tiempo_normal (ns)]]&lt;$P$509)</f>
        <v>0</v>
      </c>
    </row>
    <row r="74" spans="2:32" x14ac:dyDescent="0.3">
      <c r="B74">
        <v>71</v>
      </c>
      <c r="C74">
        <v>23016</v>
      </c>
      <c r="D74">
        <v>80747</v>
      </c>
      <c r="E74">
        <v>71</v>
      </c>
      <c r="F74">
        <v>213167</v>
      </c>
      <c r="G74">
        <v>644341</v>
      </c>
      <c r="H74">
        <v>71</v>
      </c>
      <c r="I74" s="35">
        <v>2326930</v>
      </c>
      <c r="J74" s="35">
        <v>6592210</v>
      </c>
      <c r="K74">
        <v>71</v>
      </c>
      <c r="L74" s="35">
        <v>23438800</v>
      </c>
      <c r="M74" s="35">
        <v>77320700</v>
      </c>
      <c r="N74">
        <v>71</v>
      </c>
      <c r="O74" s="35">
        <v>232093000</v>
      </c>
      <c r="P74" s="35">
        <v>789450000</v>
      </c>
      <c r="R74" s="7">
        <v>71</v>
      </c>
      <c r="S74" t="b">
        <f>OR(Tabla19[[#This Row],[Tiempo_lineal (ns)]]&gt;$C$508,Tabla19[[#This Row],[Tiempo_lineal (ns)]]&lt;$C$509)</f>
        <v>0</v>
      </c>
      <c r="T74" t="b">
        <f>OR(Tabla19[[#This Row],[Tiempo_normal (ns)]]&gt;$D$508,Tabla19[[#This Row],[Tiempo_normal (ns)]]&lt;$D$509)</f>
        <v>0</v>
      </c>
      <c r="U74" s="7">
        <v>71</v>
      </c>
      <c r="V74" t="b">
        <f>OR(Tabla310[[#This Row],[Tiempo_lineal (ns)]]&gt;$F$508,Tabla310[[#This Row],[Tiempo_lineal (ns)]]&lt;$F$509)</f>
        <v>0</v>
      </c>
      <c r="W74" t="b">
        <f>OR(Tabla310[[#This Row],[Tiempo_normal (ns)]]&gt;$G$508,Tabla310[[#This Row],[Tiempo_normal (ns)]]&lt;$G$509)</f>
        <v>0</v>
      </c>
      <c r="X74" s="7">
        <v>71</v>
      </c>
      <c r="Y74" t="b">
        <f>OR(Tabla411[[#This Row],[Tiempo_lineal (ns)]]&gt;$I$508,Tabla411[[#This Row],[Tiempo_lineal (ns)]]&lt;$I$509)</f>
        <v>0</v>
      </c>
      <c r="Z74" t="b">
        <f>OR(Tabla411[[#This Row],[Tiempo_normal (ns)]]&gt;$J$508,Tabla411[[#This Row],[Tiempo_normal (ns)]]&lt;$J$509)</f>
        <v>0</v>
      </c>
      <c r="AA74" s="7">
        <v>71</v>
      </c>
      <c r="AB74" t="b">
        <f>OR(Tabla512[[#This Row],[Tiempo_lineal (ns)]]&gt;$L$508,Tabla512[[#This Row],[Tiempo_lineal (ns)]]&lt;$L$509)</f>
        <v>0</v>
      </c>
      <c r="AC74" t="b">
        <f>OR(Tabla512[[#This Row],[Tiempo_normal (ns)]]&gt;$M$508,Tabla512[[#This Row],[Tiempo_normal (ns)]]&lt;$M$509)</f>
        <v>0</v>
      </c>
      <c r="AD74" s="7">
        <v>71</v>
      </c>
      <c r="AE74" t="b">
        <f>OR(Tabla613[[#This Row],[Tiempo_lineal (ns)]]&gt;$O$508,Tabla613[[#This Row],[Tiempo_lineal (ns)]]&lt;$O$509)</f>
        <v>0</v>
      </c>
      <c r="AF74" s="1" t="b">
        <f>OR(Tabla613[[#This Row],[Tiempo_normal (ns)]]&gt;$P$508,Tabla613[[#This Row],[Tiempo_normal (ns)]]&lt;$P$509)</f>
        <v>0</v>
      </c>
    </row>
    <row r="75" spans="2:32" x14ac:dyDescent="0.3">
      <c r="B75">
        <v>72</v>
      </c>
      <c r="C75">
        <v>22803</v>
      </c>
      <c r="D75">
        <v>88670</v>
      </c>
      <c r="E75">
        <v>72</v>
      </c>
      <c r="F75">
        <v>259440</v>
      </c>
      <c r="G75">
        <v>640800</v>
      </c>
      <c r="H75">
        <v>72</v>
      </c>
      <c r="I75" s="35">
        <v>2149840</v>
      </c>
      <c r="J75" s="35">
        <v>6667170</v>
      </c>
      <c r="K75">
        <v>72</v>
      </c>
      <c r="L75" s="35">
        <v>21793300</v>
      </c>
      <c r="M75" s="35">
        <v>72082000</v>
      </c>
      <c r="N75">
        <v>72</v>
      </c>
      <c r="O75" s="35">
        <v>236408000</v>
      </c>
      <c r="P75" s="35">
        <v>763848000</v>
      </c>
      <c r="R75" s="8">
        <v>72</v>
      </c>
      <c r="S75" t="b">
        <f>OR(Tabla19[[#This Row],[Tiempo_lineal (ns)]]&gt;$C$508,Tabla19[[#This Row],[Tiempo_lineal (ns)]]&lt;$C$509)</f>
        <v>0</v>
      </c>
      <c r="T75" t="b">
        <f>OR(Tabla19[[#This Row],[Tiempo_normal (ns)]]&gt;$D$508,Tabla19[[#This Row],[Tiempo_normal (ns)]]&lt;$D$509)</f>
        <v>0</v>
      </c>
      <c r="U75" s="8">
        <v>72</v>
      </c>
      <c r="V75" t="b">
        <f>OR(Tabla310[[#This Row],[Tiempo_lineal (ns)]]&gt;$F$508,Tabla310[[#This Row],[Tiempo_lineal (ns)]]&lt;$F$509)</f>
        <v>0</v>
      </c>
      <c r="W75" t="b">
        <f>OR(Tabla310[[#This Row],[Tiempo_normal (ns)]]&gt;$G$508,Tabla310[[#This Row],[Tiempo_normal (ns)]]&lt;$G$509)</f>
        <v>0</v>
      </c>
      <c r="X75" s="8">
        <v>72</v>
      </c>
      <c r="Y75" t="b">
        <f>OR(Tabla411[[#This Row],[Tiempo_lineal (ns)]]&gt;$I$508,Tabla411[[#This Row],[Tiempo_lineal (ns)]]&lt;$I$509)</f>
        <v>0</v>
      </c>
      <c r="Z75" t="b">
        <f>OR(Tabla411[[#This Row],[Tiempo_normal (ns)]]&gt;$J$508,Tabla411[[#This Row],[Tiempo_normal (ns)]]&lt;$J$509)</f>
        <v>0</v>
      </c>
      <c r="AA75" s="8">
        <v>72</v>
      </c>
      <c r="AB75" t="b">
        <f>OR(Tabla512[[#This Row],[Tiempo_lineal (ns)]]&gt;$L$508,Tabla512[[#This Row],[Tiempo_lineal (ns)]]&lt;$L$509)</f>
        <v>0</v>
      </c>
      <c r="AC75" t="b">
        <f>OR(Tabla512[[#This Row],[Tiempo_normal (ns)]]&gt;$M$508,Tabla512[[#This Row],[Tiempo_normal (ns)]]&lt;$M$509)</f>
        <v>0</v>
      </c>
      <c r="AD75" s="8">
        <v>72</v>
      </c>
      <c r="AE75" t="b">
        <f>OR(Tabla613[[#This Row],[Tiempo_lineal (ns)]]&gt;$O$508,Tabla613[[#This Row],[Tiempo_lineal (ns)]]&lt;$O$509)</f>
        <v>0</v>
      </c>
      <c r="AF75" s="1" t="b">
        <f>OR(Tabla613[[#This Row],[Tiempo_normal (ns)]]&gt;$P$508,Tabla613[[#This Row],[Tiempo_normal (ns)]]&lt;$P$509)</f>
        <v>0</v>
      </c>
    </row>
    <row r="76" spans="2:32" x14ac:dyDescent="0.3">
      <c r="B76">
        <v>73</v>
      </c>
      <c r="C76">
        <v>22434</v>
      </c>
      <c r="D76">
        <v>81822</v>
      </c>
      <c r="E76">
        <v>73</v>
      </c>
      <c r="F76">
        <v>212859</v>
      </c>
      <c r="G76">
        <v>654367</v>
      </c>
      <c r="H76">
        <v>73</v>
      </c>
      <c r="I76" s="35">
        <v>2182920</v>
      </c>
      <c r="J76" s="35">
        <v>6608680</v>
      </c>
      <c r="K76">
        <v>73</v>
      </c>
      <c r="L76" s="35">
        <v>22006200</v>
      </c>
      <c r="M76" s="35">
        <v>71310500</v>
      </c>
      <c r="N76">
        <v>73</v>
      </c>
      <c r="O76" s="35">
        <v>248416000</v>
      </c>
      <c r="P76" s="35">
        <v>750967000</v>
      </c>
      <c r="R76" s="7">
        <v>73</v>
      </c>
      <c r="S76" t="b">
        <f>OR(Tabla19[[#This Row],[Tiempo_lineal (ns)]]&gt;$C$508,Tabla19[[#This Row],[Tiempo_lineal (ns)]]&lt;$C$509)</f>
        <v>0</v>
      </c>
      <c r="T76" t="b">
        <f>OR(Tabla19[[#This Row],[Tiempo_normal (ns)]]&gt;$D$508,Tabla19[[#This Row],[Tiempo_normal (ns)]]&lt;$D$509)</f>
        <v>0</v>
      </c>
      <c r="U76" s="7">
        <v>73</v>
      </c>
      <c r="V76" t="b">
        <f>OR(Tabla310[[#This Row],[Tiempo_lineal (ns)]]&gt;$F$508,Tabla310[[#This Row],[Tiempo_lineal (ns)]]&lt;$F$509)</f>
        <v>0</v>
      </c>
      <c r="W76" t="b">
        <f>OR(Tabla310[[#This Row],[Tiempo_normal (ns)]]&gt;$G$508,Tabla310[[#This Row],[Tiempo_normal (ns)]]&lt;$G$509)</f>
        <v>0</v>
      </c>
      <c r="X76" s="7">
        <v>73</v>
      </c>
      <c r="Y76" t="b">
        <f>OR(Tabla411[[#This Row],[Tiempo_lineal (ns)]]&gt;$I$508,Tabla411[[#This Row],[Tiempo_lineal (ns)]]&lt;$I$509)</f>
        <v>0</v>
      </c>
      <c r="Z76" t="b">
        <f>OR(Tabla411[[#This Row],[Tiempo_normal (ns)]]&gt;$J$508,Tabla411[[#This Row],[Tiempo_normal (ns)]]&lt;$J$509)</f>
        <v>0</v>
      </c>
      <c r="AA76" s="7">
        <v>73</v>
      </c>
      <c r="AB76" t="b">
        <f>OR(Tabla512[[#This Row],[Tiempo_lineal (ns)]]&gt;$L$508,Tabla512[[#This Row],[Tiempo_lineal (ns)]]&lt;$L$509)</f>
        <v>0</v>
      </c>
      <c r="AC76" t="b">
        <f>OR(Tabla512[[#This Row],[Tiempo_normal (ns)]]&gt;$M$508,Tabla512[[#This Row],[Tiempo_normal (ns)]]&lt;$M$509)</f>
        <v>0</v>
      </c>
      <c r="AD76" s="7">
        <v>73</v>
      </c>
      <c r="AE76" t="b">
        <f>OR(Tabla613[[#This Row],[Tiempo_lineal (ns)]]&gt;$O$508,Tabla613[[#This Row],[Tiempo_lineal (ns)]]&lt;$O$509)</f>
        <v>0</v>
      </c>
      <c r="AF76" s="1" t="b">
        <f>OR(Tabla613[[#This Row],[Tiempo_normal (ns)]]&gt;$P$508,Tabla613[[#This Row],[Tiempo_normal (ns)]]&lt;$P$509)</f>
        <v>0</v>
      </c>
    </row>
    <row r="77" spans="2:32" x14ac:dyDescent="0.3">
      <c r="B77">
        <v>74</v>
      </c>
      <c r="C77">
        <v>22695</v>
      </c>
      <c r="D77">
        <v>200766</v>
      </c>
      <c r="E77">
        <v>74</v>
      </c>
      <c r="F77">
        <v>227165</v>
      </c>
      <c r="G77">
        <v>649778</v>
      </c>
      <c r="H77">
        <v>74</v>
      </c>
      <c r="I77" s="35">
        <v>2140660</v>
      </c>
      <c r="J77" s="35">
        <v>6428720</v>
      </c>
      <c r="K77">
        <v>74</v>
      </c>
      <c r="L77" s="35">
        <v>21744300</v>
      </c>
      <c r="M77" s="35">
        <v>69935300</v>
      </c>
      <c r="N77">
        <v>74</v>
      </c>
      <c r="O77" s="35">
        <v>240708000</v>
      </c>
      <c r="P77" s="35">
        <v>761419000</v>
      </c>
      <c r="R77" s="8">
        <v>74</v>
      </c>
      <c r="S77" t="b">
        <f>OR(Tabla19[[#This Row],[Tiempo_lineal (ns)]]&gt;$C$508,Tabla19[[#This Row],[Tiempo_lineal (ns)]]&lt;$C$509)</f>
        <v>0</v>
      </c>
      <c r="T77" t="b">
        <f>OR(Tabla19[[#This Row],[Tiempo_normal (ns)]]&gt;$D$508,Tabla19[[#This Row],[Tiempo_normal (ns)]]&lt;$D$509)</f>
        <v>1</v>
      </c>
      <c r="U77" s="8">
        <v>74</v>
      </c>
      <c r="V77" t="b">
        <f>OR(Tabla310[[#This Row],[Tiempo_lineal (ns)]]&gt;$F$508,Tabla310[[#This Row],[Tiempo_lineal (ns)]]&lt;$F$509)</f>
        <v>0</v>
      </c>
      <c r="W77" t="b">
        <f>OR(Tabla310[[#This Row],[Tiempo_normal (ns)]]&gt;$G$508,Tabla310[[#This Row],[Tiempo_normal (ns)]]&lt;$G$509)</f>
        <v>0</v>
      </c>
      <c r="X77" s="8">
        <v>74</v>
      </c>
      <c r="Y77" t="b">
        <f>OR(Tabla411[[#This Row],[Tiempo_lineal (ns)]]&gt;$I$508,Tabla411[[#This Row],[Tiempo_lineal (ns)]]&lt;$I$509)</f>
        <v>0</v>
      </c>
      <c r="Z77" t="b">
        <f>OR(Tabla411[[#This Row],[Tiempo_normal (ns)]]&gt;$J$508,Tabla411[[#This Row],[Tiempo_normal (ns)]]&lt;$J$509)</f>
        <v>0</v>
      </c>
      <c r="AA77" s="8">
        <v>74</v>
      </c>
      <c r="AB77" t="b">
        <f>OR(Tabla512[[#This Row],[Tiempo_lineal (ns)]]&gt;$L$508,Tabla512[[#This Row],[Tiempo_lineal (ns)]]&lt;$L$509)</f>
        <v>0</v>
      </c>
      <c r="AC77" t="b">
        <f>OR(Tabla512[[#This Row],[Tiempo_normal (ns)]]&gt;$M$508,Tabla512[[#This Row],[Tiempo_normal (ns)]]&lt;$M$509)</f>
        <v>0</v>
      </c>
      <c r="AD77" s="8">
        <v>74</v>
      </c>
      <c r="AE77" t="b">
        <f>OR(Tabla613[[#This Row],[Tiempo_lineal (ns)]]&gt;$O$508,Tabla613[[#This Row],[Tiempo_lineal (ns)]]&lt;$O$509)</f>
        <v>0</v>
      </c>
      <c r="AF77" s="1" t="b">
        <f>OR(Tabla613[[#This Row],[Tiempo_normal (ns)]]&gt;$P$508,Tabla613[[#This Row],[Tiempo_normal (ns)]]&lt;$P$509)</f>
        <v>0</v>
      </c>
    </row>
    <row r="78" spans="2:32" x14ac:dyDescent="0.3">
      <c r="B78">
        <v>75</v>
      </c>
      <c r="C78">
        <v>26316</v>
      </c>
      <c r="D78">
        <v>85977</v>
      </c>
      <c r="E78">
        <v>75</v>
      </c>
      <c r="F78">
        <v>219216</v>
      </c>
      <c r="G78">
        <v>661080</v>
      </c>
      <c r="H78">
        <v>75</v>
      </c>
      <c r="I78" s="35">
        <v>2195200</v>
      </c>
      <c r="J78" s="35">
        <v>6544170</v>
      </c>
      <c r="K78">
        <v>75</v>
      </c>
      <c r="L78" s="35">
        <v>22167600</v>
      </c>
      <c r="M78" s="35">
        <v>72603900</v>
      </c>
      <c r="N78">
        <v>75</v>
      </c>
      <c r="O78" s="35">
        <v>241974000</v>
      </c>
      <c r="P78" s="35">
        <v>763026000</v>
      </c>
      <c r="R78" s="7">
        <v>75</v>
      </c>
      <c r="S78" t="b">
        <f>OR(Tabla19[[#This Row],[Tiempo_lineal (ns)]]&gt;$C$508,Tabla19[[#This Row],[Tiempo_lineal (ns)]]&lt;$C$509)</f>
        <v>0</v>
      </c>
      <c r="T78" t="b">
        <f>OR(Tabla19[[#This Row],[Tiempo_normal (ns)]]&gt;$D$508,Tabla19[[#This Row],[Tiempo_normal (ns)]]&lt;$D$509)</f>
        <v>0</v>
      </c>
      <c r="U78" s="7">
        <v>75</v>
      </c>
      <c r="V78" t="b">
        <f>OR(Tabla310[[#This Row],[Tiempo_lineal (ns)]]&gt;$F$508,Tabla310[[#This Row],[Tiempo_lineal (ns)]]&lt;$F$509)</f>
        <v>0</v>
      </c>
      <c r="W78" t="b">
        <f>OR(Tabla310[[#This Row],[Tiempo_normal (ns)]]&gt;$G$508,Tabla310[[#This Row],[Tiempo_normal (ns)]]&lt;$G$509)</f>
        <v>0</v>
      </c>
      <c r="X78" s="7">
        <v>75</v>
      </c>
      <c r="Y78" t="b">
        <f>OR(Tabla411[[#This Row],[Tiempo_lineal (ns)]]&gt;$I$508,Tabla411[[#This Row],[Tiempo_lineal (ns)]]&lt;$I$509)</f>
        <v>0</v>
      </c>
      <c r="Z78" t="b">
        <f>OR(Tabla411[[#This Row],[Tiempo_normal (ns)]]&gt;$J$508,Tabla411[[#This Row],[Tiempo_normal (ns)]]&lt;$J$509)</f>
        <v>0</v>
      </c>
      <c r="AA78" s="7">
        <v>75</v>
      </c>
      <c r="AB78" t="b">
        <f>OR(Tabla512[[#This Row],[Tiempo_lineal (ns)]]&gt;$L$508,Tabla512[[#This Row],[Tiempo_lineal (ns)]]&lt;$L$509)</f>
        <v>0</v>
      </c>
      <c r="AC78" t="b">
        <f>OR(Tabla512[[#This Row],[Tiempo_normal (ns)]]&gt;$M$508,Tabla512[[#This Row],[Tiempo_normal (ns)]]&lt;$M$509)</f>
        <v>0</v>
      </c>
      <c r="AD78" s="7">
        <v>75</v>
      </c>
      <c r="AE78" t="b">
        <f>OR(Tabla613[[#This Row],[Tiempo_lineal (ns)]]&gt;$O$508,Tabla613[[#This Row],[Tiempo_lineal (ns)]]&lt;$O$509)</f>
        <v>0</v>
      </c>
      <c r="AF78" s="1" t="b">
        <f>OR(Tabla613[[#This Row],[Tiempo_normal (ns)]]&gt;$P$508,Tabla613[[#This Row],[Tiempo_normal (ns)]]&lt;$P$509)</f>
        <v>0</v>
      </c>
    </row>
    <row r="79" spans="2:32" x14ac:dyDescent="0.3">
      <c r="B79">
        <v>76</v>
      </c>
      <c r="C79">
        <v>23940</v>
      </c>
      <c r="D79">
        <v>84993</v>
      </c>
      <c r="E79">
        <v>76</v>
      </c>
      <c r="F79">
        <v>212553</v>
      </c>
      <c r="G79">
        <v>662400</v>
      </c>
      <c r="H79">
        <v>76</v>
      </c>
      <c r="I79" s="35">
        <v>2199880</v>
      </c>
      <c r="J79" s="35">
        <v>6458900</v>
      </c>
      <c r="K79">
        <v>76</v>
      </c>
      <c r="L79" s="35">
        <v>35596800</v>
      </c>
      <c r="M79" s="35">
        <v>149617000</v>
      </c>
      <c r="N79">
        <v>76</v>
      </c>
      <c r="O79" s="35">
        <v>242109000</v>
      </c>
      <c r="P79" s="35">
        <v>786027000</v>
      </c>
      <c r="R79" s="8">
        <v>76</v>
      </c>
      <c r="S79" t="b">
        <f>OR(Tabla19[[#This Row],[Tiempo_lineal (ns)]]&gt;$C$508,Tabla19[[#This Row],[Tiempo_lineal (ns)]]&lt;$C$509)</f>
        <v>0</v>
      </c>
      <c r="T79" t="b">
        <f>OR(Tabla19[[#This Row],[Tiempo_normal (ns)]]&gt;$D$508,Tabla19[[#This Row],[Tiempo_normal (ns)]]&lt;$D$509)</f>
        <v>0</v>
      </c>
      <c r="U79" s="8">
        <v>76</v>
      </c>
      <c r="V79" t="b">
        <f>OR(Tabla310[[#This Row],[Tiempo_lineal (ns)]]&gt;$F$508,Tabla310[[#This Row],[Tiempo_lineal (ns)]]&lt;$F$509)</f>
        <v>0</v>
      </c>
      <c r="W79" t="b">
        <f>OR(Tabla310[[#This Row],[Tiempo_normal (ns)]]&gt;$G$508,Tabla310[[#This Row],[Tiempo_normal (ns)]]&lt;$G$509)</f>
        <v>0</v>
      </c>
      <c r="X79" s="8">
        <v>76</v>
      </c>
      <c r="Y79" t="b">
        <f>OR(Tabla411[[#This Row],[Tiempo_lineal (ns)]]&gt;$I$508,Tabla411[[#This Row],[Tiempo_lineal (ns)]]&lt;$I$509)</f>
        <v>0</v>
      </c>
      <c r="Z79" t="b">
        <f>OR(Tabla411[[#This Row],[Tiempo_normal (ns)]]&gt;$J$508,Tabla411[[#This Row],[Tiempo_normal (ns)]]&lt;$J$509)</f>
        <v>0</v>
      </c>
      <c r="AA79" s="8">
        <v>76</v>
      </c>
      <c r="AB79" t="b">
        <f>OR(Tabla512[[#This Row],[Tiempo_lineal (ns)]]&gt;$L$508,Tabla512[[#This Row],[Tiempo_lineal (ns)]]&lt;$L$509)</f>
        <v>1</v>
      </c>
      <c r="AC79" t="b">
        <f>OR(Tabla512[[#This Row],[Tiempo_normal (ns)]]&gt;$M$508,Tabla512[[#This Row],[Tiempo_normal (ns)]]&lt;$M$509)</f>
        <v>1</v>
      </c>
      <c r="AD79" s="8">
        <v>76</v>
      </c>
      <c r="AE79" t="b">
        <f>OR(Tabla613[[#This Row],[Tiempo_lineal (ns)]]&gt;$O$508,Tabla613[[#This Row],[Tiempo_lineal (ns)]]&lt;$O$509)</f>
        <v>0</v>
      </c>
      <c r="AF79" s="1" t="b">
        <f>OR(Tabla613[[#This Row],[Tiempo_normal (ns)]]&gt;$P$508,Tabla613[[#This Row],[Tiempo_normal (ns)]]&lt;$P$509)</f>
        <v>0</v>
      </c>
    </row>
    <row r="80" spans="2:32" x14ac:dyDescent="0.3">
      <c r="B80">
        <v>77</v>
      </c>
      <c r="C80">
        <v>23559</v>
      </c>
      <c r="D80">
        <v>77440</v>
      </c>
      <c r="E80">
        <v>77</v>
      </c>
      <c r="F80">
        <v>212549</v>
      </c>
      <c r="G80">
        <v>641105</v>
      </c>
      <c r="H80">
        <v>77</v>
      </c>
      <c r="I80" s="35">
        <v>2153860</v>
      </c>
      <c r="J80" s="35">
        <v>6806250</v>
      </c>
      <c r="K80">
        <v>77</v>
      </c>
      <c r="L80" s="35">
        <v>22625300</v>
      </c>
      <c r="M80" s="35">
        <v>67673500</v>
      </c>
      <c r="N80">
        <v>77</v>
      </c>
      <c r="O80" s="35">
        <v>235975000</v>
      </c>
      <c r="P80" s="35">
        <v>816793000</v>
      </c>
      <c r="R80" s="7">
        <v>77</v>
      </c>
      <c r="S80" t="b">
        <f>OR(Tabla19[[#This Row],[Tiempo_lineal (ns)]]&gt;$C$508,Tabla19[[#This Row],[Tiempo_lineal (ns)]]&lt;$C$509)</f>
        <v>0</v>
      </c>
      <c r="T80" t="b">
        <f>OR(Tabla19[[#This Row],[Tiempo_normal (ns)]]&gt;$D$508,Tabla19[[#This Row],[Tiempo_normal (ns)]]&lt;$D$509)</f>
        <v>0</v>
      </c>
      <c r="U80" s="7">
        <v>77</v>
      </c>
      <c r="V80" t="b">
        <f>OR(Tabla310[[#This Row],[Tiempo_lineal (ns)]]&gt;$F$508,Tabla310[[#This Row],[Tiempo_lineal (ns)]]&lt;$F$509)</f>
        <v>0</v>
      </c>
      <c r="W80" t="b">
        <f>OR(Tabla310[[#This Row],[Tiempo_normal (ns)]]&gt;$G$508,Tabla310[[#This Row],[Tiempo_normal (ns)]]&lt;$G$509)</f>
        <v>0</v>
      </c>
      <c r="X80" s="7">
        <v>77</v>
      </c>
      <c r="Y80" t="b">
        <f>OR(Tabla411[[#This Row],[Tiempo_lineal (ns)]]&gt;$I$508,Tabla411[[#This Row],[Tiempo_lineal (ns)]]&lt;$I$509)</f>
        <v>0</v>
      </c>
      <c r="Z80" t="b">
        <f>OR(Tabla411[[#This Row],[Tiempo_normal (ns)]]&gt;$J$508,Tabla411[[#This Row],[Tiempo_normal (ns)]]&lt;$J$509)</f>
        <v>0</v>
      </c>
      <c r="AA80" s="7">
        <v>77</v>
      </c>
      <c r="AB80" t="b">
        <f>OR(Tabla512[[#This Row],[Tiempo_lineal (ns)]]&gt;$L$508,Tabla512[[#This Row],[Tiempo_lineal (ns)]]&lt;$L$509)</f>
        <v>0</v>
      </c>
      <c r="AC80" t="b">
        <f>OR(Tabla512[[#This Row],[Tiempo_normal (ns)]]&gt;$M$508,Tabla512[[#This Row],[Tiempo_normal (ns)]]&lt;$M$509)</f>
        <v>0</v>
      </c>
      <c r="AD80" s="7">
        <v>77</v>
      </c>
      <c r="AE80" t="b">
        <f>OR(Tabla613[[#This Row],[Tiempo_lineal (ns)]]&gt;$O$508,Tabla613[[#This Row],[Tiempo_lineal (ns)]]&lt;$O$509)</f>
        <v>0</v>
      </c>
      <c r="AF80" s="1" t="b">
        <f>OR(Tabla613[[#This Row],[Tiempo_normal (ns)]]&gt;$P$508,Tabla613[[#This Row],[Tiempo_normal (ns)]]&lt;$P$509)</f>
        <v>0</v>
      </c>
    </row>
    <row r="81" spans="2:32" x14ac:dyDescent="0.3">
      <c r="B81">
        <v>78</v>
      </c>
      <c r="C81">
        <v>21326</v>
      </c>
      <c r="D81">
        <v>74602</v>
      </c>
      <c r="E81">
        <v>78</v>
      </c>
      <c r="F81">
        <v>212796</v>
      </c>
      <c r="G81">
        <v>642199</v>
      </c>
      <c r="H81">
        <v>78</v>
      </c>
      <c r="I81" s="35">
        <v>2129060</v>
      </c>
      <c r="J81" s="35">
        <v>6522300</v>
      </c>
      <c r="K81">
        <v>78</v>
      </c>
      <c r="L81" s="35">
        <v>21845500</v>
      </c>
      <c r="M81" s="35">
        <v>68449100</v>
      </c>
      <c r="N81">
        <v>78</v>
      </c>
      <c r="O81" s="35">
        <v>239475000</v>
      </c>
      <c r="P81" s="35">
        <v>752148000</v>
      </c>
      <c r="R81" s="8">
        <v>78</v>
      </c>
      <c r="S81" t="b">
        <f>OR(Tabla19[[#This Row],[Tiempo_lineal (ns)]]&gt;$C$508,Tabla19[[#This Row],[Tiempo_lineal (ns)]]&lt;$C$509)</f>
        <v>0</v>
      </c>
      <c r="T81" t="b">
        <f>OR(Tabla19[[#This Row],[Tiempo_normal (ns)]]&gt;$D$508,Tabla19[[#This Row],[Tiempo_normal (ns)]]&lt;$D$509)</f>
        <v>0</v>
      </c>
      <c r="U81" s="8">
        <v>78</v>
      </c>
      <c r="V81" t="b">
        <f>OR(Tabla310[[#This Row],[Tiempo_lineal (ns)]]&gt;$F$508,Tabla310[[#This Row],[Tiempo_lineal (ns)]]&lt;$F$509)</f>
        <v>0</v>
      </c>
      <c r="W81" t="b">
        <f>OR(Tabla310[[#This Row],[Tiempo_normal (ns)]]&gt;$G$508,Tabla310[[#This Row],[Tiempo_normal (ns)]]&lt;$G$509)</f>
        <v>0</v>
      </c>
      <c r="X81" s="8">
        <v>78</v>
      </c>
      <c r="Y81" t="b">
        <f>OR(Tabla411[[#This Row],[Tiempo_lineal (ns)]]&gt;$I$508,Tabla411[[#This Row],[Tiempo_lineal (ns)]]&lt;$I$509)</f>
        <v>0</v>
      </c>
      <c r="Z81" t="b">
        <f>OR(Tabla411[[#This Row],[Tiempo_normal (ns)]]&gt;$J$508,Tabla411[[#This Row],[Tiempo_normal (ns)]]&lt;$J$509)</f>
        <v>0</v>
      </c>
      <c r="AA81" s="8">
        <v>78</v>
      </c>
      <c r="AB81" t="b">
        <f>OR(Tabla512[[#This Row],[Tiempo_lineal (ns)]]&gt;$L$508,Tabla512[[#This Row],[Tiempo_lineal (ns)]]&lt;$L$509)</f>
        <v>0</v>
      </c>
      <c r="AC81" t="b">
        <f>OR(Tabla512[[#This Row],[Tiempo_normal (ns)]]&gt;$M$508,Tabla512[[#This Row],[Tiempo_normal (ns)]]&lt;$M$509)</f>
        <v>0</v>
      </c>
      <c r="AD81" s="8">
        <v>78</v>
      </c>
      <c r="AE81" t="b">
        <f>OR(Tabla613[[#This Row],[Tiempo_lineal (ns)]]&gt;$O$508,Tabla613[[#This Row],[Tiempo_lineal (ns)]]&lt;$O$509)</f>
        <v>0</v>
      </c>
      <c r="AF81" s="1" t="b">
        <f>OR(Tabla613[[#This Row],[Tiempo_normal (ns)]]&gt;$P$508,Tabla613[[#This Row],[Tiempo_normal (ns)]]&lt;$P$509)</f>
        <v>0</v>
      </c>
    </row>
    <row r="82" spans="2:32" x14ac:dyDescent="0.3">
      <c r="B82">
        <v>79</v>
      </c>
      <c r="C82">
        <v>23669</v>
      </c>
      <c r="D82">
        <v>84286</v>
      </c>
      <c r="E82">
        <v>79</v>
      </c>
      <c r="F82">
        <v>219546</v>
      </c>
      <c r="G82">
        <v>642112</v>
      </c>
      <c r="H82">
        <v>79</v>
      </c>
      <c r="I82" s="35">
        <v>2143620</v>
      </c>
      <c r="J82" s="35">
        <v>6602920</v>
      </c>
      <c r="K82">
        <v>79</v>
      </c>
      <c r="L82" s="35">
        <v>21869700</v>
      </c>
      <c r="M82" s="35">
        <v>70473900</v>
      </c>
      <c r="N82">
        <v>79</v>
      </c>
      <c r="O82" s="35">
        <v>230701000</v>
      </c>
      <c r="P82" s="35">
        <v>753851000</v>
      </c>
      <c r="R82" s="7">
        <v>79</v>
      </c>
      <c r="S82" t="b">
        <f>OR(Tabla19[[#This Row],[Tiempo_lineal (ns)]]&gt;$C$508,Tabla19[[#This Row],[Tiempo_lineal (ns)]]&lt;$C$509)</f>
        <v>0</v>
      </c>
      <c r="T82" t="b">
        <f>OR(Tabla19[[#This Row],[Tiempo_normal (ns)]]&gt;$D$508,Tabla19[[#This Row],[Tiempo_normal (ns)]]&lt;$D$509)</f>
        <v>0</v>
      </c>
      <c r="U82" s="7">
        <v>79</v>
      </c>
      <c r="V82" t="b">
        <f>OR(Tabla310[[#This Row],[Tiempo_lineal (ns)]]&gt;$F$508,Tabla310[[#This Row],[Tiempo_lineal (ns)]]&lt;$F$509)</f>
        <v>0</v>
      </c>
      <c r="W82" t="b">
        <f>OR(Tabla310[[#This Row],[Tiempo_normal (ns)]]&gt;$G$508,Tabla310[[#This Row],[Tiempo_normal (ns)]]&lt;$G$509)</f>
        <v>0</v>
      </c>
      <c r="X82" s="7">
        <v>79</v>
      </c>
      <c r="Y82" t="b">
        <f>OR(Tabla411[[#This Row],[Tiempo_lineal (ns)]]&gt;$I$508,Tabla411[[#This Row],[Tiempo_lineal (ns)]]&lt;$I$509)</f>
        <v>0</v>
      </c>
      <c r="Z82" t="b">
        <f>OR(Tabla411[[#This Row],[Tiempo_normal (ns)]]&gt;$J$508,Tabla411[[#This Row],[Tiempo_normal (ns)]]&lt;$J$509)</f>
        <v>0</v>
      </c>
      <c r="AA82" s="7">
        <v>79</v>
      </c>
      <c r="AB82" t="b">
        <f>OR(Tabla512[[#This Row],[Tiempo_lineal (ns)]]&gt;$L$508,Tabla512[[#This Row],[Tiempo_lineal (ns)]]&lt;$L$509)</f>
        <v>0</v>
      </c>
      <c r="AC82" t="b">
        <f>OR(Tabla512[[#This Row],[Tiempo_normal (ns)]]&gt;$M$508,Tabla512[[#This Row],[Tiempo_normal (ns)]]&lt;$M$509)</f>
        <v>0</v>
      </c>
      <c r="AD82" s="7">
        <v>79</v>
      </c>
      <c r="AE82" t="b">
        <f>OR(Tabla613[[#This Row],[Tiempo_lineal (ns)]]&gt;$O$508,Tabla613[[#This Row],[Tiempo_lineal (ns)]]&lt;$O$509)</f>
        <v>0</v>
      </c>
      <c r="AF82" s="1" t="b">
        <f>OR(Tabla613[[#This Row],[Tiempo_normal (ns)]]&gt;$P$508,Tabla613[[#This Row],[Tiempo_normal (ns)]]&lt;$P$509)</f>
        <v>0</v>
      </c>
    </row>
    <row r="83" spans="2:32" x14ac:dyDescent="0.3">
      <c r="B83">
        <v>80</v>
      </c>
      <c r="C83">
        <v>24280</v>
      </c>
      <c r="D83">
        <v>89786</v>
      </c>
      <c r="E83">
        <v>80</v>
      </c>
      <c r="F83">
        <v>216259</v>
      </c>
      <c r="G83">
        <v>657085</v>
      </c>
      <c r="H83">
        <v>80</v>
      </c>
      <c r="I83" s="35">
        <v>2125820</v>
      </c>
      <c r="J83" s="35">
        <v>6511410</v>
      </c>
      <c r="K83">
        <v>80</v>
      </c>
      <c r="L83" s="35">
        <v>22915600</v>
      </c>
      <c r="M83" s="35">
        <v>71498000</v>
      </c>
      <c r="N83">
        <v>80</v>
      </c>
      <c r="O83" s="35">
        <v>241443000</v>
      </c>
      <c r="P83" s="35">
        <v>767417000</v>
      </c>
      <c r="R83" s="8">
        <v>80</v>
      </c>
      <c r="S83" t="b">
        <f>OR(Tabla19[[#This Row],[Tiempo_lineal (ns)]]&gt;$C$508,Tabla19[[#This Row],[Tiempo_lineal (ns)]]&lt;$C$509)</f>
        <v>0</v>
      </c>
      <c r="T83" t="b">
        <f>OR(Tabla19[[#This Row],[Tiempo_normal (ns)]]&gt;$D$508,Tabla19[[#This Row],[Tiempo_normal (ns)]]&lt;$D$509)</f>
        <v>0</v>
      </c>
      <c r="U83" s="8">
        <v>80</v>
      </c>
      <c r="V83" t="b">
        <f>OR(Tabla310[[#This Row],[Tiempo_lineal (ns)]]&gt;$F$508,Tabla310[[#This Row],[Tiempo_lineal (ns)]]&lt;$F$509)</f>
        <v>0</v>
      </c>
      <c r="W83" t="b">
        <f>OR(Tabla310[[#This Row],[Tiempo_normal (ns)]]&gt;$G$508,Tabla310[[#This Row],[Tiempo_normal (ns)]]&lt;$G$509)</f>
        <v>0</v>
      </c>
      <c r="X83" s="8">
        <v>80</v>
      </c>
      <c r="Y83" t="b">
        <f>OR(Tabla411[[#This Row],[Tiempo_lineal (ns)]]&gt;$I$508,Tabla411[[#This Row],[Tiempo_lineal (ns)]]&lt;$I$509)</f>
        <v>0</v>
      </c>
      <c r="Z83" t="b">
        <f>OR(Tabla411[[#This Row],[Tiempo_normal (ns)]]&gt;$J$508,Tabla411[[#This Row],[Tiempo_normal (ns)]]&lt;$J$509)</f>
        <v>0</v>
      </c>
      <c r="AA83" s="8">
        <v>80</v>
      </c>
      <c r="AB83" t="b">
        <f>OR(Tabla512[[#This Row],[Tiempo_lineal (ns)]]&gt;$L$508,Tabla512[[#This Row],[Tiempo_lineal (ns)]]&lt;$L$509)</f>
        <v>0</v>
      </c>
      <c r="AC83" t="b">
        <f>OR(Tabla512[[#This Row],[Tiempo_normal (ns)]]&gt;$M$508,Tabla512[[#This Row],[Tiempo_normal (ns)]]&lt;$M$509)</f>
        <v>0</v>
      </c>
      <c r="AD83" s="8">
        <v>80</v>
      </c>
      <c r="AE83" t="b">
        <f>OR(Tabla613[[#This Row],[Tiempo_lineal (ns)]]&gt;$O$508,Tabla613[[#This Row],[Tiempo_lineal (ns)]]&lt;$O$509)</f>
        <v>0</v>
      </c>
      <c r="AF83" s="1" t="b">
        <f>OR(Tabla613[[#This Row],[Tiempo_normal (ns)]]&gt;$P$508,Tabla613[[#This Row],[Tiempo_normal (ns)]]&lt;$P$509)</f>
        <v>0</v>
      </c>
    </row>
    <row r="84" spans="2:32" x14ac:dyDescent="0.3">
      <c r="B84">
        <v>81</v>
      </c>
      <c r="C84">
        <v>87376</v>
      </c>
      <c r="D84">
        <v>73007</v>
      </c>
      <c r="E84">
        <v>81</v>
      </c>
      <c r="F84">
        <v>212882</v>
      </c>
      <c r="G84">
        <v>646954</v>
      </c>
      <c r="H84">
        <v>81</v>
      </c>
      <c r="I84" s="35">
        <v>2128890</v>
      </c>
      <c r="J84" s="35">
        <v>6628830</v>
      </c>
      <c r="K84">
        <v>81</v>
      </c>
      <c r="L84" s="35">
        <v>22328400</v>
      </c>
      <c r="M84" s="35">
        <v>78008400</v>
      </c>
      <c r="N84">
        <v>81</v>
      </c>
      <c r="O84" s="35">
        <v>232207000</v>
      </c>
      <c r="P84" s="35">
        <v>788957000</v>
      </c>
      <c r="R84" s="7">
        <v>81</v>
      </c>
      <c r="S84" t="b">
        <f>OR(Tabla19[[#This Row],[Tiempo_lineal (ns)]]&gt;$C$508,Tabla19[[#This Row],[Tiempo_lineal (ns)]]&lt;$C$509)</f>
        <v>1</v>
      </c>
      <c r="T84" t="b">
        <f>OR(Tabla19[[#This Row],[Tiempo_normal (ns)]]&gt;$D$508,Tabla19[[#This Row],[Tiempo_normal (ns)]]&lt;$D$509)</f>
        <v>0</v>
      </c>
      <c r="U84" s="7">
        <v>81</v>
      </c>
      <c r="V84" t="b">
        <f>OR(Tabla310[[#This Row],[Tiempo_lineal (ns)]]&gt;$F$508,Tabla310[[#This Row],[Tiempo_lineal (ns)]]&lt;$F$509)</f>
        <v>0</v>
      </c>
      <c r="W84" t="b">
        <f>OR(Tabla310[[#This Row],[Tiempo_normal (ns)]]&gt;$G$508,Tabla310[[#This Row],[Tiempo_normal (ns)]]&lt;$G$509)</f>
        <v>0</v>
      </c>
      <c r="X84" s="7">
        <v>81</v>
      </c>
      <c r="Y84" t="b">
        <f>OR(Tabla411[[#This Row],[Tiempo_lineal (ns)]]&gt;$I$508,Tabla411[[#This Row],[Tiempo_lineal (ns)]]&lt;$I$509)</f>
        <v>0</v>
      </c>
      <c r="Z84" t="b">
        <f>OR(Tabla411[[#This Row],[Tiempo_normal (ns)]]&gt;$J$508,Tabla411[[#This Row],[Tiempo_normal (ns)]]&lt;$J$509)</f>
        <v>0</v>
      </c>
      <c r="AA84" s="7">
        <v>81</v>
      </c>
      <c r="AB84" t="b">
        <f>OR(Tabla512[[#This Row],[Tiempo_lineal (ns)]]&gt;$L$508,Tabla512[[#This Row],[Tiempo_lineal (ns)]]&lt;$L$509)</f>
        <v>0</v>
      </c>
      <c r="AC84" t="b">
        <f>OR(Tabla512[[#This Row],[Tiempo_normal (ns)]]&gt;$M$508,Tabla512[[#This Row],[Tiempo_normal (ns)]]&lt;$M$509)</f>
        <v>0</v>
      </c>
      <c r="AD84" s="7">
        <v>81</v>
      </c>
      <c r="AE84" t="b">
        <f>OR(Tabla613[[#This Row],[Tiempo_lineal (ns)]]&gt;$O$508,Tabla613[[#This Row],[Tiempo_lineal (ns)]]&lt;$O$509)</f>
        <v>0</v>
      </c>
      <c r="AF84" s="1" t="b">
        <f>OR(Tabla613[[#This Row],[Tiempo_normal (ns)]]&gt;$P$508,Tabla613[[#This Row],[Tiempo_normal (ns)]]&lt;$P$509)</f>
        <v>0</v>
      </c>
    </row>
    <row r="85" spans="2:32" x14ac:dyDescent="0.3">
      <c r="B85">
        <v>82</v>
      </c>
      <c r="C85">
        <v>21340</v>
      </c>
      <c r="D85">
        <v>71549</v>
      </c>
      <c r="E85">
        <v>82</v>
      </c>
      <c r="F85">
        <v>212550</v>
      </c>
      <c r="G85">
        <v>640206</v>
      </c>
      <c r="H85">
        <v>82</v>
      </c>
      <c r="I85" s="35">
        <v>2135160</v>
      </c>
      <c r="J85" s="35">
        <v>6558700</v>
      </c>
      <c r="K85">
        <v>82</v>
      </c>
      <c r="L85" s="35">
        <v>23653000</v>
      </c>
      <c r="M85" s="35">
        <v>72696300</v>
      </c>
      <c r="N85">
        <v>82</v>
      </c>
      <c r="O85" s="35">
        <v>243206000</v>
      </c>
      <c r="P85" s="35">
        <v>756375000</v>
      </c>
      <c r="R85" s="8">
        <v>82</v>
      </c>
      <c r="S85" t="b">
        <f>OR(Tabla19[[#This Row],[Tiempo_lineal (ns)]]&gt;$C$508,Tabla19[[#This Row],[Tiempo_lineal (ns)]]&lt;$C$509)</f>
        <v>0</v>
      </c>
      <c r="T85" t="b">
        <f>OR(Tabla19[[#This Row],[Tiempo_normal (ns)]]&gt;$D$508,Tabla19[[#This Row],[Tiempo_normal (ns)]]&lt;$D$509)</f>
        <v>0</v>
      </c>
      <c r="U85" s="8">
        <v>82</v>
      </c>
      <c r="V85" t="b">
        <f>OR(Tabla310[[#This Row],[Tiempo_lineal (ns)]]&gt;$F$508,Tabla310[[#This Row],[Tiempo_lineal (ns)]]&lt;$F$509)</f>
        <v>0</v>
      </c>
      <c r="W85" t="b">
        <f>OR(Tabla310[[#This Row],[Tiempo_normal (ns)]]&gt;$G$508,Tabla310[[#This Row],[Tiempo_normal (ns)]]&lt;$G$509)</f>
        <v>0</v>
      </c>
      <c r="X85" s="8">
        <v>82</v>
      </c>
      <c r="Y85" t="b">
        <f>OR(Tabla411[[#This Row],[Tiempo_lineal (ns)]]&gt;$I$508,Tabla411[[#This Row],[Tiempo_lineal (ns)]]&lt;$I$509)</f>
        <v>0</v>
      </c>
      <c r="Z85" t="b">
        <f>OR(Tabla411[[#This Row],[Tiempo_normal (ns)]]&gt;$J$508,Tabla411[[#This Row],[Tiempo_normal (ns)]]&lt;$J$509)</f>
        <v>0</v>
      </c>
      <c r="AA85" s="8">
        <v>82</v>
      </c>
      <c r="AB85" t="b">
        <f>OR(Tabla512[[#This Row],[Tiempo_lineal (ns)]]&gt;$L$508,Tabla512[[#This Row],[Tiempo_lineal (ns)]]&lt;$L$509)</f>
        <v>0</v>
      </c>
      <c r="AC85" t="b">
        <f>OR(Tabla512[[#This Row],[Tiempo_normal (ns)]]&gt;$M$508,Tabla512[[#This Row],[Tiempo_normal (ns)]]&lt;$M$509)</f>
        <v>0</v>
      </c>
      <c r="AD85" s="8">
        <v>82</v>
      </c>
      <c r="AE85" t="b">
        <f>OR(Tabla613[[#This Row],[Tiempo_lineal (ns)]]&gt;$O$508,Tabla613[[#This Row],[Tiempo_lineal (ns)]]&lt;$O$509)</f>
        <v>0</v>
      </c>
      <c r="AF85" s="1" t="b">
        <f>OR(Tabla613[[#This Row],[Tiempo_normal (ns)]]&gt;$P$508,Tabla613[[#This Row],[Tiempo_normal (ns)]]&lt;$P$509)</f>
        <v>0</v>
      </c>
    </row>
    <row r="86" spans="2:32" x14ac:dyDescent="0.3">
      <c r="B86">
        <v>83</v>
      </c>
      <c r="C86">
        <v>21280</v>
      </c>
      <c r="D86">
        <v>85936</v>
      </c>
      <c r="E86">
        <v>83</v>
      </c>
      <c r="F86">
        <v>212504</v>
      </c>
      <c r="G86">
        <v>674383</v>
      </c>
      <c r="H86">
        <v>83</v>
      </c>
      <c r="I86" s="35">
        <v>2145320</v>
      </c>
      <c r="J86" s="35">
        <v>6512140</v>
      </c>
      <c r="K86">
        <v>83</v>
      </c>
      <c r="L86" s="35">
        <v>22348300</v>
      </c>
      <c r="M86" s="35">
        <v>72125500</v>
      </c>
      <c r="N86">
        <v>83</v>
      </c>
      <c r="O86" s="35">
        <v>233905000</v>
      </c>
      <c r="P86" s="35">
        <v>765851000</v>
      </c>
      <c r="R86" s="7">
        <v>83</v>
      </c>
      <c r="S86" t="b">
        <f>OR(Tabla19[[#This Row],[Tiempo_lineal (ns)]]&gt;$C$508,Tabla19[[#This Row],[Tiempo_lineal (ns)]]&lt;$C$509)</f>
        <v>0</v>
      </c>
      <c r="T86" t="b">
        <f>OR(Tabla19[[#This Row],[Tiempo_normal (ns)]]&gt;$D$508,Tabla19[[#This Row],[Tiempo_normal (ns)]]&lt;$D$509)</f>
        <v>0</v>
      </c>
      <c r="U86" s="7">
        <v>83</v>
      </c>
      <c r="V86" t="b">
        <f>OR(Tabla310[[#This Row],[Tiempo_lineal (ns)]]&gt;$F$508,Tabla310[[#This Row],[Tiempo_lineal (ns)]]&lt;$F$509)</f>
        <v>0</v>
      </c>
      <c r="W86" t="b">
        <f>OR(Tabla310[[#This Row],[Tiempo_normal (ns)]]&gt;$G$508,Tabla310[[#This Row],[Tiempo_normal (ns)]]&lt;$G$509)</f>
        <v>0</v>
      </c>
      <c r="X86" s="7">
        <v>83</v>
      </c>
      <c r="Y86" t="b">
        <f>OR(Tabla411[[#This Row],[Tiempo_lineal (ns)]]&gt;$I$508,Tabla411[[#This Row],[Tiempo_lineal (ns)]]&lt;$I$509)</f>
        <v>0</v>
      </c>
      <c r="Z86" t="b">
        <f>OR(Tabla411[[#This Row],[Tiempo_normal (ns)]]&gt;$J$508,Tabla411[[#This Row],[Tiempo_normal (ns)]]&lt;$J$509)</f>
        <v>0</v>
      </c>
      <c r="AA86" s="7">
        <v>83</v>
      </c>
      <c r="AB86" t="b">
        <f>OR(Tabla512[[#This Row],[Tiempo_lineal (ns)]]&gt;$L$508,Tabla512[[#This Row],[Tiempo_lineal (ns)]]&lt;$L$509)</f>
        <v>0</v>
      </c>
      <c r="AC86" t="b">
        <f>OR(Tabla512[[#This Row],[Tiempo_normal (ns)]]&gt;$M$508,Tabla512[[#This Row],[Tiempo_normal (ns)]]&lt;$M$509)</f>
        <v>0</v>
      </c>
      <c r="AD86" s="7">
        <v>83</v>
      </c>
      <c r="AE86" t="b">
        <f>OR(Tabla613[[#This Row],[Tiempo_lineal (ns)]]&gt;$O$508,Tabla613[[#This Row],[Tiempo_lineal (ns)]]&lt;$O$509)</f>
        <v>0</v>
      </c>
      <c r="AF86" s="1" t="b">
        <f>OR(Tabla613[[#This Row],[Tiempo_normal (ns)]]&gt;$P$508,Tabla613[[#This Row],[Tiempo_normal (ns)]]&lt;$P$509)</f>
        <v>0</v>
      </c>
    </row>
    <row r="87" spans="2:32" x14ac:dyDescent="0.3">
      <c r="B87">
        <v>84</v>
      </c>
      <c r="C87">
        <v>21395</v>
      </c>
      <c r="D87">
        <v>72259</v>
      </c>
      <c r="E87">
        <v>84</v>
      </c>
      <c r="F87">
        <v>213007</v>
      </c>
      <c r="G87">
        <v>648326</v>
      </c>
      <c r="H87">
        <v>84</v>
      </c>
      <c r="I87" s="35">
        <v>2177120</v>
      </c>
      <c r="J87" s="35">
        <v>6740740</v>
      </c>
      <c r="K87">
        <v>84</v>
      </c>
      <c r="L87" s="35">
        <v>22249200</v>
      </c>
      <c r="M87" s="35">
        <v>71287300</v>
      </c>
      <c r="N87">
        <v>84</v>
      </c>
      <c r="O87" s="35">
        <v>246845000</v>
      </c>
      <c r="P87" s="35">
        <v>778231000</v>
      </c>
      <c r="R87" s="8">
        <v>84</v>
      </c>
      <c r="S87" t="b">
        <f>OR(Tabla19[[#This Row],[Tiempo_lineal (ns)]]&gt;$C$508,Tabla19[[#This Row],[Tiempo_lineal (ns)]]&lt;$C$509)</f>
        <v>0</v>
      </c>
      <c r="T87" t="b">
        <f>OR(Tabla19[[#This Row],[Tiempo_normal (ns)]]&gt;$D$508,Tabla19[[#This Row],[Tiempo_normal (ns)]]&lt;$D$509)</f>
        <v>0</v>
      </c>
      <c r="U87" s="8">
        <v>84</v>
      </c>
      <c r="V87" t="b">
        <f>OR(Tabla310[[#This Row],[Tiempo_lineal (ns)]]&gt;$F$508,Tabla310[[#This Row],[Tiempo_lineal (ns)]]&lt;$F$509)</f>
        <v>0</v>
      </c>
      <c r="W87" t="b">
        <f>OR(Tabla310[[#This Row],[Tiempo_normal (ns)]]&gt;$G$508,Tabla310[[#This Row],[Tiempo_normal (ns)]]&lt;$G$509)</f>
        <v>0</v>
      </c>
      <c r="X87" s="8">
        <v>84</v>
      </c>
      <c r="Y87" t="b">
        <f>OR(Tabla411[[#This Row],[Tiempo_lineal (ns)]]&gt;$I$508,Tabla411[[#This Row],[Tiempo_lineal (ns)]]&lt;$I$509)</f>
        <v>0</v>
      </c>
      <c r="Z87" t="b">
        <f>OR(Tabla411[[#This Row],[Tiempo_normal (ns)]]&gt;$J$508,Tabla411[[#This Row],[Tiempo_normal (ns)]]&lt;$J$509)</f>
        <v>0</v>
      </c>
      <c r="AA87" s="8">
        <v>84</v>
      </c>
      <c r="AB87" t="b">
        <f>OR(Tabla512[[#This Row],[Tiempo_lineal (ns)]]&gt;$L$508,Tabla512[[#This Row],[Tiempo_lineal (ns)]]&lt;$L$509)</f>
        <v>0</v>
      </c>
      <c r="AC87" t="b">
        <f>OR(Tabla512[[#This Row],[Tiempo_normal (ns)]]&gt;$M$508,Tabla512[[#This Row],[Tiempo_normal (ns)]]&lt;$M$509)</f>
        <v>0</v>
      </c>
      <c r="AD87" s="8">
        <v>84</v>
      </c>
      <c r="AE87" t="b">
        <f>OR(Tabla613[[#This Row],[Tiempo_lineal (ns)]]&gt;$O$508,Tabla613[[#This Row],[Tiempo_lineal (ns)]]&lt;$O$509)</f>
        <v>0</v>
      </c>
      <c r="AF87" s="1" t="b">
        <f>OR(Tabla613[[#This Row],[Tiempo_normal (ns)]]&gt;$P$508,Tabla613[[#This Row],[Tiempo_normal (ns)]]&lt;$P$509)</f>
        <v>0</v>
      </c>
    </row>
    <row r="88" spans="2:32" x14ac:dyDescent="0.3">
      <c r="B88">
        <v>85</v>
      </c>
      <c r="C88">
        <v>21393</v>
      </c>
      <c r="D88">
        <v>93214</v>
      </c>
      <c r="E88">
        <v>85</v>
      </c>
      <c r="F88">
        <v>212831</v>
      </c>
      <c r="G88">
        <v>762771</v>
      </c>
      <c r="H88">
        <v>85</v>
      </c>
      <c r="I88" s="35">
        <v>2154590</v>
      </c>
      <c r="J88" s="35">
        <v>6506720</v>
      </c>
      <c r="K88">
        <v>85</v>
      </c>
      <c r="L88" s="35">
        <v>21833900</v>
      </c>
      <c r="M88" s="35">
        <v>75470000</v>
      </c>
      <c r="N88">
        <v>85</v>
      </c>
      <c r="O88" s="35">
        <v>245757000</v>
      </c>
      <c r="P88" s="35">
        <v>774614000</v>
      </c>
      <c r="R88" s="7">
        <v>85</v>
      </c>
      <c r="S88" t="b">
        <f>OR(Tabla19[[#This Row],[Tiempo_lineal (ns)]]&gt;$C$508,Tabla19[[#This Row],[Tiempo_lineal (ns)]]&lt;$C$509)</f>
        <v>0</v>
      </c>
      <c r="T88" t="b">
        <f>OR(Tabla19[[#This Row],[Tiempo_normal (ns)]]&gt;$D$508,Tabla19[[#This Row],[Tiempo_normal (ns)]]&lt;$D$509)</f>
        <v>0</v>
      </c>
      <c r="U88" s="7">
        <v>85</v>
      </c>
      <c r="V88" t="b">
        <f>OR(Tabla310[[#This Row],[Tiempo_lineal (ns)]]&gt;$F$508,Tabla310[[#This Row],[Tiempo_lineal (ns)]]&lt;$F$509)</f>
        <v>0</v>
      </c>
      <c r="W88" t="b">
        <f>OR(Tabla310[[#This Row],[Tiempo_normal (ns)]]&gt;$G$508,Tabla310[[#This Row],[Tiempo_normal (ns)]]&lt;$G$509)</f>
        <v>0</v>
      </c>
      <c r="X88" s="7">
        <v>85</v>
      </c>
      <c r="Y88" t="b">
        <f>OR(Tabla411[[#This Row],[Tiempo_lineal (ns)]]&gt;$I$508,Tabla411[[#This Row],[Tiempo_lineal (ns)]]&lt;$I$509)</f>
        <v>0</v>
      </c>
      <c r="Z88" t="b">
        <f>OR(Tabla411[[#This Row],[Tiempo_normal (ns)]]&gt;$J$508,Tabla411[[#This Row],[Tiempo_normal (ns)]]&lt;$J$509)</f>
        <v>0</v>
      </c>
      <c r="AA88" s="7">
        <v>85</v>
      </c>
      <c r="AB88" t="b">
        <f>OR(Tabla512[[#This Row],[Tiempo_lineal (ns)]]&gt;$L$508,Tabla512[[#This Row],[Tiempo_lineal (ns)]]&lt;$L$509)</f>
        <v>0</v>
      </c>
      <c r="AC88" t="b">
        <f>OR(Tabla512[[#This Row],[Tiempo_normal (ns)]]&gt;$M$508,Tabla512[[#This Row],[Tiempo_normal (ns)]]&lt;$M$509)</f>
        <v>0</v>
      </c>
      <c r="AD88" s="7">
        <v>85</v>
      </c>
      <c r="AE88" t="b">
        <f>OR(Tabla613[[#This Row],[Tiempo_lineal (ns)]]&gt;$O$508,Tabla613[[#This Row],[Tiempo_lineal (ns)]]&lt;$O$509)</f>
        <v>0</v>
      </c>
      <c r="AF88" s="1" t="b">
        <f>OR(Tabla613[[#This Row],[Tiempo_normal (ns)]]&gt;$P$508,Tabla613[[#This Row],[Tiempo_normal (ns)]]&lt;$P$509)</f>
        <v>0</v>
      </c>
    </row>
    <row r="89" spans="2:32" x14ac:dyDescent="0.3">
      <c r="B89">
        <v>86</v>
      </c>
      <c r="C89">
        <v>21369</v>
      </c>
      <c r="D89">
        <v>72911</v>
      </c>
      <c r="E89">
        <v>86</v>
      </c>
      <c r="F89">
        <v>305214</v>
      </c>
      <c r="G89">
        <v>942425</v>
      </c>
      <c r="H89">
        <v>86</v>
      </c>
      <c r="I89" s="35">
        <v>2137350</v>
      </c>
      <c r="J89" s="35">
        <v>6681880</v>
      </c>
      <c r="K89">
        <v>86</v>
      </c>
      <c r="L89" s="35">
        <v>21776600</v>
      </c>
      <c r="M89" s="35">
        <v>72529200</v>
      </c>
      <c r="N89">
        <v>86</v>
      </c>
      <c r="O89" s="35">
        <v>238282000</v>
      </c>
      <c r="P89" s="35">
        <v>761427000</v>
      </c>
      <c r="R89" s="8">
        <v>86</v>
      </c>
      <c r="S89" t="b">
        <f>OR(Tabla19[[#This Row],[Tiempo_lineal (ns)]]&gt;$C$508,Tabla19[[#This Row],[Tiempo_lineal (ns)]]&lt;$C$509)</f>
        <v>0</v>
      </c>
      <c r="T89" t="b">
        <f>OR(Tabla19[[#This Row],[Tiempo_normal (ns)]]&gt;$D$508,Tabla19[[#This Row],[Tiempo_normal (ns)]]&lt;$D$509)</f>
        <v>0</v>
      </c>
      <c r="U89" s="8">
        <v>86</v>
      </c>
      <c r="V89" t="b">
        <f>OR(Tabla310[[#This Row],[Tiempo_lineal (ns)]]&gt;$F$508,Tabla310[[#This Row],[Tiempo_lineal (ns)]]&lt;$F$509)</f>
        <v>0</v>
      </c>
      <c r="W89" t="b">
        <f>OR(Tabla310[[#This Row],[Tiempo_normal (ns)]]&gt;$G$508,Tabla310[[#This Row],[Tiempo_normal (ns)]]&lt;$G$509)</f>
        <v>0</v>
      </c>
      <c r="X89" s="8">
        <v>86</v>
      </c>
      <c r="Y89" t="b">
        <f>OR(Tabla411[[#This Row],[Tiempo_lineal (ns)]]&gt;$I$508,Tabla411[[#This Row],[Tiempo_lineal (ns)]]&lt;$I$509)</f>
        <v>0</v>
      </c>
      <c r="Z89" t="b">
        <f>OR(Tabla411[[#This Row],[Tiempo_normal (ns)]]&gt;$J$508,Tabla411[[#This Row],[Tiempo_normal (ns)]]&lt;$J$509)</f>
        <v>0</v>
      </c>
      <c r="AA89" s="8">
        <v>86</v>
      </c>
      <c r="AB89" t="b">
        <f>OR(Tabla512[[#This Row],[Tiempo_lineal (ns)]]&gt;$L$508,Tabla512[[#This Row],[Tiempo_lineal (ns)]]&lt;$L$509)</f>
        <v>0</v>
      </c>
      <c r="AC89" t="b">
        <f>OR(Tabla512[[#This Row],[Tiempo_normal (ns)]]&gt;$M$508,Tabla512[[#This Row],[Tiempo_normal (ns)]]&lt;$M$509)</f>
        <v>0</v>
      </c>
      <c r="AD89" s="8">
        <v>86</v>
      </c>
      <c r="AE89" t="b">
        <f>OR(Tabla613[[#This Row],[Tiempo_lineal (ns)]]&gt;$O$508,Tabla613[[#This Row],[Tiempo_lineal (ns)]]&lt;$O$509)</f>
        <v>0</v>
      </c>
      <c r="AF89" s="1" t="b">
        <f>OR(Tabla613[[#This Row],[Tiempo_normal (ns)]]&gt;$P$508,Tabla613[[#This Row],[Tiempo_normal (ns)]]&lt;$P$509)</f>
        <v>0</v>
      </c>
    </row>
    <row r="90" spans="2:32" x14ac:dyDescent="0.3">
      <c r="B90">
        <v>87</v>
      </c>
      <c r="C90">
        <v>21305</v>
      </c>
      <c r="D90">
        <v>66559</v>
      </c>
      <c r="E90">
        <v>87</v>
      </c>
      <c r="F90">
        <v>270318</v>
      </c>
      <c r="G90">
        <v>841384</v>
      </c>
      <c r="H90">
        <v>87</v>
      </c>
      <c r="I90" s="35">
        <v>2125240</v>
      </c>
      <c r="J90" s="35">
        <v>6516320</v>
      </c>
      <c r="K90">
        <v>87</v>
      </c>
      <c r="L90" s="35">
        <v>22232600</v>
      </c>
      <c r="M90" s="35">
        <v>81543200</v>
      </c>
      <c r="N90">
        <v>87</v>
      </c>
      <c r="O90" s="35">
        <v>233960000</v>
      </c>
      <c r="P90" s="35">
        <v>772227000</v>
      </c>
      <c r="R90" s="7">
        <v>87</v>
      </c>
      <c r="S90" t="b">
        <f>OR(Tabla19[[#This Row],[Tiempo_lineal (ns)]]&gt;$C$508,Tabla19[[#This Row],[Tiempo_lineal (ns)]]&lt;$C$509)</f>
        <v>0</v>
      </c>
      <c r="T90" t="b">
        <f>OR(Tabla19[[#This Row],[Tiempo_normal (ns)]]&gt;$D$508,Tabla19[[#This Row],[Tiempo_normal (ns)]]&lt;$D$509)</f>
        <v>0</v>
      </c>
      <c r="U90" s="7">
        <v>87</v>
      </c>
      <c r="V90" t="b">
        <f>OR(Tabla310[[#This Row],[Tiempo_lineal (ns)]]&gt;$F$508,Tabla310[[#This Row],[Tiempo_lineal (ns)]]&lt;$F$509)</f>
        <v>0</v>
      </c>
      <c r="W90" t="b">
        <f>OR(Tabla310[[#This Row],[Tiempo_normal (ns)]]&gt;$G$508,Tabla310[[#This Row],[Tiempo_normal (ns)]]&lt;$G$509)</f>
        <v>0</v>
      </c>
      <c r="X90" s="7">
        <v>87</v>
      </c>
      <c r="Y90" t="b">
        <f>OR(Tabla411[[#This Row],[Tiempo_lineal (ns)]]&gt;$I$508,Tabla411[[#This Row],[Tiempo_lineal (ns)]]&lt;$I$509)</f>
        <v>0</v>
      </c>
      <c r="Z90" t="b">
        <f>OR(Tabla411[[#This Row],[Tiempo_normal (ns)]]&gt;$J$508,Tabla411[[#This Row],[Tiempo_normal (ns)]]&lt;$J$509)</f>
        <v>0</v>
      </c>
      <c r="AA90" s="7">
        <v>87</v>
      </c>
      <c r="AB90" t="b">
        <f>OR(Tabla512[[#This Row],[Tiempo_lineal (ns)]]&gt;$L$508,Tabla512[[#This Row],[Tiempo_lineal (ns)]]&lt;$L$509)</f>
        <v>0</v>
      </c>
      <c r="AC90" t="b">
        <f>OR(Tabla512[[#This Row],[Tiempo_normal (ns)]]&gt;$M$508,Tabla512[[#This Row],[Tiempo_normal (ns)]]&lt;$M$509)</f>
        <v>0</v>
      </c>
      <c r="AD90" s="7">
        <v>87</v>
      </c>
      <c r="AE90" t="b">
        <f>OR(Tabla613[[#This Row],[Tiempo_lineal (ns)]]&gt;$O$508,Tabla613[[#This Row],[Tiempo_lineal (ns)]]&lt;$O$509)</f>
        <v>0</v>
      </c>
      <c r="AF90" s="1" t="b">
        <f>OR(Tabla613[[#This Row],[Tiempo_normal (ns)]]&gt;$P$508,Tabla613[[#This Row],[Tiempo_normal (ns)]]&lt;$P$509)</f>
        <v>0</v>
      </c>
    </row>
    <row r="91" spans="2:32" x14ac:dyDescent="0.3">
      <c r="B91">
        <v>88</v>
      </c>
      <c r="C91">
        <v>94478</v>
      </c>
      <c r="D91">
        <v>99260</v>
      </c>
      <c r="E91">
        <v>88</v>
      </c>
      <c r="F91">
        <v>276673</v>
      </c>
      <c r="G91">
        <v>832718</v>
      </c>
      <c r="H91">
        <v>88</v>
      </c>
      <c r="I91" s="35">
        <v>2135720</v>
      </c>
      <c r="J91" s="35">
        <v>6512410</v>
      </c>
      <c r="K91">
        <v>88</v>
      </c>
      <c r="L91" s="35">
        <v>22638800</v>
      </c>
      <c r="M91" s="35">
        <v>70682800</v>
      </c>
      <c r="N91">
        <v>88</v>
      </c>
      <c r="O91" s="35">
        <v>233203000</v>
      </c>
      <c r="P91" s="35">
        <v>815002000</v>
      </c>
      <c r="R91" s="8">
        <v>88</v>
      </c>
      <c r="S91" t="b">
        <f>OR(Tabla19[[#This Row],[Tiempo_lineal (ns)]]&gt;$C$508,Tabla19[[#This Row],[Tiempo_lineal (ns)]]&lt;$C$509)</f>
        <v>1</v>
      </c>
      <c r="T91" t="b">
        <f>OR(Tabla19[[#This Row],[Tiempo_normal (ns)]]&gt;$D$508,Tabla19[[#This Row],[Tiempo_normal (ns)]]&lt;$D$509)</f>
        <v>0</v>
      </c>
      <c r="U91" s="8">
        <v>88</v>
      </c>
      <c r="V91" t="b">
        <f>OR(Tabla310[[#This Row],[Tiempo_lineal (ns)]]&gt;$F$508,Tabla310[[#This Row],[Tiempo_lineal (ns)]]&lt;$F$509)</f>
        <v>0</v>
      </c>
      <c r="W91" t="b">
        <f>OR(Tabla310[[#This Row],[Tiempo_normal (ns)]]&gt;$G$508,Tabla310[[#This Row],[Tiempo_normal (ns)]]&lt;$G$509)</f>
        <v>0</v>
      </c>
      <c r="X91" s="8">
        <v>88</v>
      </c>
      <c r="Y91" t="b">
        <f>OR(Tabla411[[#This Row],[Tiempo_lineal (ns)]]&gt;$I$508,Tabla411[[#This Row],[Tiempo_lineal (ns)]]&lt;$I$509)</f>
        <v>0</v>
      </c>
      <c r="Z91" t="b">
        <f>OR(Tabla411[[#This Row],[Tiempo_normal (ns)]]&gt;$J$508,Tabla411[[#This Row],[Tiempo_normal (ns)]]&lt;$J$509)</f>
        <v>0</v>
      </c>
      <c r="AA91" s="8">
        <v>88</v>
      </c>
      <c r="AB91" t="b">
        <f>OR(Tabla512[[#This Row],[Tiempo_lineal (ns)]]&gt;$L$508,Tabla512[[#This Row],[Tiempo_lineal (ns)]]&lt;$L$509)</f>
        <v>0</v>
      </c>
      <c r="AC91" t="b">
        <f>OR(Tabla512[[#This Row],[Tiempo_normal (ns)]]&gt;$M$508,Tabla512[[#This Row],[Tiempo_normal (ns)]]&lt;$M$509)</f>
        <v>0</v>
      </c>
      <c r="AD91" s="8">
        <v>88</v>
      </c>
      <c r="AE91" t="b">
        <f>OR(Tabla613[[#This Row],[Tiempo_lineal (ns)]]&gt;$O$508,Tabla613[[#This Row],[Tiempo_lineal (ns)]]&lt;$O$509)</f>
        <v>0</v>
      </c>
      <c r="AF91" s="1" t="b">
        <f>OR(Tabla613[[#This Row],[Tiempo_normal (ns)]]&gt;$P$508,Tabla613[[#This Row],[Tiempo_normal (ns)]]&lt;$P$509)</f>
        <v>0</v>
      </c>
    </row>
    <row r="92" spans="2:32" x14ac:dyDescent="0.3">
      <c r="B92">
        <v>89</v>
      </c>
      <c r="C92">
        <v>21916</v>
      </c>
      <c r="D92">
        <v>71225</v>
      </c>
      <c r="E92">
        <v>89</v>
      </c>
      <c r="F92">
        <v>263803</v>
      </c>
      <c r="G92">
        <v>733262</v>
      </c>
      <c r="H92">
        <v>89</v>
      </c>
      <c r="I92" s="35">
        <v>2137640</v>
      </c>
      <c r="J92" s="35">
        <v>6970840</v>
      </c>
      <c r="K92">
        <v>89</v>
      </c>
      <c r="L92" s="35">
        <v>22017900</v>
      </c>
      <c r="M92" s="35">
        <v>69850200</v>
      </c>
      <c r="N92">
        <v>89</v>
      </c>
      <c r="O92" s="35">
        <v>244072000</v>
      </c>
      <c r="P92" s="35">
        <v>753447000</v>
      </c>
      <c r="R92" s="7">
        <v>89</v>
      </c>
      <c r="S92" t="b">
        <f>OR(Tabla19[[#This Row],[Tiempo_lineal (ns)]]&gt;$C$508,Tabla19[[#This Row],[Tiempo_lineal (ns)]]&lt;$C$509)</f>
        <v>0</v>
      </c>
      <c r="T92" t="b">
        <f>OR(Tabla19[[#This Row],[Tiempo_normal (ns)]]&gt;$D$508,Tabla19[[#This Row],[Tiempo_normal (ns)]]&lt;$D$509)</f>
        <v>0</v>
      </c>
      <c r="U92" s="7">
        <v>89</v>
      </c>
      <c r="V92" t="b">
        <f>OR(Tabla310[[#This Row],[Tiempo_lineal (ns)]]&gt;$F$508,Tabla310[[#This Row],[Tiempo_lineal (ns)]]&lt;$F$509)</f>
        <v>0</v>
      </c>
      <c r="W92" t="b">
        <f>OR(Tabla310[[#This Row],[Tiempo_normal (ns)]]&gt;$G$508,Tabla310[[#This Row],[Tiempo_normal (ns)]]&lt;$G$509)</f>
        <v>0</v>
      </c>
      <c r="X92" s="7">
        <v>89</v>
      </c>
      <c r="Y92" t="b">
        <f>OR(Tabla411[[#This Row],[Tiempo_lineal (ns)]]&gt;$I$508,Tabla411[[#This Row],[Tiempo_lineal (ns)]]&lt;$I$509)</f>
        <v>0</v>
      </c>
      <c r="Z92" t="b">
        <f>OR(Tabla411[[#This Row],[Tiempo_normal (ns)]]&gt;$J$508,Tabla411[[#This Row],[Tiempo_normal (ns)]]&lt;$J$509)</f>
        <v>0</v>
      </c>
      <c r="AA92" s="7">
        <v>89</v>
      </c>
      <c r="AB92" t="b">
        <f>OR(Tabla512[[#This Row],[Tiempo_lineal (ns)]]&gt;$L$508,Tabla512[[#This Row],[Tiempo_lineal (ns)]]&lt;$L$509)</f>
        <v>0</v>
      </c>
      <c r="AC92" t="b">
        <f>OR(Tabla512[[#This Row],[Tiempo_normal (ns)]]&gt;$M$508,Tabla512[[#This Row],[Tiempo_normal (ns)]]&lt;$M$509)</f>
        <v>0</v>
      </c>
      <c r="AD92" s="7">
        <v>89</v>
      </c>
      <c r="AE92" t="b">
        <f>OR(Tabla613[[#This Row],[Tiempo_lineal (ns)]]&gt;$O$508,Tabla613[[#This Row],[Tiempo_lineal (ns)]]&lt;$O$509)</f>
        <v>0</v>
      </c>
      <c r="AF92" s="1" t="b">
        <f>OR(Tabla613[[#This Row],[Tiempo_normal (ns)]]&gt;$P$508,Tabla613[[#This Row],[Tiempo_normal (ns)]]&lt;$P$509)</f>
        <v>0</v>
      </c>
    </row>
    <row r="93" spans="2:32" x14ac:dyDescent="0.3">
      <c r="B93">
        <v>90</v>
      </c>
      <c r="C93">
        <v>21327</v>
      </c>
      <c r="D93">
        <v>78465</v>
      </c>
      <c r="E93">
        <v>90</v>
      </c>
      <c r="F93">
        <v>212674</v>
      </c>
      <c r="G93">
        <v>637368</v>
      </c>
      <c r="H93">
        <v>90</v>
      </c>
      <c r="I93" s="35">
        <v>2199900</v>
      </c>
      <c r="J93" s="35">
        <v>6536430</v>
      </c>
      <c r="K93">
        <v>90</v>
      </c>
      <c r="L93" s="35">
        <v>22126500</v>
      </c>
      <c r="M93" s="35">
        <v>70956300</v>
      </c>
      <c r="N93">
        <v>90</v>
      </c>
      <c r="O93" s="35">
        <v>241636000</v>
      </c>
      <c r="P93" s="35">
        <v>761419000</v>
      </c>
      <c r="R93" s="8">
        <v>90</v>
      </c>
      <c r="S93" t="b">
        <f>OR(Tabla19[[#This Row],[Tiempo_lineal (ns)]]&gt;$C$508,Tabla19[[#This Row],[Tiempo_lineal (ns)]]&lt;$C$509)</f>
        <v>0</v>
      </c>
      <c r="T93" t="b">
        <f>OR(Tabla19[[#This Row],[Tiempo_normal (ns)]]&gt;$D$508,Tabla19[[#This Row],[Tiempo_normal (ns)]]&lt;$D$509)</f>
        <v>0</v>
      </c>
      <c r="U93" s="8">
        <v>90</v>
      </c>
      <c r="V93" t="b">
        <f>OR(Tabla310[[#This Row],[Tiempo_lineal (ns)]]&gt;$F$508,Tabla310[[#This Row],[Tiempo_lineal (ns)]]&lt;$F$509)</f>
        <v>0</v>
      </c>
      <c r="W93" t="b">
        <f>OR(Tabla310[[#This Row],[Tiempo_normal (ns)]]&gt;$G$508,Tabla310[[#This Row],[Tiempo_normal (ns)]]&lt;$G$509)</f>
        <v>0</v>
      </c>
      <c r="X93" s="8">
        <v>90</v>
      </c>
      <c r="Y93" t="b">
        <f>OR(Tabla411[[#This Row],[Tiempo_lineal (ns)]]&gt;$I$508,Tabla411[[#This Row],[Tiempo_lineal (ns)]]&lt;$I$509)</f>
        <v>0</v>
      </c>
      <c r="Z93" t="b">
        <f>OR(Tabla411[[#This Row],[Tiempo_normal (ns)]]&gt;$J$508,Tabla411[[#This Row],[Tiempo_normal (ns)]]&lt;$J$509)</f>
        <v>0</v>
      </c>
      <c r="AA93" s="8">
        <v>90</v>
      </c>
      <c r="AB93" t="b">
        <f>OR(Tabla512[[#This Row],[Tiempo_lineal (ns)]]&gt;$L$508,Tabla512[[#This Row],[Tiempo_lineal (ns)]]&lt;$L$509)</f>
        <v>0</v>
      </c>
      <c r="AC93" t="b">
        <f>OR(Tabla512[[#This Row],[Tiempo_normal (ns)]]&gt;$M$508,Tabla512[[#This Row],[Tiempo_normal (ns)]]&lt;$M$509)</f>
        <v>0</v>
      </c>
      <c r="AD93" s="8">
        <v>90</v>
      </c>
      <c r="AE93" t="b">
        <f>OR(Tabla613[[#This Row],[Tiempo_lineal (ns)]]&gt;$O$508,Tabla613[[#This Row],[Tiempo_lineal (ns)]]&lt;$O$509)</f>
        <v>0</v>
      </c>
      <c r="AF93" s="1" t="b">
        <f>OR(Tabla613[[#This Row],[Tiempo_normal (ns)]]&gt;$P$508,Tabla613[[#This Row],[Tiempo_normal (ns)]]&lt;$P$509)</f>
        <v>0</v>
      </c>
    </row>
    <row r="94" spans="2:32" x14ac:dyDescent="0.3">
      <c r="B94">
        <v>91</v>
      </c>
      <c r="C94">
        <v>23817</v>
      </c>
      <c r="D94">
        <v>79223</v>
      </c>
      <c r="E94">
        <v>91</v>
      </c>
      <c r="F94">
        <v>212746</v>
      </c>
      <c r="G94">
        <v>648075</v>
      </c>
      <c r="H94">
        <v>91</v>
      </c>
      <c r="I94" s="35">
        <v>2153640</v>
      </c>
      <c r="J94" s="35">
        <v>6596800</v>
      </c>
      <c r="K94">
        <v>91</v>
      </c>
      <c r="L94" s="35">
        <v>22786000</v>
      </c>
      <c r="M94" s="35">
        <v>70600300</v>
      </c>
      <c r="N94">
        <v>91</v>
      </c>
      <c r="O94" s="35">
        <v>248312000</v>
      </c>
      <c r="P94" s="35">
        <v>762221000</v>
      </c>
      <c r="R94" s="7">
        <v>91</v>
      </c>
      <c r="S94" t="b">
        <f>OR(Tabla19[[#This Row],[Tiempo_lineal (ns)]]&gt;$C$508,Tabla19[[#This Row],[Tiempo_lineal (ns)]]&lt;$C$509)</f>
        <v>0</v>
      </c>
      <c r="T94" t="b">
        <f>OR(Tabla19[[#This Row],[Tiempo_normal (ns)]]&gt;$D$508,Tabla19[[#This Row],[Tiempo_normal (ns)]]&lt;$D$509)</f>
        <v>0</v>
      </c>
      <c r="U94" s="7">
        <v>91</v>
      </c>
      <c r="V94" t="b">
        <f>OR(Tabla310[[#This Row],[Tiempo_lineal (ns)]]&gt;$F$508,Tabla310[[#This Row],[Tiempo_lineal (ns)]]&lt;$F$509)</f>
        <v>0</v>
      </c>
      <c r="W94" t="b">
        <f>OR(Tabla310[[#This Row],[Tiempo_normal (ns)]]&gt;$G$508,Tabla310[[#This Row],[Tiempo_normal (ns)]]&lt;$G$509)</f>
        <v>0</v>
      </c>
      <c r="X94" s="7">
        <v>91</v>
      </c>
      <c r="Y94" t="b">
        <f>OR(Tabla411[[#This Row],[Tiempo_lineal (ns)]]&gt;$I$508,Tabla411[[#This Row],[Tiempo_lineal (ns)]]&lt;$I$509)</f>
        <v>0</v>
      </c>
      <c r="Z94" t="b">
        <f>OR(Tabla411[[#This Row],[Tiempo_normal (ns)]]&gt;$J$508,Tabla411[[#This Row],[Tiempo_normal (ns)]]&lt;$J$509)</f>
        <v>0</v>
      </c>
      <c r="AA94" s="7">
        <v>91</v>
      </c>
      <c r="AB94" t="b">
        <f>OR(Tabla512[[#This Row],[Tiempo_lineal (ns)]]&gt;$L$508,Tabla512[[#This Row],[Tiempo_lineal (ns)]]&lt;$L$509)</f>
        <v>0</v>
      </c>
      <c r="AC94" t="b">
        <f>OR(Tabla512[[#This Row],[Tiempo_normal (ns)]]&gt;$M$508,Tabla512[[#This Row],[Tiempo_normal (ns)]]&lt;$M$509)</f>
        <v>0</v>
      </c>
      <c r="AD94" s="7">
        <v>91</v>
      </c>
      <c r="AE94" t="b">
        <f>OR(Tabla613[[#This Row],[Tiempo_lineal (ns)]]&gt;$O$508,Tabla613[[#This Row],[Tiempo_lineal (ns)]]&lt;$O$509)</f>
        <v>0</v>
      </c>
      <c r="AF94" s="1" t="b">
        <f>OR(Tabla613[[#This Row],[Tiempo_normal (ns)]]&gt;$P$508,Tabla613[[#This Row],[Tiempo_normal (ns)]]&lt;$P$509)</f>
        <v>0</v>
      </c>
    </row>
    <row r="95" spans="2:32" x14ac:dyDescent="0.3">
      <c r="B95">
        <v>92</v>
      </c>
      <c r="C95">
        <v>22966</v>
      </c>
      <c r="D95">
        <v>91687</v>
      </c>
      <c r="E95">
        <v>92</v>
      </c>
      <c r="F95">
        <v>212619</v>
      </c>
      <c r="G95">
        <v>653234</v>
      </c>
      <c r="H95">
        <v>92</v>
      </c>
      <c r="I95" s="35">
        <v>2147970</v>
      </c>
      <c r="J95" s="35">
        <v>6565430</v>
      </c>
      <c r="K95">
        <v>92</v>
      </c>
      <c r="L95" s="35">
        <v>24929300</v>
      </c>
      <c r="M95" s="35">
        <v>81702800</v>
      </c>
      <c r="N95">
        <v>92</v>
      </c>
      <c r="O95" s="35">
        <v>247655000</v>
      </c>
      <c r="P95" s="35">
        <v>789136000</v>
      </c>
      <c r="R95" s="8">
        <v>92</v>
      </c>
      <c r="S95" t="b">
        <f>OR(Tabla19[[#This Row],[Tiempo_lineal (ns)]]&gt;$C$508,Tabla19[[#This Row],[Tiempo_lineal (ns)]]&lt;$C$509)</f>
        <v>0</v>
      </c>
      <c r="T95" t="b">
        <f>OR(Tabla19[[#This Row],[Tiempo_normal (ns)]]&gt;$D$508,Tabla19[[#This Row],[Tiempo_normal (ns)]]&lt;$D$509)</f>
        <v>0</v>
      </c>
      <c r="U95" s="8">
        <v>92</v>
      </c>
      <c r="V95" t="b">
        <f>OR(Tabla310[[#This Row],[Tiempo_lineal (ns)]]&gt;$F$508,Tabla310[[#This Row],[Tiempo_lineal (ns)]]&lt;$F$509)</f>
        <v>0</v>
      </c>
      <c r="W95" t="b">
        <f>OR(Tabla310[[#This Row],[Tiempo_normal (ns)]]&gt;$G$508,Tabla310[[#This Row],[Tiempo_normal (ns)]]&lt;$G$509)</f>
        <v>0</v>
      </c>
      <c r="X95" s="8">
        <v>92</v>
      </c>
      <c r="Y95" t="b">
        <f>OR(Tabla411[[#This Row],[Tiempo_lineal (ns)]]&gt;$I$508,Tabla411[[#This Row],[Tiempo_lineal (ns)]]&lt;$I$509)</f>
        <v>0</v>
      </c>
      <c r="Z95" t="b">
        <f>OR(Tabla411[[#This Row],[Tiempo_normal (ns)]]&gt;$J$508,Tabla411[[#This Row],[Tiempo_normal (ns)]]&lt;$J$509)</f>
        <v>0</v>
      </c>
      <c r="AA95" s="8">
        <v>92</v>
      </c>
      <c r="AB95" t="b">
        <f>OR(Tabla512[[#This Row],[Tiempo_lineal (ns)]]&gt;$L$508,Tabla512[[#This Row],[Tiempo_lineal (ns)]]&lt;$L$509)</f>
        <v>0</v>
      </c>
      <c r="AC95" t="b">
        <f>OR(Tabla512[[#This Row],[Tiempo_normal (ns)]]&gt;$M$508,Tabla512[[#This Row],[Tiempo_normal (ns)]]&lt;$M$509)</f>
        <v>0</v>
      </c>
      <c r="AD95" s="8">
        <v>92</v>
      </c>
      <c r="AE95" t="b">
        <f>OR(Tabla613[[#This Row],[Tiempo_lineal (ns)]]&gt;$O$508,Tabla613[[#This Row],[Tiempo_lineal (ns)]]&lt;$O$509)</f>
        <v>0</v>
      </c>
      <c r="AF95" s="1" t="b">
        <f>OR(Tabla613[[#This Row],[Tiempo_normal (ns)]]&gt;$P$508,Tabla613[[#This Row],[Tiempo_normal (ns)]]&lt;$P$509)</f>
        <v>0</v>
      </c>
    </row>
    <row r="96" spans="2:32" x14ac:dyDescent="0.3">
      <c r="B96">
        <v>93</v>
      </c>
      <c r="C96">
        <v>24280</v>
      </c>
      <c r="D96">
        <v>84950</v>
      </c>
      <c r="E96">
        <v>93</v>
      </c>
      <c r="F96">
        <v>212641</v>
      </c>
      <c r="G96">
        <v>672188</v>
      </c>
      <c r="H96">
        <v>93</v>
      </c>
      <c r="I96" s="35">
        <v>2158550</v>
      </c>
      <c r="J96" s="35">
        <v>6645940</v>
      </c>
      <c r="K96">
        <v>93</v>
      </c>
      <c r="L96" s="35">
        <v>27016400</v>
      </c>
      <c r="M96" s="35">
        <v>79094600</v>
      </c>
      <c r="N96">
        <v>93</v>
      </c>
      <c r="O96" s="35">
        <v>232454000</v>
      </c>
      <c r="P96" s="35">
        <v>802728000</v>
      </c>
      <c r="R96" s="7">
        <v>93</v>
      </c>
      <c r="S96" t="b">
        <f>OR(Tabla19[[#This Row],[Tiempo_lineal (ns)]]&gt;$C$508,Tabla19[[#This Row],[Tiempo_lineal (ns)]]&lt;$C$509)</f>
        <v>0</v>
      </c>
      <c r="T96" t="b">
        <f>OR(Tabla19[[#This Row],[Tiempo_normal (ns)]]&gt;$D$508,Tabla19[[#This Row],[Tiempo_normal (ns)]]&lt;$D$509)</f>
        <v>0</v>
      </c>
      <c r="U96" s="7">
        <v>93</v>
      </c>
      <c r="V96" t="b">
        <f>OR(Tabla310[[#This Row],[Tiempo_lineal (ns)]]&gt;$F$508,Tabla310[[#This Row],[Tiempo_lineal (ns)]]&lt;$F$509)</f>
        <v>0</v>
      </c>
      <c r="W96" t="b">
        <f>OR(Tabla310[[#This Row],[Tiempo_normal (ns)]]&gt;$G$508,Tabla310[[#This Row],[Tiempo_normal (ns)]]&lt;$G$509)</f>
        <v>0</v>
      </c>
      <c r="X96" s="7">
        <v>93</v>
      </c>
      <c r="Y96" t="b">
        <f>OR(Tabla411[[#This Row],[Tiempo_lineal (ns)]]&gt;$I$508,Tabla411[[#This Row],[Tiempo_lineal (ns)]]&lt;$I$509)</f>
        <v>0</v>
      </c>
      <c r="Z96" t="b">
        <f>OR(Tabla411[[#This Row],[Tiempo_normal (ns)]]&gt;$J$508,Tabla411[[#This Row],[Tiempo_normal (ns)]]&lt;$J$509)</f>
        <v>0</v>
      </c>
      <c r="AA96" s="7">
        <v>93</v>
      </c>
      <c r="AB96" t="b">
        <f>OR(Tabla512[[#This Row],[Tiempo_lineal (ns)]]&gt;$L$508,Tabla512[[#This Row],[Tiempo_lineal (ns)]]&lt;$L$509)</f>
        <v>0</v>
      </c>
      <c r="AC96" t="b">
        <f>OR(Tabla512[[#This Row],[Tiempo_normal (ns)]]&gt;$M$508,Tabla512[[#This Row],[Tiempo_normal (ns)]]&lt;$M$509)</f>
        <v>0</v>
      </c>
      <c r="AD96" s="7">
        <v>93</v>
      </c>
      <c r="AE96" t="b">
        <f>OR(Tabla613[[#This Row],[Tiempo_lineal (ns)]]&gt;$O$508,Tabla613[[#This Row],[Tiempo_lineal (ns)]]&lt;$O$509)</f>
        <v>0</v>
      </c>
      <c r="AF96" s="1" t="b">
        <f>OR(Tabla613[[#This Row],[Tiempo_normal (ns)]]&gt;$P$508,Tabla613[[#This Row],[Tiempo_normal (ns)]]&lt;$P$509)</f>
        <v>0</v>
      </c>
    </row>
    <row r="97" spans="2:32" x14ac:dyDescent="0.3">
      <c r="B97">
        <v>94</v>
      </c>
      <c r="C97">
        <v>21337</v>
      </c>
      <c r="D97">
        <v>70115</v>
      </c>
      <c r="E97">
        <v>94</v>
      </c>
      <c r="F97">
        <v>236378</v>
      </c>
      <c r="G97">
        <v>706945</v>
      </c>
      <c r="H97">
        <v>94</v>
      </c>
      <c r="I97" s="35">
        <v>2198530</v>
      </c>
      <c r="J97" s="35">
        <v>6548700</v>
      </c>
      <c r="K97">
        <v>94</v>
      </c>
      <c r="L97" s="35">
        <v>25688700</v>
      </c>
      <c r="M97" s="35">
        <v>83621200</v>
      </c>
      <c r="N97">
        <v>94</v>
      </c>
      <c r="O97" s="35">
        <v>243082000</v>
      </c>
      <c r="P97" s="35">
        <v>763117000</v>
      </c>
      <c r="R97" s="8">
        <v>94</v>
      </c>
      <c r="S97" t="b">
        <f>OR(Tabla19[[#This Row],[Tiempo_lineal (ns)]]&gt;$C$508,Tabla19[[#This Row],[Tiempo_lineal (ns)]]&lt;$C$509)</f>
        <v>0</v>
      </c>
      <c r="T97" t="b">
        <f>OR(Tabla19[[#This Row],[Tiempo_normal (ns)]]&gt;$D$508,Tabla19[[#This Row],[Tiempo_normal (ns)]]&lt;$D$509)</f>
        <v>0</v>
      </c>
      <c r="U97" s="8">
        <v>94</v>
      </c>
      <c r="V97" t="b">
        <f>OR(Tabla310[[#This Row],[Tiempo_lineal (ns)]]&gt;$F$508,Tabla310[[#This Row],[Tiempo_lineal (ns)]]&lt;$F$509)</f>
        <v>0</v>
      </c>
      <c r="W97" t="b">
        <f>OR(Tabla310[[#This Row],[Tiempo_normal (ns)]]&gt;$G$508,Tabla310[[#This Row],[Tiempo_normal (ns)]]&lt;$G$509)</f>
        <v>0</v>
      </c>
      <c r="X97" s="8">
        <v>94</v>
      </c>
      <c r="Y97" t="b">
        <f>OR(Tabla411[[#This Row],[Tiempo_lineal (ns)]]&gt;$I$508,Tabla411[[#This Row],[Tiempo_lineal (ns)]]&lt;$I$509)</f>
        <v>0</v>
      </c>
      <c r="Z97" t="b">
        <f>OR(Tabla411[[#This Row],[Tiempo_normal (ns)]]&gt;$J$508,Tabla411[[#This Row],[Tiempo_normal (ns)]]&lt;$J$509)</f>
        <v>0</v>
      </c>
      <c r="AA97" s="8">
        <v>94</v>
      </c>
      <c r="AB97" t="b">
        <f>OR(Tabla512[[#This Row],[Tiempo_lineal (ns)]]&gt;$L$508,Tabla512[[#This Row],[Tiempo_lineal (ns)]]&lt;$L$509)</f>
        <v>0</v>
      </c>
      <c r="AC97" t="b">
        <f>OR(Tabla512[[#This Row],[Tiempo_normal (ns)]]&gt;$M$508,Tabla512[[#This Row],[Tiempo_normal (ns)]]&lt;$M$509)</f>
        <v>0</v>
      </c>
      <c r="AD97" s="8">
        <v>94</v>
      </c>
      <c r="AE97" t="b">
        <f>OR(Tabla613[[#This Row],[Tiempo_lineal (ns)]]&gt;$O$508,Tabla613[[#This Row],[Tiempo_lineal (ns)]]&lt;$O$509)</f>
        <v>0</v>
      </c>
      <c r="AF97" s="1" t="b">
        <f>OR(Tabla613[[#This Row],[Tiempo_normal (ns)]]&gt;$P$508,Tabla613[[#This Row],[Tiempo_normal (ns)]]&lt;$P$509)</f>
        <v>0</v>
      </c>
    </row>
    <row r="98" spans="2:32" x14ac:dyDescent="0.3">
      <c r="B98">
        <v>95</v>
      </c>
      <c r="C98">
        <v>21269</v>
      </c>
      <c r="D98">
        <v>70344</v>
      </c>
      <c r="E98">
        <v>95</v>
      </c>
      <c r="F98">
        <v>246797</v>
      </c>
      <c r="G98">
        <v>721486</v>
      </c>
      <c r="H98">
        <v>95</v>
      </c>
      <c r="I98" s="35">
        <v>2303740</v>
      </c>
      <c r="J98" s="35">
        <v>6627460</v>
      </c>
      <c r="K98">
        <v>95</v>
      </c>
      <c r="L98" s="35">
        <v>24136200</v>
      </c>
      <c r="M98" s="35">
        <v>82828000</v>
      </c>
      <c r="N98">
        <v>95</v>
      </c>
      <c r="O98" s="35">
        <v>239993000</v>
      </c>
      <c r="P98" s="35">
        <v>771930000</v>
      </c>
      <c r="R98" s="7">
        <v>95</v>
      </c>
      <c r="S98" t="b">
        <f>OR(Tabla19[[#This Row],[Tiempo_lineal (ns)]]&gt;$C$508,Tabla19[[#This Row],[Tiempo_lineal (ns)]]&lt;$C$509)</f>
        <v>0</v>
      </c>
      <c r="T98" t="b">
        <f>OR(Tabla19[[#This Row],[Tiempo_normal (ns)]]&gt;$D$508,Tabla19[[#This Row],[Tiempo_normal (ns)]]&lt;$D$509)</f>
        <v>0</v>
      </c>
      <c r="U98" s="7">
        <v>95</v>
      </c>
      <c r="V98" t="b">
        <f>OR(Tabla310[[#This Row],[Tiempo_lineal (ns)]]&gt;$F$508,Tabla310[[#This Row],[Tiempo_lineal (ns)]]&lt;$F$509)</f>
        <v>0</v>
      </c>
      <c r="W98" t="b">
        <f>OR(Tabla310[[#This Row],[Tiempo_normal (ns)]]&gt;$G$508,Tabla310[[#This Row],[Tiempo_normal (ns)]]&lt;$G$509)</f>
        <v>0</v>
      </c>
      <c r="X98" s="7">
        <v>95</v>
      </c>
      <c r="Y98" t="b">
        <f>OR(Tabla411[[#This Row],[Tiempo_lineal (ns)]]&gt;$I$508,Tabla411[[#This Row],[Tiempo_lineal (ns)]]&lt;$I$509)</f>
        <v>0</v>
      </c>
      <c r="Z98" t="b">
        <f>OR(Tabla411[[#This Row],[Tiempo_normal (ns)]]&gt;$J$508,Tabla411[[#This Row],[Tiempo_normal (ns)]]&lt;$J$509)</f>
        <v>0</v>
      </c>
      <c r="AA98" s="7">
        <v>95</v>
      </c>
      <c r="AB98" t="b">
        <f>OR(Tabla512[[#This Row],[Tiempo_lineal (ns)]]&gt;$L$508,Tabla512[[#This Row],[Tiempo_lineal (ns)]]&lt;$L$509)</f>
        <v>0</v>
      </c>
      <c r="AC98" t="b">
        <f>OR(Tabla512[[#This Row],[Tiempo_normal (ns)]]&gt;$M$508,Tabla512[[#This Row],[Tiempo_normal (ns)]]&lt;$M$509)</f>
        <v>0</v>
      </c>
      <c r="AD98" s="7">
        <v>95</v>
      </c>
      <c r="AE98" t="b">
        <f>OR(Tabla613[[#This Row],[Tiempo_lineal (ns)]]&gt;$O$508,Tabla613[[#This Row],[Tiempo_lineal (ns)]]&lt;$O$509)</f>
        <v>0</v>
      </c>
      <c r="AF98" s="1" t="b">
        <f>OR(Tabla613[[#This Row],[Tiempo_normal (ns)]]&gt;$P$508,Tabla613[[#This Row],[Tiempo_normal (ns)]]&lt;$P$509)</f>
        <v>0</v>
      </c>
    </row>
    <row r="99" spans="2:32" x14ac:dyDescent="0.3">
      <c r="B99">
        <v>96</v>
      </c>
      <c r="C99">
        <v>21282</v>
      </c>
      <c r="D99">
        <v>70730</v>
      </c>
      <c r="E99">
        <v>96</v>
      </c>
      <c r="F99">
        <v>216850</v>
      </c>
      <c r="G99">
        <v>655313</v>
      </c>
      <c r="H99">
        <v>96</v>
      </c>
      <c r="I99" s="35">
        <v>2131360</v>
      </c>
      <c r="J99" s="35">
        <v>6968300</v>
      </c>
      <c r="K99">
        <v>96</v>
      </c>
      <c r="L99" s="35">
        <v>23755400</v>
      </c>
      <c r="M99" s="35">
        <v>73609900</v>
      </c>
      <c r="N99">
        <v>96</v>
      </c>
      <c r="O99" s="35">
        <v>232592000</v>
      </c>
      <c r="P99" s="35">
        <v>765911000</v>
      </c>
      <c r="R99" s="8">
        <v>96</v>
      </c>
      <c r="S99" t="b">
        <f>OR(Tabla19[[#This Row],[Tiempo_lineal (ns)]]&gt;$C$508,Tabla19[[#This Row],[Tiempo_lineal (ns)]]&lt;$C$509)</f>
        <v>0</v>
      </c>
      <c r="T99" t="b">
        <f>OR(Tabla19[[#This Row],[Tiempo_normal (ns)]]&gt;$D$508,Tabla19[[#This Row],[Tiempo_normal (ns)]]&lt;$D$509)</f>
        <v>0</v>
      </c>
      <c r="U99" s="8">
        <v>96</v>
      </c>
      <c r="V99" t="b">
        <f>OR(Tabla310[[#This Row],[Tiempo_lineal (ns)]]&gt;$F$508,Tabla310[[#This Row],[Tiempo_lineal (ns)]]&lt;$F$509)</f>
        <v>0</v>
      </c>
      <c r="W99" t="b">
        <f>OR(Tabla310[[#This Row],[Tiempo_normal (ns)]]&gt;$G$508,Tabla310[[#This Row],[Tiempo_normal (ns)]]&lt;$G$509)</f>
        <v>0</v>
      </c>
      <c r="X99" s="8">
        <v>96</v>
      </c>
      <c r="Y99" t="b">
        <f>OR(Tabla411[[#This Row],[Tiempo_lineal (ns)]]&gt;$I$508,Tabla411[[#This Row],[Tiempo_lineal (ns)]]&lt;$I$509)</f>
        <v>0</v>
      </c>
      <c r="Z99" t="b">
        <f>OR(Tabla411[[#This Row],[Tiempo_normal (ns)]]&gt;$J$508,Tabla411[[#This Row],[Tiempo_normal (ns)]]&lt;$J$509)</f>
        <v>0</v>
      </c>
      <c r="AA99" s="8">
        <v>96</v>
      </c>
      <c r="AB99" t="b">
        <f>OR(Tabla512[[#This Row],[Tiempo_lineal (ns)]]&gt;$L$508,Tabla512[[#This Row],[Tiempo_lineal (ns)]]&lt;$L$509)</f>
        <v>0</v>
      </c>
      <c r="AC99" t="b">
        <f>OR(Tabla512[[#This Row],[Tiempo_normal (ns)]]&gt;$M$508,Tabla512[[#This Row],[Tiempo_normal (ns)]]&lt;$M$509)</f>
        <v>0</v>
      </c>
      <c r="AD99" s="8">
        <v>96</v>
      </c>
      <c r="AE99" t="b">
        <f>OR(Tabla613[[#This Row],[Tiempo_lineal (ns)]]&gt;$O$508,Tabla613[[#This Row],[Tiempo_lineal (ns)]]&lt;$O$509)</f>
        <v>0</v>
      </c>
      <c r="AF99" s="1" t="b">
        <f>OR(Tabla613[[#This Row],[Tiempo_normal (ns)]]&gt;$P$508,Tabla613[[#This Row],[Tiempo_normal (ns)]]&lt;$P$509)</f>
        <v>0</v>
      </c>
    </row>
    <row r="100" spans="2:32" x14ac:dyDescent="0.3">
      <c r="B100">
        <v>97</v>
      </c>
      <c r="C100">
        <v>21267</v>
      </c>
      <c r="D100">
        <v>71384</v>
      </c>
      <c r="E100">
        <v>97</v>
      </c>
      <c r="F100">
        <v>212878</v>
      </c>
      <c r="G100">
        <v>634449</v>
      </c>
      <c r="H100">
        <v>97</v>
      </c>
      <c r="I100" s="35">
        <v>2150730</v>
      </c>
      <c r="J100" s="35">
        <v>6678440</v>
      </c>
      <c r="K100">
        <v>97</v>
      </c>
      <c r="L100" s="35">
        <v>21919400</v>
      </c>
      <c r="M100" s="35">
        <v>76332100</v>
      </c>
      <c r="N100">
        <v>97</v>
      </c>
      <c r="O100" s="35">
        <v>236905000</v>
      </c>
      <c r="P100" s="35">
        <v>824483000</v>
      </c>
      <c r="R100" s="7">
        <v>97</v>
      </c>
      <c r="S100" t="b">
        <f>OR(Tabla19[[#This Row],[Tiempo_lineal (ns)]]&gt;$C$508,Tabla19[[#This Row],[Tiempo_lineal (ns)]]&lt;$C$509)</f>
        <v>0</v>
      </c>
      <c r="T100" t="b">
        <f>OR(Tabla19[[#This Row],[Tiempo_normal (ns)]]&gt;$D$508,Tabla19[[#This Row],[Tiempo_normal (ns)]]&lt;$D$509)</f>
        <v>0</v>
      </c>
      <c r="U100" s="7">
        <v>97</v>
      </c>
      <c r="V100" t="b">
        <f>OR(Tabla310[[#This Row],[Tiempo_lineal (ns)]]&gt;$F$508,Tabla310[[#This Row],[Tiempo_lineal (ns)]]&lt;$F$509)</f>
        <v>0</v>
      </c>
      <c r="W100" t="b">
        <f>OR(Tabla310[[#This Row],[Tiempo_normal (ns)]]&gt;$G$508,Tabla310[[#This Row],[Tiempo_normal (ns)]]&lt;$G$509)</f>
        <v>0</v>
      </c>
      <c r="X100" s="7">
        <v>97</v>
      </c>
      <c r="Y100" t="b">
        <f>OR(Tabla411[[#This Row],[Tiempo_lineal (ns)]]&gt;$I$508,Tabla411[[#This Row],[Tiempo_lineal (ns)]]&lt;$I$509)</f>
        <v>0</v>
      </c>
      <c r="Z100" t="b">
        <f>OR(Tabla411[[#This Row],[Tiempo_normal (ns)]]&gt;$J$508,Tabla411[[#This Row],[Tiempo_normal (ns)]]&lt;$J$509)</f>
        <v>0</v>
      </c>
      <c r="AA100" s="7">
        <v>97</v>
      </c>
      <c r="AB100" t="b">
        <f>OR(Tabla512[[#This Row],[Tiempo_lineal (ns)]]&gt;$L$508,Tabla512[[#This Row],[Tiempo_lineal (ns)]]&lt;$L$509)</f>
        <v>0</v>
      </c>
      <c r="AC100" t="b">
        <f>OR(Tabla512[[#This Row],[Tiempo_normal (ns)]]&gt;$M$508,Tabla512[[#This Row],[Tiempo_normal (ns)]]&lt;$M$509)</f>
        <v>0</v>
      </c>
      <c r="AD100" s="7">
        <v>97</v>
      </c>
      <c r="AE100" t="b">
        <f>OR(Tabla613[[#This Row],[Tiempo_lineal (ns)]]&gt;$O$508,Tabla613[[#This Row],[Tiempo_lineal (ns)]]&lt;$O$509)</f>
        <v>0</v>
      </c>
      <c r="AF100" s="1" t="b">
        <f>OR(Tabla613[[#This Row],[Tiempo_normal (ns)]]&gt;$P$508,Tabla613[[#This Row],[Tiempo_normal (ns)]]&lt;$P$509)</f>
        <v>0</v>
      </c>
    </row>
    <row r="101" spans="2:32" x14ac:dyDescent="0.3">
      <c r="B101">
        <v>98</v>
      </c>
      <c r="C101">
        <v>21247</v>
      </c>
      <c r="D101">
        <v>66576</v>
      </c>
      <c r="E101">
        <v>98</v>
      </c>
      <c r="F101">
        <v>212597</v>
      </c>
      <c r="G101">
        <v>654851</v>
      </c>
      <c r="H101">
        <v>98</v>
      </c>
      <c r="I101" s="35">
        <v>2125800</v>
      </c>
      <c r="J101" s="35">
        <v>6616470</v>
      </c>
      <c r="K101">
        <v>98</v>
      </c>
      <c r="L101" s="35">
        <v>22918400</v>
      </c>
      <c r="M101" s="35">
        <v>73658600</v>
      </c>
      <c r="N101">
        <v>98</v>
      </c>
      <c r="O101" s="35">
        <v>230802000</v>
      </c>
      <c r="P101" s="35">
        <v>843891000</v>
      </c>
      <c r="R101" s="8">
        <v>98</v>
      </c>
      <c r="S101" t="b">
        <f>OR(Tabla19[[#This Row],[Tiempo_lineal (ns)]]&gt;$C$508,Tabla19[[#This Row],[Tiempo_lineal (ns)]]&lt;$C$509)</f>
        <v>0</v>
      </c>
      <c r="T101" t="b">
        <f>OR(Tabla19[[#This Row],[Tiempo_normal (ns)]]&gt;$D$508,Tabla19[[#This Row],[Tiempo_normal (ns)]]&lt;$D$509)</f>
        <v>0</v>
      </c>
      <c r="U101" s="8">
        <v>98</v>
      </c>
      <c r="V101" t="b">
        <f>OR(Tabla310[[#This Row],[Tiempo_lineal (ns)]]&gt;$F$508,Tabla310[[#This Row],[Tiempo_lineal (ns)]]&lt;$F$509)</f>
        <v>0</v>
      </c>
      <c r="W101" t="b">
        <f>OR(Tabla310[[#This Row],[Tiempo_normal (ns)]]&gt;$G$508,Tabla310[[#This Row],[Tiempo_normal (ns)]]&lt;$G$509)</f>
        <v>0</v>
      </c>
      <c r="X101" s="8">
        <v>98</v>
      </c>
      <c r="Y101" t="b">
        <f>OR(Tabla411[[#This Row],[Tiempo_lineal (ns)]]&gt;$I$508,Tabla411[[#This Row],[Tiempo_lineal (ns)]]&lt;$I$509)</f>
        <v>0</v>
      </c>
      <c r="Z101" t="b">
        <f>OR(Tabla411[[#This Row],[Tiempo_normal (ns)]]&gt;$J$508,Tabla411[[#This Row],[Tiempo_normal (ns)]]&lt;$J$509)</f>
        <v>0</v>
      </c>
      <c r="AA101" s="8">
        <v>98</v>
      </c>
      <c r="AB101" t="b">
        <f>OR(Tabla512[[#This Row],[Tiempo_lineal (ns)]]&gt;$L$508,Tabla512[[#This Row],[Tiempo_lineal (ns)]]&lt;$L$509)</f>
        <v>0</v>
      </c>
      <c r="AC101" t="b">
        <f>OR(Tabla512[[#This Row],[Tiempo_normal (ns)]]&gt;$M$508,Tabla512[[#This Row],[Tiempo_normal (ns)]]&lt;$M$509)</f>
        <v>0</v>
      </c>
      <c r="AD101" s="8">
        <v>98</v>
      </c>
      <c r="AE101" t="b">
        <f>OR(Tabla613[[#This Row],[Tiempo_lineal (ns)]]&gt;$O$508,Tabla613[[#This Row],[Tiempo_lineal (ns)]]&lt;$O$509)</f>
        <v>0</v>
      </c>
      <c r="AF101" s="1" t="b">
        <f>OR(Tabla613[[#This Row],[Tiempo_normal (ns)]]&gt;$P$508,Tabla613[[#This Row],[Tiempo_normal (ns)]]&lt;$P$509)</f>
        <v>1</v>
      </c>
    </row>
    <row r="102" spans="2:32" x14ac:dyDescent="0.3">
      <c r="B102">
        <v>99</v>
      </c>
      <c r="C102">
        <v>21279</v>
      </c>
      <c r="D102">
        <v>71256</v>
      </c>
      <c r="E102">
        <v>99</v>
      </c>
      <c r="F102">
        <v>212491</v>
      </c>
      <c r="G102">
        <v>643176</v>
      </c>
      <c r="H102">
        <v>99</v>
      </c>
      <c r="I102" s="35">
        <v>2137750</v>
      </c>
      <c r="J102" s="35">
        <v>6497260</v>
      </c>
      <c r="K102">
        <v>99</v>
      </c>
      <c r="L102" s="35">
        <v>25710000</v>
      </c>
      <c r="M102" s="35">
        <v>74703300</v>
      </c>
      <c r="N102">
        <v>99</v>
      </c>
      <c r="O102" s="35">
        <v>240445000</v>
      </c>
      <c r="P102" s="35">
        <v>786930000</v>
      </c>
      <c r="R102" s="7">
        <v>99</v>
      </c>
      <c r="S102" t="b">
        <f>OR(Tabla19[[#This Row],[Tiempo_lineal (ns)]]&gt;$C$508,Tabla19[[#This Row],[Tiempo_lineal (ns)]]&lt;$C$509)</f>
        <v>0</v>
      </c>
      <c r="T102" t="b">
        <f>OR(Tabla19[[#This Row],[Tiempo_normal (ns)]]&gt;$D$508,Tabla19[[#This Row],[Tiempo_normal (ns)]]&lt;$D$509)</f>
        <v>0</v>
      </c>
      <c r="U102" s="7">
        <v>99</v>
      </c>
      <c r="V102" t="b">
        <f>OR(Tabla310[[#This Row],[Tiempo_lineal (ns)]]&gt;$F$508,Tabla310[[#This Row],[Tiempo_lineal (ns)]]&lt;$F$509)</f>
        <v>0</v>
      </c>
      <c r="W102" t="b">
        <f>OR(Tabla310[[#This Row],[Tiempo_normal (ns)]]&gt;$G$508,Tabla310[[#This Row],[Tiempo_normal (ns)]]&lt;$G$509)</f>
        <v>0</v>
      </c>
      <c r="X102" s="7">
        <v>99</v>
      </c>
      <c r="Y102" t="b">
        <f>OR(Tabla411[[#This Row],[Tiempo_lineal (ns)]]&gt;$I$508,Tabla411[[#This Row],[Tiempo_lineal (ns)]]&lt;$I$509)</f>
        <v>0</v>
      </c>
      <c r="Z102" t="b">
        <f>OR(Tabla411[[#This Row],[Tiempo_normal (ns)]]&gt;$J$508,Tabla411[[#This Row],[Tiempo_normal (ns)]]&lt;$J$509)</f>
        <v>0</v>
      </c>
      <c r="AA102" s="7">
        <v>99</v>
      </c>
      <c r="AB102" t="b">
        <f>OR(Tabla512[[#This Row],[Tiempo_lineal (ns)]]&gt;$L$508,Tabla512[[#This Row],[Tiempo_lineal (ns)]]&lt;$L$509)</f>
        <v>0</v>
      </c>
      <c r="AC102" t="b">
        <f>OR(Tabla512[[#This Row],[Tiempo_normal (ns)]]&gt;$M$508,Tabla512[[#This Row],[Tiempo_normal (ns)]]&lt;$M$509)</f>
        <v>0</v>
      </c>
      <c r="AD102" s="7">
        <v>99</v>
      </c>
      <c r="AE102" t="b">
        <f>OR(Tabla613[[#This Row],[Tiempo_lineal (ns)]]&gt;$O$508,Tabla613[[#This Row],[Tiempo_lineal (ns)]]&lt;$O$509)</f>
        <v>0</v>
      </c>
      <c r="AF102" s="1" t="b">
        <f>OR(Tabla613[[#This Row],[Tiempo_normal (ns)]]&gt;$P$508,Tabla613[[#This Row],[Tiempo_normal (ns)]]&lt;$P$509)</f>
        <v>0</v>
      </c>
    </row>
    <row r="103" spans="2:32" x14ac:dyDescent="0.3">
      <c r="B103">
        <v>100</v>
      </c>
      <c r="C103">
        <v>21253</v>
      </c>
      <c r="D103">
        <v>71540</v>
      </c>
      <c r="E103">
        <v>100</v>
      </c>
      <c r="F103">
        <v>212558</v>
      </c>
      <c r="G103">
        <v>647528</v>
      </c>
      <c r="H103">
        <v>100</v>
      </c>
      <c r="I103" s="35">
        <v>2186810</v>
      </c>
      <c r="J103" s="35">
        <v>6745850</v>
      </c>
      <c r="K103">
        <v>100</v>
      </c>
      <c r="L103" s="35">
        <v>23838700</v>
      </c>
      <c r="M103" s="35">
        <v>77163000</v>
      </c>
      <c r="N103">
        <v>100</v>
      </c>
      <c r="O103" s="35">
        <v>223742000</v>
      </c>
      <c r="P103" s="35">
        <v>764767000</v>
      </c>
      <c r="R103" s="8">
        <v>100</v>
      </c>
      <c r="S103" t="b">
        <f>OR(Tabla19[[#This Row],[Tiempo_lineal (ns)]]&gt;$C$508,Tabla19[[#This Row],[Tiempo_lineal (ns)]]&lt;$C$509)</f>
        <v>0</v>
      </c>
      <c r="T103" t="b">
        <f>OR(Tabla19[[#This Row],[Tiempo_normal (ns)]]&gt;$D$508,Tabla19[[#This Row],[Tiempo_normal (ns)]]&lt;$D$509)</f>
        <v>0</v>
      </c>
      <c r="U103" s="8">
        <v>100</v>
      </c>
      <c r="V103" t="b">
        <f>OR(Tabla310[[#This Row],[Tiempo_lineal (ns)]]&gt;$F$508,Tabla310[[#This Row],[Tiempo_lineal (ns)]]&lt;$F$509)</f>
        <v>0</v>
      </c>
      <c r="W103" t="b">
        <f>OR(Tabla310[[#This Row],[Tiempo_normal (ns)]]&gt;$G$508,Tabla310[[#This Row],[Tiempo_normal (ns)]]&lt;$G$509)</f>
        <v>0</v>
      </c>
      <c r="X103" s="8">
        <v>100</v>
      </c>
      <c r="Y103" t="b">
        <f>OR(Tabla411[[#This Row],[Tiempo_lineal (ns)]]&gt;$I$508,Tabla411[[#This Row],[Tiempo_lineal (ns)]]&lt;$I$509)</f>
        <v>0</v>
      </c>
      <c r="Z103" t="b">
        <f>OR(Tabla411[[#This Row],[Tiempo_normal (ns)]]&gt;$J$508,Tabla411[[#This Row],[Tiempo_normal (ns)]]&lt;$J$509)</f>
        <v>0</v>
      </c>
      <c r="AA103" s="8">
        <v>100</v>
      </c>
      <c r="AB103" t="b">
        <f>OR(Tabla512[[#This Row],[Tiempo_lineal (ns)]]&gt;$L$508,Tabla512[[#This Row],[Tiempo_lineal (ns)]]&lt;$L$509)</f>
        <v>0</v>
      </c>
      <c r="AC103" t="b">
        <f>OR(Tabla512[[#This Row],[Tiempo_normal (ns)]]&gt;$M$508,Tabla512[[#This Row],[Tiempo_normal (ns)]]&lt;$M$509)</f>
        <v>0</v>
      </c>
      <c r="AD103" s="8">
        <v>100</v>
      </c>
      <c r="AE103" t="b">
        <f>OR(Tabla613[[#This Row],[Tiempo_lineal (ns)]]&gt;$O$508,Tabla613[[#This Row],[Tiempo_lineal (ns)]]&lt;$O$509)</f>
        <v>0</v>
      </c>
      <c r="AF103" s="1" t="b">
        <f>OR(Tabla613[[#This Row],[Tiempo_normal (ns)]]&gt;$P$508,Tabla613[[#This Row],[Tiempo_normal (ns)]]&lt;$P$509)</f>
        <v>0</v>
      </c>
    </row>
    <row r="104" spans="2:32" x14ac:dyDescent="0.3">
      <c r="B104">
        <v>101</v>
      </c>
      <c r="C104">
        <v>21252</v>
      </c>
      <c r="D104">
        <v>71075</v>
      </c>
      <c r="E104">
        <v>101</v>
      </c>
      <c r="F104">
        <v>212515</v>
      </c>
      <c r="G104">
        <v>642826</v>
      </c>
      <c r="H104">
        <v>101</v>
      </c>
      <c r="I104" s="35">
        <v>2146710</v>
      </c>
      <c r="J104" s="35">
        <v>6806710</v>
      </c>
      <c r="K104">
        <v>101</v>
      </c>
      <c r="L104" s="35">
        <v>22762100</v>
      </c>
      <c r="M104" s="35">
        <v>72556600</v>
      </c>
      <c r="N104">
        <v>101</v>
      </c>
      <c r="O104" s="35">
        <v>226902000</v>
      </c>
      <c r="P104" s="35">
        <v>769942000</v>
      </c>
      <c r="R104" s="7">
        <v>101</v>
      </c>
      <c r="S104" t="b">
        <f>OR(Tabla19[[#This Row],[Tiempo_lineal (ns)]]&gt;$C$508,Tabla19[[#This Row],[Tiempo_lineal (ns)]]&lt;$C$509)</f>
        <v>0</v>
      </c>
      <c r="T104" t="b">
        <f>OR(Tabla19[[#This Row],[Tiempo_normal (ns)]]&gt;$D$508,Tabla19[[#This Row],[Tiempo_normal (ns)]]&lt;$D$509)</f>
        <v>0</v>
      </c>
      <c r="U104" s="7">
        <v>101</v>
      </c>
      <c r="V104" t="b">
        <f>OR(Tabla310[[#This Row],[Tiempo_lineal (ns)]]&gt;$F$508,Tabla310[[#This Row],[Tiempo_lineal (ns)]]&lt;$F$509)</f>
        <v>0</v>
      </c>
      <c r="W104" t="b">
        <f>OR(Tabla310[[#This Row],[Tiempo_normal (ns)]]&gt;$G$508,Tabla310[[#This Row],[Tiempo_normal (ns)]]&lt;$G$509)</f>
        <v>0</v>
      </c>
      <c r="X104" s="7">
        <v>101</v>
      </c>
      <c r="Y104" t="b">
        <f>OR(Tabla411[[#This Row],[Tiempo_lineal (ns)]]&gt;$I$508,Tabla411[[#This Row],[Tiempo_lineal (ns)]]&lt;$I$509)</f>
        <v>0</v>
      </c>
      <c r="Z104" t="b">
        <f>OR(Tabla411[[#This Row],[Tiempo_normal (ns)]]&gt;$J$508,Tabla411[[#This Row],[Tiempo_normal (ns)]]&lt;$J$509)</f>
        <v>0</v>
      </c>
      <c r="AA104" s="7">
        <v>101</v>
      </c>
      <c r="AB104" t="b">
        <f>OR(Tabla512[[#This Row],[Tiempo_lineal (ns)]]&gt;$L$508,Tabla512[[#This Row],[Tiempo_lineal (ns)]]&lt;$L$509)</f>
        <v>0</v>
      </c>
      <c r="AC104" t="b">
        <f>OR(Tabla512[[#This Row],[Tiempo_normal (ns)]]&gt;$M$508,Tabla512[[#This Row],[Tiempo_normal (ns)]]&lt;$M$509)</f>
        <v>0</v>
      </c>
      <c r="AD104" s="7">
        <v>101</v>
      </c>
      <c r="AE104" t="b">
        <f>OR(Tabla613[[#This Row],[Tiempo_lineal (ns)]]&gt;$O$508,Tabla613[[#This Row],[Tiempo_lineal (ns)]]&lt;$O$509)</f>
        <v>0</v>
      </c>
      <c r="AF104" s="1" t="b">
        <f>OR(Tabla613[[#This Row],[Tiempo_normal (ns)]]&gt;$P$508,Tabla613[[#This Row],[Tiempo_normal (ns)]]&lt;$P$509)</f>
        <v>0</v>
      </c>
    </row>
    <row r="105" spans="2:32" x14ac:dyDescent="0.3">
      <c r="B105">
        <v>102</v>
      </c>
      <c r="C105">
        <v>21245</v>
      </c>
      <c r="D105">
        <v>70800</v>
      </c>
      <c r="E105">
        <v>102</v>
      </c>
      <c r="F105">
        <v>261094</v>
      </c>
      <c r="G105">
        <v>835590</v>
      </c>
      <c r="H105">
        <v>102</v>
      </c>
      <c r="I105" s="35">
        <v>2219160</v>
      </c>
      <c r="J105" s="35">
        <v>6713120</v>
      </c>
      <c r="K105">
        <v>102</v>
      </c>
      <c r="L105" s="35">
        <v>21873700</v>
      </c>
      <c r="M105" s="35">
        <v>75737900</v>
      </c>
      <c r="N105">
        <v>102</v>
      </c>
      <c r="O105" s="35">
        <v>270856000</v>
      </c>
      <c r="P105" s="35">
        <v>759245000</v>
      </c>
      <c r="R105" s="8">
        <v>102</v>
      </c>
      <c r="S105" t="b">
        <f>OR(Tabla19[[#This Row],[Tiempo_lineal (ns)]]&gt;$C$508,Tabla19[[#This Row],[Tiempo_lineal (ns)]]&lt;$C$509)</f>
        <v>0</v>
      </c>
      <c r="T105" t="b">
        <f>OR(Tabla19[[#This Row],[Tiempo_normal (ns)]]&gt;$D$508,Tabla19[[#This Row],[Tiempo_normal (ns)]]&lt;$D$509)</f>
        <v>0</v>
      </c>
      <c r="U105" s="8">
        <v>102</v>
      </c>
      <c r="V105" t="b">
        <f>OR(Tabla310[[#This Row],[Tiempo_lineal (ns)]]&gt;$F$508,Tabla310[[#This Row],[Tiempo_lineal (ns)]]&lt;$F$509)</f>
        <v>0</v>
      </c>
      <c r="W105" t="b">
        <f>OR(Tabla310[[#This Row],[Tiempo_normal (ns)]]&gt;$G$508,Tabla310[[#This Row],[Tiempo_normal (ns)]]&lt;$G$509)</f>
        <v>0</v>
      </c>
      <c r="X105" s="8">
        <v>102</v>
      </c>
      <c r="Y105" t="b">
        <f>OR(Tabla411[[#This Row],[Tiempo_lineal (ns)]]&gt;$I$508,Tabla411[[#This Row],[Tiempo_lineal (ns)]]&lt;$I$509)</f>
        <v>0</v>
      </c>
      <c r="Z105" t="b">
        <f>OR(Tabla411[[#This Row],[Tiempo_normal (ns)]]&gt;$J$508,Tabla411[[#This Row],[Tiempo_normal (ns)]]&lt;$J$509)</f>
        <v>0</v>
      </c>
      <c r="AA105" s="8">
        <v>102</v>
      </c>
      <c r="AB105" t="b">
        <f>OR(Tabla512[[#This Row],[Tiempo_lineal (ns)]]&gt;$L$508,Tabla512[[#This Row],[Tiempo_lineal (ns)]]&lt;$L$509)</f>
        <v>0</v>
      </c>
      <c r="AC105" t="b">
        <f>OR(Tabla512[[#This Row],[Tiempo_normal (ns)]]&gt;$M$508,Tabla512[[#This Row],[Tiempo_normal (ns)]]&lt;$M$509)</f>
        <v>0</v>
      </c>
      <c r="AD105" s="8">
        <v>102</v>
      </c>
      <c r="AE105" t="b">
        <f>OR(Tabla613[[#This Row],[Tiempo_lineal (ns)]]&gt;$O$508,Tabla613[[#This Row],[Tiempo_lineal (ns)]]&lt;$O$509)</f>
        <v>1</v>
      </c>
      <c r="AF105" s="1" t="b">
        <f>OR(Tabla613[[#This Row],[Tiempo_normal (ns)]]&gt;$P$508,Tabla613[[#This Row],[Tiempo_normal (ns)]]&lt;$P$509)</f>
        <v>0</v>
      </c>
    </row>
    <row r="106" spans="2:32" x14ac:dyDescent="0.3">
      <c r="B106">
        <v>103</v>
      </c>
      <c r="C106">
        <v>21247</v>
      </c>
      <c r="D106">
        <v>71391</v>
      </c>
      <c r="E106">
        <v>103</v>
      </c>
      <c r="F106">
        <v>331042</v>
      </c>
      <c r="G106">
        <v>877923</v>
      </c>
      <c r="H106">
        <v>103</v>
      </c>
      <c r="I106" s="35">
        <v>2147580</v>
      </c>
      <c r="J106" s="35">
        <v>7034330</v>
      </c>
      <c r="K106">
        <v>103</v>
      </c>
      <c r="L106" s="35">
        <v>24092300</v>
      </c>
      <c r="M106" s="35">
        <v>73322600</v>
      </c>
      <c r="N106">
        <v>103</v>
      </c>
      <c r="O106" s="35">
        <v>246697000</v>
      </c>
      <c r="P106" s="35">
        <v>751760000</v>
      </c>
      <c r="R106" s="7">
        <v>103</v>
      </c>
      <c r="S106" t="b">
        <f>OR(Tabla19[[#This Row],[Tiempo_lineal (ns)]]&gt;$C$508,Tabla19[[#This Row],[Tiempo_lineal (ns)]]&lt;$C$509)</f>
        <v>0</v>
      </c>
      <c r="T106" t="b">
        <f>OR(Tabla19[[#This Row],[Tiempo_normal (ns)]]&gt;$D$508,Tabla19[[#This Row],[Tiempo_normal (ns)]]&lt;$D$509)</f>
        <v>0</v>
      </c>
      <c r="U106" s="7">
        <v>103</v>
      </c>
      <c r="V106" t="b">
        <f>OR(Tabla310[[#This Row],[Tiempo_lineal (ns)]]&gt;$F$508,Tabla310[[#This Row],[Tiempo_lineal (ns)]]&lt;$F$509)</f>
        <v>1</v>
      </c>
      <c r="W106" t="b">
        <f>OR(Tabla310[[#This Row],[Tiempo_normal (ns)]]&gt;$G$508,Tabla310[[#This Row],[Tiempo_normal (ns)]]&lt;$G$509)</f>
        <v>0</v>
      </c>
      <c r="X106" s="7">
        <v>103</v>
      </c>
      <c r="Y106" t="b">
        <f>OR(Tabla411[[#This Row],[Tiempo_lineal (ns)]]&gt;$I$508,Tabla411[[#This Row],[Tiempo_lineal (ns)]]&lt;$I$509)</f>
        <v>0</v>
      </c>
      <c r="Z106" t="b">
        <f>OR(Tabla411[[#This Row],[Tiempo_normal (ns)]]&gt;$J$508,Tabla411[[#This Row],[Tiempo_normal (ns)]]&lt;$J$509)</f>
        <v>0</v>
      </c>
      <c r="AA106" s="7">
        <v>103</v>
      </c>
      <c r="AB106" t="b">
        <f>OR(Tabla512[[#This Row],[Tiempo_lineal (ns)]]&gt;$L$508,Tabla512[[#This Row],[Tiempo_lineal (ns)]]&lt;$L$509)</f>
        <v>0</v>
      </c>
      <c r="AC106" t="b">
        <f>OR(Tabla512[[#This Row],[Tiempo_normal (ns)]]&gt;$M$508,Tabla512[[#This Row],[Tiempo_normal (ns)]]&lt;$M$509)</f>
        <v>0</v>
      </c>
      <c r="AD106" s="7">
        <v>103</v>
      </c>
      <c r="AE106" t="b">
        <f>OR(Tabla613[[#This Row],[Tiempo_lineal (ns)]]&gt;$O$508,Tabla613[[#This Row],[Tiempo_lineal (ns)]]&lt;$O$509)</f>
        <v>0</v>
      </c>
      <c r="AF106" s="1" t="b">
        <f>OR(Tabla613[[#This Row],[Tiempo_normal (ns)]]&gt;$P$508,Tabla613[[#This Row],[Tiempo_normal (ns)]]&lt;$P$509)</f>
        <v>0</v>
      </c>
    </row>
    <row r="107" spans="2:32" x14ac:dyDescent="0.3">
      <c r="B107">
        <v>104</v>
      </c>
      <c r="C107">
        <v>21250</v>
      </c>
      <c r="D107">
        <v>72660</v>
      </c>
      <c r="E107">
        <v>104</v>
      </c>
      <c r="F107">
        <v>306566</v>
      </c>
      <c r="G107">
        <v>858193</v>
      </c>
      <c r="H107">
        <v>104</v>
      </c>
      <c r="I107" s="35">
        <v>2670410</v>
      </c>
      <c r="J107" s="35">
        <v>8346890</v>
      </c>
      <c r="K107">
        <v>104</v>
      </c>
      <c r="L107" s="35">
        <v>21732300</v>
      </c>
      <c r="M107" s="35">
        <v>68331300</v>
      </c>
      <c r="N107">
        <v>104</v>
      </c>
      <c r="O107" s="35">
        <v>253221000</v>
      </c>
      <c r="P107" s="35">
        <v>785979000</v>
      </c>
      <c r="R107" s="8">
        <v>104</v>
      </c>
      <c r="S107" t="b">
        <f>OR(Tabla19[[#This Row],[Tiempo_lineal (ns)]]&gt;$C$508,Tabla19[[#This Row],[Tiempo_lineal (ns)]]&lt;$C$509)</f>
        <v>0</v>
      </c>
      <c r="T107" t="b">
        <f>OR(Tabla19[[#This Row],[Tiempo_normal (ns)]]&gt;$D$508,Tabla19[[#This Row],[Tiempo_normal (ns)]]&lt;$D$509)</f>
        <v>0</v>
      </c>
      <c r="U107" s="8">
        <v>104</v>
      </c>
      <c r="V107" t="b">
        <f>OR(Tabla310[[#This Row],[Tiempo_lineal (ns)]]&gt;$F$508,Tabla310[[#This Row],[Tiempo_lineal (ns)]]&lt;$F$509)</f>
        <v>0</v>
      </c>
      <c r="W107" t="b">
        <f>OR(Tabla310[[#This Row],[Tiempo_normal (ns)]]&gt;$G$508,Tabla310[[#This Row],[Tiempo_normal (ns)]]&lt;$G$509)</f>
        <v>0</v>
      </c>
      <c r="X107" s="8">
        <v>104</v>
      </c>
      <c r="Y107" t="b">
        <f>OR(Tabla411[[#This Row],[Tiempo_lineal (ns)]]&gt;$I$508,Tabla411[[#This Row],[Tiempo_lineal (ns)]]&lt;$I$509)</f>
        <v>1</v>
      </c>
      <c r="Z107" t="b">
        <f>OR(Tabla411[[#This Row],[Tiempo_normal (ns)]]&gt;$J$508,Tabla411[[#This Row],[Tiempo_normal (ns)]]&lt;$J$509)</f>
        <v>1</v>
      </c>
      <c r="AA107" s="8">
        <v>104</v>
      </c>
      <c r="AB107" t="b">
        <f>OR(Tabla512[[#This Row],[Tiempo_lineal (ns)]]&gt;$L$508,Tabla512[[#This Row],[Tiempo_lineal (ns)]]&lt;$L$509)</f>
        <v>0</v>
      </c>
      <c r="AC107" t="b">
        <f>OR(Tabla512[[#This Row],[Tiempo_normal (ns)]]&gt;$M$508,Tabla512[[#This Row],[Tiempo_normal (ns)]]&lt;$M$509)</f>
        <v>0</v>
      </c>
      <c r="AD107" s="8">
        <v>104</v>
      </c>
      <c r="AE107" t="b">
        <f>OR(Tabla613[[#This Row],[Tiempo_lineal (ns)]]&gt;$O$508,Tabla613[[#This Row],[Tiempo_lineal (ns)]]&lt;$O$509)</f>
        <v>0</v>
      </c>
      <c r="AF107" s="1" t="b">
        <f>OR(Tabla613[[#This Row],[Tiempo_normal (ns)]]&gt;$P$508,Tabla613[[#This Row],[Tiempo_normal (ns)]]&lt;$P$509)</f>
        <v>0</v>
      </c>
    </row>
    <row r="108" spans="2:32" x14ac:dyDescent="0.3">
      <c r="B108">
        <v>105</v>
      </c>
      <c r="C108">
        <v>21311</v>
      </c>
      <c r="D108">
        <v>71435</v>
      </c>
      <c r="E108">
        <v>105</v>
      </c>
      <c r="F108">
        <v>267090</v>
      </c>
      <c r="G108">
        <v>827985</v>
      </c>
      <c r="H108">
        <v>105</v>
      </c>
      <c r="I108" s="35">
        <v>2671460</v>
      </c>
      <c r="J108" s="35">
        <v>7213070</v>
      </c>
      <c r="K108">
        <v>105</v>
      </c>
      <c r="L108" s="35">
        <v>21841700</v>
      </c>
      <c r="M108" s="35">
        <v>70563700</v>
      </c>
      <c r="N108">
        <v>105</v>
      </c>
      <c r="O108" s="35">
        <v>228717000</v>
      </c>
      <c r="P108" s="35">
        <v>770623000</v>
      </c>
      <c r="R108" s="7">
        <v>105</v>
      </c>
      <c r="S108" t="b">
        <f>OR(Tabla19[[#This Row],[Tiempo_lineal (ns)]]&gt;$C$508,Tabla19[[#This Row],[Tiempo_lineal (ns)]]&lt;$C$509)</f>
        <v>0</v>
      </c>
      <c r="T108" t="b">
        <f>OR(Tabla19[[#This Row],[Tiempo_normal (ns)]]&gt;$D$508,Tabla19[[#This Row],[Tiempo_normal (ns)]]&lt;$D$509)</f>
        <v>0</v>
      </c>
      <c r="U108" s="7">
        <v>105</v>
      </c>
      <c r="V108" t="b">
        <f>OR(Tabla310[[#This Row],[Tiempo_lineal (ns)]]&gt;$F$508,Tabla310[[#This Row],[Tiempo_lineal (ns)]]&lt;$F$509)</f>
        <v>0</v>
      </c>
      <c r="W108" t="b">
        <f>OR(Tabla310[[#This Row],[Tiempo_normal (ns)]]&gt;$G$508,Tabla310[[#This Row],[Tiempo_normal (ns)]]&lt;$G$509)</f>
        <v>0</v>
      </c>
      <c r="X108" s="7">
        <v>105</v>
      </c>
      <c r="Y108" t="b">
        <f>OR(Tabla411[[#This Row],[Tiempo_lineal (ns)]]&gt;$I$508,Tabla411[[#This Row],[Tiempo_lineal (ns)]]&lt;$I$509)</f>
        <v>1</v>
      </c>
      <c r="Z108" t="b">
        <f>OR(Tabla411[[#This Row],[Tiempo_normal (ns)]]&gt;$J$508,Tabla411[[#This Row],[Tiempo_normal (ns)]]&lt;$J$509)</f>
        <v>0</v>
      </c>
      <c r="AA108" s="7">
        <v>105</v>
      </c>
      <c r="AB108" t="b">
        <f>OR(Tabla512[[#This Row],[Tiempo_lineal (ns)]]&gt;$L$508,Tabla512[[#This Row],[Tiempo_lineal (ns)]]&lt;$L$509)</f>
        <v>0</v>
      </c>
      <c r="AC108" t="b">
        <f>OR(Tabla512[[#This Row],[Tiempo_normal (ns)]]&gt;$M$508,Tabla512[[#This Row],[Tiempo_normal (ns)]]&lt;$M$509)</f>
        <v>0</v>
      </c>
      <c r="AD108" s="7">
        <v>105</v>
      </c>
      <c r="AE108" t="b">
        <f>OR(Tabla613[[#This Row],[Tiempo_lineal (ns)]]&gt;$O$508,Tabla613[[#This Row],[Tiempo_lineal (ns)]]&lt;$O$509)</f>
        <v>0</v>
      </c>
      <c r="AF108" s="1" t="b">
        <f>OR(Tabla613[[#This Row],[Tiempo_normal (ns)]]&gt;$P$508,Tabla613[[#This Row],[Tiempo_normal (ns)]]&lt;$P$509)</f>
        <v>0</v>
      </c>
    </row>
    <row r="109" spans="2:32" x14ac:dyDescent="0.3">
      <c r="B109">
        <v>106</v>
      </c>
      <c r="C109">
        <v>21294</v>
      </c>
      <c r="D109">
        <v>71689</v>
      </c>
      <c r="E109">
        <v>106</v>
      </c>
      <c r="F109">
        <v>265945</v>
      </c>
      <c r="G109">
        <v>833062</v>
      </c>
      <c r="H109">
        <v>106</v>
      </c>
      <c r="I109" s="35">
        <v>2145830</v>
      </c>
      <c r="J109" s="35">
        <v>6776410</v>
      </c>
      <c r="K109">
        <v>106</v>
      </c>
      <c r="L109" s="35">
        <v>21880100</v>
      </c>
      <c r="M109" s="35">
        <v>75214700</v>
      </c>
      <c r="N109">
        <v>106</v>
      </c>
      <c r="O109" s="35">
        <v>250238000</v>
      </c>
      <c r="P109" s="35">
        <v>747937000</v>
      </c>
      <c r="R109" s="8">
        <v>106</v>
      </c>
      <c r="S109" t="b">
        <f>OR(Tabla19[[#This Row],[Tiempo_lineal (ns)]]&gt;$C$508,Tabla19[[#This Row],[Tiempo_lineal (ns)]]&lt;$C$509)</f>
        <v>0</v>
      </c>
      <c r="T109" t="b">
        <f>OR(Tabla19[[#This Row],[Tiempo_normal (ns)]]&gt;$D$508,Tabla19[[#This Row],[Tiempo_normal (ns)]]&lt;$D$509)</f>
        <v>0</v>
      </c>
      <c r="U109" s="8">
        <v>106</v>
      </c>
      <c r="V109" t="b">
        <f>OR(Tabla310[[#This Row],[Tiempo_lineal (ns)]]&gt;$F$508,Tabla310[[#This Row],[Tiempo_lineal (ns)]]&lt;$F$509)</f>
        <v>0</v>
      </c>
      <c r="W109" t="b">
        <f>OR(Tabla310[[#This Row],[Tiempo_normal (ns)]]&gt;$G$508,Tabla310[[#This Row],[Tiempo_normal (ns)]]&lt;$G$509)</f>
        <v>0</v>
      </c>
      <c r="X109" s="8">
        <v>106</v>
      </c>
      <c r="Y109" t="b">
        <f>OR(Tabla411[[#This Row],[Tiempo_lineal (ns)]]&gt;$I$508,Tabla411[[#This Row],[Tiempo_lineal (ns)]]&lt;$I$509)</f>
        <v>0</v>
      </c>
      <c r="Z109" t="b">
        <f>OR(Tabla411[[#This Row],[Tiempo_normal (ns)]]&gt;$J$508,Tabla411[[#This Row],[Tiempo_normal (ns)]]&lt;$J$509)</f>
        <v>0</v>
      </c>
      <c r="AA109" s="8">
        <v>106</v>
      </c>
      <c r="AB109" t="b">
        <f>OR(Tabla512[[#This Row],[Tiempo_lineal (ns)]]&gt;$L$508,Tabla512[[#This Row],[Tiempo_lineal (ns)]]&lt;$L$509)</f>
        <v>0</v>
      </c>
      <c r="AC109" t="b">
        <f>OR(Tabla512[[#This Row],[Tiempo_normal (ns)]]&gt;$M$508,Tabla512[[#This Row],[Tiempo_normal (ns)]]&lt;$M$509)</f>
        <v>0</v>
      </c>
      <c r="AD109" s="8">
        <v>106</v>
      </c>
      <c r="AE109" t="b">
        <f>OR(Tabla613[[#This Row],[Tiempo_lineal (ns)]]&gt;$O$508,Tabla613[[#This Row],[Tiempo_lineal (ns)]]&lt;$O$509)</f>
        <v>0</v>
      </c>
      <c r="AF109" s="1" t="b">
        <f>OR(Tabla613[[#This Row],[Tiempo_normal (ns)]]&gt;$P$508,Tabla613[[#This Row],[Tiempo_normal (ns)]]&lt;$P$509)</f>
        <v>0</v>
      </c>
    </row>
    <row r="110" spans="2:32" x14ac:dyDescent="0.3">
      <c r="B110">
        <v>107</v>
      </c>
      <c r="C110">
        <v>21244</v>
      </c>
      <c r="D110">
        <v>73117</v>
      </c>
      <c r="E110">
        <v>107</v>
      </c>
      <c r="F110">
        <v>264873</v>
      </c>
      <c r="G110">
        <v>821899</v>
      </c>
      <c r="H110">
        <v>107</v>
      </c>
      <c r="I110" s="35">
        <v>2323660</v>
      </c>
      <c r="J110" s="35">
        <v>7159470</v>
      </c>
      <c r="K110">
        <v>107</v>
      </c>
      <c r="L110" s="35">
        <v>21813400</v>
      </c>
      <c r="M110" s="35">
        <v>74307500</v>
      </c>
      <c r="N110">
        <v>107</v>
      </c>
      <c r="O110" s="35">
        <v>256202000</v>
      </c>
      <c r="P110" s="35">
        <v>766073000</v>
      </c>
      <c r="R110" s="7">
        <v>107</v>
      </c>
      <c r="S110" t="b">
        <f>OR(Tabla19[[#This Row],[Tiempo_lineal (ns)]]&gt;$C$508,Tabla19[[#This Row],[Tiempo_lineal (ns)]]&lt;$C$509)</f>
        <v>0</v>
      </c>
      <c r="T110" t="b">
        <f>OR(Tabla19[[#This Row],[Tiempo_normal (ns)]]&gt;$D$508,Tabla19[[#This Row],[Tiempo_normal (ns)]]&lt;$D$509)</f>
        <v>0</v>
      </c>
      <c r="U110" s="7">
        <v>107</v>
      </c>
      <c r="V110" t="b">
        <f>OR(Tabla310[[#This Row],[Tiempo_lineal (ns)]]&gt;$F$508,Tabla310[[#This Row],[Tiempo_lineal (ns)]]&lt;$F$509)</f>
        <v>0</v>
      </c>
      <c r="W110" t="b">
        <f>OR(Tabla310[[#This Row],[Tiempo_normal (ns)]]&gt;$G$508,Tabla310[[#This Row],[Tiempo_normal (ns)]]&lt;$G$509)</f>
        <v>0</v>
      </c>
      <c r="X110" s="7">
        <v>107</v>
      </c>
      <c r="Y110" t="b">
        <f>OR(Tabla411[[#This Row],[Tiempo_lineal (ns)]]&gt;$I$508,Tabla411[[#This Row],[Tiempo_lineal (ns)]]&lt;$I$509)</f>
        <v>0</v>
      </c>
      <c r="Z110" t="b">
        <f>OR(Tabla411[[#This Row],[Tiempo_normal (ns)]]&gt;$J$508,Tabla411[[#This Row],[Tiempo_normal (ns)]]&lt;$J$509)</f>
        <v>0</v>
      </c>
      <c r="AA110" s="7">
        <v>107</v>
      </c>
      <c r="AB110" t="b">
        <f>OR(Tabla512[[#This Row],[Tiempo_lineal (ns)]]&gt;$L$508,Tabla512[[#This Row],[Tiempo_lineal (ns)]]&lt;$L$509)</f>
        <v>0</v>
      </c>
      <c r="AC110" t="b">
        <f>OR(Tabla512[[#This Row],[Tiempo_normal (ns)]]&gt;$M$508,Tabla512[[#This Row],[Tiempo_normal (ns)]]&lt;$M$509)</f>
        <v>0</v>
      </c>
      <c r="AD110" s="7">
        <v>107</v>
      </c>
      <c r="AE110" t="b">
        <f>OR(Tabla613[[#This Row],[Tiempo_lineal (ns)]]&gt;$O$508,Tabla613[[#This Row],[Tiempo_lineal (ns)]]&lt;$O$509)</f>
        <v>0</v>
      </c>
      <c r="AF110" s="1" t="b">
        <f>OR(Tabla613[[#This Row],[Tiempo_normal (ns)]]&gt;$P$508,Tabla613[[#This Row],[Tiempo_normal (ns)]]&lt;$P$509)</f>
        <v>0</v>
      </c>
    </row>
    <row r="111" spans="2:32" x14ac:dyDescent="0.3">
      <c r="B111">
        <v>108</v>
      </c>
      <c r="C111">
        <v>21292</v>
      </c>
      <c r="D111">
        <v>71410</v>
      </c>
      <c r="E111">
        <v>108</v>
      </c>
      <c r="F111">
        <v>266237</v>
      </c>
      <c r="G111">
        <v>834920</v>
      </c>
      <c r="H111">
        <v>108</v>
      </c>
      <c r="I111" s="35">
        <v>2228190</v>
      </c>
      <c r="J111" s="35">
        <v>6593080</v>
      </c>
      <c r="K111">
        <v>108</v>
      </c>
      <c r="L111" s="35">
        <v>22491000</v>
      </c>
      <c r="M111" s="35">
        <v>76034600</v>
      </c>
      <c r="N111">
        <v>108</v>
      </c>
      <c r="O111" s="35">
        <v>235132000</v>
      </c>
      <c r="P111" s="35">
        <v>750406000</v>
      </c>
      <c r="R111" s="8">
        <v>108</v>
      </c>
      <c r="S111" t="b">
        <f>OR(Tabla19[[#This Row],[Tiempo_lineal (ns)]]&gt;$C$508,Tabla19[[#This Row],[Tiempo_lineal (ns)]]&lt;$C$509)</f>
        <v>0</v>
      </c>
      <c r="T111" t="b">
        <f>OR(Tabla19[[#This Row],[Tiempo_normal (ns)]]&gt;$D$508,Tabla19[[#This Row],[Tiempo_normal (ns)]]&lt;$D$509)</f>
        <v>0</v>
      </c>
      <c r="U111" s="8">
        <v>108</v>
      </c>
      <c r="V111" t="b">
        <f>OR(Tabla310[[#This Row],[Tiempo_lineal (ns)]]&gt;$F$508,Tabla310[[#This Row],[Tiempo_lineal (ns)]]&lt;$F$509)</f>
        <v>0</v>
      </c>
      <c r="W111" t="b">
        <f>OR(Tabla310[[#This Row],[Tiempo_normal (ns)]]&gt;$G$508,Tabla310[[#This Row],[Tiempo_normal (ns)]]&lt;$G$509)</f>
        <v>0</v>
      </c>
      <c r="X111" s="8">
        <v>108</v>
      </c>
      <c r="Y111" t="b">
        <f>OR(Tabla411[[#This Row],[Tiempo_lineal (ns)]]&gt;$I$508,Tabla411[[#This Row],[Tiempo_lineal (ns)]]&lt;$I$509)</f>
        <v>0</v>
      </c>
      <c r="Z111" t="b">
        <f>OR(Tabla411[[#This Row],[Tiempo_normal (ns)]]&gt;$J$508,Tabla411[[#This Row],[Tiempo_normal (ns)]]&lt;$J$509)</f>
        <v>0</v>
      </c>
      <c r="AA111" s="8">
        <v>108</v>
      </c>
      <c r="AB111" t="b">
        <f>OR(Tabla512[[#This Row],[Tiempo_lineal (ns)]]&gt;$L$508,Tabla512[[#This Row],[Tiempo_lineal (ns)]]&lt;$L$509)</f>
        <v>0</v>
      </c>
      <c r="AC111" t="b">
        <f>OR(Tabla512[[#This Row],[Tiempo_normal (ns)]]&gt;$M$508,Tabla512[[#This Row],[Tiempo_normal (ns)]]&lt;$M$509)</f>
        <v>0</v>
      </c>
      <c r="AD111" s="8">
        <v>108</v>
      </c>
      <c r="AE111" t="b">
        <f>OR(Tabla613[[#This Row],[Tiempo_lineal (ns)]]&gt;$O$508,Tabla613[[#This Row],[Tiempo_lineal (ns)]]&lt;$O$509)</f>
        <v>0</v>
      </c>
      <c r="AF111" s="1" t="b">
        <f>OR(Tabla613[[#This Row],[Tiempo_normal (ns)]]&gt;$P$508,Tabla613[[#This Row],[Tiempo_normal (ns)]]&lt;$P$509)</f>
        <v>0</v>
      </c>
    </row>
    <row r="112" spans="2:32" x14ac:dyDescent="0.3">
      <c r="B112">
        <v>109</v>
      </c>
      <c r="C112">
        <v>21289</v>
      </c>
      <c r="D112">
        <v>66445</v>
      </c>
      <c r="E112">
        <v>109</v>
      </c>
      <c r="F112">
        <v>265503</v>
      </c>
      <c r="G112">
        <v>828909</v>
      </c>
      <c r="H112">
        <v>109</v>
      </c>
      <c r="I112" s="35">
        <v>2304140</v>
      </c>
      <c r="J112" s="35">
        <v>7420940</v>
      </c>
      <c r="K112">
        <v>109</v>
      </c>
      <c r="L112" s="35">
        <v>22047300</v>
      </c>
      <c r="M112" s="35">
        <v>68763100</v>
      </c>
      <c r="N112">
        <v>109</v>
      </c>
      <c r="O112" s="35">
        <v>245765000</v>
      </c>
      <c r="P112" s="35">
        <v>804691000</v>
      </c>
      <c r="R112" s="7">
        <v>109</v>
      </c>
      <c r="S112" t="b">
        <f>OR(Tabla19[[#This Row],[Tiempo_lineal (ns)]]&gt;$C$508,Tabla19[[#This Row],[Tiempo_lineal (ns)]]&lt;$C$509)</f>
        <v>0</v>
      </c>
      <c r="T112" t="b">
        <f>OR(Tabla19[[#This Row],[Tiempo_normal (ns)]]&gt;$D$508,Tabla19[[#This Row],[Tiempo_normal (ns)]]&lt;$D$509)</f>
        <v>0</v>
      </c>
      <c r="U112" s="7">
        <v>109</v>
      </c>
      <c r="V112" t="b">
        <f>OR(Tabla310[[#This Row],[Tiempo_lineal (ns)]]&gt;$F$508,Tabla310[[#This Row],[Tiempo_lineal (ns)]]&lt;$F$509)</f>
        <v>0</v>
      </c>
      <c r="W112" t="b">
        <f>OR(Tabla310[[#This Row],[Tiempo_normal (ns)]]&gt;$G$508,Tabla310[[#This Row],[Tiempo_normal (ns)]]&lt;$G$509)</f>
        <v>0</v>
      </c>
      <c r="X112" s="7">
        <v>109</v>
      </c>
      <c r="Y112" t="b">
        <f>OR(Tabla411[[#This Row],[Tiempo_lineal (ns)]]&gt;$I$508,Tabla411[[#This Row],[Tiempo_lineal (ns)]]&lt;$I$509)</f>
        <v>0</v>
      </c>
      <c r="Z112" t="b">
        <f>OR(Tabla411[[#This Row],[Tiempo_normal (ns)]]&gt;$J$508,Tabla411[[#This Row],[Tiempo_normal (ns)]]&lt;$J$509)</f>
        <v>0</v>
      </c>
      <c r="AA112" s="7">
        <v>109</v>
      </c>
      <c r="AB112" t="b">
        <f>OR(Tabla512[[#This Row],[Tiempo_lineal (ns)]]&gt;$L$508,Tabla512[[#This Row],[Tiempo_lineal (ns)]]&lt;$L$509)</f>
        <v>0</v>
      </c>
      <c r="AC112" t="b">
        <f>OR(Tabla512[[#This Row],[Tiempo_normal (ns)]]&gt;$M$508,Tabla512[[#This Row],[Tiempo_normal (ns)]]&lt;$M$509)</f>
        <v>0</v>
      </c>
      <c r="AD112" s="7">
        <v>109</v>
      </c>
      <c r="AE112" t="b">
        <f>OR(Tabla613[[#This Row],[Tiempo_lineal (ns)]]&gt;$O$508,Tabla613[[#This Row],[Tiempo_lineal (ns)]]&lt;$O$509)</f>
        <v>0</v>
      </c>
      <c r="AF112" s="1" t="b">
        <f>OR(Tabla613[[#This Row],[Tiempo_normal (ns)]]&gt;$P$508,Tabla613[[#This Row],[Tiempo_normal (ns)]]&lt;$P$509)</f>
        <v>0</v>
      </c>
    </row>
    <row r="113" spans="2:32" x14ac:dyDescent="0.3">
      <c r="B113">
        <v>110</v>
      </c>
      <c r="C113">
        <v>21305</v>
      </c>
      <c r="D113">
        <v>69469</v>
      </c>
      <c r="E113">
        <v>110</v>
      </c>
      <c r="F113">
        <v>264725</v>
      </c>
      <c r="G113">
        <v>835207</v>
      </c>
      <c r="H113">
        <v>110</v>
      </c>
      <c r="I113" s="35">
        <v>2205870</v>
      </c>
      <c r="J113" s="35">
        <v>7403350</v>
      </c>
      <c r="K113">
        <v>110</v>
      </c>
      <c r="L113" s="35">
        <v>22281900</v>
      </c>
      <c r="M113" s="35">
        <v>72437700</v>
      </c>
      <c r="N113">
        <v>110</v>
      </c>
      <c r="O113" s="35">
        <v>239080000</v>
      </c>
      <c r="P113" s="35">
        <v>774235000</v>
      </c>
      <c r="R113" s="8">
        <v>110</v>
      </c>
      <c r="S113" t="b">
        <f>OR(Tabla19[[#This Row],[Tiempo_lineal (ns)]]&gt;$C$508,Tabla19[[#This Row],[Tiempo_lineal (ns)]]&lt;$C$509)</f>
        <v>0</v>
      </c>
      <c r="T113" t="b">
        <f>OR(Tabla19[[#This Row],[Tiempo_normal (ns)]]&gt;$D$508,Tabla19[[#This Row],[Tiempo_normal (ns)]]&lt;$D$509)</f>
        <v>0</v>
      </c>
      <c r="U113" s="8">
        <v>110</v>
      </c>
      <c r="V113" t="b">
        <f>OR(Tabla310[[#This Row],[Tiempo_lineal (ns)]]&gt;$F$508,Tabla310[[#This Row],[Tiempo_lineal (ns)]]&lt;$F$509)</f>
        <v>0</v>
      </c>
      <c r="W113" t="b">
        <f>OR(Tabla310[[#This Row],[Tiempo_normal (ns)]]&gt;$G$508,Tabla310[[#This Row],[Tiempo_normal (ns)]]&lt;$G$509)</f>
        <v>0</v>
      </c>
      <c r="X113" s="8">
        <v>110</v>
      </c>
      <c r="Y113" t="b">
        <f>OR(Tabla411[[#This Row],[Tiempo_lineal (ns)]]&gt;$I$508,Tabla411[[#This Row],[Tiempo_lineal (ns)]]&lt;$I$509)</f>
        <v>0</v>
      </c>
      <c r="Z113" t="b">
        <f>OR(Tabla411[[#This Row],[Tiempo_normal (ns)]]&gt;$J$508,Tabla411[[#This Row],[Tiempo_normal (ns)]]&lt;$J$509)</f>
        <v>0</v>
      </c>
      <c r="AA113" s="8">
        <v>110</v>
      </c>
      <c r="AB113" t="b">
        <f>OR(Tabla512[[#This Row],[Tiempo_lineal (ns)]]&gt;$L$508,Tabla512[[#This Row],[Tiempo_lineal (ns)]]&lt;$L$509)</f>
        <v>0</v>
      </c>
      <c r="AC113" t="b">
        <f>OR(Tabla512[[#This Row],[Tiempo_normal (ns)]]&gt;$M$508,Tabla512[[#This Row],[Tiempo_normal (ns)]]&lt;$M$509)</f>
        <v>0</v>
      </c>
      <c r="AD113" s="8">
        <v>110</v>
      </c>
      <c r="AE113" t="b">
        <f>OR(Tabla613[[#This Row],[Tiempo_lineal (ns)]]&gt;$O$508,Tabla613[[#This Row],[Tiempo_lineal (ns)]]&lt;$O$509)</f>
        <v>0</v>
      </c>
      <c r="AF113" s="1" t="b">
        <f>OR(Tabla613[[#This Row],[Tiempo_normal (ns)]]&gt;$P$508,Tabla613[[#This Row],[Tiempo_normal (ns)]]&lt;$P$509)</f>
        <v>0</v>
      </c>
    </row>
    <row r="114" spans="2:32" x14ac:dyDescent="0.3">
      <c r="B114">
        <v>111</v>
      </c>
      <c r="C114">
        <v>21310</v>
      </c>
      <c r="D114">
        <v>70829</v>
      </c>
      <c r="E114">
        <v>111</v>
      </c>
      <c r="F114">
        <v>264787</v>
      </c>
      <c r="G114">
        <v>822665</v>
      </c>
      <c r="H114">
        <v>111</v>
      </c>
      <c r="I114" s="35">
        <v>2369050</v>
      </c>
      <c r="J114" s="35">
        <v>7426600</v>
      </c>
      <c r="K114">
        <v>111</v>
      </c>
      <c r="L114" s="35">
        <v>23110400</v>
      </c>
      <c r="M114" s="35">
        <v>73759400</v>
      </c>
      <c r="N114">
        <v>111</v>
      </c>
      <c r="O114" s="35">
        <v>232363000</v>
      </c>
      <c r="P114" s="35">
        <v>757640000</v>
      </c>
      <c r="R114" s="7">
        <v>111</v>
      </c>
      <c r="S114" t="b">
        <f>OR(Tabla19[[#This Row],[Tiempo_lineal (ns)]]&gt;$C$508,Tabla19[[#This Row],[Tiempo_lineal (ns)]]&lt;$C$509)</f>
        <v>0</v>
      </c>
      <c r="T114" t="b">
        <f>OR(Tabla19[[#This Row],[Tiempo_normal (ns)]]&gt;$D$508,Tabla19[[#This Row],[Tiempo_normal (ns)]]&lt;$D$509)</f>
        <v>0</v>
      </c>
      <c r="U114" s="7">
        <v>111</v>
      </c>
      <c r="V114" t="b">
        <f>OR(Tabla310[[#This Row],[Tiempo_lineal (ns)]]&gt;$F$508,Tabla310[[#This Row],[Tiempo_lineal (ns)]]&lt;$F$509)</f>
        <v>0</v>
      </c>
      <c r="W114" t="b">
        <f>OR(Tabla310[[#This Row],[Tiempo_normal (ns)]]&gt;$G$508,Tabla310[[#This Row],[Tiempo_normal (ns)]]&lt;$G$509)</f>
        <v>0</v>
      </c>
      <c r="X114" s="7">
        <v>111</v>
      </c>
      <c r="Y114" t="b">
        <f>OR(Tabla411[[#This Row],[Tiempo_lineal (ns)]]&gt;$I$508,Tabla411[[#This Row],[Tiempo_lineal (ns)]]&lt;$I$509)</f>
        <v>0</v>
      </c>
      <c r="Z114" t="b">
        <f>OR(Tabla411[[#This Row],[Tiempo_normal (ns)]]&gt;$J$508,Tabla411[[#This Row],[Tiempo_normal (ns)]]&lt;$J$509)</f>
        <v>0</v>
      </c>
      <c r="AA114" s="7">
        <v>111</v>
      </c>
      <c r="AB114" t="b">
        <f>OR(Tabla512[[#This Row],[Tiempo_lineal (ns)]]&gt;$L$508,Tabla512[[#This Row],[Tiempo_lineal (ns)]]&lt;$L$509)</f>
        <v>0</v>
      </c>
      <c r="AC114" t="b">
        <f>OR(Tabla512[[#This Row],[Tiempo_normal (ns)]]&gt;$M$508,Tabla512[[#This Row],[Tiempo_normal (ns)]]&lt;$M$509)</f>
        <v>0</v>
      </c>
      <c r="AD114" s="7">
        <v>111</v>
      </c>
      <c r="AE114" t="b">
        <f>OR(Tabla613[[#This Row],[Tiempo_lineal (ns)]]&gt;$O$508,Tabla613[[#This Row],[Tiempo_lineal (ns)]]&lt;$O$509)</f>
        <v>0</v>
      </c>
      <c r="AF114" s="1" t="b">
        <f>OR(Tabla613[[#This Row],[Tiempo_normal (ns)]]&gt;$P$508,Tabla613[[#This Row],[Tiempo_normal (ns)]]&lt;$P$509)</f>
        <v>0</v>
      </c>
    </row>
    <row r="115" spans="2:32" x14ac:dyDescent="0.3">
      <c r="B115">
        <v>112</v>
      </c>
      <c r="C115">
        <v>21280</v>
      </c>
      <c r="D115">
        <v>70498</v>
      </c>
      <c r="E115">
        <v>112</v>
      </c>
      <c r="F115">
        <v>265833</v>
      </c>
      <c r="G115">
        <v>826165</v>
      </c>
      <c r="H115">
        <v>112</v>
      </c>
      <c r="I115" s="35">
        <v>2181450</v>
      </c>
      <c r="J115" s="35">
        <v>6732890</v>
      </c>
      <c r="K115">
        <v>112</v>
      </c>
      <c r="L115" s="35">
        <v>21895000</v>
      </c>
      <c r="M115" s="35">
        <v>70499200</v>
      </c>
      <c r="N115">
        <v>112</v>
      </c>
      <c r="O115" s="35">
        <v>242278000</v>
      </c>
      <c r="P115" s="35">
        <v>769490000</v>
      </c>
      <c r="R115" s="8">
        <v>112</v>
      </c>
      <c r="S115" t="b">
        <f>OR(Tabla19[[#This Row],[Tiempo_lineal (ns)]]&gt;$C$508,Tabla19[[#This Row],[Tiempo_lineal (ns)]]&lt;$C$509)</f>
        <v>0</v>
      </c>
      <c r="T115" t="b">
        <f>OR(Tabla19[[#This Row],[Tiempo_normal (ns)]]&gt;$D$508,Tabla19[[#This Row],[Tiempo_normal (ns)]]&lt;$D$509)</f>
        <v>0</v>
      </c>
      <c r="U115" s="8">
        <v>112</v>
      </c>
      <c r="V115" t="b">
        <f>OR(Tabla310[[#This Row],[Tiempo_lineal (ns)]]&gt;$F$508,Tabla310[[#This Row],[Tiempo_lineal (ns)]]&lt;$F$509)</f>
        <v>0</v>
      </c>
      <c r="W115" t="b">
        <f>OR(Tabla310[[#This Row],[Tiempo_normal (ns)]]&gt;$G$508,Tabla310[[#This Row],[Tiempo_normal (ns)]]&lt;$G$509)</f>
        <v>0</v>
      </c>
      <c r="X115" s="8">
        <v>112</v>
      </c>
      <c r="Y115" t="b">
        <f>OR(Tabla411[[#This Row],[Tiempo_lineal (ns)]]&gt;$I$508,Tabla411[[#This Row],[Tiempo_lineal (ns)]]&lt;$I$509)</f>
        <v>0</v>
      </c>
      <c r="Z115" t="b">
        <f>OR(Tabla411[[#This Row],[Tiempo_normal (ns)]]&gt;$J$508,Tabla411[[#This Row],[Tiempo_normal (ns)]]&lt;$J$509)</f>
        <v>0</v>
      </c>
      <c r="AA115" s="8">
        <v>112</v>
      </c>
      <c r="AB115" t="b">
        <f>OR(Tabla512[[#This Row],[Tiempo_lineal (ns)]]&gt;$L$508,Tabla512[[#This Row],[Tiempo_lineal (ns)]]&lt;$L$509)</f>
        <v>0</v>
      </c>
      <c r="AC115" t="b">
        <f>OR(Tabla512[[#This Row],[Tiempo_normal (ns)]]&gt;$M$508,Tabla512[[#This Row],[Tiempo_normal (ns)]]&lt;$M$509)</f>
        <v>0</v>
      </c>
      <c r="AD115" s="8">
        <v>112</v>
      </c>
      <c r="AE115" t="b">
        <f>OR(Tabla613[[#This Row],[Tiempo_lineal (ns)]]&gt;$O$508,Tabla613[[#This Row],[Tiempo_lineal (ns)]]&lt;$O$509)</f>
        <v>0</v>
      </c>
      <c r="AF115" s="1" t="b">
        <f>OR(Tabla613[[#This Row],[Tiempo_normal (ns)]]&gt;$P$508,Tabla613[[#This Row],[Tiempo_normal (ns)]]&lt;$P$509)</f>
        <v>0</v>
      </c>
    </row>
    <row r="116" spans="2:32" x14ac:dyDescent="0.3">
      <c r="B116">
        <v>113</v>
      </c>
      <c r="C116">
        <v>21279</v>
      </c>
      <c r="D116">
        <v>69419</v>
      </c>
      <c r="E116">
        <v>113</v>
      </c>
      <c r="F116">
        <v>267166</v>
      </c>
      <c r="G116">
        <v>839857</v>
      </c>
      <c r="H116">
        <v>113</v>
      </c>
      <c r="I116" s="35">
        <v>2211020</v>
      </c>
      <c r="J116" s="35">
        <v>6655120</v>
      </c>
      <c r="K116">
        <v>113</v>
      </c>
      <c r="L116" s="35">
        <v>23114100</v>
      </c>
      <c r="M116" s="35">
        <v>79866100</v>
      </c>
      <c r="N116">
        <v>113</v>
      </c>
      <c r="O116" s="35">
        <v>248197000</v>
      </c>
      <c r="P116" s="35">
        <v>748338000</v>
      </c>
      <c r="R116" s="7">
        <v>113</v>
      </c>
      <c r="S116" t="b">
        <f>OR(Tabla19[[#This Row],[Tiempo_lineal (ns)]]&gt;$C$508,Tabla19[[#This Row],[Tiempo_lineal (ns)]]&lt;$C$509)</f>
        <v>0</v>
      </c>
      <c r="T116" t="b">
        <f>OR(Tabla19[[#This Row],[Tiempo_normal (ns)]]&gt;$D$508,Tabla19[[#This Row],[Tiempo_normal (ns)]]&lt;$D$509)</f>
        <v>0</v>
      </c>
      <c r="U116" s="7">
        <v>113</v>
      </c>
      <c r="V116" t="b">
        <f>OR(Tabla310[[#This Row],[Tiempo_lineal (ns)]]&gt;$F$508,Tabla310[[#This Row],[Tiempo_lineal (ns)]]&lt;$F$509)</f>
        <v>0</v>
      </c>
      <c r="W116" t="b">
        <f>OR(Tabla310[[#This Row],[Tiempo_normal (ns)]]&gt;$G$508,Tabla310[[#This Row],[Tiempo_normal (ns)]]&lt;$G$509)</f>
        <v>0</v>
      </c>
      <c r="X116" s="7">
        <v>113</v>
      </c>
      <c r="Y116" t="b">
        <f>OR(Tabla411[[#This Row],[Tiempo_lineal (ns)]]&gt;$I$508,Tabla411[[#This Row],[Tiempo_lineal (ns)]]&lt;$I$509)</f>
        <v>0</v>
      </c>
      <c r="Z116" t="b">
        <f>OR(Tabla411[[#This Row],[Tiempo_normal (ns)]]&gt;$J$508,Tabla411[[#This Row],[Tiempo_normal (ns)]]&lt;$J$509)</f>
        <v>0</v>
      </c>
      <c r="AA116" s="7">
        <v>113</v>
      </c>
      <c r="AB116" t="b">
        <f>OR(Tabla512[[#This Row],[Tiempo_lineal (ns)]]&gt;$L$508,Tabla512[[#This Row],[Tiempo_lineal (ns)]]&lt;$L$509)</f>
        <v>0</v>
      </c>
      <c r="AC116" t="b">
        <f>OR(Tabla512[[#This Row],[Tiempo_normal (ns)]]&gt;$M$508,Tabla512[[#This Row],[Tiempo_normal (ns)]]&lt;$M$509)</f>
        <v>0</v>
      </c>
      <c r="AD116" s="7">
        <v>113</v>
      </c>
      <c r="AE116" t="b">
        <f>OR(Tabla613[[#This Row],[Tiempo_lineal (ns)]]&gt;$O$508,Tabla613[[#This Row],[Tiempo_lineal (ns)]]&lt;$O$509)</f>
        <v>0</v>
      </c>
      <c r="AF116" s="1" t="b">
        <f>OR(Tabla613[[#This Row],[Tiempo_normal (ns)]]&gt;$P$508,Tabla613[[#This Row],[Tiempo_normal (ns)]]&lt;$P$509)</f>
        <v>0</v>
      </c>
    </row>
    <row r="117" spans="2:32" x14ac:dyDescent="0.3">
      <c r="B117">
        <v>114</v>
      </c>
      <c r="C117">
        <v>21282</v>
      </c>
      <c r="D117">
        <v>69238</v>
      </c>
      <c r="E117">
        <v>114</v>
      </c>
      <c r="F117">
        <v>265198</v>
      </c>
      <c r="G117">
        <v>784375</v>
      </c>
      <c r="H117">
        <v>114</v>
      </c>
      <c r="I117" s="35">
        <v>2351940</v>
      </c>
      <c r="J117" s="35">
        <v>6528670</v>
      </c>
      <c r="K117">
        <v>114</v>
      </c>
      <c r="L117" s="35">
        <v>24800400</v>
      </c>
      <c r="M117" s="35">
        <v>80576800</v>
      </c>
      <c r="N117">
        <v>114</v>
      </c>
      <c r="O117" s="35">
        <v>230968000</v>
      </c>
      <c r="P117" s="35">
        <v>789698000</v>
      </c>
      <c r="R117" s="8">
        <v>114</v>
      </c>
      <c r="S117" t="b">
        <f>OR(Tabla19[[#This Row],[Tiempo_lineal (ns)]]&gt;$C$508,Tabla19[[#This Row],[Tiempo_lineal (ns)]]&lt;$C$509)</f>
        <v>0</v>
      </c>
      <c r="T117" t="b">
        <f>OR(Tabla19[[#This Row],[Tiempo_normal (ns)]]&gt;$D$508,Tabla19[[#This Row],[Tiempo_normal (ns)]]&lt;$D$509)</f>
        <v>0</v>
      </c>
      <c r="U117" s="8">
        <v>114</v>
      </c>
      <c r="V117" t="b">
        <f>OR(Tabla310[[#This Row],[Tiempo_lineal (ns)]]&gt;$F$508,Tabla310[[#This Row],[Tiempo_lineal (ns)]]&lt;$F$509)</f>
        <v>0</v>
      </c>
      <c r="W117" t="b">
        <f>OR(Tabla310[[#This Row],[Tiempo_normal (ns)]]&gt;$G$508,Tabla310[[#This Row],[Tiempo_normal (ns)]]&lt;$G$509)</f>
        <v>0</v>
      </c>
      <c r="X117" s="8">
        <v>114</v>
      </c>
      <c r="Y117" t="b">
        <f>OR(Tabla411[[#This Row],[Tiempo_lineal (ns)]]&gt;$I$508,Tabla411[[#This Row],[Tiempo_lineal (ns)]]&lt;$I$509)</f>
        <v>0</v>
      </c>
      <c r="Z117" t="b">
        <f>OR(Tabla411[[#This Row],[Tiempo_normal (ns)]]&gt;$J$508,Tabla411[[#This Row],[Tiempo_normal (ns)]]&lt;$J$509)</f>
        <v>0</v>
      </c>
      <c r="AA117" s="8">
        <v>114</v>
      </c>
      <c r="AB117" t="b">
        <f>OR(Tabla512[[#This Row],[Tiempo_lineal (ns)]]&gt;$L$508,Tabla512[[#This Row],[Tiempo_lineal (ns)]]&lt;$L$509)</f>
        <v>0</v>
      </c>
      <c r="AC117" t="b">
        <f>OR(Tabla512[[#This Row],[Tiempo_normal (ns)]]&gt;$M$508,Tabla512[[#This Row],[Tiempo_normal (ns)]]&lt;$M$509)</f>
        <v>0</v>
      </c>
      <c r="AD117" s="8">
        <v>114</v>
      </c>
      <c r="AE117" t="b">
        <f>OR(Tabla613[[#This Row],[Tiempo_lineal (ns)]]&gt;$O$508,Tabla613[[#This Row],[Tiempo_lineal (ns)]]&lt;$O$509)</f>
        <v>0</v>
      </c>
      <c r="AF117" s="1" t="b">
        <f>OR(Tabla613[[#This Row],[Tiempo_normal (ns)]]&gt;$P$508,Tabla613[[#This Row],[Tiempo_normal (ns)]]&lt;$P$509)</f>
        <v>0</v>
      </c>
    </row>
    <row r="118" spans="2:32" x14ac:dyDescent="0.3">
      <c r="B118">
        <v>115</v>
      </c>
      <c r="C118">
        <v>21302</v>
      </c>
      <c r="D118">
        <v>66310</v>
      </c>
      <c r="E118">
        <v>115</v>
      </c>
      <c r="F118">
        <v>212576</v>
      </c>
      <c r="G118">
        <v>651282</v>
      </c>
      <c r="H118">
        <v>115</v>
      </c>
      <c r="I118" s="35">
        <v>2210130</v>
      </c>
      <c r="J118" s="35">
        <v>6580460</v>
      </c>
      <c r="K118">
        <v>115</v>
      </c>
      <c r="L118" s="35">
        <v>22258800</v>
      </c>
      <c r="M118" s="35">
        <v>70264800</v>
      </c>
      <c r="N118">
        <v>115</v>
      </c>
      <c r="O118" s="35">
        <v>249046000</v>
      </c>
      <c r="P118" s="35">
        <v>800992000</v>
      </c>
      <c r="R118" s="7">
        <v>115</v>
      </c>
      <c r="S118" t="b">
        <f>OR(Tabla19[[#This Row],[Tiempo_lineal (ns)]]&gt;$C$508,Tabla19[[#This Row],[Tiempo_lineal (ns)]]&lt;$C$509)</f>
        <v>0</v>
      </c>
      <c r="T118" t="b">
        <f>OR(Tabla19[[#This Row],[Tiempo_normal (ns)]]&gt;$D$508,Tabla19[[#This Row],[Tiempo_normal (ns)]]&lt;$D$509)</f>
        <v>0</v>
      </c>
      <c r="U118" s="7">
        <v>115</v>
      </c>
      <c r="V118" t="b">
        <f>OR(Tabla310[[#This Row],[Tiempo_lineal (ns)]]&gt;$F$508,Tabla310[[#This Row],[Tiempo_lineal (ns)]]&lt;$F$509)</f>
        <v>0</v>
      </c>
      <c r="W118" t="b">
        <f>OR(Tabla310[[#This Row],[Tiempo_normal (ns)]]&gt;$G$508,Tabla310[[#This Row],[Tiempo_normal (ns)]]&lt;$G$509)</f>
        <v>0</v>
      </c>
      <c r="X118" s="7">
        <v>115</v>
      </c>
      <c r="Y118" t="b">
        <f>OR(Tabla411[[#This Row],[Tiempo_lineal (ns)]]&gt;$I$508,Tabla411[[#This Row],[Tiempo_lineal (ns)]]&lt;$I$509)</f>
        <v>0</v>
      </c>
      <c r="Z118" t="b">
        <f>OR(Tabla411[[#This Row],[Tiempo_normal (ns)]]&gt;$J$508,Tabla411[[#This Row],[Tiempo_normal (ns)]]&lt;$J$509)</f>
        <v>0</v>
      </c>
      <c r="AA118" s="7">
        <v>115</v>
      </c>
      <c r="AB118" t="b">
        <f>OR(Tabla512[[#This Row],[Tiempo_lineal (ns)]]&gt;$L$508,Tabla512[[#This Row],[Tiempo_lineal (ns)]]&lt;$L$509)</f>
        <v>0</v>
      </c>
      <c r="AC118" t="b">
        <f>OR(Tabla512[[#This Row],[Tiempo_normal (ns)]]&gt;$M$508,Tabla512[[#This Row],[Tiempo_normal (ns)]]&lt;$M$509)</f>
        <v>0</v>
      </c>
      <c r="AD118" s="7">
        <v>115</v>
      </c>
      <c r="AE118" t="b">
        <f>OR(Tabla613[[#This Row],[Tiempo_lineal (ns)]]&gt;$O$508,Tabla613[[#This Row],[Tiempo_lineal (ns)]]&lt;$O$509)</f>
        <v>0</v>
      </c>
      <c r="AF118" s="1" t="b">
        <f>OR(Tabla613[[#This Row],[Tiempo_normal (ns)]]&gt;$P$508,Tabla613[[#This Row],[Tiempo_normal (ns)]]&lt;$P$509)</f>
        <v>0</v>
      </c>
    </row>
    <row r="119" spans="2:32" x14ac:dyDescent="0.3">
      <c r="B119">
        <v>116</v>
      </c>
      <c r="C119">
        <v>21277</v>
      </c>
      <c r="D119">
        <v>70643</v>
      </c>
      <c r="E119">
        <v>116</v>
      </c>
      <c r="F119">
        <v>212545</v>
      </c>
      <c r="G119">
        <v>667578</v>
      </c>
      <c r="H119">
        <v>116</v>
      </c>
      <c r="I119" s="35">
        <v>2193700</v>
      </c>
      <c r="J119" s="35">
        <v>6570960</v>
      </c>
      <c r="K119">
        <v>116</v>
      </c>
      <c r="L119" s="35">
        <v>22394600</v>
      </c>
      <c r="M119" s="35">
        <v>73766800</v>
      </c>
      <c r="N119">
        <v>116</v>
      </c>
      <c r="O119" s="35">
        <v>253639000</v>
      </c>
      <c r="P119" s="35">
        <v>787239000</v>
      </c>
      <c r="R119" s="8">
        <v>116</v>
      </c>
      <c r="S119" t="b">
        <f>OR(Tabla19[[#This Row],[Tiempo_lineal (ns)]]&gt;$C$508,Tabla19[[#This Row],[Tiempo_lineal (ns)]]&lt;$C$509)</f>
        <v>0</v>
      </c>
      <c r="T119" t="b">
        <f>OR(Tabla19[[#This Row],[Tiempo_normal (ns)]]&gt;$D$508,Tabla19[[#This Row],[Tiempo_normal (ns)]]&lt;$D$509)</f>
        <v>0</v>
      </c>
      <c r="U119" s="8">
        <v>116</v>
      </c>
      <c r="V119" t="b">
        <f>OR(Tabla310[[#This Row],[Tiempo_lineal (ns)]]&gt;$F$508,Tabla310[[#This Row],[Tiempo_lineal (ns)]]&lt;$F$509)</f>
        <v>0</v>
      </c>
      <c r="W119" t="b">
        <f>OR(Tabla310[[#This Row],[Tiempo_normal (ns)]]&gt;$G$508,Tabla310[[#This Row],[Tiempo_normal (ns)]]&lt;$G$509)</f>
        <v>0</v>
      </c>
      <c r="X119" s="8">
        <v>116</v>
      </c>
      <c r="Y119" t="b">
        <f>OR(Tabla411[[#This Row],[Tiempo_lineal (ns)]]&gt;$I$508,Tabla411[[#This Row],[Tiempo_lineal (ns)]]&lt;$I$509)</f>
        <v>0</v>
      </c>
      <c r="Z119" t="b">
        <f>OR(Tabla411[[#This Row],[Tiempo_normal (ns)]]&gt;$J$508,Tabla411[[#This Row],[Tiempo_normal (ns)]]&lt;$J$509)</f>
        <v>0</v>
      </c>
      <c r="AA119" s="8">
        <v>116</v>
      </c>
      <c r="AB119" t="b">
        <f>OR(Tabla512[[#This Row],[Tiempo_lineal (ns)]]&gt;$L$508,Tabla512[[#This Row],[Tiempo_lineal (ns)]]&lt;$L$509)</f>
        <v>0</v>
      </c>
      <c r="AC119" t="b">
        <f>OR(Tabla512[[#This Row],[Tiempo_normal (ns)]]&gt;$M$508,Tabla512[[#This Row],[Tiempo_normal (ns)]]&lt;$M$509)</f>
        <v>0</v>
      </c>
      <c r="AD119" s="8">
        <v>116</v>
      </c>
      <c r="AE119" t="b">
        <f>OR(Tabla613[[#This Row],[Tiempo_lineal (ns)]]&gt;$O$508,Tabla613[[#This Row],[Tiempo_lineal (ns)]]&lt;$O$509)</f>
        <v>0</v>
      </c>
      <c r="AF119" s="1" t="b">
        <f>OR(Tabla613[[#This Row],[Tiempo_normal (ns)]]&gt;$P$508,Tabla613[[#This Row],[Tiempo_normal (ns)]]&lt;$P$509)</f>
        <v>0</v>
      </c>
    </row>
    <row r="120" spans="2:32" x14ac:dyDescent="0.3">
      <c r="B120">
        <v>117</v>
      </c>
      <c r="C120">
        <v>21329</v>
      </c>
      <c r="D120">
        <v>70861</v>
      </c>
      <c r="E120">
        <v>117</v>
      </c>
      <c r="F120">
        <v>221222</v>
      </c>
      <c r="G120">
        <v>652709</v>
      </c>
      <c r="H120">
        <v>117</v>
      </c>
      <c r="I120" s="35">
        <v>2138420</v>
      </c>
      <c r="J120" s="35">
        <v>6756700</v>
      </c>
      <c r="K120">
        <v>117</v>
      </c>
      <c r="L120" s="35">
        <v>22464200</v>
      </c>
      <c r="M120" s="35">
        <v>73132200</v>
      </c>
      <c r="N120">
        <v>117</v>
      </c>
      <c r="O120" s="35">
        <v>230005000</v>
      </c>
      <c r="P120" s="35">
        <v>864443000</v>
      </c>
      <c r="R120" s="7">
        <v>117</v>
      </c>
      <c r="S120" t="b">
        <f>OR(Tabla19[[#This Row],[Tiempo_lineal (ns)]]&gt;$C$508,Tabla19[[#This Row],[Tiempo_lineal (ns)]]&lt;$C$509)</f>
        <v>0</v>
      </c>
      <c r="T120" t="b">
        <f>OR(Tabla19[[#This Row],[Tiempo_normal (ns)]]&gt;$D$508,Tabla19[[#This Row],[Tiempo_normal (ns)]]&lt;$D$509)</f>
        <v>0</v>
      </c>
      <c r="U120" s="7">
        <v>117</v>
      </c>
      <c r="V120" t="b">
        <f>OR(Tabla310[[#This Row],[Tiempo_lineal (ns)]]&gt;$F$508,Tabla310[[#This Row],[Tiempo_lineal (ns)]]&lt;$F$509)</f>
        <v>0</v>
      </c>
      <c r="W120" t="b">
        <f>OR(Tabla310[[#This Row],[Tiempo_normal (ns)]]&gt;$G$508,Tabla310[[#This Row],[Tiempo_normal (ns)]]&lt;$G$509)</f>
        <v>0</v>
      </c>
      <c r="X120" s="7">
        <v>117</v>
      </c>
      <c r="Y120" t="b">
        <f>OR(Tabla411[[#This Row],[Tiempo_lineal (ns)]]&gt;$I$508,Tabla411[[#This Row],[Tiempo_lineal (ns)]]&lt;$I$509)</f>
        <v>0</v>
      </c>
      <c r="Z120" t="b">
        <f>OR(Tabla411[[#This Row],[Tiempo_normal (ns)]]&gt;$J$508,Tabla411[[#This Row],[Tiempo_normal (ns)]]&lt;$J$509)</f>
        <v>0</v>
      </c>
      <c r="AA120" s="7">
        <v>117</v>
      </c>
      <c r="AB120" t="b">
        <f>OR(Tabla512[[#This Row],[Tiempo_lineal (ns)]]&gt;$L$508,Tabla512[[#This Row],[Tiempo_lineal (ns)]]&lt;$L$509)</f>
        <v>0</v>
      </c>
      <c r="AC120" t="b">
        <f>OR(Tabla512[[#This Row],[Tiempo_normal (ns)]]&gt;$M$508,Tabla512[[#This Row],[Tiempo_normal (ns)]]&lt;$M$509)</f>
        <v>0</v>
      </c>
      <c r="AD120" s="7">
        <v>117</v>
      </c>
      <c r="AE120" t="b">
        <f>OR(Tabla613[[#This Row],[Tiempo_lineal (ns)]]&gt;$O$508,Tabla613[[#This Row],[Tiempo_lineal (ns)]]&lt;$O$509)</f>
        <v>0</v>
      </c>
      <c r="AF120" s="1" t="b">
        <f>OR(Tabla613[[#This Row],[Tiempo_normal (ns)]]&gt;$P$508,Tabla613[[#This Row],[Tiempo_normal (ns)]]&lt;$P$509)</f>
        <v>1</v>
      </c>
    </row>
    <row r="121" spans="2:32" x14ac:dyDescent="0.3">
      <c r="B121">
        <v>118</v>
      </c>
      <c r="C121">
        <v>21276</v>
      </c>
      <c r="D121">
        <v>70791</v>
      </c>
      <c r="E121">
        <v>118</v>
      </c>
      <c r="F121">
        <v>212604</v>
      </c>
      <c r="G121">
        <v>652029</v>
      </c>
      <c r="H121">
        <v>118</v>
      </c>
      <c r="I121" s="35">
        <v>2126050</v>
      </c>
      <c r="J121" s="35">
        <v>6627710</v>
      </c>
      <c r="K121">
        <v>118</v>
      </c>
      <c r="L121" s="35">
        <v>22671800</v>
      </c>
      <c r="M121" s="35">
        <v>75789900</v>
      </c>
      <c r="N121">
        <v>118</v>
      </c>
      <c r="O121" s="35">
        <v>244262000</v>
      </c>
      <c r="P121" s="35">
        <v>769349000</v>
      </c>
      <c r="R121" s="8">
        <v>118</v>
      </c>
      <c r="S121" t="b">
        <f>OR(Tabla19[[#This Row],[Tiempo_lineal (ns)]]&gt;$C$508,Tabla19[[#This Row],[Tiempo_lineal (ns)]]&lt;$C$509)</f>
        <v>0</v>
      </c>
      <c r="T121" t="b">
        <f>OR(Tabla19[[#This Row],[Tiempo_normal (ns)]]&gt;$D$508,Tabla19[[#This Row],[Tiempo_normal (ns)]]&lt;$D$509)</f>
        <v>0</v>
      </c>
      <c r="U121" s="8">
        <v>118</v>
      </c>
      <c r="V121" t="b">
        <f>OR(Tabla310[[#This Row],[Tiempo_lineal (ns)]]&gt;$F$508,Tabla310[[#This Row],[Tiempo_lineal (ns)]]&lt;$F$509)</f>
        <v>0</v>
      </c>
      <c r="W121" t="b">
        <f>OR(Tabla310[[#This Row],[Tiempo_normal (ns)]]&gt;$G$508,Tabla310[[#This Row],[Tiempo_normal (ns)]]&lt;$G$509)</f>
        <v>0</v>
      </c>
      <c r="X121" s="8">
        <v>118</v>
      </c>
      <c r="Y121" t="b">
        <f>OR(Tabla411[[#This Row],[Tiempo_lineal (ns)]]&gt;$I$508,Tabla411[[#This Row],[Tiempo_lineal (ns)]]&lt;$I$509)</f>
        <v>0</v>
      </c>
      <c r="Z121" t="b">
        <f>OR(Tabla411[[#This Row],[Tiempo_normal (ns)]]&gt;$J$508,Tabla411[[#This Row],[Tiempo_normal (ns)]]&lt;$J$509)</f>
        <v>0</v>
      </c>
      <c r="AA121" s="8">
        <v>118</v>
      </c>
      <c r="AB121" t="b">
        <f>OR(Tabla512[[#This Row],[Tiempo_lineal (ns)]]&gt;$L$508,Tabla512[[#This Row],[Tiempo_lineal (ns)]]&lt;$L$509)</f>
        <v>0</v>
      </c>
      <c r="AC121" t="b">
        <f>OR(Tabla512[[#This Row],[Tiempo_normal (ns)]]&gt;$M$508,Tabla512[[#This Row],[Tiempo_normal (ns)]]&lt;$M$509)</f>
        <v>0</v>
      </c>
      <c r="AD121" s="8">
        <v>118</v>
      </c>
      <c r="AE121" t="b">
        <f>OR(Tabla613[[#This Row],[Tiempo_lineal (ns)]]&gt;$O$508,Tabla613[[#This Row],[Tiempo_lineal (ns)]]&lt;$O$509)</f>
        <v>0</v>
      </c>
      <c r="AF121" s="1" t="b">
        <f>OR(Tabla613[[#This Row],[Tiempo_normal (ns)]]&gt;$P$508,Tabla613[[#This Row],[Tiempo_normal (ns)]]&lt;$P$509)</f>
        <v>0</v>
      </c>
    </row>
    <row r="122" spans="2:32" x14ac:dyDescent="0.3">
      <c r="B122">
        <v>119</v>
      </c>
      <c r="C122">
        <v>21317</v>
      </c>
      <c r="D122">
        <v>72094</v>
      </c>
      <c r="E122">
        <v>119</v>
      </c>
      <c r="F122">
        <v>212823</v>
      </c>
      <c r="G122">
        <v>705747</v>
      </c>
      <c r="H122">
        <v>119</v>
      </c>
      <c r="I122" s="35">
        <v>2156650</v>
      </c>
      <c r="J122" s="35">
        <v>6999050</v>
      </c>
      <c r="K122">
        <v>119</v>
      </c>
      <c r="L122" s="35">
        <v>22843600</v>
      </c>
      <c r="M122" s="35">
        <v>78016800</v>
      </c>
      <c r="N122">
        <v>119</v>
      </c>
      <c r="O122" s="35">
        <v>237198000</v>
      </c>
      <c r="P122" s="35">
        <v>751796000</v>
      </c>
      <c r="R122" s="7">
        <v>119</v>
      </c>
      <c r="S122" t="b">
        <f>OR(Tabla19[[#This Row],[Tiempo_lineal (ns)]]&gt;$C$508,Tabla19[[#This Row],[Tiempo_lineal (ns)]]&lt;$C$509)</f>
        <v>0</v>
      </c>
      <c r="T122" t="b">
        <f>OR(Tabla19[[#This Row],[Tiempo_normal (ns)]]&gt;$D$508,Tabla19[[#This Row],[Tiempo_normal (ns)]]&lt;$D$509)</f>
        <v>0</v>
      </c>
      <c r="U122" s="7">
        <v>119</v>
      </c>
      <c r="V122" t="b">
        <f>OR(Tabla310[[#This Row],[Tiempo_lineal (ns)]]&gt;$F$508,Tabla310[[#This Row],[Tiempo_lineal (ns)]]&lt;$F$509)</f>
        <v>0</v>
      </c>
      <c r="W122" t="b">
        <f>OR(Tabla310[[#This Row],[Tiempo_normal (ns)]]&gt;$G$508,Tabla310[[#This Row],[Tiempo_normal (ns)]]&lt;$G$509)</f>
        <v>0</v>
      </c>
      <c r="X122" s="7">
        <v>119</v>
      </c>
      <c r="Y122" t="b">
        <f>OR(Tabla411[[#This Row],[Tiempo_lineal (ns)]]&gt;$I$508,Tabla411[[#This Row],[Tiempo_lineal (ns)]]&lt;$I$509)</f>
        <v>0</v>
      </c>
      <c r="Z122" t="b">
        <f>OR(Tabla411[[#This Row],[Tiempo_normal (ns)]]&gt;$J$508,Tabla411[[#This Row],[Tiempo_normal (ns)]]&lt;$J$509)</f>
        <v>0</v>
      </c>
      <c r="AA122" s="7">
        <v>119</v>
      </c>
      <c r="AB122" t="b">
        <f>OR(Tabla512[[#This Row],[Tiempo_lineal (ns)]]&gt;$L$508,Tabla512[[#This Row],[Tiempo_lineal (ns)]]&lt;$L$509)</f>
        <v>0</v>
      </c>
      <c r="AC122" t="b">
        <f>OR(Tabla512[[#This Row],[Tiempo_normal (ns)]]&gt;$M$508,Tabla512[[#This Row],[Tiempo_normal (ns)]]&lt;$M$509)</f>
        <v>0</v>
      </c>
      <c r="AD122" s="7">
        <v>119</v>
      </c>
      <c r="AE122" t="b">
        <f>OR(Tabla613[[#This Row],[Tiempo_lineal (ns)]]&gt;$O$508,Tabla613[[#This Row],[Tiempo_lineal (ns)]]&lt;$O$509)</f>
        <v>0</v>
      </c>
      <c r="AF122" s="1" t="b">
        <f>OR(Tabla613[[#This Row],[Tiempo_normal (ns)]]&gt;$P$508,Tabla613[[#This Row],[Tiempo_normal (ns)]]&lt;$P$509)</f>
        <v>0</v>
      </c>
    </row>
    <row r="123" spans="2:32" x14ac:dyDescent="0.3">
      <c r="B123">
        <v>120</v>
      </c>
      <c r="C123">
        <v>21289</v>
      </c>
      <c r="D123">
        <v>71848</v>
      </c>
      <c r="E123">
        <v>120</v>
      </c>
      <c r="F123">
        <v>213174</v>
      </c>
      <c r="G123">
        <v>661222</v>
      </c>
      <c r="H123">
        <v>120</v>
      </c>
      <c r="I123" s="35">
        <v>2128660</v>
      </c>
      <c r="J123" s="35">
        <v>7175140</v>
      </c>
      <c r="K123">
        <v>120</v>
      </c>
      <c r="L123" s="35">
        <v>22254500</v>
      </c>
      <c r="M123" s="35">
        <v>71934000</v>
      </c>
      <c r="N123">
        <v>120</v>
      </c>
      <c r="O123" s="35">
        <v>242038000</v>
      </c>
      <c r="P123" s="35">
        <v>823323000</v>
      </c>
      <c r="R123" s="8">
        <v>120</v>
      </c>
      <c r="S123" t="b">
        <f>OR(Tabla19[[#This Row],[Tiempo_lineal (ns)]]&gt;$C$508,Tabla19[[#This Row],[Tiempo_lineal (ns)]]&lt;$C$509)</f>
        <v>0</v>
      </c>
      <c r="T123" t="b">
        <f>OR(Tabla19[[#This Row],[Tiempo_normal (ns)]]&gt;$D$508,Tabla19[[#This Row],[Tiempo_normal (ns)]]&lt;$D$509)</f>
        <v>0</v>
      </c>
      <c r="U123" s="8">
        <v>120</v>
      </c>
      <c r="V123" t="b">
        <f>OR(Tabla310[[#This Row],[Tiempo_lineal (ns)]]&gt;$F$508,Tabla310[[#This Row],[Tiempo_lineal (ns)]]&lt;$F$509)</f>
        <v>0</v>
      </c>
      <c r="W123" t="b">
        <f>OR(Tabla310[[#This Row],[Tiempo_normal (ns)]]&gt;$G$508,Tabla310[[#This Row],[Tiempo_normal (ns)]]&lt;$G$509)</f>
        <v>0</v>
      </c>
      <c r="X123" s="8">
        <v>120</v>
      </c>
      <c r="Y123" t="b">
        <f>OR(Tabla411[[#This Row],[Tiempo_lineal (ns)]]&gt;$I$508,Tabla411[[#This Row],[Tiempo_lineal (ns)]]&lt;$I$509)</f>
        <v>0</v>
      </c>
      <c r="Z123" t="b">
        <f>OR(Tabla411[[#This Row],[Tiempo_normal (ns)]]&gt;$J$508,Tabla411[[#This Row],[Tiempo_normal (ns)]]&lt;$J$509)</f>
        <v>0</v>
      </c>
      <c r="AA123" s="8">
        <v>120</v>
      </c>
      <c r="AB123" t="b">
        <f>OR(Tabla512[[#This Row],[Tiempo_lineal (ns)]]&gt;$L$508,Tabla512[[#This Row],[Tiempo_lineal (ns)]]&lt;$L$509)</f>
        <v>0</v>
      </c>
      <c r="AC123" t="b">
        <f>OR(Tabla512[[#This Row],[Tiempo_normal (ns)]]&gt;$M$508,Tabla512[[#This Row],[Tiempo_normal (ns)]]&lt;$M$509)</f>
        <v>0</v>
      </c>
      <c r="AD123" s="8">
        <v>120</v>
      </c>
      <c r="AE123" t="b">
        <f>OR(Tabla613[[#This Row],[Tiempo_lineal (ns)]]&gt;$O$508,Tabla613[[#This Row],[Tiempo_lineal (ns)]]&lt;$O$509)</f>
        <v>0</v>
      </c>
      <c r="AF123" s="1" t="b">
        <f>OR(Tabla613[[#This Row],[Tiempo_normal (ns)]]&gt;$P$508,Tabla613[[#This Row],[Tiempo_normal (ns)]]&lt;$P$509)</f>
        <v>0</v>
      </c>
    </row>
    <row r="124" spans="2:32" x14ac:dyDescent="0.3">
      <c r="B124">
        <v>121</v>
      </c>
      <c r="C124">
        <v>21273</v>
      </c>
      <c r="D124">
        <v>65797</v>
      </c>
      <c r="E124">
        <v>121</v>
      </c>
      <c r="F124">
        <v>212618</v>
      </c>
      <c r="G124">
        <v>696845</v>
      </c>
      <c r="H124">
        <v>121</v>
      </c>
      <c r="I124" s="35">
        <v>2203240</v>
      </c>
      <c r="J124" s="35">
        <v>7043510</v>
      </c>
      <c r="K124">
        <v>121</v>
      </c>
      <c r="L124" s="35">
        <v>22353200</v>
      </c>
      <c r="M124" s="35">
        <v>76713600</v>
      </c>
      <c r="N124">
        <v>121</v>
      </c>
      <c r="O124" s="35">
        <v>229892000</v>
      </c>
      <c r="P124" s="35">
        <v>774161000</v>
      </c>
      <c r="R124" s="7">
        <v>121</v>
      </c>
      <c r="S124" t="b">
        <f>OR(Tabla19[[#This Row],[Tiempo_lineal (ns)]]&gt;$C$508,Tabla19[[#This Row],[Tiempo_lineal (ns)]]&lt;$C$509)</f>
        <v>0</v>
      </c>
      <c r="T124" t="b">
        <f>OR(Tabla19[[#This Row],[Tiempo_normal (ns)]]&gt;$D$508,Tabla19[[#This Row],[Tiempo_normal (ns)]]&lt;$D$509)</f>
        <v>0</v>
      </c>
      <c r="U124" s="7">
        <v>121</v>
      </c>
      <c r="V124" t="b">
        <f>OR(Tabla310[[#This Row],[Tiempo_lineal (ns)]]&gt;$F$508,Tabla310[[#This Row],[Tiempo_lineal (ns)]]&lt;$F$509)</f>
        <v>0</v>
      </c>
      <c r="W124" t="b">
        <f>OR(Tabla310[[#This Row],[Tiempo_normal (ns)]]&gt;$G$508,Tabla310[[#This Row],[Tiempo_normal (ns)]]&lt;$G$509)</f>
        <v>0</v>
      </c>
      <c r="X124" s="7">
        <v>121</v>
      </c>
      <c r="Y124" t="b">
        <f>OR(Tabla411[[#This Row],[Tiempo_lineal (ns)]]&gt;$I$508,Tabla411[[#This Row],[Tiempo_lineal (ns)]]&lt;$I$509)</f>
        <v>0</v>
      </c>
      <c r="Z124" t="b">
        <f>OR(Tabla411[[#This Row],[Tiempo_normal (ns)]]&gt;$J$508,Tabla411[[#This Row],[Tiempo_normal (ns)]]&lt;$J$509)</f>
        <v>0</v>
      </c>
      <c r="AA124" s="7">
        <v>121</v>
      </c>
      <c r="AB124" t="b">
        <f>OR(Tabla512[[#This Row],[Tiempo_lineal (ns)]]&gt;$L$508,Tabla512[[#This Row],[Tiempo_lineal (ns)]]&lt;$L$509)</f>
        <v>0</v>
      </c>
      <c r="AC124" t="b">
        <f>OR(Tabla512[[#This Row],[Tiempo_normal (ns)]]&gt;$M$508,Tabla512[[#This Row],[Tiempo_normal (ns)]]&lt;$M$509)</f>
        <v>0</v>
      </c>
      <c r="AD124" s="7">
        <v>121</v>
      </c>
      <c r="AE124" t="b">
        <f>OR(Tabla613[[#This Row],[Tiempo_lineal (ns)]]&gt;$O$508,Tabla613[[#This Row],[Tiempo_lineal (ns)]]&lt;$O$509)</f>
        <v>0</v>
      </c>
      <c r="AF124" s="1" t="b">
        <f>OR(Tabla613[[#This Row],[Tiempo_normal (ns)]]&gt;$P$508,Tabla613[[#This Row],[Tiempo_normal (ns)]]&lt;$P$509)</f>
        <v>0</v>
      </c>
    </row>
    <row r="125" spans="2:32" x14ac:dyDescent="0.3">
      <c r="B125">
        <v>122</v>
      </c>
      <c r="C125">
        <v>21268</v>
      </c>
      <c r="D125">
        <v>71155</v>
      </c>
      <c r="E125">
        <v>122</v>
      </c>
      <c r="F125">
        <v>212828</v>
      </c>
      <c r="G125">
        <v>646570</v>
      </c>
      <c r="H125">
        <v>122</v>
      </c>
      <c r="I125" s="35">
        <v>2128570</v>
      </c>
      <c r="J125" s="35">
        <v>6992860</v>
      </c>
      <c r="K125">
        <v>122</v>
      </c>
      <c r="L125" s="35">
        <v>26828100</v>
      </c>
      <c r="M125" s="35">
        <v>69587000</v>
      </c>
      <c r="N125">
        <v>122</v>
      </c>
      <c r="O125" s="35">
        <v>239538000</v>
      </c>
      <c r="P125" s="35">
        <v>790466000</v>
      </c>
      <c r="R125" s="8">
        <v>122</v>
      </c>
      <c r="S125" t="b">
        <f>OR(Tabla19[[#This Row],[Tiempo_lineal (ns)]]&gt;$C$508,Tabla19[[#This Row],[Tiempo_lineal (ns)]]&lt;$C$509)</f>
        <v>0</v>
      </c>
      <c r="T125" t="b">
        <f>OR(Tabla19[[#This Row],[Tiempo_normal (ns)]]&gt;$D$508,Tabla19[[#This Row],[Tiempo_normal (ns)]]&lt;$D$509)</f>
        <v>0</v>
      </c>
      <c r="U125" s="8">
        <v>122</v>
      </c>
      <c r="V125" t="b">
        <f>OR(Tabla310[[#This Row],[Tiempo_lineal (ns)]]&gt;$F$508,Tabla310[[#This Row],[Tiempo_lineal (ns)]]&lt;$F$509)</f>
        <v>0</v>
      </c>
      <c r="W125" t="b">
        <f>OR(Tabla310[[#This Row],[Tiempo_normal (ns)]]&gt;$G$508,Tabla310[[#This Row],[Tiempo_normal (ns)]]&lt;$G$509)</f>
        <v>0</v>
      </c>
      <c r="X125" s="8">
        <v>122</v>
      </c>
      <c r="Y125" t="b">
        <f>OR(Tabla411[[#This Row],[Tiempo_lineal (ns)]]&gt;$I$508,Tabla411[[#This Row],[Tiempo_lineal (ns)]]&lt;$I$509)</f>
        <v>0</v>
      </c>
      <c r="Z125" t="b">
        <f>OR(Tabla411[[#This Row],[Tiempo_normal (ns)]]&gt;$J$508,Tabla411[[#This Row],[Tiempo_normal (ns)]]&lt;$J$509)</f>
        <v>0</v>
      </c>
      <c r="AA125" s="8">
        <v>122</v>
      </c>
      <c r="AB125" t="b">
        <f>OR(Tabla512[[#This Row],[Tiempo_lineal (ns)]]&gt;$L$508,Tabla512[[#This Row],[Tiempo_lineal (ns)]]&lt;$L$509)</f>
        <v>0</v>
      </c>
      <c r="AC125" t="b">
        <f>OR(Tabla512[[#This Row],[Tiempo_normal (ns)]]&gt;$M$508,Tabla512[[#This Row],[Tiempo_normal (ns)]]&lt;$M$509)</f>
        <v>0</v>
      </c>
      <c r="AD125" s="8">
        <v>122</v>
      </c>
      <c r="AE125" t="b">
        <f>OR(Tabla613[[#This Row],[Tiempo_lineal (ns)]]&gt;$O$508,Tabla613[[#This Row],[Tiempo_lineal (ns)]]&lt;$O$509)</f>
        <v>0</v>
      </c>
      <c r="AF125" s="1" t="b">
        <f>OR(Tabla613[[#This Row],[Tiempo_normal (ns)]]&gt;$P$508,Tabla613[[#This Row],[Tiempo_normal (ns)]]&lt;$P$509)</f>
        <v>0</v>
      </c>
    </row>
    <row r="126" spans="2:32" x14ac:dyDescent="0.3">
      <c r="B126">
        <v>123</v>
      </c>
      <c r="C126">
        <v>21260</v>
      </c>
      <c r="D126">
        <v>70237</v>
      </c>
      <c r="E126">
        <v>123</v>
      </c>
      <c r="F126">
        <v>212540</v>
      </c>
      <c r="G126">
        <v>752396</v>
      </c>
      <c r="H126">
        <v>123</v>
      </c>
      <c r="I126" s="35">
        <v>2168160</v>
      </c>
      <c r="J126" s="35">
        <v>6707680</v>
      </c>
      <c r="K126">
        <v>123</v>
      </c>
      <c r="L126" s="35">
        <v>28105200</v>
      </c>
      <c r="M126" s="35">
        <v>74258400</v>
      </c>
      <c r="N126">
        <v>123</v>
      </c>
      <c r="O126" s="35">
        <v>229525000</v>
      </c>
      <c r="P126" s="35">
        <v>780389000</v>
      </c>
      <c r="R126" s="7">
        <v>123</v>
      </c>
      <c r="S126" t="b">
        <f>OR(Tabla19[[#This Row],[Tiempo_lineal (ns)]]&gt;$C$508,Tabla19[[#This Row],[Tiempo_lineal (ns)]]&lt;$C$509)</f>
        <v>0</v>
      </c>
      <c r="T126" t="b">
        <f>OR(Tabla19[[#This Row],[Tiempo_normal (ns)]]&gt;$D$508,Tabla19[[#This Row],[Tiempo_normal (ns)]]&lt;$D$509)</f>
        <v>0</v>
      </c>
      <c r="U126" s="7">
        <v>123</v>
      </c>
      <c r="V126" t="b">
        <f>OR(Tabla310[[#This Row],[Tiempo_lineal (ns)]]&gt;$F$508,Tabla310[[#This Row],[Tiempo_lineal (ns)]]&lt;$F$509)</f>
        <v>0</v>
      </c>
      <c r="W126" t="b">
        <f>OR(Tabla310[[#This Row],[Tiempo_normal (ns)]]&gt;$G$508,Tabla310[[#This Row],[Tiempo_normal (ns)]]&lt;$G$509)</f>
        <v>0</v>
      </c>
      <c r="X126" s="7">
        <v>123</v>
      </c>
      <c r="Y126" t="b">
        <f>OR(Tabla411[[#This Row],[Tiempo_lineal (ns)]]&gt;$I$508,Tabla411[[#This Row],[Tiempo_lineal (ns)]]&lt;$I$509)</f>
        <v>0</v>
      </c>
      <c r="Z126" t="b">
        <f>OR(Tabla411[[#This Row],[Tiempo_normal (ns)]]&gt;$J$508,Tabla411[[#This Row],[Tiempo_normal (ns)]]&lt;$J$509)</f>
        <v>0</v>
      </c>
      <c r="AA126" s="7">
        <v>123</v>
      </c>
      <c r="AB126" t="b">
        <f>OR(Tabla512[[#This Row],[Tiempo_lineal (ns)]]&gt;$L$508,Tabla512[[#This Row],[Tiempo_lineal (ns)]]&lt;$L$509)</f>
        <v>1</v>
      </c>
      <c r="AC126" t="b">
        <f>OR(Tabla512[[#This Row],[Tiempo_normal (ns)]]&gt;$M$508,Tabla512[[#This Row],[Tiempo_normal (ns)]]&lt;$M$509)</f>
        <v>0</v>
      </c>
      <c r="AD126" s="7">
        <v>123</v>
      </c>
      <c r="AE126" t="b">
        <f>OR(Tabla613[[#This Row],[Tiempo_lineal (ns)]]&gt;$O$508,Tabla613[[#This Row],[Tiempo_lineal (ns)]]&lt;$O$509)</f>
        <v>0</v>
      </c>
      <c r="AF126" s="1" t="b">
        <f>OR(Tabla613[[#This Row],[Tiempo_normal (ns)]]&gt;$P$508,Tabla613[[#This Row],[Tiempo_normal (ns)]]&lt;$P$509)</f>
        <v>0</v>
      </c>
    </row>
    <row r="127" spans="2:32" x14ac:dyDescent="0.3">
      <c r="B127">
        <v>124</v>
      </c>
      <c r="C127">
        <v>21287</v>
      </c>
      <c r="D127">
        <v>85063</v>
      </c>
      <c r="E127">
        <v>124</v>
      </c>
      <c r="F127">
        <v>240612</v>
      </c>
      <c r="G127">
        <v>863538</v>
      </c>
      <c r="H127">
        <v>124</v>
      </c>
      <c r="I127" s="35">
        <v>2676810</v>
      </c>
      <c r="J127" s="35">
        <v>6717360</v>
      </c>
      <c r="K127">
        <v>124</v>
      </c>
      <c r="L127" s="35">
        <v>23243900</v>
      </c>
      <c r="M127" s="35">
        <v>70920000</v>
      </c>
      <c r="N127">
        <v>124</v>
      </c>
      <c r="O127" s="35">
        <v>240854000</v>
      </c>
      <c r="P127" s="35">
        <v>779059000</v>
      </c>
      <c r="R127" s="8">
        <v>124</v>
      </c>
      <c r="S127" t="b">
        <f>OR(Tabla19[[#This Row],[Tiempo_lineal (ns)]]&gt;$C$508,Tabla19[[#This Row],[Tiempo_lineal (ns)]]&lt;$C$509)</f>
        <v>0</v>
      </c>
      <c r="T127" t="b">
        <f>OR(Tabla19[[#This Row],[Tiempo_normal (ns)]]&gt;$D$508,Tabla19[[#This Row],[Tiempo_normal (ns)]]&lt;$D$509)</f>
        <v>0</v>
      </c>
      <c r="U127" s="8">
        <v>124</v>
      </c>
      <c r="V127" t="b">
        <f>OR(Tabla310[[#This Row],[Tiempo_lineal (ns)]]&gt;$F$508,Tabla310[[#This Row],[Tiempo_lineal (ns)]]&lt;$F$509)</f>
        <v>0</v>
      </c>
      <c r="W127" t="b">
        <f>OR(Tabla310[[#This Row],[Tiempo_normal (ns)]]&gt;$G$508,Tabla310[[#This Row],[Tiempo_normal (ns)]]&lt;$G$509)</f>
        <v>0</v>
      </c>
      <c r="X127" s="8">
        <v>124</v>
      </c>
      <c r="Y127" t="b">
        <f>OR(Tabla411[[#This Row],[Tiempo_lineal (ns)]]&gt;$I$508,Tabla411[[#This Row],[Tiempo_lineal (ns)]]&lt;$I$509)</f>
        <v>1</v>
      </c>
      <c r="Z127" t="b">
        <f>OR(Tabla411[[#This Row],[Tiempo_normal (ns)]]&gt;$J$508,Tabla411[[#This Row],[Tiempo_normal (ns)]]&lt;$J$509)</f>
        <v>0</v>
      </c>
      <c r="AA127" s="8">
        <v>124</v>
      </c>
      <c r="AB127" t="b">
        <f>OR(Tabla512[[#This Row],[Tiempo_lineal (ns)]]&gt;$L$508,Tabla512[[#This Row],[Tiempo_lineal (ns)]]&lt;$L$509)</f>
        <v>0</v>
      </c>
      <c r="AC127" t="b">
        <f>OR(Tabla512[[#This Row],[Tiempo_normal (ns)]]&gt;$M$508,Tabla512[[#This Row],[Tiempo_normal (ns)]]&lt;$M$509)</f>
        <v>0</v>
      </c>
      <c r="AD127" s="8">
        <v>124</v>
      </c>
      <c r="AE127" t="b">
        <f>OR(Tabla613[[#This Row],[Tiempo_lineal (ns)]]&gt;$O$508,Tabla613[[#This Row],[Tiempo_lineal (ns)]]&lt;$O$509)</f>
        <v>0</v>
      </c>
      <c r="AF127" s="1" t="b">
        <f>OR(Tabla613[[#This Row],[Tiempo_normal (ns)]]&gt;$P$508,Tabla613[[#This Row],[Tiempo_normal (ns)]]&lt;$P$509)</f>
        <v>0</v>
      </c>
    </row>
    <row r="128" spans="2:32" x14ac:dyDescent="0.3">
      <c r="B128">
        <v>125</v>
      </c>
      <c r="C128">
        <v>25943</v>
      </c>
      <c r="D128">
        <v>73719</v>
      </c>
      <c r="E128">
        <v>125</v>
      </c>
      <c r="F128">
        <v>297972</v>
      </c>
      <c r="G128" s="35">
        <v>2190070</v>
      </c>
      <c r="H128">
        <v>125</v>
      </c>
      <c r="I128" s="35">
        <v>2223790</v>
      </c>
      <c r="J128" s="35">
        <v>6682100</v>
      </c>
      <c r="K128">
        <v>125</v>
      </c>
      <c r="L128" s="35">
        <v>24296600</v>
      </c>
      <c r="M128" s="35">
        <v>72231200</v>
      </c>
      <c r="N128">
        <v>125</v>
      </c>
      <c r="O128" s="35">
        <v>229679000</v>
      </c>
      <c r="P128" s="35">
        <v>758409000</v>
      </c>
      <c r="R128" s="7">
        <v>125</v>
      </c>
      <c r="S128" t="b">
        <f>OR(Tabla19[[#This Row],[Tiempo_lineal (ns)]]&gt;$C$508,Tabla19[[#This Row],[Tiempo_lineal (ns)]]&lt;$C$509)</f>
        <v>0</v>
      </c>
      <c r="T128" t="b">
        <f>OR(Tabla19[[#This Row],[Tiempo_normal (ns)]]&gt;$D$508,Tabla19[[#This Row],[Tiempo_normal (ns)]]&lt;$D$509)</f>
        <v>0</v>
      </c>
      <c r="U128" s="7">
        <v>125</v>
      </c>
      <c r="V128" t="b">
        <f>OR(Tabla310[[#This Row],[Tiempo_lineal (ns)]]&gt;$F$508,Tabla310[[#This Row],[Tiempo_lineal (ns)]]&lt;$F$509)</f>
        <v>0</v>
      </c>
      <c r="W128" t="b">
        <f>OR(Tabla310[[#This Row],[Tiempo_normal (ns)]]&gt;$G$508,Tabla310[[#This Row],[Tiempo_normal (ns)]]&lt;$G$509)</f>
        <v>1</v>
      </c>
      <c r="X128" s="7">
        <v>125</v>
      </c>
      <c r="Y128" t="b">
        <f>OR(Tabla411[[#This Row],[Tiempo_lineal (ns)]]&gt;$I$508,Tabla411[[#This Row],[Tiempo_lineal (ns)]]&lt;$I$509)</f>
        <v>0</v>
      </c>
      <c r="Z128" t="b">
        <f>OR(Tabla411[[#This Row],[Tiempo_normal (ns)]]&gt;$J$508,Tabla411[[#This Row],[Tiempo_normal (ns)]]&lt;$J$509)</f>
        <v>0</v>
      </c>
      <c r="AA128" s="7">
        <v>125</v>
      </c>
      <c r="AB128" t="b">
        <f>OR(Tabla512[[#This Row],[Tiempo_lineal (ns)]]&gt;$L$508,Tabla512[[#This Row],[Tiempo_lineal (ns)]]&lt;$L$509)</f>
        <v>0</v>
      </c>
      <c r="AC128" t="b">
        <f>OR(Tabla512[[#This Row],[Tiempo_normal (ns)]]&gt;$M$508,Tabla512[[#This Row],[Tiempo_normal (ns)]]&lt;$M$509)</f>
        <v>0</v>
      </c>
      <c r="AD128" s="7">
        <v>125</v>
      </c>
      <c r="AE128" t="b">
        <f>OR(Tabla613[[#This Row],[Tiempo_lineal (ns)]]&gt;$O$508,Tabla613[[#This Row],[Tiempo_lineal (ns)]]&lt;$O$509)</f>
        <v>0</v>
      </c>
      <c r="AF128" s="1" t="b">
        <f>OR(Tabla613[[#This Row],[Tiempo_normal (ns)]]&gt;$P$508,Tabla613[[#This Row],[Tiempo_normal (ns)]]&lt;$P$509)</f>
        <v>0</v>
      </c>
    </row>
    <row r="129" spans="2:32" x14ac:dyDescent="0.3">
      <c r="B129">
        <v>126</v>
      </c>
      <c r="C129">
        <v>21276</v>
      </c>
      <c r="D129">
        <v>82849</v>
      </c>
      <c r="E129">
        <v>126</v>
      </c>
      <c r="F129">
        <v>278762</v>
      </c>
      <c r="G129">
        <v>703617</v>
      </c>
      <c r="H129">
        <v>126</v>
      </c>
      <c r="I129" s="35">
        <v>2306960</v>
      </c>
      <c r="J129" s="35">
        <v>6815660</v>
      </c>
      <c r="K129">
        <v>126</v>
      </c>
      <c r="L129" s="35">
        <v>25699300</v>
      </c>
      <c r="M129" s="35">
        <v>73274400</v>
      </c>
      <c r="N129">
        <v>126</v>
      </c>
      <c r="O129" s="35">
        <v>230278000</v>
      </c>
      <c r="P129" s="35">
        <v>821697000</v>
      </c>
      <c r="R129" s="8">
        <v>126</v>
      </c>
      <c r="S129" t="b">
        <f>OR(Tabla19[[#This Row],[Tiempo_lineal (ns)]]&gt;$C$508,Tabla19[[#This Row],[Tiempo_lineal (ns)]]&lt;$C$509)</f>
        <v>0</v>
      </c>
      <c r="T129" t="b">
        <f>OR(Tabla19[[#This Row],[Tiempo_normal (ns)]]&gt;$D$508,Tabla19[[#This Row],[Tiempo_normal (ns)]]&lt;$D$509)</f>
        <v>0</v>
      </c>
      <c r="U129" s="8">
        <v>126</v>
      </c>
      <c r="V129" t="b">
        <f>OR(Tabla310[[#This Row],[Tiempo_lineal (ns)]]&gt;$F$508,Tabla310[[#This Row],[Tiempo_lineal (ns)]]&lt;$F$509)</f>
        <v>0</v>
      </c>
      <c r="W129" t="b">
        <f>OR(Tabla310[[#This Row],[Tiempo_normal (ns)]]&gt;$G$508,Tabla310[[#This Row],[Tiempo_normal (ns)]]&lt;$G$509)</f>
        <v>0</v>
      </c>
      <c r="X129" s="8">
        <v>126</v>
      </c>
      <c r="Y129" t="b">
        <f>OR(Tabla411[[#This Row],[Tiempo_lineal (ns)]]&gt;$I$508,Tabla411[[#This Row],[Tiempo_lineal (ns)]]&lt;$I$509)</f>
        <v>0</v>
      </c>
      <c r="Z129" t="b">
        <f>OR(Tabla411[[#This Row],[Tiempo_normal (ns)]]&gt;$J$508,Tabla411[[#This Row],[Tiempo_normal (ns)]]&lt;$J$509)</f>
        <v>0</v>
      </c>
      <c r="AA129" s="8">
        <v>126</v>
      </c>
      <c r="AB129" t="b">
        <f>OR(Tabla512[[#This Row],[Tiempo_lineal (ns)]]&gt;$L$508,Tabla512[[#This Row],[Tiempo_lineal (ns)]]&lt;$L$509)</f>
        <v>0</v>
      </c>
      <c r="AC129" t="b">
        <f>OR(Tabla512[[#This Row],[Tiempo_normal (ns)]]&gt;$M$508,Tabla512[[#This Row],[Tiempo_normal (ns)]]&lt;$M$509)</f>
        <v>0</v>
      </c>
      <c r="AD129" s="8">
        <v>126</v>
      </c>
      <c r="AE129" t="b">
        <f>OR(Tabla613[[#This Row],[Tiempo_lineal (ns)]]&gt;$O$508,Tabla613[[#This Row],[Tiempo_lineal (ns)]]&lt;$O$509)</f>
        <v>0</v>
      </c>
      <c r="AF129" s="1" t="b">
        <f>OR(Tabla613[[#This Row],[Tiempo_normal (ns)]]&gt;$P$508,Tabla613[[#This Row],[Tiempo_normal (ns)]]&lt;$P$509)</f>
        <v>0</v>
      </c>
    </row>
    <row r="130" spans="2:32" x14ac:dyDescent="0.3">
      <c r="B130">
        <v>127</v>
      </c>
      <c r="C130">
        <v>23699</v>
      </c>
      <c r="D130">
        <v>87743</v>
      </c>
      <c r="E130">
        <v>127</v>
      </c>
      <c r="F130">
        <v>214086</v>
      </c>
      <c r="G130">
        <v>669488</v>
      </c>
      <c r="H130">
        <v>127</v>
      </c>
      <c r="I130" s="35">
        <v>2137680</v>
      </c>
      <c r="J130" s="35">
        <v>7091750</v>
      </c>
      <c r="K130">
        <v>127</v>
      </c>
      <c r="L130" s="35">
        <v>21875900</v>
      </c>
      <c r="M130" s="35">
        <v>74425100</v>
      </c>
      <c r="N130">
        <v>127</v>
      </c>
      <c r="O130" s="35">
        <v>232611000</v>
      </c>
      <c r="P130" s="35">
        <v>746789000</v>
      </c>
      <c r="R130" s="7">
        <v>127</v>
      </c>
      <c r="S130" t="b">
        <f>OR(Tabla19[[#This Row],[Tiempo_lineal (ns)]]&gt;$C$508,Tabla19[[#This Row],[Tiempo_lineal (ns)]]&lt;$C$509)</f>
        <v>0</v>
      </c>
      <c r="T130" t="b">
        <f>OR(Tabla19[[#This Row],[Tiempo_normal (ns)]]&gt;$D$508,Tabla19[[#This Row],[Tiempo_normal (ns)]]&lt;$D$509)</f>
        <v>0</v>
      </c>
      <c r="U130" s="7">
        <v>127</v>
      </c>
      <c r="V130" t="b">
        <f>OR(Tabla310[[#This Row],[Tiempo_lineal (ns)]]&gt;$F$508,Tabla310[[#This Row],[Tiempo_lineal (ns)]]&lt;$F$509)</f>
        <v>0</v>
      </c>
      <c r="W130" t="b">
        <f>OR(Tabla310[[#This Row],[Tiempo_normal (ns)]]&gt;$G$508,Tabla310[[#This Row],[Tiempo_normal (ns)]]&lt;$G$509)</f>
        <v>0</v>
      </c>
      <c r="X130" s="7">
        <v>127</v>
      </c>
      <c r="Y130" t="b">
        <f>OR(Tabla411[[#This Row],[Tiempo_lineal (ns)]]&gt;$I$508,Tabla411[[#This Row],[Tiempo_lineal (ns)]]&lt;$I$509)</f>
        <v>0</v>
      </c>
      <c r="Z130" t="b">
        <f>OR(Tabla411[[#This Row],[Tiempo_normal (ns)]]&gt;$J$508,Tabla411[[#This Row],[Tiempo_normal (ns)]]&lt;$J$509)</f>
        <v>0</v>
      </c>
      <c r="AA130" s="7">
        <v>127</v>
      </c>
      <c r="AB130" t="b">
        <f>OR(Tabla512[[#This Row],[Tiempo_lineal (ns)]]&gt;$L$508,Tabla512[[#This Row],[Tiempo_lineal (ns)]]&lt;$L$509)</f>
        <v>0</v>
      </c>
      <c r="AC130" t="b">
        <f>OR(Tabla512[[#This Row],[Tiempo_normal (ns)]]&gt;$M$508,Tabla512[[#This Row],[Tiempo_normal (ns)]]&lt;$M$509)</f>
        <v>0</v>
      </c>
      <c r="AD130" s="7">
        <v>127</v>
      </c>
      <c r="AE130" t="b">
        <f>OR(Tabla613[[#This Row],[Tiempo_lineal (ns)]]&gt;$O$508,Tabla613[[#This Row],[Tiempo_lineal (ns)]]&lt;$O$509)</f>
        <v>0</v>
      </c>
      <c r="AF130" s="1" t="b">
        <f>OR(Tabla613[[#This Row],[Tiempo_normal (ns)]]&gt;$P$508,Tabla613[[#This Row],[Tiempo_normal (ns)]]&lt;$P$509)</f>
        <v>0</v>
      </c>
    </row>
    <row r="131" spans="2:32" x14ac:dyDescent="0.3">
      <c r="B131">
        <v>128</v>
      </c>
      <c r="C131">
        <v>22561</v>
      </c>
      <c r="D131">
        <v>84423</v>
      </c>
      <c r="E131">
        <v>128</v>
      </c>
      <c r="F131">
        <v>213267</v>
      </c>
      <c r="G131">
        <v>700639</v>
      </c>
      <c r="H131">
        <v>128</v>
      </c>
      <c r="I131" s="35">
        <v>2128540</v>
      </c>
      <c r="J131" s="35">
        <v>7707680</v>
      </c>
      <c r="K131">
        <v>128</v>
      </c>
      <c r="L131" s="35">
        <v>22056400</v>
      </c>
      <c r="M131" s="35">
        <v>71332700</v>
      </c>
      <c r="N131">
        <v>128</v>
      </c>
      <c r="O131" s="35">
        <v>229808000</v>
      </c>
      <c r="P131" s="35">
        <v>757013000</v>
      </c>
      <c r="R131" s="8">
        <v>128</v>
      </c>
      <c r="S131" t="b">
        <f>OR(Tabla19[[#This Row],[Tiempo_lineal (ns)]]&gt;$C$508,Tabla19[[#This Row],[Tiempo_lineal (ns)]]&lt;$C$509)</f>
        <v>0</v>
      </c>
      <c r="T131" t="b">
        <f>OR(Tabla19[[#This Row],[Tiempo_normal (ns)]]&gt;$D$508,Tabla19[[#This Row],[Tiempo_normal (ns)]]&lt;$D$509)</f>
        <v>0</v>
      </c>
      <c r="U131" s="8">
        <v>128</v>
      </c>
      <c r="V131" t="b">
        <f>OR(Tabla310[[#This Row],[Tiempo_lineal (ns)]]&gt;$F$508,Tabla310[[#This Row],[Tiempo_lineal (ns)]]&lt;$F$509)</f>
        <v>0</v>
      </c>
      <c r="W131" t="b">
        <f>OR(Tabla310[[#This Row],[Tiempo_normal (ns)]]&gt;$G$508,Tabla310[[#This Row],[Tiempo_normal (ns)]]&lt;$G$509)</f>
        <v>0</v>
      </c>
      <c r="X131" s="8">
        <v>128</v>
      </c>
      <c r="Y131" t="b">
        <f>OR(Tabla411[[#This Row],[Tiempo_lineal (ns)]]&gt;$I$508,Tabla411[[#This Row],[Tiempo_lineal (ns)]]&lt;$I$509)</f>
        <v>0</v>
      </c>
      <c r="Z131" t="b">
        <f>OR(Tabla411[[#This Row],[Tiempo_normal (ns)]]&gt;$J$508,Tabla411[[#This Row],[Tiempo_normal (ns)]]&lt;$J$509)</f>
        <v>0</v>
      </c>
      <c r="AA131" s="8">
        <v>128</v>
      </c>
      <c r="AB131" t="b">
        <f>OR(Tabla512[[#This Row],[Tiempo_lineal (ns)]]&gt;$L$508,Tabla512[[#This Row],[Tiempo_lineal (ns)]]&lt;$L$509)</f>
        <v>0</v>
      </c>
      <c r="AC131" t="b">
        <f>OR(Tabla512[[#This Row],[Tiempo_normal (ns)]]&gt;$M$508,Tabla512[[#This Row],[Tiempo_normal (ns)]]&lt;$M$509)</f>
        <v>0</v>
      </c>
      <c r="AD131" s="8">
        <v>128</v>
      </c>
      <c r="AE131" t="b">
        <f>OR(Tabla613[[#This Row],[Tiempo_lineal (ns)]]&gt;$O$508,Tabla613[[#This Row],[Tiempo_lineal (ns)]]&lt;$O$509)</f>
        <v>0</v>
      </c>
      <c r="AF131" s="1" t="b">
        <f>OR(Tabla613[[#This Row],[Tiempo_normal (ns)]]&gt;$P$508,Tabla613[[#This Row],[Tiempo_normal (ns)]]&lt;$P$509)</f>
        <v>0</v>
      </c>
    </row>
    <row r="132" spans="2:32" x14ac:dyDescent="0.3">
      <c r="B132">
        <v>129</v>
      </c>
      <c r="C132">
        <v>22563</v>
      </c>
      <c r="D132">
        <v>97262</v>
      </c>
      <c r="E132">
        <v>129</v>
      </c>
      <c r="F132">
        <v>262066</v>
      </c>
      <c r="G132" s="35">
        <v>1094580</v>
      </c>
      <c r="H132">
        <v>129</v>
      </c>
      <c r="I132" s="35">
        <v>2893380</v>
      </c>
      <c r="J132" s="35">
        <v>8765880</v>
      </c>
      <c r="K132">
        <v>129</v>
      </c>
      <c r="L132" s="35">
        <v>21843500</v>
      </c>
      <c r="M132" s="35">
        <v>70456500</v>
      </c>
      <c r="N132">
        <v>129</v>
      </c>
      <c r="O132" s="35">
        <v>252050000</v>
      </c>
      <c r="P132" s="35">
        <v>755612000</v>
      </c>
      <c r="R132" s="7">
        <v>129</v>
      </c>
      <c r="S132" t="b">
        <f>OR(Tabla19[[#This Row],[Tiempo_lineal (ns)]]&gt;$C$508,Tabla19[[#This Row],[Tiempo_lineal (ns)]]&lt;$C$509)</f>
        <v>0</v>
      </c>
      <c r="T132" t="b">
        <f>OR(Tabla19[[#This Row],[Tiempo_normal (ns)]]&gt;$D$508,Tabla19[[#This Row],[Tiempo_normal (ns)]]&lt;$D$509)</f>
        <v>0</v>
      </c>
      <c r="U132" s="7">
        <v>129</v>
      </c>
      <c r="V132" t="b">
        <f>OR(Tabla310[[#This Row],[Tiempo_lineal (ns)]]&gt;$F$508,Tabla310[[#This Row],[Tiempo_lineal (ns)]]&lt;$F$509)</f>
        <v>0</v>
      </c>
      <c r="W132" t="b">
        <f>OR(Tabla310[[#This Row],[Tiempo_normal (ns)]]&gt;$G$508,Tabla310[[#This Row],[Tiempo_normal (ns)]]&lt;$G$509)</f>
        <v>1</v>
      </c>
      <c r="X132" s="7">
        <v>129</v>
      </c>
      <c r="Y132" t="b">
        <f>OR(Tabla411[[#This Row],[Tiempo_lineal (ns)]]&gt;$I$508,Tabla411[[#This Row],[Tiempo_lineal (ns)]]&lt;$I$509)</f>
        <v>1</v>
      </c>
      <c r="Z132" t="b">
        <f>OR(Tabla411[[#This Row],[Tiempo_normal (ns)]]&gt;$J$508,Tabla411[[#This Row],[Tiempo_normal (ns)]]&lt;$J$509)</f>
        <v>1</v>
      </c>
      <c r="AA132" s="7">
        <v>129</v>
      </c>
      <c r="AB132" t="b">
        <f>OR(Tabla512[[#This Row],[Tiempo_lineal (ns)]]&gt;$L$508,Tabla512[[#This Row],[Tiempo_lineal (ns)]]&lt;$L$509)</f>
        <v>0</v>
      </c>
      <c r="AC132" t="b">
        <f>OR(Tabla512[[#This Row],[Tiempo_normal (ns)]]&gt;$M$508,Tabla512[[#This Row],[Tiempo_normal (ns)]]&lt;$M$509)</f>
        <v>0</v>
      </c>
      <c r="AD132" s="7">
        <v>129</v>
      </c>
      <c r="AE132" t="b">
        <f>OR(Tabla613[[#This Row],[Tiempo_lineal (ns)]]&gt;$O$508,Tabla613[[#This Row],[Tiempo_lineal (ns)]]&lt;$O$509)</f>
        <v>0</v>
      </c>
      <c r="AF132" s="1" t="b">
        <f>OR(Tabla613[[#This Row],[Tiempo_normal (ns)]]&gt;$P$508,Tabla613[[#This Row],[Tiempo_normal (ns)]]&lt;$P$509)</f>
        <v>0</v>
      </c>
    </row>
    <row r="133" spans="2:32" x14ac:dyDescent="0.3">
      <c r="B133">
        <v>130</v>
      </c>
      <c r="C133">
        <v>22956</v>
      </c>
      <c r="D133">
        <v>87037</v>
      </c>
      <c r="E133">
        <v>130</v>
      </c>
      <c r="F133">
        <v>230169</v>
      </c>
      <c r="G133">
        <v>765501</v>
      </c>
      <c r="H133">
        <v>130</v>
      </c>
      <c r="I133" s="35">
        <v>2564180</v>
      </c>
      <c r="J133" s="35">
        <v>8613570</v>
      </c>
      <c r="K133">
        <v>130</v>
      </c>
      <c r="L133" s="35">
        <v>22414400</v>
      </c>
      <c r="M133" s="35">
        <v>70209400</v>
      </c>
      <c r="N133">
        <v>130</v>
      </c>
      <c r="O133" s="35">
        <v>233087000</v>
      </c>
      <c r="P133" s="35">
        <v>778421000</v>
      </c>
      <c r="R133" s="8">
        <v>130</v>
      </c>
      <c r="S133" t="b">
        <f>OR(Tabla19[[#This Row],[Tiempo_lineal (ns)]]&gt;$C$508,Tabla19[[#This Row],[Tiempo_lineal (ns)]]&lt;$C$509)</f>
        <v>0</v>
      </c>
      <c r="T133" t="b">
        <f>OR(Tabla19[[#This Row],[Tiempo_normal (ns)]]&gt;$D$508,Tabla19[[#This Row],[Tiempo_normal (ns)]]&lt;$D$509)</f>
        <v>0</v>
      </c>
      <c r="U133" s="8">
        <v>130</v>
      </c>
      <c r="V133" t="b">
        <f>OR(Tabla310[[#This Row],[Tiempo_lineal (ns)]]&gt;$F$508,Tabla310[[#This Row],[Tiempo_lineal (ns)]]&lt;$F$509)</f>
        <v>0</v>
      </c>
      <c r="W133" t="b">
        <f>OR(Tabla310[[#This Row],[Tiempo_normal (ns)]]&gt;$G$508,Tabla310[[#This Row],[Tiempo_normal (ns)]]&lt;$G$509)</f>
        <v>0</v>
      </c>
      <c r="X133" s="8">
        <v>130</v>
      </c>
      <c r="Y133" t="b">
        <f>OR(Tabla411[[#This Row],[Tiempo_lineal (ns)]]&gt;$I$508,Tabla411[[#This Row],[Tiempo_lineal (ns)]]&lt;$I$509)</f>
        <v>1</v>
      </c>
      <c r="Z133" t="b">
        <f>OR(Tabla411[[#This Row],[Tiempo_normal (ns)]]&gt;$J$508,Tabla411[[#This Row],[Tiempo_normal (ns)]]&lt;$J$509)</f>
        <v>1</v>
      </c>
      <c r="AA133" s="8">
        <v>130</v>
      </c>
      <c r="AB133" t="b">
        <f>OR(Tabla512[[#This Row],[Tiempo_lineal (ns)]]&gt;$L$508,Tabla512[[#This Row],[Tiempo_lineal (ns)]]&lt;$L$509)</f>
        <v>0</v>
      </c>
      <c r="AC133" t="b">
        <f>OR(Tabla512[[#This Row],[Tiempo_normal (ns)]]&gt;$M$508,Tabla512[[#This Row],[Tiempo_normal (ns)]]&lt;$M$509)</f>
        <v>0</v>
      </c>
      <c r="AD133" s="8">
        <v>130</v>
      </c>
      <c r="AE133" t="b">
        <f>OR(Tabla613[[#This Row],[Tiempo_lineal (ns)]]&gt;$O$508,Tabla613[[#This Row],[Tiempo_lineal (ns)]]&lt;$O$509)</f>
        <v>0</v>
      </c>
      <c r="AF133" s="1" t="b">
        <f>OR(Tabla613[[#This Row],[Tiempo_normal (ns)]]&gt;$P$508,Tabla613[[#This Row],[Tiempo_normal (ns)]]&lt;$P$509)</f>
        <v>0</v>
      </c>
    </row>
    <row r="134" spans="2:32" x14ac:dyDescent="0.3">
      <c r="B134">
        <v>131</v>
      </c>
      <c r="C134">
        <v>22394</v>
      </c>
      <c r="D134">
        <v>408388</v>
      </c>
      <c r="E134">
        <v>131</v>
      </c>
      <c r="F134">
        <v>213352</v>
      </c>
      <c r="G134">
        <v>657630</v>
      </c>
      <c r="H134">
        <v>131</v>
      </c>
      <c r="I134" s="35">
        <v>2502500</v>
      </c>
      <c r="J134" s="35">
        <v>8272240</v>
      </c>
      <c r="K134">
        <v>131</v>
      </c>
      <c r="L134" s="35">
        <v>21958300</v>
      </c>
      <c r="M134" s="35">
        <v>69924100</v>
      </c>
      <c r="N134">
        <v>131</v>
      </c>
      <c r="O134" s="35">
        <v>259719000</v>
      </c>
      <c r="P134" s="35">
        <v>776655000</v>
      </c>
      <c r="R134" s="7">
        <v>131</v>
      </c>
      <c r="S134" t="b">
        <f>OR(Tabla19[[#This Row],[Tiempo_lineal (ns)]]&gt;$C$508,Tabla19[[#This Row],[Tiempo_lineal (ns)]]&lt;$C$509)</f>
        <v>0</v>
      </c>
      <c r="T134" t="b">
        <f>OR(Tabla19[[#This Row],[Tiempo_normal (ns)]]&gt;$D$508,Tabla19[[#This Row],[Tiempo_normal (ns)]]&lt;$D$509)</f>
        <v>1</v>
      </c>
      <c r="U134" s="7">
        <v>131</v>
      </c>
      <c r="V134" t="b">
        <f>OR(Tabla310[[#This Row],[Tiempo_lineal (ns)]]&gt;$F$508,Tabla310[[#This Row],[Tiempo_lineal (ns)]]&lt;$F$509)</f>
        <v>0</v>
      </c>
      <c r="W134" t="b">
        <f>OR(Tabla310[[#This Row],[Tiempo_normal (ns)]]&gt;$G$508,Tabla310[[#This Row],[Tiempo_normal (ns)]]&lt;$G$509)</f>
        <v>0</v>
      </c>
      <c r="X134" s="7">
        <v>131</v>
      </c>
      <c r="Y134" t="b">
        <f>OR(Tabla411[[#This Row],[Tiempo_lineal (ns)]]&gt;$I$508,Tabla411[[#This Row],[Tiempo_lineal (ns)]]&lt;$I$509)</f>
        <v>0</v>
      </c>
      <c r="Z134" t="b">
        <f>OR(Tabla411[[#This Row],[Tiempo_normal (ns)]]&gt;$J$508,Tabla411[[#This Row],[Tiempo_normal (ns)]]&lt;$J$509)</f>
        <v>1</v>
      </c>
      <c r="AA134" s="7">
        <v>131</v>
      </c>
      <c r="AB134" t="b">
        <f>OR(Tabla512[[#This Row],[Tiempo_lineal (ns)]]&gt;$L$508,Tabla512[[#This Row],[Tiempo_lineal (ns)]]&lt;$L$509)</f>
        <v>0</v>
      </c>
      <c r="AC134" t="b">
        <f>OR(Tabla512[[#This Row],[Tiempo_normal (ns)]]&gt;$M$508,Tabla512[[#This Row],[Tiempo_normal (ns)]]&lt;$M$509)</f>
        <v>0</v>
      </c>
      <c r="AD134" s="7">
        <v>131</v>
      </c>
      <c r="AE134" t="b">
        <f>OR(Tabla613[[#This Row],[Tiempo_lineal (ns)]]&gt;$O$508,Tabla613[[#This Row],[Tiempo_lineal (ns)]]&lt;$O$509)</f>
        <v>0</v>
      </c>
      <c r="AF134" s="1" t="b">
        <f>OR(Tabla613[[#This Row],[Tiempo_normal (ns)]]&gt;$P$508,Tabla613[[#This Row],[Tiempo_normal (ns)]]&lt;$P$509)</f>
        <v>0</v>
      </c>
    </row>
    <row r="135" spans="2:32" x14ac:dyDescent="0.3">
      <c r="B135">
        <v>132</v>
      </c>
      <c r="C135">
        <v>26306</v>
      </c>
      <c r="D135">
        <v>92792</v>
      </c>
      <c r="E135">
        <v>132</v>
      </c>
      <c r="F135">
        <v>278389</v>
      </c>
      <c r="G135">
        <v>735451</v>
      </c>
      <c r="H135">
        <v>132</v>
      </c>
      <c r="I135" s="35">
        <v>4494400</v>
      </c>
      <c r="J135" s="35">
        <v>9204590</v>
      </c>
      <c r="K135">
        <v>132</v>
      </c>
      <c r="L135" s="35">
        <v>22206300</v>
      </c>
      <c r="M135" s="35">
        <v>70760000</v>
      </c>
      <c r="N135">
        <v>132</v>
      </c>
      <c r="O135" s="35">
        <v>284362000</v>
      </c>
      <c r="P135" s="35">
        <v>737006000</v>
      </c>
      <c r="R135" s="8">
        <v>132</v>
      </c>
      <c r="S135" t="b">
        <f>OR(Tabla19[[#This Row],[Tiempo_lineal (ns)]]&gt;$C$508,Tabla19[[#This Row],[Tiempo_lineal (ns)]]&lt;$C$509)</f>
        <v>0</v>
      </c>
      <c r="T135" t="b">
        <f>OR(Tabla19[[#This Row],[Tiempo_normal (ns)]]&gt;$D$508,Tabla19[[#This Row],[Tiempo_normal (ns)]]&lt;$D$509)</f>
        <v>0</v>
      </c>
      <c r="U135" s="8">
        <v>132</v>
      </c>
      <c r="V135" t="b">
        <f>OR(Tabla310[[#This Row],[Tiempo_lineal (ns)]]&gt;$F$508,Tabla310[[#This Row],[Tiempo_lineal (ns)]]&lt;$F$509)</f>
        <v>0</v>
      </c>
      <c r="W135" t="b">
        <f>OR(Tabla310[[#This Row],[Tiempo_normal (ns)]]&gt;$G$508,Tabla310[[#This Row],[Tiempo_normal (ns)]]&lt;$G$509)</f>
        <v>0</v>
      </c>
      <c r="X135" s="8">
        <v>132</v>
      </c>
      <c r="Y135" t="b">
        <f>OR(Tabla411[[#This Row],[Tiempo_lineal (ns)]]&gt;$I$508,Tabla411[[#This Row],[Tiempo_lineal (ns)]]&lt;$I$509)</f>
        <v>1</v>
      </c>
      <c r="Z135" t="b">
        <f>OR(Tabla411[[#This Row],[Tiempo_normal (ns)]]&gt;$J$508,Tabla411[[#This Row],[Tiempo_normal (ns)]]&lt;$J$509)</f>
        <v>1</v>
      </c>
      <c r="AA135" s="8">
        <v>132</v>
      </c>
      <c r="AB135" t="b">
        <f>OR(Tabla512[[#This Row],[Tiempo_lineal (ns)]]&gt;$L$508,Tabla512[[#This Row],[Tiempo_lineal (ns)]]&lt;$L$509)</f>
        <v>0</v>
      </c>
      <c r="AC135" t="b">
        <f>OR(Tabla512[[#This Row],[Tiempo_normal (ns)]]&gt;$M$508,Tabla512[[#This Row],[Tiempo_normal (ns)]]&lt;$M$509)</f>
        <v>0</v>
      </c>
      <c r="AD135" s="8">
        <v>132</v>
      </c>
      <c r="AE135" t="b">
        <f>OR(Tabla613[[#This Row],[Tiempo_lineal (ns)]]&gt;$O$508,Tabla613[[#This Row],[Tiempo_lineal (ns)]]&lt;$O$509)</f>
        <v>1</v>
      </c>
      <c r="AF135" s="1" t="b">
        <f>OR(Tabla613[[#This Row],[Tiempo_normal (ns)]]&gt;$P$508,Tabla613[[#This Row],[Tiempo_normal (ns)]]&lt;$P$509)</f>
        <v>0</v>
      </c>
    </row>
    <row r="136" spans="2:32" x14ac:dyDescent="0.3">
      <c r="B136">
        <v>133</v>
      </c>
      <c r="C136">
        <v>26098</v>
      </c>
      <c r="D136">
        <v>90962</v>
      </c>
      <c r="E136">
        <v>133</v>
      </c>
      <c r="F136">
        <v>233603</v>
      </c>
      <c r="G136">
        <v>665610</v>
      </c>
      <c r="H136">
        <v>133</v>
      </c>
      <c r="I136" s="35">
        <v>2349560</v>
      </c>
      <c r="J136" s="35">
        <v>7631040</v>
      </c>
      <c r="K136">
        <v>133</v>
      </c>
      <c r="L136" s="35">
        <v>22576500</v>
      </c>
      <c r="M136" s="35">
        <v>69092300</v>
      </c>
      <c r="N136">
        <v>133</v>
      </c>
      <c r="O136" s="35">
        <v>236466000</v>
      </c>
      <c r="P136" s="35">
        <v>826231000</v>
      </c>
      <c r="R136" s="7">
        <v>133</v>
      </c>
      <c r="S136" t="b">
        <f>OR(Tabla19[[#This Row],[Tiempo_lineal (ns)]]&gt;$C$508,Tabla19[[#This Row],[Tiempo_lineal (ns)]]&lt;$C$509)</f>
        <v>0</v>
      </c>
      <c r="T136" t="b">
        <f>OR(Tabla19[[#This Row],[Tiempo_normal (ns)]]&gt;$D$508,Tabla19[[#This Row],[Tiempo_normal (ns)]]&lt;$D$509)</f>
        <v>0</v>
      </c>
      <c r="U136" s="7">
        <v>133</v>
      </c>
      <c r="V136" t="b">
        <f>OR(Tabla310[[#This Row],[Tiempo_lineal (ns)]]&gt;$F$508,Tabla310[[#This Row],[Tiempo_lineal (ns)]]&lt;$F$509)</f>
        <v>0</v>
      </c>
      <c r="W136" t="b">
        <f>OR(Tabla310[[#This Row],[Tiempo_normal (ns)]]&gt;$G$508,Tabla310[[#This Row],[Tiempo_normal (ns)]]&lt;$G$509)</f>
        <v>0</v>
      </c>
      <c r="X136" s="7">
        <v>133</v>
      </c>
      <c r="Y136" t="b">
        <f>OR(Tabla411[[#This Row],[Tiempo_lineal (ns)]]&gt;$I$508,Tabla411[[#This Row],[Tiempo_lineal (ns)]]&lt;$I$509)</f>
        <v>0</v>
      </c>
      <c r="Z136" t="b">
        <f>OR(Tabla411[[#This Row],[Tiempo_normal (ns)]]&gt;$J$508,Tabla411[[#This Row],[Tiempo_normal (ns)]]&lt;$J$509)</f>
        <v>0</v>
      </c>
      <c r="AA136" s="7">
        <v>133</v>
      </c>
      <c r="AB136" t="b">
        <f>OR(Tabla512[[#This Row],[Tiempo_lineal (ns)]]&gt;$L$508,Tabla512[[#This Row],[Tiempo_lineal (ns)]]&lt;$L$509)</f>
        <v>0</v>
      </c>
      <c r="AC136" t="b">
        <f>OR(Tabla512[[#This Row],[Tiempo_normal (ns)]]&gt;$M$508,Tabla512[[#This Row],[Tiempo_normal (ns)]]&lt;$M$509)</f>
        <v>0</v>
      </c>
      <c r="AD136" s="7">
        <v>133</v>
      </c>
      <c r="AE136" t="b">
        <f>OR(Tabla613[[#This Row],[Tiempo_lineal (ns)]]&gt;$O$508,Tabla613[[#This Row],[Tiempo_lineal (ns)]]&lt;$O$509)</f>
        <v>0</v>
      </c>
      <c r="AF136" s="1" t="b">
        <f>OR(Tabla613[[#This Row],[Tiempo_normal (ns)]]&gt;$P$508,Tabla613[[#This Row],[Tiempo_normal (ns)]]&lt;$P$509)</f>
        <v>0</v>
      </c>
    </row>
    <row r="137" spans="2:32" x14ac:dyDescent="0.3">
      <c r="B137">
        <v>134</v>
      </c>
      <c r="C137">
        <v>25898</v>
      </c>
      <c r="D137">
        <v>110409</v>
      </c>
      <c r="E137">
        <v>134</v>
      </c>
      <c r="F137">
        <v>212617</v>
      </c>
      <c r="G137">
        <v>638809</v>
      </c>
      <c r="H137">
        <v>134</v>
      </c>
      <c r="I137" s="35">
        <v>2718040</v>
      </c>
      <c r="J137" s="35">
        <v>8036270</v>
      </c>
      <c r="K137">
        <v>134</v>
      </c>
      <c r="L137" s="35">
        <v>22520600</v>
      </c>
      <c r="M137" s="35">
        <v>78759300</v>
      </c>
      <c r="N137">
        <v>134</v>
      </c>
      <c r="O137" s="35">
        <v>234540000</v>
      </c>
      <c r="P137" s="35">
        <v>754451000</v>
      </c>
      <c r="R137" s="8">
        <v>134</v>
      </c>
      <c r="S137" t="b">
        <f>OR(Tabla19[[#This Row],[Tiempo_lineal (ns)]]&gt;$C$508,Tabla19[[#This Row],[Tiempo_lineal (ns)]]&lt;$C$509)</f>
        <v>0</v>
      </c>
      <c r="T137" t="b">
        <f>OR(Tabla19[[#This Row],[Tiempo_normal (ns)]]&gt;$D$508,Tabla19[[#This Row],[Tiempo_normal (ns)]]&lt;$D$509)</f>
        <v>0</v>
      </c>
      <c r="U137" s="8">
        <v>134</v>
      </c>
      <c r="V137" t="b">
        <f>OR(Tabla310[[#This Row],[Tiempo_lineal (ns)]]&gt;$F$508,Tabla310[[#This Row],[Tiempo_lineal (ns)]]&lt;$F$509)</f>
        <v>0</v>
      </c>
      <c r="W137" t="b">
        <f>OR(Tabla310[[#This Row],[Tiempo_normal (ns)]]&gt;$G$508,Tabla310[[#This Row],[Tiempo_normal (ns)]]&lt;$G$509)</f>
        <v>0</v>
      </c>
      <c r="X137" s="8">
        <v>134</v>
      </c>
      <c r="Y137" t="b">
        <f>OR(Tabla411[[#This Row],[Tiempo_lineal (ns)]]&gt;$I$508,Tabla411[[#This Row],[Tiempo_lineal (ns)]]&lt;$I$509)</f>
        <v>1</v>
      </c>
      <c r="Z137" t="b">
        <f>OR(Tabla411[[#This Row],[Tiempo_normal (ns)]]&gt;$J$508,Tabla411[[#This Row],[Tiempo_normal (ns)]]&lt;$J$509)</f>
        <v>0</v>
      </c>
      <c r="AA137" s="8">
        <v>134</v>
      </c>
      <c r="AB137" t="b">
        <f>OR(Tabla512[[#This Row],[Tiempo_lineal (ns)]]&gt;$L$508,Tabla512[[#This Row],[Tiempo_lineal (ns)]]&lt;$L$509)</f>
        <v>0</v>
      </c>
      <c r="AC137" t="b">
        <f>OR(Tabla512[[#This Row],[Tiempo_normal (ns)]]&gt;$M$508,Tabla512[[#This Row],[Tiempo_normal (ns)]]&lt;$M$509)</f>
        <v>0</v>
      </c>
      <c r="AD137" s="8">
        <v>134</v>
      </c>
      <c r="AE137" t="b">
        <f>OR(Tabla613[[#This Row],[Tiempo_lineal (ns)]]&gt;$O$508,Tabla613[[#This Row],[Tiempo_lineal (ns)]]&lt;$O$509)</f>
        <v>0</v>
      </c>
      <c r="AF137" s="1" t="b">
        <f>OR(Tabla613[[#This Row],[Tiempo_normal (ns)]]&gt;$P$508,Tabla613[[#This Row],[Tiempo_normal (ns)]]&lt;$P$509)</f>
        <v>0</v>
      </c>
    </row>
    <row r="138" spans="2:32" x14ac:dyDescent="0.3">
      <c r="B138">
        <v>135</v>
      </c>
      <c r="C138">
        <v>26595</v>
      </c>
      <c r="D138">
        <v>91978</v>
      </c>
      <c r="E138">
        <v>135</v>
      </c>
      <c r="F138">
        <v>212667</v>
      </c>
      <c r="G138">
        <v>684673</v>
      </c>
      <c r="H138">
        <v>135</v>
      </c>
      <c r="I138" s="35">
        <v>2408810</v>
      </c>
      <c r="J138" s="35">
        <v>6781780</v>
      </c>
      <c r="K138">
        <v>135</v>
      </c>
      <c r="L138" s="35">
        <v>25015800</v>
      </c>
      <c r="M138" s="35">
        <v>70717900</v>
      </c>
      <c r="N138">
        <v>135</v>
      </c>
      <c r="O138" s="35">
        <v>234828000</v>
      </c>
      <c r="P138" s="35">
        <v>762159000</v>
      </c>
      <c r="R138" s="7">
        <v>135</v>
      </c>
      <c r="S138" t="b">
        <f>OR(Tabla19[[#This Row],[Tiempo_lineal (ns)]]&gt;$C$508,Tabla19[[#This Row],[Tiempo_lineal (ns)]]&lt;$C$509)</f>
        <v>0</v>
      </c>
      <c r="T138" t="b">
        <f>OR(Tabla19[[#This Row],[Tiempo_normal (ns)]]&gt;$D$508,Tabla19[[#This Row],[Tiempo_normal (ns)]]&lt;$D$509)</f>
        <v>0</v>
      </c>
      <c r="U138" s="7">
        <v>135</v>
      </c>
      <c r="V138" t="b">
        <f>OR(Tabla310[[#This Row],[Tiempo_lineal (ns)]]&gt;$F$508,Tabla310[[#This Row],[Tiempo_lineal (ns)]]&lt;$F$509)</f>
        <v>0</v>
      </c>
      <c r="W138" t="b">
        <f>OR(Tabla310[[#This Row],[Tiempo_normal (ns)]]&gt;$G$508,Tabla310[[#This Row],[Tiempo_normal (ns)]]&lt;$G$509)</f>
        <v>0</v>
      </c>
      <c r="X138" s="7">
        <v>135</v>
      </c>
      <c r="Y138" t="b">
        <f>OR(Tabla411[[#This Row],[Tiempo_lineal (ns)]]&gt;$I$508,Tabla411[[#This Row],[Tiempo_lineal (ns)]]&lt;$I$509)</f>
        <v>0</v>
      </c>
      <c r="Z138" t="b">
        <f>OR(Tabla411[[#This Row],[Tiempo_normal (ns)]]&gt;$J$508,Tabla411[[#This Row],[Tiempo_normal (ns)]]&lt;$J$509)</f>
        <v>0</v>
      </c>
      <c r="AA138" s="7">
        <v>135</v>
      </c>
      <c r="AB138" t="b">
        <f>OR(Tabla512[[#This Row],[Tiempo_lineal (ns)]]&gt;$L$508,Tabla512[[#This Row],[Tiempo_lineal (ns)]]&lt;$L$509)</f>
        <v>0</v>
      </c>
      <c r="AC138" t="b">
        <f>OR(Tabla512[[#This Row],[Tiempo_normal (ns)]]&gt;$M$508,Tabla512[[#This Row],[Tiempo_normal (ns)]]&lt;$M$509)</f>
        <v>0</v>
      </c>
      <c r="AD138" s="7">
        <v>135</v>
      </c>
      <c r="AE138" t="b">
        <f>OR(Tabla613[[#This Row],[Tiempo_lineal (ns)]]&gt;$O$508,Tabla613[[#This Row],[Tiempo_lineal (ns)]]&lt;$O$509)</f>
        <v>0</v>
      </c>
      <c r="AF138" s="1" t="b">
        <f>OR(Tabla613[[#This Row],[Tiempo_normal (ns)]]&gt;$P$508,Tabla613[[#This Row],[Tiempo_normal (ns)]]&lt;$P$509)</f>
        <v>0</v>
      </c>
    </row>
    <row r="139" spans="2:32" x14ac:dyDescent="0.3">
      <c r="B139">
        <v>136</v>
      </c>
      <c r="C139">
        <v>26323</v>
      </c>
      <c r="D139">
        <v>90228</v>
      </c>
      <c r="E139">
        <v>136</v>
      </c>
      <c r="F139">
        <v>213046</v>
      </c>
      <c r="G139">
        <v>666215</v>
      </c>
      <c r="H139">
        <v>136</v>
      </c>
      <c r="I139" s="35">
        <v>2128350</v>
      </c>
      <c r="J139" s="35">
        <v>6951990</v>
      </c>
      <c r="K139">
        <v>136</v>
      </c>
      <c r="L139" s="35">
        <v>22165200</v>
      </c>
      <c r="M139" s="35">
        <v>75255100</v>
      </c>
      <c r="N139">
        <v>136</v>
      </c>
      <c r="O139" s="35">
        <v>259888000</v>
      </c>
      <c r="P139" s="35">
        <v>861443000</v>
      </c>
      <c r="R139" s="8">
        <v>136</v>
      </c>
      <c r="S139" t="b">
        <f>OR(Tabla19[[#This Row],[Tiempo_lineal (ns)]]&gt;$C$508,Tabla19[[#This Row],[Tiempo_lineal (ns)]]&lt;$C$509)</f>
        <v>0</v>
      </c>
      <c r="T139" t="b">
        <f>OR(Tabla19[[#This Row],[Tiempo_normal (ns)]]&gt;$D$508,Tabla19[[#This Row],[Tiempo_normal (ns)]]&lt;$D$509)</f>
        <v>0</v>
      </c>
      <c r="U139" s="8">
        <v>136</v>
      </c>
      <c r="V139" t="b">
        <f>OR(Tabla310[[#This Row],[Tiempo_lineal (ns)]]&gt;$F$508,Tabla310[[#This Row],[Tiempo_lineal (ns)]]&lt;$F$509)</f>
        <v>0</v>
      </c>
      <c r="W139" t="b">
        <f>OR(Tabla310[[#This Row],[Tiempo_normal (ns)]]&gt;$G$508,Tabla310[[#This Row],[Tiempo_normal (ns)]]&lt;$G$509)</f>
        <v>0</v>
      </c>
      <c r="X139" s="8">
        <v>136</v>
      </c>
      <c r="Y139" t="b">
        <f>OR(Tabla411[[#This Row],[Tiempo_lineal (ns)]]&gt;$I$508,Tabla411[[#This Row],[Tiempo_lineal (ns)]]&lt;$I$509)</f>
        <v>0</v>
      </c>
      <c r="Z139" t="b">
        <f>OR(Tabla411[[#This Row],[Tiempo_normal (ns)]]&gt;$J$508,Tabla411[[#This Row],[Tiempo_normal (ns)]]&lt;$J$509)</f>
        <v>0</v>
      </c>
      <c r="AA139" s="8">
        <v>136</v>
      </c>
      <c r="AB139" t="b">
        <f>OR(Tabla512[[#This Row],[Tiempo_lineal (ns)]]&gt;$L$508,Tabla512[[#This Row],[Tiempo_lineal (ns)]]&lt;$L$509)</f>
        <v>0</v>
      </c>
      <c r="AC139" t="b">
        <f>OR(Tabla512[[#This Row],[Tiempo_normal (ns)]]&gt;$M$508,Tabla512[[#This Row],[Tiempo_normal (ns)]]&lt;$M$509)</f>
        <v>0</v>
      </c>
      <c r="AD139" s="8">
        <v>136</v>
      </c>
      <c r="AE139" t="b">
        <f>OR(Tabla613[[#This Row],[Tiempo_lineal (ns)]]&gt;$O$508,Tabla613[[#This Row],[Tiempo_lineal (ns)]]&lt;$O$509)</f>
        <v>0</v>
      </c>
      <c r="AF139" s="1" t="b">
        <f>OR(Tabla613[[#This Row],[Tiempo_normal (ns)]]&gt;$P$508,Tabla613[[#This Row],[Tiempo_normal (ns)]]&lt;$P$509)</f>
        <v>1</v>
      </c>
    </row>
    <row r="140" spans="2:32" x14ac:dyDescent="0.3">
      <c r="B140">
        <v>137</v>
      </c>
      <c r="C140">
        <v>48393</v>
      </c>
      <c r="D140">
        <v>137927</v>
      </c>
      <c r="E140">
        <v>137</v>
      </c>
      <c r="F140">
        <v>218306</v>
      </c>
      <c r="G140">
        <v>708397</v>
      </c>
      <c r="H140">
        <v>137</v>
      </c>
      <c r="I140" s="35">
        <v>2190570</v>
      </c>
      <c r="J140" s="35">
        <v>6921780</v>
      </c>
      <c r="K140">
        <v>137</v>
      </c>
      <c r="L140" s="35">
        <v>22498500</v>
      </c>
      <c r="M140" s="35">
        <v>75604000</v>
      </c>
      <c r="N140">
        <v>137</v>
      </c>
      <c r="O140" s="35">
        <v>236561000</v>
      </c>
      <c r="P140" s="35">
        <v>748006000</v>
      </c>
      <c r="R140" s="7">
        <v>137</v>
      </c>
      <c r="S140" t="b">
        <f>OR(Tabla19[[#This Row],[Tiempo_lineal (ns)]]&gt;$C$508,Tabla19[[#This Row],[Tiempo_lineal (ns)]]&lt;$C$509)</f>
        <v>1</v>
      </c>
      <c r="T140" t="b">
        <f>OR(Tabla19[[#This Row],[Tiempo_normal (ns)]]&gt;$D$508,Tabla19[[#This Row],[Tiempo_normal (ns)]]&lt;$D$509)</f>
        <v>1</v>
      </c>
      <c r="U140" s="7">
        <v>137</v>
      </c>
      <c r="V140" t="b">
        <f>OR(Tabla310[[#This Row],[Tiempo_lineal (ns)]]&gt;$F$508,Tabla310[[#This Row],[Tiempo_lineal (ns)]]&lt;$F$509)</f>
        <v>0</v>
      </c>
      <c r="W140" t="b">
        <f>OR(Tabla310[[#This Row],[Tiempo_normal (ns)]]&gt;$G$508,Tabla310[[#This Row],[Tiempo_normal (ns)]]&lt;$G$509)</f>
        <v>0</v>
      </c>
      <c r="X140" s="7">
        <v>137</v>
      </c>
      <c r="Y140" t="b">
        <f>OR(Tabla411[[#This Row],[Tiempo_lineal (ns)]]&gt;$I$508,Tabla411[[#This Row],[Tiempo_lineal (ns)]]&lt;$I$509)</f>
        <v>0</v>
      </c>
      <c r="Z140" t="b">
        <f>OR(Tabla411[[#This Row],[Tiempo_normal (ns)]]&gt;$J$508,Tabla411[[#This Row],[Tiempo_normal (ns)]]&lt;$J$509)</f>
        <v>0</v>
      </c>
      <c r="AA140" s="7">
        <v>137</v>
      </c>
      <c r="AB140" t="b">
        <f>OR(Tabla512[[#This Row],[Tiempo_lineal (ns)]]&gt;$L$508,Tabla512[[#This Row],[Tiempo_lineal (ns)]]&lt;$L$509)</f>
        <v>0</v>
      </c>
      <c r="AC140" t="b">
        <f>OR(Tabla512[[#This Row],[Tiempo_normal (ns)]]&gt;$M$508,Tabla512[[#This Row],[Tiempo_normal (ns)]]&lt;$M$509)</f>
        <v>0</v>
      </c>
      <c r="AD140" s="7">
        <v>137</v>
      </c>
      <c r="AE140" t="b">
        <f>OR(Tabla613[[#This Row],[Tiempo_lineal (ns)]]&gt;$O$508,Tabla613[[#This Row],[Tiempo_lineal (ns)]]&lt;$O$509)</f>
        <v>0</v>
      </c>
      <c r="AF140" s="1" t="b">
        <f>OR(Tabla613[[#This Row],[Tiempo_normal (ns)]]&gt;$P$508,Tabla613[[#This Row],[Tiempo_normal (ns)]]&lt;$P$509)</f>
        <v>0</v>
      </c>
    </row>
    <row r="141" spans="2:32" x14ac:dyDescent="0.3">
      <c r="B141">
        <v>138</v>
      </c>
      <c r="C141">
        <v>26429</v>
      </c>
      <c r="D141">
        <v>91256</v>
      </c>
      <c r="E141">
        <v>138</v>
      </c>
      <c r="F141">
        <v>213493</v>
      </c>
      <c r="G141">
        <v>653347</v>
      </c>
      <c r="H141">
        <v>138</v>
      </c>
      <c r="I141" s="35">
        <v>4463000</v>
      </c>
      <c r="J141" s="35">
        <v>7395330</v>
      </c>
      <c r="K141">
        <v>138</v>
      </c>
      <c r="L141" s="35">
        <v>25112400</v>
      </c>
      <c r="M141" s="35">
        <v>73727100</v>
      </c>
      <c r="N141">
        <v>138</v>
      </c>
      <c r="O141" s="35">
        <v>236529000</v>
      </c>
      <c r="P141" s="35">
        <v>790718000</v>
      </c>
      <c r="R141" s="8">
        <v>138</v>
      </c>
      <c r="S141" t="b">
        <f>OR(Tabla19[[#This Row],[Tiempo_lineal (ns)]]&gt;$C$508,Tabla19[[#This Row],[Tiempo_lineal (ns)]]&lt;$C$509)</f>
        <v>0</v>
      </c>
      <c r="T141" t="b">
        <f>OR(Tabla19[[#This Row],[Tiempo_normal (ns)]]&gt;$D$508,Tabla19[[#This Row],[Tiempo_normal (ns)]]&lt;$D$509)</f>
        <v>0</v>
      </c>
      <c r="U141" s="8">
        <v>138</v>
      </c>
      <c r="V141" t="b">
        <f>OR(Tabla310[[#This Row],[Tiempo_lineal (ns)]]&gt;$F$508,Tabla310[[#This Row],[Tiempo_lineal (ns)]]&lt;$F$509)</f>
        <v>0</v>
      </c>
      <c r="W141" t="b">
        <f>OR(Tabla310[[#This Row],[Tiempo_normal (ns)]]&gt;$G$508,Tabla310[[#This Row],[Tiempo_normal (ns)]]&lt;$G$509)</f>
        <v>0</v>
      </c>
      <c r="X141" s="8">
        <v>138</v>
      </c>
      <c r="Y141" t="b">
        <f>OR(Tabla411[[#This Row],[Tiempo_lineal (ns)]]&gt;$I$508,Tabla411[[#This Row],[Tiempo_lineal (ns)]]&lt;$I$509)</f>
        <v>1</v>
      </c>
      <c r="Z141" t="b">
        <f>OR(Tabla411[[#This Row],[Tiempo_normal (ns)]]&gt;$J$508,Tabla411[[#This Row],[Tiempo_normal (ns)]]&lt;$J$509)</f>
        <v>0</v>
      </c>
      <c r="AA141" s="8">
        <v>138</v>
      </c>
      <c r="AB141" t="b">
        <f>OR(Tabla512[[#This Row],[Tiempo_lineal (ns)]]&gt;$L$508,Tabla512[[#This Row],[Tiempo_lineal (ns)]]&lt;$L$509)</f>
        <v>0</v>
      </c>
      <c r="AC141" t="b">
        <f>OR(Tabla512[[#This Row],[Tiempo_normal (ns)]]&gt;$M$508,Tabla512[[#This Row],[Tiempo_normal (ns)]]&lt;$M$509)</f>
        <v>0</v>
      </c>
      <c r="AD141" s="8">
        <v>138</v>
      </c>
      <c r="AE141" t="b">
        <f>OR(Tabla613[[#This Row],[Tiempo_lineal (ns)]]&gt;$O$508,Tabla613[[#This Row],[Tiempo_lineal (ns)]]&lt;$O$509)</f>
        <v>0</v>
      </c>
      <c r="AF141" s="1" t="b">
        <f>OR(Tabla613[[#This Row],[Tiempo_normal (ns)]]&gt;$P$508,Tabla613[[#This Row],[Tiempo_normal (ns)]]&lt;$P$509)</f>
        <v>0</v>
      </c>
    </row>
    <row r="142" spans="2:32" x14ac:dyDescent="0.3">
      <c r="B142">
        <v>139</v>
      </c>
      <c r="C142">
        <v>26280</v>
      </c>
      <c r="D142">
        <v>88517</v>
      </c>
      <c r="E142">
        <v>139</v>
      </c>
      <c r="F142">
        <v>213384</v>
      </c>
      <c r="G142">
        <v>683482</v>
      </c>
      <c r="H142">
        <v>139</v>
      </c>
      <c r="I142" s="35">
        <v>2129770</v>
      </c>
      <c r="J142" s="35">
        <v>7410390</v>
      </c>
      <c r="K142">
        <v>139</v>
      </c>
      <c r="L142" s="35">
        <v>22117400</v>
      </c>
      <c r="M142" s="35">
        <v>70301500</v>
      </c>
      <c r="N142">
        <v>139</v>
      </c>
      <c r="O142" s="35">
        <v>238670000</v>
      </c>
      <c r="P142" s="35">
        <v>757655000</v>
      </c>
      <c r="R142" s="7">
        <v>139</v>
      </c>
      <c r="S142" t="b">
        <f>OR(Tabla19[[#This Row],[Tiempo_lineal (ns)]]&gt;$C$508,Tabla19[[#This Row],[Tiempo_lineal (ns)]]&lt;$C$509)</f>
        <v>0</v>
      </c>
      <c r="T142" t="b">
        <f>OR(Tabla19[[#This Row],[Tiempo_normal (ns)]]&gt;$D$508,Tabla19[[#This Row],[Tiempo_normal (ns)]]&lt;$D$509)</f>
        <v>0</v>
      </c>
      <c r="U142" s="7">
        <v>139</v>
      </c>
      <c r="V142" t="b">
        <f>OR(Tabla310[[#This Row],[Tiempo_lineal (ns)]]&gt;$F$508,Tabla310[[#This Row],[Tiempo_lineal (ns)]]&lt;$F$509)</f>
        <v>0</v>
      </c>
      <c r="W142" t="b">
        <f>OR(Tabla310[[#This Row],[Tiempo_normal (ns)]]&gt;$G$508,Tabla310[[#This Row],[Tiempo_normal (ns)]]&lt;$G$509)</f>
        <v>0</v>
      </c>
      <c r="X142" s="7">
        <v>139</v>
      </c>
      <c r="Y142" t="b">
        <f>OR(Tabla411[[#This Row],[Tiempo_lineal (ns)]]&gt;$I$508,Tabla411[[#This Row],[Tiempo_lineal (ns)]]&lt;$I$509)</f>
        <v>0</v>
      </c>
      <c r="Z142" t="b">
        <f>OR(Tabla411[[#This Row],[Tiempo_normal (ns)]]&gt;$J$508,Tabla411[[#This Row],[Tiempo_normal (ns)]]&lt;$J$509)</f>
        <v>0</v>
      </c>
      <c r="AA142" s="7">
        <v>139</v>
      </c>
      <c r="AB142" t="b">
        <f>OR(Tabla512[[#This Row],[Tiempo_lineal (ns)]]&gt;$L$508,Tabla512[[#This Row],[Tiempo_lineal (ns)]]&lt;$L$509)</f>
        <v>0</v>
      </c>
      <c r="AC142" t="b">
        <f>OR(Tabla512[[#This Row],[Tiempo_normal (ns)]]&gt;$M$508,Tabla512[[#This Row],[Tiempo_normal (ns)]]&lt;$M$509)</f>
        <v>0</v>
      </c>
      <c r="AD142" s="7">
        <v>139</v>
      </c>
      <c r="AE142" t="b">
        <f>OR(Tabla613[[#This Row],[Tiempo_lineal (ns)]]&gt;$O$508,Tabla613[[#This Row],[Tiempo_lineal (ns)]]&lt;$O$509)</f>
        <v>0</v>
      </c>
      <c r="AF142" s="1" t="b">
        <f>OR(Tabla613[[#This Row],[Tiempo_normal (ns)]]&gt;$P$508,Tabla613[[#This Row],[Tiempo_normal (ns)]]&lt;$P$509)</f>
        <v>0</v>
      </c>
    </row>
    <row r="143" spans="2:32" x14ac:dyDescent="0.3">
      <c r="B143">
        <v>140</v>
      </c>
      <c r="C143">
        <v>26268</v>
      </c>
      <c r="D143">
        <v>88190</v>
      </c>
      <c r="E143">
        <v>140</v>
      </c>
      <c r="F143">
        <v>213026</v>
      </c>
      <c r="G143">
        <v>649437</v>
      </c>
      <c r="H143">
        <v>140</v>
      </c>
      <c r="I143" s="35">
        <v>2172490</v>
      </c>
      <c r="J143" s="35">
        <v>6978540</v>
      </c>
      <c r="K143">
        <v>140</v>
      </c>
      <c r="L143" s="35">
        <v>22476700</v>
      </c>
      <c r="M143" s="35">
        <v>73351500</v>
      </c>
      <c r="N143">
        <v>140</v>
      </c>
      <c r="O143" s="35">
        <v>277400000</v>
      </c>
      <c r="P143" s="35">
        <v>779821000</v>
      </c>
      <c r="R143" s="8">
        <v>140</v>
      </c>
      <c r="S143" t="b">
        <f>OR(Tabla19[[#This Row],[Tiempo_lineal (ns)]]&gt;$C$508,Tabla19[[#This Row],[Tiempo_lineal (ns)]]&lt;$C$509)</f>
        <v>0</v>
      </c>
      <c r="T143" t="b">
        <f>OR(Tabla19[[#This Row],[Tiempo_normal (ns)]]&gt;$D$508,Tabla19[[#This Row],[Tiempo_normal (ns)]]&lt;$D$509)</f>
        <v>0</v>
      </c>
      <c r="U143" s="8">
        <v>140</v>
      </c>
      <c r="V143" t="b">
        <f>OR(Tabla310[[#This Row],[Tiempo_lineal (ns)]]&gt;$F$508,Tabla310[[#This Row],[Tiempo_lineal (ns)]]&lt;$F$509)</f>
        <v>0</v>
      </c>
      <c r="W143" t="b">
        <f>OR(Tabla310[[#This Row],[Tiempo_normal (ns)]]&gt;$G$508,Tabla310[[#This Row],[Tiempo_normal (ns)]]&lt;$G$509)</f>
        <v>0</v>
      </c>
      <c r="X143" s="8">
        <v>140</v>
      </c>
      <c r="Y143" t="b">
        <f>OR(Tabla411[[#This Row],[Tiempo_lineal (ns)]]&gt;$I$508,Tabla411[[#This Row],[Tiempo_lineal (ns)]]&lt;$I$509)</f>
        <v>0</v>
      </c>
      <c r="Z143" t="b">
        <f>OR(Tabla411[[#This Row],[Tiempo_normal (ns)]]&gt;$J$508,Tabla411[[#This Row],[Tiempo_normal (ns)]]&lt;$J$509)</f>
        <v>0</v>
      </c>
      <c r="AA143" s="8">
        <v>140</v>
      </c>
      <c r="AB143" t="b">
        <f>OR(Tabla512[[#This Row],[Tiempo_lineal (ns)]]&gt;$L$508,Tabla512[[#This Row],[Tiempo_lineal (ns)]]&lt;$L$509)</f>
        <v>0</v>
      </c>
      <c r="AC143" t="b">
        <f>OR(Tabla512[[#This Row],[Tiempo_normal (ns)]]&gt;$M$508,Tabla512[[#This Row],[Tiempo_normal (ns)]]&lt;$M$509)</f>
        <v>0</v>
      </c>
      <c r="AD143" s="8">
        <v>140</v>
      </c>
      <c r="AE143" t="b">
        <f>OR(Tabla613[[#This Row],[Tiempo_lineal (ns)]]&gt;$O$508,Tabla613[[#This Row],[Tiempo_lineal (ns)]]&lt;$O$509)</f>
        <v>1</v>
      </c>
      <c r="AF143" s="1" t="b">
        <f>OR(Tabla613[[#This Row],[Tiempo_normal (ns)]]&gt;$P$508,Tabla613[[#This Row],[Tiempo_normal (ns)]]&lt;$P$509)</f>
        <v>0</v>
      </c>
    </row>
    <row r="144" spans="2:32" x14ac:dyDescent="0.3">
      <c r="B144">
        <v>141</v>
      </c>
      <c r="C144">
        <v>26286</v>
      </c>
      <c r="D144">
        <v>90383</v>
      </c>
      <c r="E144">
        <v>141</v>
      </c>
      <c r="F144">
        <v>212521</v>
      </c>
      <c r="G144">
        <v>651865</v>
      </c>
      <c r="H144">
        <v>141</v>
      </c>
      <c r="I144" s="35">
        <v>2162450</v>
      </c>
      <c r="J144" s="35">
        <v>6735710</v>
      </c>
      <c r="K144">
        <v>141</v>
      </c>
      <c r="L144" s="35">
        <v>21984300</v>
      </c>
      <c r="M144" s="35">
        <v>69202200</v>
      </c>
      <c r="N144">
        <v>141</v>
      </c>
      <c r="O144" s="35">
        <v>242353000</v>
      </c>
      <c r="P144" s="35">
        <v>801195000</v>
      </c>
      <c r="R144" s="7">
        <v>141</v>
      </c>
      <c r="S144" t="b">
        <f>OR(Tabla19[[#This Row],[Tiempo_lineal (ns)]]&gt;$C$508,Tabla19[[#This Row],[Tiempo_lineal (ns)]]&lt;$C$509)</f>
        <v>0</v>
      </c>
      <c r="T144" t="b">
        <f>OR(Tabla19[[#This Row],[Tiempo_normal (ns)]]&gt;$D$508,Tabla19[[#This Row],[Tiempo_normal (ns)]]&lt;$D$509)</f>
        <v>0</v>
      </c>
      <c r="U144" s="7">
        <v>141</v>
      </c>
      <c r="V144" t="b">
        <f>OR(Tabla310[[#This Row],[Tiempo_lineal (ns)]]&gt;$F$508,Tabla310[[#This Row],[Tiempo_lineal (ns)]]&lt;$F$509)</f>
        <v>0</v>
      </c>
      <c r="W144" t="b">
        <f>OR(Tabla310[[#This Row],[Tiempo_normal (ns)]]&gt;$G$508,Tabla310[[#This Row],[Tiempo_normal (ns)]]&lt;$G$509)</f>
        <v>0</v>
      </c>
      <c r="X144" s="7">
        <v>141</v>
      </c>
      <c r="Y144" t="b">
        <f>OR(Tabla411[[#This Row],[Tiempo_lineal (ns)]]&gt;$I$508,Tabla411[[#This Row],[Tiempo_lineal (ns)]]&lt;$I$509)</f>
        <v>0</v>
      </c>
      <c r="Z144" t="b">
        <f>OR(Tabla411[[#This Row],[Tiempo_normal (ns)]]&gt;$J$508,Tabla411[[#This Row],[Tiempo_normal (ns)]]&lt;$J$509)</f>
        <v>0</v>
      </c>
      <c r="AA144" s="7">
        <v>141</v>
      </c>
      <c r="AB144" t="b">
        <f>OR(Tabla512[[#This Row],[Tiempo_lineal (ns)]]&gt;$L$508,Tabla512[[#This Row],[Tiempo_lineal (ns)]]&lt;$L$509)</f>
        <v>0</v>
      </c>
      <c r="AC144" t="b">
        <f>OR(Tabla512[[#This Row],[Tiempo_normal (ns)]]&gt;$M$508,Tabla512[[#This Row],[Tiempo_normal (ns)]]&lt;$M$509)</f>
        <v>0</v>
      </c>
      <c r="AD144" s="7">
        <v>141</v>
      </c>
      <c r="AE144" t="b">
        <f>OR(Tabla613[[#This Row],[Tiempo_lineal (ns)]]&gt;$O$508,Tabla613[[#This Row],[Tiempo_lineal (ns)]]&lt;$O$509)</f>
        <v>0</v>
      </c>
      <c r="AF144" s="1" t="b">
        <f>OR(Tabla613[[#This Row],[Tiempo_normal (ns)]]&gt;$P$508,Tabla613[[#This Row],[Tiempo_normal (ns)]]&lt;$P$509)</f>
        <v>0</v>
      </c>
    </row>
    <row r="145" spans="2:32" x14ac:dyDescent="0.3">
      <c r="B145">
        <v>142</v>
      </c>
      <c r="C145">
        <v>26405</v>
      </c>
      <c r="D145">
        <v>83510</v>
      </c>
      <c r="E145">
        <v>142</v>
      </c>
      <c r="F145">
        <v>212854</v>
      </c>
      <c r="G145">
        <v>635926</v>
      </c>
      <c r="H145">
        <v>142</v>
      </c>
      <c r="I145" s="35">
        <v>2128350</v>
      </c>
      <c r="J145" s="35">
        <v>7230560</v>
      </c>
      <c r="K145">
        <v>142</v>
      </c>
      <c r="L145" s="35">
        <v>22286500</v>
      </c>
      <c r="M145" s="35">
        <v>71757000</v>
      </c>
      <c r="N145">
        <v>142</v>
      </c>
      <c r="O145" s="35">
        <v>233215000</v>
      </c>
      <c r="P145" s="35">
        <v>790067000</v>
      </c>
      <c r="R145" s="8">
        <v>142</v>
      </c>
      <c r="S145" t="b">
        <f>OR(Tabla19[[#This Row],[Tiempo_lineal (ns)]]&gt;$C$508,Tabla19[[#This Row],[Tiempo_lineal (ns)]]&lt;$C$509)</f>
        <v>0</v>
      </c>
      <c r="T145" t="b">
        <f>OR(Tabla19[[#This Row],[Tiempo_normal (ns)]]&gt;$D$508,Tabla19[[#This Row],[Tiempo_normal (ns)]]&lt;$D$509)</f>
        <v>0</v>
      </c>
      <c r="U145" s="8">
        <v>142</v>
      </c>
      <c r="V145" t="b">
        <f>OR(Tabla310[[#This Row],[Tiempo_lineal (ns)]]&gt;$F$508,Tabla310[[#This Row],[Tiempo_lineal (ns)]]&lt;$F$509)</f>
        <v>0</v>
      </c>
      <c r="W145" t="b">
        <f>OR(Tabla310[[#This Row],[Tiempo_normal (ns)]]&gt;$G$508,Tabla310[[#This Row],[Tiempo_normal (ns)]]&lt;$G$509)</f>
        <v>0</v>
      </c>
      <c r="X145" s="8">
        <v>142</v>
      </c>
      <c r="Y145" t="b">
        <f>OR(Tabla411[[#This Row],[Tiempo_lineal (ns)]]&gt;$I$508,Tabla411[[#This Row],[Tiempo_lineal (ns)]]&lt;$I$509)</f>
        <v>0</v>
      </c>
      <c r="Z145" t="b">
        <f>OR(Tabla411[[#This Row],[Tiempo_normal (ns)]]&gt;$J$508,Tabla411[[#This Row],[Tiempo_normal (ns)]]&lt;$J$509)</f>
        <v>0</v>
      </c>
      <c r="AA145" s="8">
        <v>142</v>
      </c>
      <c r="AB145" t="b">
        <f>OR(Tabla512[[#This Row],[Tiempo_lineal (ns)]]&gt;$L$508,Tabla512[[#This Row],[Tiempo_lineal (ns)]]&lt;$L$509)</f>
        <v>0</v>
      </c>
      <c r="AC145" t="b">
        <f>OR(Tabla512[[#This Row],[Tiempo_normal (ns)]]&gt;$M$508,Tabla512[[#This Row],[Tiempo_normal (ns)]]&lt;$M$509)</f>
        <v>0</v>
      </c>
      <c r="AD145" s="8">
        <v>142</v>
      </c>
      <c r="AE145" t="b">
        <f>OR(Tabla613[[#This Row],[Tiempo_lineal (ns)]]&gt;$O$508,Tabla613[[#This Row],[Tiempo_lineal (ns)]]&lt;$O$509)</f>
        <v>0</v>
      </c>
      <c r="AF145" s="1" t="b">
        <f>OR(Tabla613[[#This Row],[Tiempo_normal (ns)]]&gt;$P$508,Tabla613[[#This Row],[Tiempo_normal (ns)]]&lt;$P$509)</f>
        <v>0</v>
      </c>
    </row>
    <row r="146" spans="2:32" x14ac:dyDescent="0.3">
      <c r="B146">
        <v>143</v>
      </c>
      <c r="C146">
        <v>26343</v>
      </c>
      <c r="D146">
        <v>90534</v>
      </c>
      <c r="E146">
        <v>143</v>
      </c>
      <c r="F146">
        <v>235347</v>
      </c>
      <c r="G146">
        <v>766109</v>
      </c>
      <c r="H146">
        <v>143</v>
      </c>
      <c r="I146" s="35">
        <v>2711720</v>
      </c>
      <c r="J146" s="35">
        <v>6607020</v>
      </c>
      <c r="K146">
        <v>143</v>
      </c>
      <c r="L146" s="35">
        <v>21694800</v>
      </c>
      <c r="M146" s="35">
        <v>70206900</v>
      </c>
      <c r="N146">
        <v>143</v>
      </c>
      <c r="O146" s="35">
        <v>240878000</v>
      </c>
      <c r="P146" s="35">
        <v>754571000</v>
      </c>
      <c r="R146" s="7">
        <v>143</v>
      </c>
      <c r="S146" t="b">
        <f>OR(Tabla19[[#This Row],[Tiempo_lineal (ns)]]&gt;$C$508,Tabla19[[#This Row],[Tiempo_lineal (ns)]]&lt;$C$509)</f>
        <v>0</v>
      </c>
      <c r="T146" t="b">
        <f>OR(Tabla19[[#This Row],[Tiempo_normal (ns)]]&gt;$D$508,Tabla19[[#This Row],[Tiempo_normal (ns)]]&lt;$D$509)</f>
        <v>0</v>
      </c>
      <c r="U146" s="7">
        <v>143</v>
      </c>
      <c r="V146" t="b">
        <f>OR(Tabla310[[#This Row],[Tiempo_lineal (ns)]]&gt;$F$508,Tabla310[[#This Row],[Tiempo_lineal (ns)]]&lt;$F$509)</f>
        <v>0</v>
      </c>
      <c r="W146" t="b">
        <f>OR(Tabla310[[#This Row],[Tiempo_normal (ns)]]&gt;$G$508,Tabla310[[#This Row],[Tiempo_normal (ns)]]&lt;$G$509)</f>
        <v>0</v>
      </c>
      <c r="X146" s="7">
        <v>143</v>
      </c>
      <c r="Y146" t="b">
        <f>OR(Tabla411[[#This Row],[Tiempo_lineal (ns)]]&gt;$I$508,Tabla411[[#This Row],[Tiempo_lineal (ns)]]&lt;$I$509)</f>
        <v>1</v>
      </c>
      <c r="Z146" t="b">
        <f>OR(Tabla411[[#This Row],[Tiempo_normal (ns)]]&gt;$J$508,Tabla411[[#This Row],[Tiempo_normal (ns)]]&lt;$J$509)</f>
        <v>0</v>
      </c>
      <c r="AA146" s="7">
        <v>143</v>
      </c>
      <c r="AB146" t="b">
        <f>OR(Tabla512[[#This Row],[Tiempo_lineal (ns)]]&gt;$L$508,Tabla512[[#This Row],[Tiempo_lineal (ns)]]&lt;$L$509)</f>
        <v>0</v>
      </c>
      <c r="AC146" t="b">
        <f>OR(Tabla512[[#This Row],[Tiempo_normal (ns)]]&gt;$M$508,Tabla512[[#This Row],[Tiempo_normal (ns)]]&lt;$M$509)</f>
        <v>0</v>
      </c>
      <c r="AD146" s="7">
        <v>143</v>
      </c>
      <c r="AE146" t="b">
        <f>OR(Tabla613[[#This Row],[Tiempo_lineal (ns)]]&gt;$O$508,Tabla613[[#This Row],[Tiempo_lineal (ns)]]&lt;$O$509)</f>
        <v>0</v>
      </c>
      <c r="AF146" s="1" t="b">
        <f>OR(Tabla613[[#This Row],[Tiempo_normal (ns)]]&gt;$P$508,Tabla613[[#This Row],[Tiempo_normal (ns)]]&lt;$P$509)</f>
        <v>0</v>
      </c>
    </row>
    <row r="147" spans="2:32" x14ac:dyDescent="0.3">
      <c r="B147">
        <v>144</v>
      </c>
      <c r="C147">
        <v>26763</v>
      </c>
      <c r="D147">
        <v>86374</v>
      </c>
      <c r="E147">
        <v>144</v>
      </c>
      <c r="F147">
        <v>239156</v>
      </c>
      <c r="G147">
        <v>720170</v>
      </c>
      <c r="H147">
        <v>144</v>
      </c>
      <c r="I147" s="35">
        <v>2241910</v>
      </c>
      <c r="J147" s="35">
        <v>7389040</v>
      </c>
      <c r="K147">
        <v>144</v>
      </c>
      <c r="L147" s="35">
        <v>23042800</v>
      </c>
      <c r="M147" s="35">
        <v>77133500</v>
      </c>
      <c r="N147">
        <v>144</v>
      </c>
      <c r="O147" s="35">
        <v>228889000</v>
      </c>
      <c r="P147" s="35">
        <v>793077000</v>
      </c>
      <c r="R147" s="8">
        <v>144</v>
      </c>
      <c r="S147" t="b">
        <f>OR(Tabla19[[#This Row],[Tiempo_lineal (ns)]]&gt;$C$508,Tabla19[[#This Row],[Tiempo_lineal (ns)]]&lt;$C$509)</f>
        <v>0</v>
      </c>
      <c r="T147" t="b">
        <f>OR(Tabla19[[#This Row],[Tiempo_normal (ns)]]&gt;$D$508,Tabla19[[#This Row],[Tiempo_normal (ns)]]&lt;$D$509)</f>
        <v>0</v>
      </c>
      <c r="U147" s="8">
        <v>144</v>
      </c>
      <c r="V147" t="b">
        <f>OR(Tabla310[[#This Row],[Tiempo_lineal (ns)]]&gt;$F$508,Tabla310[[#This Row],[Tiempo_lineal (ns)]]&lt;$F$509)</f>
        <v>0</v>
      </c>
      <c r="W147" t="b">
        <f>OR(Tabla310[[#This Row],[Tiempo_normal (ns)]]&gt;$G$508,Tabla310[[#This Row],[Tiempo_normal (ns)]]&lt;$G$509)</f>
        <v>0</v>
      </c>
      <c r="X147" s="8">
        <v>144</v>
      </c>
      <c r="Y147" t="b">
        <f>OR(Tabla411[[#This Row],[Tiempo_lineal (ns)]]&gt;$I$508,Tabla411[[#This Row],[Tiempo_lineal (ns)]]&lt;$I$509)</f>
        <v>0</v>
      </c>
      <c r="Z147" t="b">
        <f>OR(Tabla411[[#This Row],[Tiempo_normal (ns)]]&gt;$J$508,Tabla411[[#This Row],[Tiempo_normal (ns)]]&lt;$J$509)</f>
        <v>0</v>
      </c>
      <c r="AA147" s="8">
        <v>144</v>
      </c>
      <c r="AB147" t="b">
        <f>OR(Tabla512[[#This Row],[Tiempo_lineal (ns)]]&gt;$L$508,Tabla512[[#This Row],[Tiempo_lineal (ns)]]&lt;$L$509)</f>
        <v>0</v>
      </c>
      <c r="AC147" t="b">
        <f>OR(Tabla512[[#This Row],[Tiempo_normal (ns)]]&gt;$M$508,Tabla512[[#This Row],[Tiempo_normal (ns)]]&lt;$M$509)</f>
        <v>0</v>
      </c>
      <c r="AD147" s="8">
        <v>144</v>
      </c>
      <c r="AE147" t="b">
        <f>OR(Tabla613[[#This Row],[Tiempo_lineal (ns)]]&gt;$O$508,Tabla613[[#This Row],[Tiempo_lineal (ns)]]&lt;$O$509)</f>
        <v>0</v>
      </c>
      <c r="AF147" s="1" t="b">
        <f>OR(Tabla613[[#This Row],[Tiempo_normal (ns)]]&gt;$P$508,Tabla613[[#This Row],[Tiempo_normal (ns)]]&lt;$P$509)</f>
        <v>0</v>
      </c>
    </row>
    <row r="148" spans="2:32" x14ac:dyDescent="0.3">
      <c r="B148">
        <v>145</v>
      </c>
      <c r="C148">
        <v>26527</v>
      </c>
      <c r="D148">
        <v>90366</v>
      </c>
      <c r="E148">
        <v>145</v>
      </c>
      <c r="F148">
        <v>212679</v>
      </c>
      <c r="G148">
        <v>653164</v>
      </c>
      <c r="H148">
        <v>145</v>
      </c>
      <c r="I148" s="35">
        <v>2228220</v>
      </c>
      <c r="J148" s="35">
        <v>6471930</v>
      </c>
      <c r="K148">
        <v>145</v>
      </c>
      <c r="L148" s="35">
        <v>24244100</v>
      </c>
      <c r="M148" s="35">
        <v>74290000</v>
      </c>
      <c r="N148">
        <v>145</v>
      </c>
      <c r="O148" s="35">
        <v>267907000</v>
      </c>
      <c r="P148" s="35">
        <v>771582000</v>
      </c>
      <c r="R148" s="7">
        <v>145</v>
      </c>
      <c r="S148" t="b">
        <f>OR(Tabla19[[#This Row],[Tiempo_lineal (ns)]]&gt;$C$508,Tabla19[[#This Row],[Tiempo_lineal (ns)]]&lt;$C$509)</f>
        <v>0</v>
      </c>
      <c r="T148" t="b">
        <f>OR(Tabla19[[#This Row],[Tiempo_normal (ns)]]&gt;$D$508,Tabla19[[#This Row],[Tiempo_normal (ns)]]&lt;$D$509)</f>
        <v>0</v>
      </c>
      <c r="U148" s="7">
        <v>145</v>
      </c>
      <c r="V148" t="b">
        <f>OR(Tabla310[[#This Row],[Tiempo_lineal (ns)]]&gt;$F$508,Tabla310[[#This Row],[Tiempo_lineal (ns)]]&lt;$F$509)</f>
        <v>0</v>
      </c>
      <c r="W148" t="b">
        <f>OR(Tabla310[[#This Row],[Tiempo_normal (ns)]]&gt;$G$508,Tabla310[[#This Row],[Tiempo_normal (ns)]]&lt;$G$509)</f>
        <v>0</v>
      </c>
      <c r="X148" s="7">
        <v>145</v>
      </c>
      <c r="Y148" t="b">
        <f>OR(Tabla411[[#This Row],[Tiempo_lineal (ns)]]&gt;$I$508,Tabla411[[#This Row],[Tiempo_lineal (ns)]]&lt;$I$509)</f>
        <v>0</v>
      </c>
      <c r="Z148" t="b">
        <f>OR(Tabla411[[#This Row],[Tiempo_normal (ns)]]&gt;$J$508,Tabla411[[#This Row],[Tiempo_normal (ns)]]&lt;$J$509)</f>
        <v>0</v>
      </c>
      <c r="AA148" s="7">
        <v>145</v>
      </c>
      <c r="AB148" t="b">
        <f>OR(Tabla512[[#This Row],[Tiempo_lineal (ns)]]&gt;$L$508,Tabla512[[#This Row],[Tiempo_lineal (ns)]]&lt;$L$509)</f>
        <v>0</v>
      </c>
      <c r="AC148" t="b">
        <f>OR(Tabla512[[#This Row],[Tiempo_normal (ns)]]&gt;$M$508,Tabla512[[#This Row],[Tiempo_normal (ns)]]&lt;$M$509)</f>
        <v>0</v>
      </c>
      <c r="AD148" s="7">
        <v>145</v>
      </c>
      <c r="AE148" t="b">
        <f>OR(Tabla613[[#This Row],[Tiempo_lineal (ns)]]&gt;$O$508,Tabla613[[#This Row],[Tiempo_lineal (ns)]]&lt;$O$509)</f>
        <v>1</v>
      </c>
      <c r="AF148" s="1" t="b">
        <f>OR(Tabla613[[#This Row],[Tiempo_normal (ns)]]&gt;$P$508,Tabla613[[#This Row],[Tiempo_normal (ns)]]&lt;$P$509)</f>
        <v>0</v>
      </c>
    </row>
    <row r="149" spans="2:32" x14ac:dyDescent="0.3">
      <c r="B149">
        <v>146</v>
      </c>
      <c r="C149">
        <v>26347</v>
      </c>
      <c r="D149">
        <v>90542</v>
      </c>
      <c r="E149">
        <v>146</v>
      </c>
      <c r="F149">
        <v>212542</v>
      </c>
      <c r="G149">
        <v>679931</v>
      </c>
      <c r="H149">
        <v>146</v>
      </c>
      <c r="I149" s="35">
        <v>2299880</v>
      </c>
      <c r="J149" s="35">
        <v>6511330</v>
      </c>
      <c r="K149">
        <v>146</v>
      </c>
      <c r="L149" s="35">
        <v>22556800</v>
      </c>
      <c r="M149" s="35">
        <v>76568300</v>
      </c>
      <c r="N149">
        <v>146</v>
      </c>
      <c r="O149" s="35">
        <v>234929000</v>
      </c>
      <c r="P149" s="35">
        <v>759363000</v>
      </c>
      <c r="R149" s="8">
        <v>146</v>
      </c>
      <c r="S149" t="b">
        <f>OR(Tabla19[[#This Row],[Tiempo_lineal (ns)]]&gt;$C$508,Tabla19[[#This Row],[Tiempo_lineal (ns)]]&lt;$C$509)</f>
        <v>0</v>
      </c>
      <c r="T149" t="b">
        <f>OR(Tabla19[[#This Row],[Tiempo_normal (ns)]]&gt;$D$508,Tabla19[[#This Row],[Tiempo_normal (ns)]]&lt;$D$509)</f>
        <v>0</v>
      </c>
      <c r="U149" s="8">
        <v>146</v>
      </c>
      <c r="V149" t="b">
        <f>OR(Tabla310[[#This Row],[Tiempo_lineal (ns)]]&gt;$F$508,Tabla310[[#This Row],[Tiempo_lineal (ns)]]&lt;$F$509)</f>
        <v>0</v>
      </c>
      <c r="W149" t="b">
        <f>OR(Tabla310[[#This Row],[Tiempo_normal (ns)]]&gt;$G$508,Tabla310[[#This Row],[Tiempo_normal (ns)]]&lt;$G$509)</f>
        <v>0</v>
      </c>
      <c r="X149" s="8">
        <v>146</v>
      </c>
      <c r="Y149" t="b">
        <f>OR(Tabla411[[#This Row],[Tiempo_lineal (ns)]]&gt;$I$508,Tabla411[[#This Row],[Tiempo_lineal (ns)]]&lt;$I$509)</f>
        <v>0</v>
      </c>
      <c r="Z149" t="b">
        <f>OR(Tabla411[[#This Row],[Tiempo_normal (ns)]]&gt;$J$508,Tabla411[[#This Row],[Tiempo_normal (ns)]]&lt;$J$509)</f>
        <v>0</v>
      </c>
      <c r="AA149" s="8">
        <v>146</v>
      </c>
      <c r="AB149" t="b">
        <f>OR(Tabla512[[#This Row],[Tiempo_lineal (ns)]]&gt;$L$508,Tabla512[[#This Row],[Tiempo_lineal (ns)]]&lt;$L$509)</f>
        <v>0</v>
      </c>
      <c r="AC149" t="b">
        <f>OR(Tabla512[[#This Row],[Tiempo_normal (ns)]]&gt;$M$508,Tabla512[[#This Row],[Tiempo_normal (ns)]]&lt;$M$509)</f>
        <v>0</v>
      </c>
      <c r="AD149" s="8">
        <v>146</v>
      </c>
      <c r="AE149" t="b">
        <f>OR(Tabla613[[#This Row],[Tiempo_lineal (ns)]]&gt;$O$508,Tabla613[[#This Row],[Tiempo_lineal (ns)]]&lt;$O$509)</f>
        <v>0</v>
      </c>
      <c r="AF149" s="1" t="b">
        <f>OR(Tabla613[[#This Row],[Tiempo_normal (ns)]]&gt;$P$508,Tabla613[[#This Row],[Tiempo_normal (ns)]]&lt;$P$509)</f>
        <v>0</v>
      </c>
    </row>
    <row r="150" spans="2:32" x14ac:dyDescent="0.3">
      <c r="B150">
        <v>147</v>
      </c>
      <c r="C150">
        <v>26342</v>
      </c>
      <c r="D150">
        <v>89968</v>
      </c>
      <c r="E150">
        <v>147</v>
      </c>
      <c r="F150">
        <v>212579</v>
      </c>
      <c r="G150">
        <v>642695</v>
      </c>
      <c r="H150">
        <v>147</v>
      </c>
      <c r="I150" s="35">
        <v>2187050</v>
      </c>
      <c r="J150" s="35">
        <v>6592610</v>
      </c>
      <c r="K150">
        <v>147</v>
      </c>
      <c r="L150" s="35">
        <v>26045800</v>
      </c>
      <c r="M150" s="35">
        <v>71773900</v>
      </c>
      <c r="N150">
        <v>147</v>
      </c>
      <c r="O150" s="35">
        <v>232916000</v>
      </c>
      <c r="P150" s="35">
        <v>771788000</v>
      </c>
      <c r="R150" s="7">
        <v>147</v>
      </c>
      <c r="S150" t="b">
        <f>OR(Tabla19[[#This Row],[Tiempo_lineal (ns)]]&gt;$C$508,Tabla19[[#This Row],[Tiempo_lineal (ns)]]&lt;$C$509)</f>
        <v>0</v>
      </c>
      <c r="T150" t="b">
        <f>OR(Tabla19[[#This Row],[Tiempo_normal (ns)]]&gt;$D$508,Tabla19[[#This Row],[Tiempo_normal (ns)]]&lt;$D$509)</f>
        <v>0</v>
      </c>
      <c r="U150" s="7">
        <v>147</v>
      </c>
      <c r="V150" t="b">
        <f>OR(Tabla310[[#This Row],[Tiempo_lineal (ns)]]&gt;$F$508,Tabla310[[#This Row],[Tiempo_lineal (ns)]]&lt;$F$509)</f>
        <v>0</v>
      </c>
      <c r="W150" t="b">
        <f>OR(Tabla310[[#This Row],[Tiempo_normal (ns)]]&gt;$G$508,Tabla310[[#This Row],[Tiempo_normal (ns)]]&lt;$G$509)</f>
        <v>0</v>
      </c>
      <c r="X150" s="7">
        <v>147</v>
      </c>
      <c r="Y150" t="b">
        <f>OR(Tabla411[[#This Row],[Tiempo_lineal (ns)]]&gt;$I$508,Tabla411[[#This Row],[Tiempo_lineal (ns)]]&lt;$I$509)</f>
        <v>0</v>
      </c>
      <c r="Z150" t="b">
        <f>OR(Tabla411[[#This Row],[Tiempo_normal (ns)]]&gt;$J$508,Tabla411[[#This Row],[Tiempo_normal (ns)]]&lt;$J$509)</f>
        <v>0</v>
      </c>
      <c r="AA150" s="7">
        <v>147</v>
      </c>
      <c r="AB150" t="b">
        <f>OR(Tabla512[[#This Row],[Tiempo_lineal (ns)]]&gt;$L$508,Tabla512[[#This Row],[Tiempo_lineal (ns)]]&lt;$L$509)</f>
        <v>0</v>
      </c>
      <c r="AC150" t="b">
        <f>OR(Tabla512[[#This Row],[Tiempo_normal (ns)]]&gt;$M$508,Tabla512[[#This Row],[Tiempo_normal (ns)]]&lt;$M$509)</f>
        <v>0</v>
      </c>
      <c r="AD150" s="7">
        <v>147</v>
      </c>
      <c r="AE150" t="b">
        <f>OR(Tabla613[[#This Row],[Tiempo_lineal (ns)]]&gt;$O$508,Tabla613[[#This Row],[Tiempo_lineal (ns)]]&lt;$O$509)</f>
        <v>0</v>
      </c>
      <c r="AF150" s="1" t="b">
        <f>OR(Tabla613[[#This Row],[Tiempo_normal (ns)]]&gt;$P$508,Tabla613[[#This Row],[Tiempo_normal (ns)]]&lt;$P$509)</f>
        <v>0</v>
      </c>
    </row>
    <row r="151" spans="2:32" x14ac:dyDescent="0.3">
      <c r="B151">
        <v>148</v>
      </c>
      <c r="C151">
        <v>26742</v>
      </c>
      <c r="D151">
        <v>91090</v>
      </c>
      <c r="E151">
        <v>148</v>
      </c>
      <c r="F151">
        <v>235760</v>
      </c>
      <c r="G151">
        <v>651288</v>
      </c>
      <c r="H151">
        <v>148</v>
      </c>
      <c r="I151" s="35">
        <v>2148940</v>
      </c>
      <c r="J151" s="35">
        <v>6576580</v>
      </c>
      <c r="K151">
        <v>148</v>
      </c>
      <c r="L151" s="35">
        <v>22102000</v>
      </c>
      <c r="M151" s="35">
        <v>71129300</v>
      </c>
      <c r="N151">
        <v>148</v>
      </c>
      <c r="O151" s="35">
        <v>228361000</v>
      </c>
      <c r="P151" s="35">
        <v>787515000</v>
      </c>
      <c r="R151" s="8">
        <v>148</v>
      </c>
      <c r="S151" t="b">
        <f>OR(Tabla19[[#This Row],[Tiempo_lineal (ns)]]&gt;$C$508,Tabla19[[#This Row],[Tiempo_lineal (ns)]]&lt;$C$509)</f>
        <v>0</v>
      </c>
      <c r="T151" t="b">
        <f>OR(Tabla19[[#This Row],[Tiempo_normal (ns)]]&gt;$D$508,Tabla19[[#This Row],[Tiempo_normal (ns)]]&lt;$D$509)</f>
        <v>0</v>
      </c>
      <c r="U151" s="8">
        <v>148</v>
      </c>
      <c r="V151" t="b">
        <f>OR(Tabla310[[#This Row],[Tiempo_lineal (ns)]]&gt;$F$508,Tabla310[[#This Row],[Tiempo_lineal (ns)]]&lt;$F$509)</f>
        <v>0</v>
      </c>
      <c r="W151" t="b">
        <f>OR(Tabla310[[#This Row],[Tiempo_normal (ns)]]&gt;$G$508,Tabla310[[#This Row],[Tiempo_normal (ns)]]&lt;$G$509)</f>
        <v>0</v>
      </c>
      <c r="X151" s="8">
        <v>148</v>
      </c>
      <c r="Y151" t="b">
        <f>OR(Tabla411[[#This Row],[Tiempo_lineal (ns)]]&gt;$I$508,Tabla411[[#This Row],[Tiempo_lineal (ns)]]&lt;$I$509)</f>
        <v>0</v>
      </c>
      <c r="Z151" t="b">
        <f>OR(Tabla411[[#This Row],[Tiempo_normal (ns)]]&gt;$J$508,Tabla411[[#This Row],[Tiempo_normal (ns)]]&lt;$J$509)</f>
        <v>0</v>
      </c>
      <c r="AA151" s="8">
        <v>148</v>
      </c>
      <c r="AB151" t="b">
        <f>OR(Tabla512[[#This Row],[Tiempo_lineal (ns)]]&gt;$L$508,Tabla512[[#This Row],[Tiempo_lineal (ns)]]&lt;$L$509)</f>
        <v>0</v>
      </c>
      <c r="AC151" t="b">
        <f>OR(Tabla512[[#This Row],[Tiempo_normal (ns)]]&gt;$M$508,Tabla512[[#This Row],[Tiempo_normal (ns)]]&lt;$M$509)</f>
        <v>0</v>
      </c>
      <c r="AD151" s="8">
        <v>148</v>
      </c>
      <c r="AE151" t="b">
        <f>OR(Tabla613[[#This Row],[Tiempo_lineal (ns)]]&gt;$O$508,Tabla613[[#This Row],[Tiempo_lineal (ns)]]&lt;$O$509)</f>
        <v>0</v>
      </c>
      <c r="AF151" s="1" t="b">
        <f>OR(Tabla613[[#This Row],[Tiempo_normal (ns)]]&gt;$P$508,Tabla613[[#This Row],[Tiempo_normal (ns)]]&lt;$P$509)</f>
        <v>0</v>
      </c>
    </row>
    <row r="152" spans="2:32" x14ac:dyDescent="0.3">
      <c r="B152">
        <v>149</v>
      </c>
      <c r="C152">
        <v>58897</v>
      </c>
      <c r="D152">
        <v>84791</v>
      </c>
      <c r="E152">
        <v>149</v>
      </c>
      <c r="F152">
        <v>212601</v>
      </c>
      <c r="G152">
        <v>634456</v>
      </c>
      <c r="H152">
        <v>149</v>
      </c>
      <c r="I152" s="35">
        <v>2126160</v>
      </c>
      <c r="J152" s="35">
        <v>6853730</v>
      </c>
      <c r="K152">
        <v>149</v>
      </c>
      <c r="L152" s="35">
        <v>22798600</v>
      </c>
      <c r="M152" s="35">
        <v>72800700</v>
      </c>
      <c r="N152">
        <v>149</v>
      </c>
      <c r="O152" s="35">
        <v>230858000</v>
      </c>
      <c r="P152" s="35">
        <v>765415000</v>
      </c>
      <c r="R152" s="7">
        <v>149</v>
      </c>
      <c r="S152" t="b">
        <f>OR(Tabla19[[#This Row],[Tiempo_lineal (ns)]]&gt;$C$508,Tabla19[[#This Row],[Tiempo_lineal (ns)]]&lt;$C$509)</f>
        <v>1</v>
      </c>
      <c r="T152" t="b">
        <f>OR(Tabla19[[#This Row],[Tiempo_normal (ns)]]&gt;$D$508,Tabla19[[#This Row],[Tiempo_normal (ns)]]&lt;$D$509)</f>
        <v>0</v>
      </c>
      <c r="U152" s="7">
        <v>149</v>
      </c>
      <c r="V152" t="b">
        <f>OR(Tabla310[[#This Row],[Tiempo_lineal (ns)]]&gt;$F$508,Tabla310[[#This Row],[Tiempo_lineal (ns)]]&lt;$F$509)</f>
        <v>0</v>
      </c>
      <c r="W152" t="b">
        <f>OR(Tabla310[[#This Row],[Tiempo_normal (ns)]]&gt;$G$508,Tabla310[[#This Row],[Tiempo_normal (ns)]]&lt;$G$509)</f>
        <v>0</v>
      </c>
      <c r="X152" s="7">
        <v>149</v>
      </c>
      <c r="Y152" t="b">
        <f>OR(Tabla411[[#This Row],[Tiempo_lineal (ns)]]&gt;$I$508,Tabla411[[#This Row],[Tiempo_lineal (ns)]]&lt;$I$509)</f>
        <v>0</v>
      </c>
      <c r="Z152" t="b">
        <f>OR(Tabla411[[#This Row],[Tiempo_normal (ns)]]&gt;$J$508,Tabla411[[#This Row],[Tiempo_normal (ns)]]&lt;$J$509)</f>
        <v>0</v>
      </c>
      <c r="AA152" s="7">
        <v>149</v>
      </c>
      <c r="AB152" t="b">
        <f>OR(Tabla512[[#This Row],[Tiempo_lineal (ns)]]&gt;$L$508,Tabla512[[#This Row],[Tiempo_lineal (ns)]]&lt;$L$509)</f>
        <v>0</v>
      </c>
      <c r="AC152" t="b">
        <f>OR(Tabla512[[#This Row],[Tiempo_normal (ns)]]&gt;$M$508,Tabla512[[#This Row],[Tiempo_normal (ns)]]&lt;$M$509)</f>
        <v>0</v>
      </c>
      <c r="AD152" s="7">
        <v>149</v>
      </c>
      <c r="AE152" t="b">
        <f>OR(Tabla613[[#This Row],[Tiempo_lineal (ns)]]&gt;$O$508,Tabla613[[#This Row],[Tiempo_lineal (ns)]]&lt;$O$509)</f>
        <v>0</v>
      </c>
      <c r="AF152" s="1" t="b">
        <f>OR(Tabla613[[#This Row],[Tiempo_normal (ns)]]&gt;$P$508,Tabla613[[#This Row],[Tiempo_normal (ns)]]&lt;$P$509)</f>
        <v>0</v>
      </c>
    </row>
    <row r="153" spans="2:32" x14ac:dyDescent="0.3">
      <c r="B153">
        <v>150</v>
      </c>
      <c r="C153">
        <v>26915</v>
      </c>
      <c r="D153">
        <v>84893</v>
      </c>
      <c r="E153">
        <v>150</v>
      </c>
      <c r="F153">
        <v>212557</v>
      </c>
      <c r="G153">
        <v>657661</v>
      </c>
      <c r="H153">
        <v>150</v>
      </c>
      <c r="I153" s="35">
        <v>2153850</v>
      </c>
      <c r="J153" s="35">
        <v>6645880</v>
      </c>
      <c r="K153">
        <v>150</v>
      </c>
      <c r="L153" s="35">
        <v>22116000</v>
      </c>
      <c r="M153" s="35">
        <v>75758300</v>
      </c>
      <c r="N153">
        <v>150</v>
      </c>
      <c r="O153" s="35">
        <v>242493000</v>
      </c>
      <c r="P153" s="35">
        <v>757592000</v>
      </c>
      <c r="R153" s="8">
        <v>150</v>
      </c>
      <c r="S153" t="b">
        <f>OR(Tabla19[[#This Row],[Tiempo_lineal (ns)]]&gt;$C$508,Tabla19[[#This Row],[Tiempo_lineal (ns)]]&lt;$C$509)</f>
        <v>0</v>
      </c>
      <c r="T153" t="b">
        <f>OR(Tabla19[[#This Row],[Tiempo_normal (ns)]]&gt;$D$508,Tabla19[[#This Row],[Tiempo_normal (ns)]]&lt;$D$509)</f>
        <v>0</v>
      </c>
      <c r="U153" s="8">
        <v>150</v>
      </c>
      <c r="V153" t="b">
        <f>OR(Tabla310[[#This Row],[Tiempo_lineal (ns)]]&gt;$F$508,Tabla310[[#This Row],[Tiempo_lineal (ns)]]&lt;$F$509)</f>
        <v>0</v>
      </c>
      <c r="W153" t="b">
        <f>OR(Tabla310[[#This Row],[Tiempo_normal (ns)]]&gt;$G$508,Tabla310[[#This Row],[Tiempo_normal (ns)]]&lt;$G$509)</f>
        <v>0</v>
      </c>
      <c r="X153" s="8">
        <v>150</v>
      </c>
      <c r="Y153" t="b">
        <f>OR(Tabla411[[#This Row],[Tiempo_lineal (ns)]]&gt;$I$508,Tabla411[[#This Row],[Tiempo_lineal (ns)]]&lt;$I$509)</f>
        <v>0</v>
      </c>
      <c r="Z153" t="b">
        <f>OR(Tabla411[[#This Row],[Tiempo_normal (ns)]]&gt;$J$508,Tabla411[[#This Row],[Tiempo_normal (ns)]]&lt;$J$509)</f>
        <v>0</v>
      </c>
      <c r="AA153" s="8">
        <v>150</v>
      </c>
      <c r="AB153" t="b">
        <f>OR(Tabla512[[#This Row],[Tiempo_lineal (ns)]]&gt;$L$508,Tabla512[[#This Row],[Tiempo_lineal (ns)]]&lt;$L$509)</f>
        <v>0</v>
      </c>
      <c r="AC153" t="b">
        <f>OR(Tabla512[[#This Row],[Tiempo_normal (ns)]]&gt;$M$508,Tabla512[[#This Row],[Tiempo_normal (ns)]]&lt;$M$509)</f>
        <v>0</v>
      </c>
      <c r="AD153" s="8">
        <v>150</v>
      </c>
      <c r="AE153" t="b">
        <f>OR(Tabla613[[#This Row],[Tiempo_lineal (ns)]]&gt;$O$508,Tabla613[[#This Row],[Tiempo_lineal (ns)]]&lt;$O$509)</f>
        <v>0</v>
      </c>
      <c r="AF153" s="1" t="b">
        <f>OR(Tabla613[[#This Row],[Tiempo_normal (ns)]]&gt;$P$508,Tabla613[[#This Row],[Tiempo_normal (ns)]]&lt;$P$509)</f>
        <v>0</v>
      </c>
    </row>
    <row r="154" spans="2:32" x14ac:dyDescent="0.3">
      <c r="B154">
        <v>151</v>
      </c>
      <c r="C154">
        <v>26582</v>
      </c>
      <c r="D154">
        <v>89047</v>
      </c>
      <c r="E154">
        <v>151</v>
      </c>
      <c r="F154">
        <v>212478</v>
      </c>
      <c r="G154">
        <v>643204</v>
      </c>
      <c r="H154">
        <v>151</v>
      </c>
      <c r="I154" s="35">
        <v>2128630</v>
      </c>
      <c r="J154" s="35">
        <v>6868440</v>
      </c>
      <c r="K154">
        <v>151</v>
      </c>
      <c r="L154" s="35">
        <v>22478200</v>
      </c>
      <c r="M154" s="35">
        <v>77548100</v>
      </c>
      <c r="N154">
        <v>151</v>
      </c>
      <c r="O154" s="35">
        <v>231677000</v>
      </c>
      <c r="P154" s="35">
        <v>765675000</v>
      </c>
      <c r="R154" s="7">
        <v>151</v>
      </c>
      <c r="S154" t="b">
        <f>OR(Tabla19[[#This Row],[Tiempo_lineal (ns)]]&gt;$C$508,Tabla19[[#This Row],[Tiempo_lineal (ns)]]&lt;$C$509)</f>
        <v>0</v>
      </c>
      <c r="T154" t="b">
        <f>OR(Tabla19[[#This Row],[Tiempo_normal (ns)]]&gt;$D$508,Tabla19[[#This Row],[Tiempo_normal (ns)]]&lt;$D$509)</f>
        <v>0</v>
      </c>
      <c r="U154" s="7">
        <v>151</v>
      </c>
      <c r="V154" t="b">
        <f>OR(Tabla310[[#This Row],[Tiempo_lineal (ns)]]&gt;$F$508,Tabla310[[#This Row],[Tiempo_lineal (ns)]]&lt;$F$509)</f>
        <v>0</v>
      </c>
      <c r="W154" t="b">
        <f>OR(Tabla310[[#This Row],[Tiempo_normal (ns)]]&gt;$G$508,Tabla310[[#This Row],[Tiempo_normal (ns)]]&lt;$G$509)</f>
        <v>0</v>
      </c>
      <c r="X154" s="7">
        <v>151</v>
      </c>
      <c r="Y154" t="b">
        <f>OR(Tabla411[[#This Row],[Tiempo_lineal (ns)]]&gt;$I$508,Tabla411[[#This Row],[Tiempo_lineal (ns)]]&lt;$I$509)</f>
        <v>0</v>
      </c>
      <c r="Z154" t="b">
        <f>OR(Tabla411[[#This Row],[Tiempo_normal (ns)]]&gt;$J$508,Tabla411[[#This Row],[Tiempo_normal (ns)]]&lt;$J$509)</f>
        <v>0</v>
      </c>
      <c r="AA154" s="7">
        <v>151</v>
      </c>
      <c r="AB154" t="b">
        <f>OR(Tabla512[[#This Row],[Tiempo_lineal (ns)]]&gt;$L$508,Tabla512[[#This Row],[Tiempo_lineal (ns)]]&lt;$L$509)</f>
        <v>0</v>
      </c>
      <c r="AC154" t="b">
        <f>OR(Tabla512[[#This Row],[Tiempo_normal (ns)]]&gt;$M$508,Tabla512[[#This Row],[Tiempo_normal (ns)]]&lt;$M$509)</f>
        <v>0</v>
      </c>
      <c r="AD154" s="7">
        <v>151</v>
      </c>
      <c r="AE154" t="b">
        <f>OR(Tabla613[[#This Row],[Tiempo_lineal (ns)]]&gt;$O$508,Tabla613[[#This Row],[Tiempo_lineal (ns)]]&lt;$O$509)</f>
        <v>0</v>
      </c>
      <c r="AF154" s="1" t="b">
        <f>OR(Tabla613[[#This Row],[Tiempo_normal (ns)]]&gt;$P$508,Tabla613[[#This Row],[Tiempo_normal (ns)]]&lt;$P$509)</f>
        <v>0</v>
      </c>
    </row>
    <row r="155" spans="2:32" x14ac:dyDescent="0.3">
      <c r="B155">
        <v>152</v>
      </c>
      <c r="C155">
        <v>26307</v>
      </c>
      <c r="D155">
        <v>89446</v>
      </c>
      <c r="E155">
        <v>152</v>
      </c>
      <c r="F155">
        <v>212533</v>
      </c>
      <c r="G155">
        <v>637365</v>
      </c>
      <c r="H155">
        <v>152</v>
      </c>
      <c r="I155" s="35">
        <v>2146150</v>
      </c>
      <c r="J155" s="35">
        <v>6741160</v>
      </c>
      <c r="K155">
        <v>152</v>
      </c>
      <c r="L155" s="35">
        <v>22135500</v>
      </c>
      <c r="M155" s="35">
        <v>68756900</v>
      </c>
      <c r="N155">
        <v>152</v>
      </c>
      <c r="O155" s="35">
        <v>235111000</v>
      </c>
      <c r="P155" s="35">
        <v>780322000</v>
      </c>
      <c r="R155" s="8">
        <v>152</v>
      </c>
      <c r="S155" t="b">
        <f>OR(Tabla19[[#This Row],[Tiempo_lineal (ns)]]&gt;$C$508,Tabla19[[#This Row],[Tiempo_lineal (ns)]]&lt;$C$509)</f>
        <v>0</v>
      </c>
      <c r="T155" t="b">
        <f>OR(Tabla19[[#This Row],[Tiempo_normal (ns)]]&gt;$D$508,Tabla19[[#This Row],[Tiempo_normal (ns)]]&lt;$D$509)</f>
        <v>0</v>
      </c>
      <c r="U155" s="8">
        <v>152</v>
      </c>
      <c r="V155" t="b">
        <f>OR(Tabla310[[#This Row],[Tiempo_lineal (ns)]]&gt;$F$508,Tabla310[[#This Row],[Tiempo_lineal (ns)]]&lt;$F$509)</f>
        <v>0</v>
      </c>
      <c r="W155" t="b">
        <f>OR(Tabla310[[#This Row],[Tiempo_normal (ns)]]&gt;$G$508,Tabla310[[#This Row],[Tiempo_normal (ns)]]&lt;$G$509)</f>
        <v>0</v>
      </c>
      <c r="X155" s="8">
        <v>152</v>
      </c>
      <c r="Y155" t="b">
        <f>OR(Tabla411[[#This Row],[Tiempo_lineal (ns)]]&gt;$I$508,Tabla411[[#This Row],[Tiempo_lineal (ns)]]&lt;$I$509)</f>
        <v>0</v>
      </c>
      <c r="Z155" t="b">
        <f>OR(Tabla411[[#This Row],[Tiempo_normal (ns)]]&gt;$J$508,Tabla411[[#This Row],[Tiempo_normal (ns)]]&lt;$J$509)</f>
        <v>0</v>
      </c>
      <c r="AA155" s="8">
        <v>152</v>
      </c>
      <c r="AB155" t="b">
        <f>OR(Tabla512[[#This Row],[Tiempo_lineal (ns)]]&gt;$L$508,Tabla512[[#This Row],[Tiempo_lineal (ns)]]&lt;$L$509)</f>
        <v>0</v>
      </c>
      <c r="AC155" t="b">
        <f>OR(Tabla512[[#This Row],[Tiempo_normal (ns)]]&gt;$M$508,Tabla512[[#This Row],[Tiempo_normal (ns)]]&lt;$M$509)</f>
        <v>0</v>
      </c>
      <c r="AD155" s="8">
        <v>152</v>
      </c>
      <c r="AE155" t="b">
        <f>OR(Tabla613[[#This Row],[Tiempo_lineal (ns)]]&gt;$O$508,Tabla613[[#This Row],[Tiempo_lineal (ns)]]&lt;$O$509)</f>
        <v>0</v>
      </c>
      <c r="AF155" s="1" t="b">
        <f>OR(Tabla613[[#This Row],[Tiempo_normal (ns)]]&gt;$P$508,Tabla613[[#This Row],[Tiempo_normal (ns)]]&lt;$P$509)</f>
        <v>0</v>
      </c>
    </row>
    <row r="156" spans="2:32" x14ac:dyDescent="0.3">
      <c r="B156">
        <v>153</v>
      </c>
      <c r="C156">
        <v>26727</v>
      </c>
      <c r="D156">
        <v>114024</v>
      </c>
      <c r="E156">
        <v>153</v>
      </c>
      <c r="F156">
        <v>212518</v>
      </c>
      <c r="G156">
        <v>646917</v>
      </c>
      <c r="H156">
        <v>153</v>
      </c>
      <c r="I156" s="35">
        <v>2226000</v>
      </c>
      <c r="J156" s="35">
        <v>6819450</v>
      </c>
      <c r="K156">
        <v>153</v>
      </c>
      <c r="L156" s="35">
        <v>22356900</v>
      </c>
      <c r="M156" s="35">
        <v>74810000</v>
      </c>
      <c r="N156">
        <v>153</v>
      </c>
      <c r="O156" s="35">
        <v>236055000</v>
      </c>
      <c r="P156" s="35">
        <v>767701000</v>
      </c>
      <c r="R156" s="7">
        <v>153</v>
      </c>
      <c r="S156" t="b">
        <f>OR(Tabla19[[#This Row],[Tiempo_lineal (ns)]]&gt;$C$508,Tabla19[[#This Row],[Tiempo_lineal (ns)]]&lt;$C$509)</f>
        <v>0</v>
      </c>
      <c r="T156" t="b">
        <f>OR(Tabla19[[#This Row],[Tiempo_normal (ns)]]&gt;$D$508,Tabla19[[#This Row],[Tiempo_normal (ns)]]&lt;$D$509)</f>
        <v>0</v>
      </c>
      <c r="U156" s="7">
        <v>153</v>
      </c>
      <c r="V156" t="b">
        <f>OR(Tabla310[[#This Row],[Tiempo_lineal (ns)]]&gt;$F$508,Tabla310[[#This Row],[Tiempo_lineal (ns)]]&lt;$F$509)</f>
        <v>0</v>
      </c>
      <c r="W156" t="b">
        <f>OR(Tabla310[[#This Row],[Tiempo_normal (ns)]]&gt;$G$508,Tabla310[[#This Row],[Tiempo_normal (ns)]]&lt;$G$509)</f>
        <v>0</v>
      </c>
      <c r="X156" s="7">
        <v>153</v>
      </c>
      <c r="Y156" t="b">
        <f>OR(Tabla411[[#This Row],[Tiempo_lineal (ns)]]&gt;$I$508,Tabla411[[#This Row],[Tiempo_lineal (ns)]]&lt;$I$509)</f>
        <v>0</v>
      </c>
      <c r="Z156" t="b">
        <f>OR(Tabla411[[#This Row],[Tiempo_normal (ns)]]&gt;$J$508,Tabla411[[#This Row],[Tiempo_normal (ns)]]&lt;$J$509)</f>
        <v>0</v>
      </c>
      <c r="AA156" s="7">
        <v>153</v>
      </c>
      <c r="AB156" t="b">
        <f>OR(Tabla512[[#This Row],[Tiempo_lineal (ns)]]&gt;$L$508,Tabla512[[#This Row],[Tiempo_lineal (ns)]]&lt;$L$509)</f>
        <v>0</v>
      </c>
      <c r="AC156" t="b">
        <f>OR(Tabla512[[#This Row],[Tiempo_normal (ns)]]&gt;$M$508,Tabla512[[#This Row],[Tiempo_normal (ns)]]&lt;$M$509)</f>
        <v>0</v>
      </c>
      <c r="AD156" s="7">
        <v>153</v>
      </c>
      <c r="AE156" t="b">
        <f>OR(Tabla613[[#This Row],[Tiempo_lineal (ns)]]&gt;$O$508,Tabla613[[#This Row],[Tiempo_lineal (ns)]]&lt;$O$509)</f>
        <v>0</v>
      </c>
      <c r="AF156" s="1" t="b">
        <f>OR(Tabla613[[#This Row],[Tiempo_normal (ns)]]&gt;$P$508,Tabla613[[#This Row],[Tiempo_normal (ns)]]&lt;$P$509)</f>
        <v>0</v>
      </c>
    </row>
    <row r="157" spans="2:32" x14ac:dyDescent="0.3">
      <c r="B157">
        <v>154</v>
      </c>
      <c r="C157">
        <v>26565</v>
      </c>
      <c r="D157">
        <v>90683</v>
      </c>
      <c r="E157">
        <v>154</v>
      </c>
      <c r="F157">
        <v>212527</v>
      </c>
      <c r="G157">
        <v>888472</v>
      </c>
      <c r="H157">
        <v>154</v>
      </c>
      <c r="I157" s="35">
        <v>2256420</v>
      </c>
      <c r="J157" s="35">
        <v>6924920</v>
      </c>
      <c r="K157">
        <v>154</v>
      </c>
      <c r="L157" s="35">
        <v>23352400</v>
      </c>
      <c r="M157" s="35">
        <v>69913800</v>
      </c>
      <c r="N157">
        <v>154</v>
      </c>
      <c r="O157" s="35">
        <v>228470000</v>
      </c>
      <c r="P157" s="35">
        <v>792624000</v>
      </c>
      <c r="R157" s="8">
        <v>154</v>
      </c>
      <c r="S157" t="b">
        <f>OR(Tabla19[[#This Row],[Tiempo_lineal (ns)]]&gt;$C$508,Tabla19[[#This Row],[Tiempo_lineal (ns)]]&lt;$C$509)</f>
        <v>0</v>
      </c>
      <c r="T157" t="b">
        <f>OR(Tabla19[[#This Row],[Tiempo_normal (ns)]]&gt;$D$508,Tabla19[[#This Row],[Tiempo_normal (ns)]]&lt;$D$509)</f>
        <v>0</v>
      </c>
      <c r="U157" s="8">
        <v>154</v>
      </c>
      <c r="V157" t="b">
        <f>OR(Tabla310[[#This Row],[Tiempo_lineal (ns)]]&gt;$F$508,Tabla310[[#This Row],[Tiempo_lineal (ns)]]&lt;$F$509)</f>
        <v>0</v>
      </c>
      <c r="W157" t="b">
        <f>OR(Tabla310[[#This Row],[Tiempo_normal (ns)]]&gt;$G$508,Tabla310[[#This Row],[Tiempo_normal (ns)]]&lt;$G$509)</f>
        <v>0</v>
      </c>
      <c r="X157" s="8">
        <v>154</v>
      </c>
      <c r="Y157" t="b">
        <f>OR(Tabla411[[#This Row],[Tiempo_lineal (ns)]]&gt;$I$508,Tabla411[[#This Row],[Tiempo_lineal (ns)]]&lt;$I$509)</f>
        <v>0</v>
      </c>
      <c r="Z157" t="b">
        <f>OR(Tabla411[[#This Row],[Tiempo_normal (ns)]]&gt;$J$508,Tabla411[[#This Row],[Tiempo_normal (ns)]]&lt;$J$509)</f>
        <v>0</v>
      </c>
      <c r="AA157" s="8">
        <v>154</v>
      </c>
      <c r="AB157" t="b">
        <f>OR(Tabla512[[#This Row],[Tiempo_lineal (ns)]]&gt;$L$508,Tabla512[[#This Row],[Tiempo_lineal (ns)]]&lt;$L$509)</f>
        <v>0</v>
      </c>
      <c r="AC157" t="b">
        <f>OR(Tabla512[[#This Row],[Tiempo_normal (ns)]]&gt;$M$508,Tabla512[[#This Row],[Tiempo_normal (ns)]]&lt;$M$509)</f>
        <v>0</v>
      </c>
      <c r="AD157" s="8">
        <v>154</v>
      </c>
      <c r="AE157" t="b">
        <f>OR(Tabla613[[#This Row],[Tiempo_lineal (ns)]]&gt;$O$508,Tabla613[[#This Row],[Tiempo_lineal (ns)]]&lt;$O$509)</f>
        <v>0</v>
      </c>
      <c r="AF157" s="1" t="b">
        <f>OR(Tabla613[[#This Row],[Tiempo_normal (ns)]]&gt;$P$508,Tabla613[[#This Row],[Tiempo_normal (ns)]]&lt;$P$509)</f>
        <v>0</v>
      </c>
    </row>
    <row r="158" spans="2:32" x14ac:dyDescent="0.3">
      <c r="B158">
        <v>155</v>
      </c>
      <c r="C158">
        <v>26437</v>
      </c>
      <c r="D158">
        <v>84098</v>
      </c>
      <c r="E158">
        <v>155</v>
      </c>
      <c r="F158">
        <v>392870</v>
      </c>
      <c r="G158">
        <v>915556</v>
      </c>
      <c r="H158">
        <v>155</v>
      </c>
      <c r="I158" s="35">
        <v>2245190</v>
      </c>
      <c r="J158" s="35">
        <v>6910820</v>
      </c>
      <c r="K158">
        <v>155</v>
      </c>
      <c r="L158" s="35">
        <v>22674600</v>
      </c>
      <c r="M158" s="35">
        <v>89410200</v>
      </c>
      <c r="N158">
        <v>155</v>
      </c>
      <c r="O158" s="35">
        <v>237544000</v>
      </c>
      <c r="P158" s="35">
        <v>764335000</v>
      </c>
      <c r="R158" s="7">
        <v>155</v>
      </c>
      <c r="S158" t="b">
        <f>OR(Tabla19[[#This Row],[Tiempo_lineal (ns)]]&gt;$C$508,Tabla19[[#This Row],[Tiempo_lineal (ns)]]&lt;$C$509)</f>
        <v>0</v>
      </c>
      <c r="T158" t="b">
        <f>OR(Tabla19[[#This Row],[Tiempo_normal (ns)]]&gt;$D$508,Tabla19[[#This Row],[Tiempo_normal (ns)]]&lt;$D$509)</f>
        <v>0</v>
      </c>
      <c r="U158" s="7">
        <v>155</v>
      </c>
      <c r="V158" t="b">
        <f>OR(Tabla310[[#This Row],[Tiempo_lineal (ns)]]&gt;$F$508,Tabla310[[#This Row],[Tiempo_lineal (ns)]]&lt;$F$509)</f>
        <v>1</v>
      </c>
      <c r="W158" t="b">
        <f>OR(Tabla310[[#This Row],[Tiempo_normal (ns)]]&gt;$G$508,Tabla310[[#This Row],[Tiempo_normal (ns)]]&lt;$G$509)</f>
        <v>0</v>
      </c>
      <c r="X158" s="7">
        <v>155</v>
      </c>
      <c r="Y158" t="b">
        <f>OR(Tabla411[[#This Row],[Tiempo_lineal (ns)]]&gt;$I$508,Tabla411[[#This Row],[Tiempo_lineal (ns)]]&lt;$I$509)</f>
        <v>0</v>
      </c>
      <c r="Z158" t="b">
        <f>OR(Tabla411[[#This Row],[Tiempo_normal (ns)]]&gt;$J$508,Tabla411[[#This Row],[Tiempo_normal (ns)]]&lt;$J$509)</f>
        <v>0</v>
      </c>
      <c r="AA158" s="7">
        <v>155</v>
      </c>
      <c r="AB158" t="b">
        <f>OR(Tabla512[[#This Row],[Tiempo_lineal (ns)]]&gt;$L$508,Tabla512[[#This Row],[Tiempo_lineal (ns)]]&lt;$L$509)</f>
        <v>0</v>
      </c>
      <c r="AC158" t="b">
        <f>OR(Tabla512[[#This Row],[Tiempo_normal (ns)]]&gt;$M$508,Tabla512[[#This Row],[Tiempo_normal (ns)]]&lt;$M$509)</f>
        <v>1</v>
      </c>
      <c r="AD158" s="7">
        <v>155</v>
      </c>
      <c r="AE158" t="b">
        <f>OR(Tabla613[[#This Row],[Tiempo_lineal (ns)]]&gt;$O$508,Tabla613[[#This Row],[Tiempo_lineal (ns)]]&lt;$O$509)</f>
        <v>0</v>
      </c>
      <c r="AF158" s="1" t="b">
        <f>OR(Tabla613[[#This Row],[Tiempo_normal (ns)]]&gt;$P$508,Tabla613[[#This Row],[Tiempo_normal (ns)]]&lt;$P$509)</f>
        <v>0</v>
      </c>
    </row>
    <row r="159" spans="2:32" x14ac:dyDescent="0.3">
      <c r="B159">
        <v>156</v>
      </c>
      <c r="C159">
        <v>26460</v>
      </c>
      <c r="D159">
        <v>90532</v>
      </c>
      <c r="E159">
        <v>156</v>
      </c>
      <c r="F159">
        <v>266686</v>
      </c>
      <c r="G159">
        <v>839992</v>
      </c>
      <c r="H159">
        <v>156</v>
      </c>
      <c r="I159" s="35">
        <v>2149080</v>
      </c>
      <c r="J159" s="35">
        <v>8196310</v>
      </c>
      <c r="K159">
        <v>156</v>
      </c>
      <c r="L159" s="35">
        <v>24155500</v>
      </c>
      <c r="M159" s="35">
        <v>77410700</v>
      </c>
      <c r="N159">
        <v>156</v>
      </c>
      <c r="O159" s="35">
        <v>234955000</v>
      </c>
      <c r="P159" s="35">
        <v>777290000</v>
      </c>
      <c r="R159" s="8">
        <v>156</v>
      </c>
      <c r="S159" t="b">
        <f>OR(Tabla19[[#This Row],[Tiempo_lineal (ns)]]&gt;$C$508,Tabla19[[#This Row],[Tiempo_lineal (ns)]]&lt;$C$509)</f>
        <v>0</v>
      </c>
      <c r="T159" t="b">
        <f>OR(Tabla19[[#This Row],[Tiempo_normal (ns)]]&gt;$D$508,Tabla19[[#This Row],[Tiempo_normal (ns)]]&lt;$D$509)</f>
        <v>0</v>
      </c>
      <c r="U159" s="8">
        <v>156</v>
      </c>
      <c r="V159" t="b">
        <f>OR(Tabla310[[#This Row],[Tiempo_lineal (ns)]]&gt;$F$508,Tabla310[[#This Row],[Tiempo_lineal (ns)]]&lt;$F$509)</f>
        <v>0</v>
      </c>
      <c r="W159" t="b">
        <f>OR(Tabla310[[#This Row],[Tiempo_normal (ns)]]&gt;$G$508,Tabla310[[#This Row],[Tiempo_normal (ns)]]&lt;$G$509)</f>
        <v>0</v>
      </c>
      <c r="X159" s="8">
        <v>156</v>
      </c>
      <c r="Y159" t="b">
        <f>OR(Tabla411[[#This Row],[Tiempo_lineal (ns)]]&gt;$I$508,Tabla411[[#This Row],[Tiempo_lineal (ns)]]&lt;$I$509)</f>
        <v>0</v>
      </c>
      <c r="Z159" t="b">
        <f>OR(Tabla411[[#This Row],[Tiempo_normal (ns)]]&gt;$J$508,Tabla411[[#This Row],[Tiempo_normal (ns)]]&lt;$J$509)</f>
        <v>1</v>
      </c>
      <c r="AA159" s="8">
        <v>156</v>
      </c>
      <c r="AB159" t="b">
        <f>OR(Tabla512[[#This Row],[Tiempo_lineal (ns)]]&gt;$L$508,Tabla512[[#This Row],[Tiempo_lineal (ns)]]&lt;$L$509)</f>
        <v>0</v>
      </c>
      <c r="AC159" t="b">
        <f>OR(Tabla512[[#This Row],[Tiempo_normal (ns)]]&gt;$M$508,Tabla512[[#This Row],[Tiempo_normal (ns)]]&lt;$M$509)</f>
        <v>0</v>
      </c>
      <c r="AD159" s="8">
        <v>156</v>
      </c>
      <c r="AE159" t="b">
        <f>OR(Tabla613[[#This Row],[Tiempo_lineal (ns)]]&gt;$O$508,Tabla613[[#This Row],[Tiempo_lineal (ns)]]&lt;$O$509)</f>
        <v>0</v>
      </c>
      <c r="AF159" s="1" t="b">
        <f>OR(Tabla613[[#This Row],[Tiempo_normal (ns)]]&gt;$P$508,Tabla613[[#This Row],[Tiempo_normal (ns)]]&lt;$P$509)</f>
        <v>0</v>
      </c>
    </row>
    <row r="160" spans="2:32" x14ac:dyDescent="0.3">
      <c r="B160">
        <v>157</v>
      </c>
      <c r="C160">
        <v>26560</v>
      </c>
      <c r="D160">
        <v>84159</v>
      </c>
      <c r="E160">
        <v>157</v>
      </c>
      <c r="F160">
        <v>264770</v>
      </c>
      <c r="G160">
        <v>833473</v>
      </c>
      <c r="H160">
        <v>157</v>
      </c>
      <c r="I160" s="35">
        <v>2333580</v>
      </c>
      <c r="J160" s="35">
        <v>10276300</v>
      </c>
      <c r="K160">
        <v>157</v>
      </c>
      <c r="L160" s="35">
        <v>25515900</v>
      </c>
      <c r="M160" s="35">
        <v>75473200</v>
      </c>
      <c r="N160">
        <v>157</v>
      </c>
      <c r="O160" s="35">
        <v>233323000</v>
      </c>
      <c r="P160" s="35">
        <v>757841000</v>
      </c>
      <c r="R160" s="7">
        <v>157</v>
      </c>
      <c r="S160" t="b">
        <f>OR(Tabla19[[#This Row],[Tiempo_lineal (ns)]]&gt;$C$508,Tabla19[[#This Row],[Tiempo_lineal (ns)]]&lt;$C$509)</f>
        <v>0</v>
      </c>
      <c r="T160" t="b">
        <f>OR(Tabla19[[#This Row],[Tiempo_normal (ns)]]&gt;$D$508,Tabla19[[#This Row],[Tiempo_normal (ns)]]&lt;$D$509)</f>
        <v>0</v>
      </c>
      <c r="U160" s="7">
        <v>157</v>
      </c>
      <c r="V160" t="b">
        <f>OR(Tabla310[[#This Row],[Tiempo_lineal (ns)]]&gt;$F$508,Tabla310[[#This Row],[Tiempo_lineal (ns)]]&lt;$F$509)</f>
        <v>0</v>
      </c>
      <c r="W160" t="b">
        <f>OR(Tabla310[[#This Row],[Tiempo_normal (ns)]]&gt;$G$508,Tabla310[[#This Row],[Tiempo_normal (ns)]]&lt;$G$509)</f>
        <v>0</v>
      </c>
      <c r="X160" s="7">
        <v>157</v>
      </c>
      <c r="Y160" t="b">
        <f>OR(Tabla411[[#This Row],[Tiempo_lineal (ns)]]&gt;$I$508,Tabla411[[#This Row],[Tiempo_lineal (ns)]]&lt;$I$509)</f>
        <v>0</v>
      </c>
      <c r="Z160" t="b">
        <f>OR(Tabla411[[#This Row],[Tiempo_normal (ns)]]&gt;$J$508,Tabla411[[#This Row],[Tiempo_normal (ns)]]&lt;$J$509)</f>
        <v>1</v>
      </c>
      <c r="AA160" s="7">
        <v>157</v>
      </c>
      <c r="AB160" t="b">
        <f>OR(Tabla512[[#This Row],[Tiempo_lineal (ns)]]&gt;$L$508,Tabla512[[#This Row],[Tiempo_lineal (ns)]]&lt;$L$509)</f>
        <v>0</v>
      </c>
      <c r="AC160" t="b">
        <f>OR(Tabla512[[#This Row],[Tiempo_normal (ns)]]&gt;$M$508,Tabla512[[#This Row],[Tiempo_normal (ns)]]&lt;$M$509)</f>
        <v>0</v>
      </c>
      <c r="AD160" s="7">
        <v>157</v>
      </c>
      <c r="AE160" t="b">
        <f>OR(Tabla613[[#This Row],[Tiempo_lineal (ns)]]&gt;$O$508,Tabla613[[#This Row],[Tiempo_lineal (ns)]]&lt;$O$509)</f>
        <v>0</v>
      </c>
      <c r="AF160" s="1" t="b">
        <f>OR(Tabla613[[#This Row],[Tiempo_normal (ns)]]&gt;$P$508,Tabla613[[#This Row],[Tiempo_normal (ns)]]&lt;$P$509)</f>
        <v>0</v>
      </c>
    </row>
    <row r="161" spans="2:32" x14ac:dyDescent="0.3">
      <c r="B161">
        <v>158</v>
      </c>
      <c r="C161">
        <v>26481</v>
      </c>
      <c r="D161">
        <v>88828</v>
      </c>
      <c r="E161">
        <v>158</v>
      </c>
      <c r="F161">
        <v>265565</v>
      </c>
      <c r="G161">
        <v>821396</v>
      </c>
      <c r="H161">
        <v>158</v>
      </c>
      <c r="I161" s="35">
        <v>2255780</v>
      </c>
      <c r="J161" s="35">
        <v>6668490</v>
      </c>
      <c r="K161">
        <v>158</v>
      </c>
      <c r="L161" s="35">
        <v>25340200</v>
      </c>
      <c r="M161" s="35">
        <v>72514400</v>
      </c>
      <c r="N161">
        <v>158</v>
      </c>
      <c r="O161" s="35">
        <v>228621000</v>
      </c>
      <c r="P161" s="35">
        <v>778839000</v>
      </c>
      <c r="R161" s="8">
        <v>158</v>
      </c>
      <c r="S161" t="b">
        <f>OR(Tabla19[[#This Row],[Tiempo_lineal (ns)]]&gt;$C$508,Tabla19[[#This Row],[Tiempo_lineal (ns)]]&lt;$C$509)</f>
        <v>0</v>
      </c>
      <c r="T161" t="b">
        <f>OR(Tabla19[[#This Row],[Tiempo_normal (ns)]]&gt;$D$508,Tabla19[[#This Row],[Tiempo_normal (ns)]]&lt;$D$509)</f>
        <v>0</v>
      </c>
      <c r="U161" s="8">
        <v>158</v>
      </c>
      <c r="V161" t="b">
        <f>OR(Tabla310[[#This Row],[Tiempo_lineal (ns)]]&gt;$F$508,Tabla310[[#This Row],[Tiempo_lineal (ns)]]&lt;$F$509)</f>
        <v>0</v>
      </c>
      <c r="W161" t="b">
        <f>OR(Tabla310[[#This Row],[Tiempo_normal (ns)]]&gt;$G$508,Tabla310[[#This Row],[Tiempo_normal (ns)]]&lt;$G$509)</f>
        <v>0</v>
      </c>
      <c r="X161" s="8">
        <v>158</v>
      </c>
      <c r="Y161" t="b">
        <f>OR(Tabla411[[#This Row],[Tiempo_lineal (ns)]]&gt;$I$508,Tabla411[[#This Row],[Tiempo_lineal (ns)]]&lt;$I$509)</f>
        <v>0</v>
      </c>
      <c r="Z161" t="b">
        <f>OR(Tabla411[[#This Row],[Tiempo_normal (ns)]]&gt;$J$508,Tabla411[[#This Row],[Tiempo_normal (ns)]]&lt;$J$509)</f>
        <v>0</v>
      </c>
      <c r="AA161" s="8">
        <v>158</v>
      </c>
      <c r="AB161" t="b">
        <f>OR(Tabla512[[#This Row],[Tiempo_lineal (ns)]]&gt;$L$508,Tabla512[[#This Row],[Tiempo_lineal (ns)]]&lt;$L$509)</f>
        <v>0</v>
      </c>
      <c r="AC161" t="b">
        <f>OR(Tabla512[[#This Row],[Tiempo_normal (ns)]]&gt;$M$508,Tabla512[[#This Row],[Tiempo_normal (ns)]]&lt;$M$509)</f>
        <v>0</v>
      </c>
      <c r="AD161" s="8">
        <v>158</v>
      </c>
      <c r="AE161" t="b">
        <f>OR(Tabla613[[#This Row],[Tiempo_lineal (ns)]]&gt;$O$508,Tabla613[[#This Row],[Tiempo_lineal (ns)]]&lt;$O$509)</f>
        <v>0</v>
      </c>
      <c r="AF161" s="1" t="b">
        <f>OR(Tabla613[[#This Row],[Tiempo_normal (ns)]]&gt;$P$508,Tabla613[[#This Row],[Tiempo_normal (ns)]]&lt;$P$509)</f>
        <v>0</v>
      </c>
    </row>
    <row r="162" spans="2:32" x14ac:dyDescent="0.3">
      <c r="B162">
        <v>159</v>
      </c>
      <c r="C162">
        <v>26394</v>
      </c>
      <c r="D162">
        <v>90126</v>
      </c>
      <c r="E162">
        <v>159</v>
      </c>
      <c r="F162">
        <v>265855</v>
      </c>
      <c r="G162">
        <v>809020</v>
      </c>
      <c r="H162">
        <v>159</v>
      </c>
      <c r="I162" s="35">
        <v>2721610</v>
      </c>
      <c r="J162" s="35">
        <v>6954280</v>
      </c>
      <c r="K162">
        <v>159</v>
      </c>
      <c r="L162" s="35">
        <v>22760900</v>
      </c>
      <c r="M162" s="35">
        <v>79653900</v>
      </c>
      <c r="N162">
        <v>159</v>
      </c>
      <c r="O162" s="35">
        <v>236548000</v>
      </c>
      <c r="P162" s="35">
        <v>783160000</v>
      </c>
      <c r="R162" s="7">
        <v>159</v>
      </c>
      <c r="S162" t="b">
        <f>OR(Tabla19[[#This Row],[Tiempo_lineal (ns)]]&gt;$C$508,Tabla19[[#This Row],[Tiempo_lineal (ns)]]&lt;$C$509)</f>
        <v>0</v>
      </c>
      <c r="T162" t="b">
        <f>OR(Tabla19[[#This Row],[Tiempo_normal (ns)]]&gt;$D$508,Tabla19[[#This Row],[Tiempo_normal (ns)]]&lt;$D$509)</f>
        <v>0</v>
      </c>
      <c r="U162" s="7">
        <v>159</v>
      </c>
      <c r="V162" t="b">
        <f>OR(Tabla310[[#This Row],[Tiempo_lineal (ns)]]&gt;$F$508,Tabla310[[#This Row],[Tiempo_lineal (ns)]]&lt;$F$509)</f>
        <v>0</v>
      </c>
      <c r="W162" t="b">
        <f>OR(Tabla310[[#This Row],[Tiempo_normal (ns)]]&gt;$G$508,Tabla310[[#This Row],[Tiempo_normal (ns)]]&lt;$G$509)</f>
        <v>0</v>
      </c>
      <c r="X162" s="7">
        <v>159</v>
      </c>
      <c r="Y162" t="b">
        <f>OR(Tabla411[[#This Row],[Tiempo_lineal (ns)]]&gt;$I$508,Tabla411[[#This Row],[Tiempo_lineal (ns)]]&lt;$I$509)</f>
        <v>1</v>
      </c>
      <c r="Z162" t="b">
        <f>OR(Tabla411[[#This Row],[Tiempo_normal (ns)]]&gt;$J$508,Tabla411[[#This Row],[Tiempo_normal (ns)]]&lt;$J$509)</f>
        <v>0</v>
      </c>
      <c r="AA162" s="7">
        <v>159</v>
      </c>
      <c r="AB162" t="b">
        <f>OR(Tabla512[[#This Row],[Tiempo_lineal (ns)]]&gt;$L$508,Tabla512[[#This Row],[Tiempo_lineal (ns)]]&lt;$L$509)</f>
        <v>0</v>
      </c>
      <c r="AC162" t="b">
        <f>OR(Tabla512[[#This Row],[Tiempo_normal (ns)]]&gt;$M$508,Tabla512[[#This Row],[Tiempo_normal (ns)]]&lt;$M$509)</f>
        <v>0</v>
      </c>
      <c r="AD162" s="7">
        <v>159</v>
      </c>
      <c r="AE162" t="b">
        <f>OR(Tabla613[[#This Row],[Tiempo_lineal (ns)]]&gt;$O$508,Tabla613[[#This Row],[Tiempo_lineal (ns)]]&lt;$O$509)</f>
        <v>0</v>
      </c>
      <c r="AF162" s="1" t="b">
        <f>OR(Tabla613[[#This Row],[Tiempo_normal (ns)]]&gt;$P$508,Tabla613[[#This Row],[Tiempo_normal (ns)]]&lt;$P$509)</f>
        <v>0</v>
      </c>
    </row>
    <row r="163" spans="2:32" x14ac:dyDescent="0.3">
      <c r="B163">
        <v>160</v>
      </c>
      <c r="C163">
        <v>26321</v>
      </c>
      <c r="D163">
        <v>89534</v>
      </c>
      <c r="E163">
        <v>160</v>
      </c>
      <c r="F163">
        <v>264945</v>
      </c>
      <c r="G163">
        <v>836337</v>
      </c>
      <c r="H163">
        <v>160</v>
      </c>
      <c r="I163" s="35">
        <v>2217330</v>
      </c>
      <c r="J163" s="35">
        <v>6547600</v>
      </c>
      <c r="K163">
        <v>160</v>
      </c>
      <c r="L163" s="35">
        <v>22821000</v>
      </c>
      <c r="M163" s="35">
        <v>69513600</v>
      </c>
      <c r="N163">
        <v>160</v>
      </c>
      <c r="O163" s="35">
        <v>229787000</v>
      </c>
      <c r="P163" s="35">
        <v>789298000</v>
      </c>
      <c r="R163" s="8">
        <v>160</v>
      </c>
      <c r="S163" t="b">
        <f>OR(Tabla19[[#This Row],[Tiempo_lineal (ns)]]&gt;$C$508,Tabla19[[#This Row],[Tiempo_lineal (ns)]]&lt;$C$509)</f>
        <v>0</v>
      </c>
      <c r="T163" t="b">
        <f>OR(Tabla19[[#This Row],[Tiempo_normal (ns)]]&gt;$D$508,Tabla19[[#This Row],[Tiempo_normal (ns)]]&lt;$D$509)</f>
        <v>0</v>
      </c>
      <c r="U163" s="8">
        <v>160</v>
      </c>
      <c r="V163" t="b">
        <f>OR(Tabla310[[#This Row],[Tiempo_lineal (ns)]]&gt;$F$508,Tabla310[[#This Row],[Tiempo_lineal (ns)]]&lt;$F$509)</f>
        <v>0</v>
      </c>
      <c r="W163" t="b">
        <f>OR(Tabla310[[#This Row],[Tiempo_normal (ns)]]&gt;$G$508,Tabla310[[#This Row],[Tiempo_normal (ns)]]&lt;$G$509)</f>
        <v>0</v>
      </c>
      <c r="X163" s="8">
        <v>160</v>
      </c>
      <c r="Y163" t="b">
        <f>OR(Tabla411[[#This Row],[Tiempo_lineal (ns)]]&gt;$I$508,Tabla411[[#This Row],[Tiempo_lineal (ns)]]&lt;$I$509)</f>
        <v>0</v>
      </c>
      <c r="Z163" t="b">
        <f>OR(Tabla411[[#This Row],[Tiempo_normal (ns)]]&gt;$J$508,Tabla411[[#This Row],[Tiempo_normal (ns)]]&lt;$J$509)</f>
        <v>0</v>
      </c>
      <c r="AA163" s="8">
        <v>160</v>
      </c>
      <c r="AB163" t="b">
        <f>OR(Tabla512[[#This Row],[Tiempo_lineal (ns)]]&gt;$L$508,Tabla512[[#This Row],[Tiempo_lineal (ns)]]&lt;$L$509)</f>
        <v>0</v>
      </c>
      <c r="AC163" t="b">
        <f>OR(Tabla512[[#This Row],[Tiempo_normal (ns)]]&gt;$M$508,Tabla512[[#This Row],[Tiempo_normal (ns)]]&lt;$M$509)</f>
        <v>0</v>
      </c>
      <c r="AD163" s="8">
        <v>160</v>
      </c>
      <c r="AE163" t="b">
        <f>OR(Tabla613[[#This Row],[Tiempo_lineal (ns)]]&gt;$O$508,Tabla613[[#This Row],[Tiempo_lineal (ns)]]&lt;$O$509)</f>
        <v>0</v>
      </c>
      <c r="AF163" s="1" t="b">
        <f>OR(Tabla613[[#This Row],[Tiempo_normal (ns)]]&gt;$P$508,Tabla613[[#This Row],[Tiempo_normal (ns)]]&lt;$P$509)</f>
        <v>0</v>
      </c>
    </row>
    <row r="164" spans="2:32" x14ac:dyDescent="0.3">
      <c r="B164">
        <v>161</v>
      </c>
      <c r="C164">
        <v>26580</v>
      </c>
      <c r="D164">
        <v>89054</v>
      </c>
      <c r="E164">
        <v>161</v>
      </c>
      <c r="F164">
        <v>265674</v>
      </c>
      <c r="G164">
        <v>822837</v>
      </c>
      <c r="H164">
        <v>161</v>
      </c>
      <c r="I164" s="35">
        <v>2321250</v>
      </c>
      <c r="J164" s="35">
        <v>6461450</v>
      </c>
      <c r="K164">
        <v>161</v>
      </c>
      <c r="L164" s="35">
        <v>24472200</v>
      </c>
      <c r="M164" s="35">
        <v>76244700</v>
      </c>
      <c r="N164">
        <v>161</v>
      </c>
      <c r="O164" s="35">
        <v>243620000</v>
      </c>
      <c r="P164" s="35">
        <v>759548000</v>
      </c>
      <c r="R164" s="7">
        <v>161</v>
      </c>
      <c r="S164" t="b">
        <f>OR(Tabla19[[#This Row],[Tiempo_lineal (ns)]]&gt;$C$508,Tabla19[[#This Row],[Tiempo_lineal (ns)]]&lt;$C$509)</f>
        <v>0</v>
      </c>
      <c r="T164" t="b">
        <f>OR(Tabla19[[#This Row],[Tiempo_normal (ns)]]&gt;$D$508,Tabla19[[#This Row],[Tiempo_normal (ns)]]&lt;$D$509)</f>
        <v>0</v>
      </c>
      <c r="U164" s="7">
        <v>161</v>
      </c>
      <c r="V164" t="b">
        <f>OR(Tabla310[[#This Row],[Tiempo_lineal (ns)]]&gt;$F$508,Tabla310[[#This Row],[Tiempo_lineal (ns)]]&lt;$F$509)</f>
        <v>0</v>
      </c>
      <c r="W164" t="b">
        <f>OR(Tabla310[[#This Row],[Tiempo_normal (ns)]]&gt;$G$508,Tabla310[[#This Row],[Tiempo_normal (ns)]]&lt;$G$509)</f>
        <v>0</v>
      </c>
      <c r="X164" s="7">
        <v>161</v>
      </c>
      <c r="Y164" t="b">
        <f>OR(Tabla411[[#This Row],[Tiempo_lineal (ns)]]&gt;$I$508,Tabla411[[#This Row],[Tiempo_lineal (ns)]]&lt;$I$509)</f>
        <v>0</v>
      </c>
      <c r="Z164" t="b">
        <f>OR(Tabla411[[#This Row],[Tiempo_normal (ns)]]&gt;$J$508,Tabla411[[#This Row],[Tiempo_normal (ns)]]&lt;$J$509)</f>
        <v>0</v>
      </c>
      <c r="AA164" s="7">
        <v>161</v>
      </c>
      <c r="AB164" t="b">
        <f>OR(Tabla512[[#This Row],[Tiempo_lineal (ns)]]&gt;$L$508,Tabla512[[#This Row],[Tiempo_lineal (ns)]]&lt;$L$509)</f>
        <v>0</v>
      </c>
      <c r="AC164" t="b">
        <f>OR(Tabla512[[#This Row],[Tiempo_normal (ns)]]&gt;$M$508,Tabla512[[#This Row],[Tiempo_normal (ns)]]&lt;$M$509)</f>
        <v>0</v>
      </c>
      <c r="AD164" s="7">
        <v>161</v>
      </c>
      <c r="AE164" t="b">
        <f>OR(Tabla613[[#This Row],[Tiempo_lineal (ns)]]&gt;$O$508,Tabla613[[#This Row],[Tiempo_lineal (ns)]]&lt;$O$509)</f>
        <v>0</v>
      </c>
      <c r="AF164" s="1" t="b">
        <f>OR(Tabla613[[#This Row],[Tiempo_normal (ns)]]&gt;$P$508,Tabla613[[#This Row],[Tiempo_normal (ns)]]&lt;$P$509)</f>
        <v>0</v>
      </c>
    </row>
    <row r="165" spans="2:32" x14ac:dyDescent="0.3">
      <c r="B165">
        <v>162</v>
      </c>
      <c r="C165">
        <v>26567</v>
      </c>
      <c r="D165">
        <v>94440</v>
      </c>
      <c r="E165">
        <v>162</v>
      </c>
      <c r="F165">
        <v>260785</v>
      </c>
      <c r="G165">
        <v>650306</v>
      </c>
      <c r="H165">
        <v>162</v>
      </c>
      <c r="I165" s="35">
        <v>2129460</v>
      </c>
      <c r="J165" s="35">
        <v>6707420</v>
      </c>
      <c r="K165">
        <v>162</v>
      </c>
      <c r="L165" s="35">
        <v>22098800</v>
      </c>
      <c r="M165" s="35">
        <v>70187500</v>
      </c>
      <c r="N165">
        <v>162</v>
      </c>
      <c r="O165" s="35">
        <v>246424000</v>
      </c>
      <c r="P165" s="35">
        <v>767974000</v>
      </c>
      <c r="R165" s="8">
        <v>162</v>
      </c>
      <c r="S165" t="b">
        <f>OR(Tabla19[[#This Row],[Tiempo_lineal (ns)]]&gt;$C$508,Tabla19[[#This Row],[Tiempo_lineal (ns)]]&lt;$C$509)</f>
        <v>0</v>
      </c>
      <c r="T165" t="b">
        <f>OR(Tabla19[[#This Row],[Tiempo_normal (ns)]]&gt;$D$508,Tabla19[[#This Row],[Tiempo_normal (ns)]]&lt;$D$509)</f>
        <v>0</v>
      </c>
      <c r="U165" s="8">
        <v>162</v>
      </c>
      <c r="V165" t="b">
        <f>OR(Tabla310[[#This Row],[Tiempo_lineal (ns)]]&gt;$F$508,Tabla310[[#This Row],[Tiempo_lineal (ns)]]&lt;$F$509)</f>
        <v>0</v>
      </c>
      <c r="W165" t="b">
        <f>OR(Tabla310[[#This Row],[Tiempo_normal (ns)]]&gt;$G$508,Tabla310[[#This Row],[Tiempo_normal (ns)]]&lt;$G$509)</f>
        <v>0</v>
      </c>
      <c r="X165" s="8">
        <v>162</v>
      </c>
      <c r="Y165" t="b">
        <f>OR(Tabla411[[#This Row],[Tiempo_lineal (ns)]]&gt;$I$508,Tabla411[[#This Row],[Tiempo_lineal (ns)]]&lt;$I$509)</f>
        <v>0</v>
      </c>
      <c r="Z165" t="b">
        <f>OR(Tabla411[[#This Row],[Tiempo_normal (ns)]]&gt;$J$508,Tabla411[[#This Row],[Tiempo_normal (ns)]]&lt;$J$509)</f>
        <v>0</v>
      </c>
      <c r="AA165" s="8">
        <v>162</v>
      </c>
      <c r="AB165" t="b">
        <f>OR(Tabla512[[#This Row],[Tiempo_lineal (ns)]]&gt;$L$508,Tabla512[[#This Row],[Tiempo_lineal (ns)]]&lt;$L$509)</f>
        <v>0</v>
      </c>
      <c r="AC165" t="b">
        <f>OR(Tabla512[[#This Row],[Tiempo_normal (ns)]]&gt;$M$508,Tabla512[[#This Row],[Tiempo_normal (ns)]]&lt;$M$509)</f>
        <v>0</v>
      </c>
      <c r="AD165" s="8">
        <v>162</v>
      </c>
      <c r="AE165" t="b">
        <f>OR(Tabla613[[#This Row],[Tiempo_lineal (ns)]]&gt;$O$508,Tabla613[[#This Row],[Tiempo_lineal (ns)]]&lt;$O$509)</f>
        <v>0</v>
      </c>
      <c r="AF165" s="1" t="b">
        <f>OR(Tabla613[[#This Row],[Tiempo_normal (ns)]]&gt;$P$508,Tabla613[[#This Row],[Tiempo_normal (ns)]]&lt;$P$509)</f>
        <v>0</v>
      </c>
    </row>
    <row r="166" spans="2:32" x14ac:dyDescent="0.3">
      <c r="B166">
        <v>163</v>
      </c>
      <c r="C166">
        <v>26535</v>
      </c>
      <c r="D166">
        <v>89513</v>
      </c>
      <c r="E166">
        <v>163</v>
      </c>
      <c r="F166">
        <v>212543</v>
      </c>
      <c r="G166">
        <v>705687</v>
      </c>
      <c r="H166">
        <v>163</v>
      </c>
      <c r="I166" s="35">
        <v>2300280</v>
      </c>
      <c r="J166" s="35">
        <v>6713640</v>
      </c>
      <c r="K166">
        <v>163</v>
      </c>
      <c r="L166" s="35">
        <v>22837600</v>
      </c>
      <c r="M166" s="35">
        <v>72073600</v>
      </c>
      <c r="N166">
        <v>163</v>
      </c>
      <c r="O166" s="35">
        <v>250486000</v>
      </c>
      <c r="P166" s="35">
        <v>777577000</v>
      </c>
      <c r="R166" s="7">
        <v>163</v>
      </c>
      <c r="S166" t="b">
        <f>OR(Tabla19[[#This Row],[Tiempo_lineal (ns)]]&gt;$C$508,Tabla19[[#This Row],[Tiempo_lineal (ns)]]&lt;$C$509)</f>
        <v>0</v>
      </c>
      <c r="T166" t="b">
        <f>OR(Tabla19[[#This Row],[Tiempo_normal (ns)]]&gt;$D$508,Tabla19[[#This Row],[Tiempo_normal (ns)]]&lt;$D$509)</f>
        <v>0</v>
      </c>
      <c r="U166" s="7">
        <v>163</v>
      </c>
      <c r="V166" t="b">
        <f>OR(Tabla310[[#This Row],[Tiempo_lineal (ns)]]&gt;$F$508,Tabla310[[#This Row],[Tiempo_lineal (ns)]]&lt;$F$509)</f>
        <v>0</v>
      </c>
      <c r="W166" t="b">
        <f>OR(Tabla310[[#This Row],[Tiempo_normal (ns)]]&gt;$G$508,Tabla310[[#This Row],[Tiempo_normal (ns)]]&lt;$G$509)</f>
        <v>0</v>
      </c>
      <c r="X166" s="7">
        <v>163</v>
      </c>
      <c r="Y166" t="b">
        <f>OR(Tabla411[[#This Row],[Tiempo_lineal (ns)]]&gt;$I$508,Tabla411[[#This Row],[Tiempo_lineal (ns)]]&lt;$I$509)</f>
        <v>0</v>
      </c>
      <c r="Z166" t="b">
        <f>OR(Tabla411[[#This Row],[Tiempo_normal (ns)]]&gt;$J$508,Tabla411[[#This Row],[Tiempo_normal (ns)]]&lt;$J$509)</f>
        <v>0</v>
      </c>
      <c r="AA166" s="7">
        <v>163</v>
      </c>
      <c r="AB166" t="b">
        <f>OR(Tabla512[[#This Row],[Tiempo_lineal (ns)]]&gt;$L$508,Tabla512[[#This Row],[Tiempo_lineal (ns)]]&lt;$L$509)</f>
        <v>0</v>
      </c>
      <c r="AC166" t="b">
        <f>OR(Tabla512[[#This Row],[Tiempo_normal (ns)]]&gt;$M$508,Tabla512[[#This Row],[Tiempo_normal (ns)]]&lt;$M$509)</f>
        <v>0</v>
      </c>
      <c r="AD166" s="7">
        <v>163</v>
      </c>
      <c r="AE166" t="b">
        <f>OR(Tabla613[[#This Row],[Tiempo_lineal (ns)]]&gt;$O$508,Tabla613[[#This Row],[Tiempo_lineal (ns)]]&lt;$O$509)</f>
        <v>0</v>
      </c>
      <c r="AF166" s="1" t="b">
        <f>OR(Tabla613[[#This Row],[Tiempo_normal (ns)]]&gt;$P$508,Tabla613[[#This Row],[Tiempo_normal (ns)]]&lt;$P$509)</f>
        <v>0</v>
      </c>
    </row>
    <row r="167" spans="2:32" x14ac:dyDescent="0.3">
      <c r="B167">
        <v>164</v>
      </c>
      <c r="C167">
        <v>26465</v>
      </c>
      <c r="D167">
        <v>89812</v>
      </c>
      <c r="E167">
        <v>164</v>
      </c>
      <c r="F167">
        <v>212544</v>
      </c>
      <c r="G167">
        <v>714111</v>
      </c>
      <c r="H167">
        <v>164</v>
      </c>
      <c r="I167" s="35">
        <v>2131120</v>
      </c>
      <c r="J167" s="35">
        <v>7189080</v>
      </c>
      <c r="K167">
        <v>164</v>
      </c>
      <c r="L167" s="35">
        <v>21943900</v>
      </c>
      <c r="M167" s="35">
        <v>70606600</v>
      </c>
      <c r="N167">
        <v>164</v>
      </c>
      <c r="O167" s="35">
        <v>239076000</v>
      </c>
      <c r="P167" s="35">
        <v>826287000</v>
      </c>
      <c r="R167" s="8">
        <v>164</v>
      </c>
      <c r="S167" t="b">
        <f>OR(Tabla19[[#This Row],[Tiempo_lineal (ns)]]&gt;$C$508,Tabla19[[#This Row],[Tiempo_lineal (ns)]]&lt;$C$509)</f>
        <v>0</v>
      </c>
      <c r="T167" t="b">
        <f>OR(Tabla19[[#This Row],[Tiempo_normal (ns)]]&gt;$D$508,Tabla19[[#This Row],[Tiempo_normal (ns)]]&lt;$D$509)</f>
        <v>0</v>
      </c>
      <c r="U167" s="8">
        <v>164</v>
      </c>
      <c r="V167" t="b">
        <f>OR(Tabla310[[#This Row],[Tiempo_lineal (ns)]]&gt;$F$508,Tabla310[[#This Row],[Tiempo_lineal (ns)]]&lt;$F$509)</f>
        <v>0</v>
      </c>
      <c r="W167" t="b">
        <f>OR(Tabla310[[#This Row],[Tiempo_normal (ns)]]&gt;$G$508,Tabla310[[#This Row],[Tiempo_normal (ns)]]&lt;$G$509)</f>
        <v>0</v>
      </c>
      <c r="X167" s="8">
        <v>164</v>
      </c>
      <c r="Y167" t="b">
        <f>OR(Tabla411[[#This Row],[Tiempo_lineal (ns)]]&gt;$I$508,Tabla411[[#This Row],[Tiempo_lineal (ns)]]&lt;$I$509)</f>
        <v>0</v>
      </c>
      <c r="Z167" t="b">
        <f>OR(Tabla411[[#This Row],[Tiempo_normal (ns)]]&gt;$J$508,Tabla411[[#This Row],[Tiempo_normal (ns)]]&lt;$J$509)</f>
        <v>0</v>
      </c>
      <c r="AA167" s="8">
        <v>164</v>
      </c>
      <c r="AB167" t="b">
        <f>OR(Tabla512[[#This Row],[Tiempo_lineal (ns)]]&gt;$L$508,Tabla512[[#This Row],[Tiempo_lineal (ns)]]&lt;$L$509)</f>
        <v>0</v>
      </c>
      <c r="AC167" t="b">
        <f>OR(Tabla512[[#This Row],[Tiempo_normal (ns)]]&gt;$M$508,Tabla512[[#This Row],[Tiempo_normal (ns)]]&lt;$M$509)</f>
        <v>0</v>
      </c>
      <c r="AD167" s="8">
        <v>164</v>
      </c>
      <c r="AE167" t="b">
        <f>OR(Tabla613[[#This Row],[Tiempo_lineal (ns)]]&gt;$O$508,Tabla613[[#This Row],[Tiempo_lineal (ns)]]&lt;$O$509)</f>
        <v>0</v>
      </c>
      <c r="AF167" s="1" t="b">
        <f>OR(Tabla613[[#This Row],[Tiempo_normal (ns)]]&gt;$P$508,Tabla613[[#This Row],[Tiempo_normal (ns)]]&lt;$P$509)</f>
        <v>0</v>
      </c>
    </row>
    <row r="168" spans="2:32" x14ac:dyDescent="0.3">
      <c r="B168">
        <v>165</v>
      </c>
      <c r="C168">
        <v>26466</v>
      </c>
      <c r="D168">
        <v>90508</v>
      </c>
      <c r="E168">
        <v>165</v>
      </c>
      <c r="F168">
        <v>213202</v>
      </c>
      <c r="G168">
        <v>652118</v>
      </c>
      <c r="H168">
        <v>165</v>
      </c>
      <c r="I168" s="35">
        <v>2225810</v>
      </c>
      <c r="J168" s="35">
        <v>7081740</v>
      </c>
      <c r="K168">
        <v>165</v>
      </c>
      <c r="L168" s="35">
        <v>23074400</v>
      </c>
      <c r="M168" s="35">
        <v>72411400</v>
      </c>
      <c r="N168">
        <v>165</v>
      </c>
      <c r="O168" s="35">
        <v>230257000</v>
      </c>
      <c r="P168" s="35">
        <v>766558000</v>
      </c>
      <c r="R168" s="7">
        <v>165</v>
      </c>
      <c r="S168" t="b">
        <f>OR(Tabla19[[#This Row],[Tiempo_lineal (ns)]]&gt;$C$508,Tabla19[[#This Row],[Tiempo_lineal (ns)]]&lt;$C$509)</f>
        <v>0</v>
      </c>
      <c r="T168" t="b">
        <f>OR(Tabla19[[#This Row],[Tiempo_normal (ns)]]&gt;$D$508,Tabla19[[#This Row],[Tiempo_normal (ns)]]&lt;$D$509)</f>
        <v>0</v>
      </c>
      <c r="U168" s="7">
        <v>165</v>
      </c>
      <c r="V168" t="b">
        <f>OR(Tabla310[[#This Row],[Tiempo_lineal (ns)]]&gt;$F$508,Tabla310[[#This Row],[Tiempo_lineal (ns)]]&lt;$F$509)</f>
        <v>0</v>
      </c>
      <c r="W168" t="b">
        <f>OR(Tabla310[[#This Row],[Tiempo_normal (ns)]]&gt;$G$508,Tabla310[[#This Row],[Tiempo_normal (ns)]]&lt;$G$509)</f>
        <v>0</v>
      </c>
      <c r="X168" s="7">
        <v>165</v>
      </c>
      <c r="Y168" t="b">
        <f>OR(Tabla411[[#This Row],[Tiempo_lineal (ns)]]&gt;$I$508,Tabla411[[#This Row],[Tiempo_lineal (ns)]]&lt;$I$509)</f>
        <v>0</v>
      </c>
      <c r="Z168" t="b">
        <f>OR(Tabla411[[#This Row],[Tiempo_normal (ns)]]&gt;$J$508,Tabla411[[#This Row],[Tiempo_normal (ns)]]&lt;$J$509)</f>
        <v>0</v>
      </c>
      <c r="AA168" s="7">
        <v>165</v>
      </c>
      <c r="AB168" t="b">
        <f>OR(Tabla512[[#This Row],[Tiempo_lineal (ns)]]&gt;$L$508,Tabla512[[#This Row],[Tiempo_lineal (ns)]]&lt;$L$509)</f>
        <v>0</v>
      </c>
      <c r="AC168" t="b">
        <f>OR(Tabla512[[#This Row],[Tiempo_normal (ns)]]&gt;$M$508,Tabla512[[#This Row],[Tiempo_normal (ns)]]&lt;$M$509)</f>
        <v>0</v>
      </c>
      <c r="AD168" s="7">
        <v>165</v>
      </c>
      <c r="AE168" t="b">
        <f>OR(Tabla613[[#This Row],[Tiempo_lineal (ns)]]&gt;$O$508,Tabla613[[#This Row],[Tiempo_lineal (ns)]]&lt;$O$509)</f>
        <v>0</v>
      </c>
      <c r="AF168" s="1" t="b">
        <f>OR(Tabla613[[#This Row],[Tiempo_normal (ns)]]&gt;$P$508,Tabla613[[#This Row],[Tiempo_normal (ns)]]&lt;$P$509)</f>
        <v>0</v>
      </c>
    </row>
    <row r="169" spans="2:32" x14ac:dyDescent="0.3">
      <c r="B169">
        <v>166</v>
      </c>
      <c r="C169">
        <v>26490</v>
      </c>
      <c r="D169">
        <v>88193</v>
      </c>
      <c r="E169">
        <v>166</v>
      </c>
      <c r="F169">
        <v>212564</v>
      </c>
      <c r="G169">
        <v>653174</v>
      </c>
      <c r="H169">
        <v>166</v>
      </c>
      <c r="I169" s="35">
        <v>2258400</v>
      </c>
      <c r="J169" s="35">
        <v>8551680</v>
      </c>
      <c r="K169">
        <v>166</v>
      </c>
      <c r="L169" s="35">
        <v>22139500</v>
      </c>
      <c r="M169" s="35">
        <v>80927800</v>
      </c>
      <c r="N169">
        <v>166</v>
      </c>
      <c r="O169" s="35">
        <v>227350000</v>
      </c>
      <c r="P169" s="35">
        <v>761252000</v>
      </c>
      <c r="R169" s="8">
        <v>166</v>
      </c>
      <c r="S169" t="b">
        <f>OR(Tabla19[[#This Row],[Tiempo_lineal (ns)]]&gt;$C$508,Tabla19[[#This Row],[Tiempo_lineal (ns)]]&lt;$C$509)</f>
        <v>0</v>
      </c>
      <c r="T169" t="b">
        <f>OR(Tabla19[[#This Row],[Tiempo_normal (ns)]]&gt;$D$508,Tabla19[[#This Row],[Tiempo_normal (ns)]]&lt;$D$509)</f>
        <v>0</v>
      </c>
      <c r="U169" s="8">
        <v>166</v>
      </c>
      <c r="V169" t="b">
        <f>OR(Tabla310[[#This Row],[Tiempo_lineal (ns)]]&gt;$F$508,Tabla310[[#This Row],[Tiempo_lineal (ns)]]&lt;$F$509)</f>
        <v>0</v>
      </c>
      <c r="W169" t="b">
        <f>OR(Tabla310[[#This Row],[Tiempo_normal (ns)]]&gt;$G$508,Tabla310[[#This Row],[Tiempo_normal (ns)]]&lt;$G$509)</f>
        <v>0</v>
      </c>
      <c r="X169" s="8">
        <v>166</v>
      </c>
      <c r="Y169" t="b">
        <f>OR(Tabla411[[#This Row],[Tiempo_lineal (ns)]]&gt;$I$508,Tabla411[[#This Row],[Tiempo_lineal (ns)]]&lt;$I$509)</f>
        <v>0</v>
      </c>
      <c r="Z169" t="b">
        <f>OR(Tabla411[[#This Row],[Tiempo_normal (ns)]]&gt;$J$508,Tabla411[[#This Row],[Tiempo_normal (ns)]]&lt;$J$509)</f>
        <v>1</v>
      </c>
      <c r="AA169" s="8">
        <v>166</v>
      </c>
      <c r="AB169" t="b">
        <f>OR(Tabla512[[#This Row],[Tiempo_lineal (ns)]]&gt;$L$508,Tabla512[[#This Row],[Tiempo_lineal (ns)]]&lt;$L$509)</f>
        <v>0</v>
      </c>
      <c r="AC169" t="b">
        <f>OR(Tabla512[[#This Row],[Tiempo_normal (ns)]]&gt;$M$508,Tabla512[[#This Row],[Tiempo_normal (ns)]]&lt;$M$509)</f>
        <v>0</v>
      </c>
      <c r="AD169" s="8">
        <v>166</v>
      </c>
      <c r="AE169" t="b">
        <f>OR(Tabla613[[#This Row],[Tiempo_lineal (ns)]]&gt;$O$508,Tabla613[[#This Row],[Tiempo_lineal (ns)]]&lt;$O$509)</f>
        <v>0</v>
      </c>
      <c r="AF169" s="1" t="b">
        <f>OR(Tabla613[[#This Row],[Tiempo_normal (ns)]]&gt;$P$508,Tabla613[[#This Row],[Tiempo_normal (ns)]]&lt;$P$509)</f>
        <v>0</v>
      </c>
    </row>
    <row r="170" spans="2:32" x14ac:dyDescent="0.3">
      <c r="B170">
        <v>167</v>
      </c>
      <c r="C170">
        <v>26632</v>
      </c>
      <c r="D170">
        <v>89402</v>
      </c>
      <c r="E170">
        <v>167</v>
      </c>
      <c r="F170">
        <v>212453</v>
      </c>
      <c r="G170">
        <v>655290</v>
      </c>
      <c r="H170">
        <v>167</v>
      </c>
      <c r="I170" s="35">
        <v>2654640</v>
      </c>
      <c r="J170" s="35">
        <v>7585880</v>
      </c>
      <c r="K170">
        <v>167</v>
      </c>
      <c r="L170" s="35">
        <v>21730700</v>
      </c>
      <c r="M170" s="35">
        <v>69487900</v>
      </c>
      <c r="N170">
        <v>167</v>
      </c>
      <c r="O170" s="35">
        <v>240119000</v>
      </c>
      <c r="P170" s="35">
        <v>773615000</v>
      </c>
      <c r="R170" s="7">
        <v>167</v>
      </c>
      <c r="S170" t="b">
        <f>OR(Tabla19[[#This Row],[Tiempo_lineal (ns)]]&gt;$C$508,Tabla19[[#This Row],[Tiempo_lineal (ns)]]&lt;$C$509)</f>
        <v>0</v>
      </c>
      <c r="T170" t="b">
        <f>OR(Tabla19[[#This Row],[Tiempo_normal (ns)]]&gt;$D$508,Tabla19[[#This Row],[Tiempo_normal (ns)]]&lt;$D$509)</f>
        <v>0</v>
      </c>
      <c r="U170" s="7">
        <v>167</v>
      </c>
      <c r="V170" t="b">
        <f>OR(Tabla310[[#This Row],[Tiempo_lineal (ns)]]&gt;$F$508,Tabla310[[#This Row],[Tiempo_lineal (ns)]]&lt;$F$509)</f>
        <v>0</v>
      </c>
      <c r="W170" t="b">
        <f>OR(Tabla310[[#This Row],[Tiempo_normal (ns)]]&gt;$G$508,Tabla310[[#This Row],[Tiempo_normal (ns)]]&lt;$G$509)</f>
        <v>0</v>
      </c>
      <c r="X170" s="7">
        <v>167</v>
      </c>
      <c r="Y170" t="b">
        <f>OR(Tabla411[[#This Row],[Tiempo_lineal (ns)]]&gt;$I$508,Tabla411[[#This Row],[Tiempo_lineal (ns)]]&lt;$I$509)</f>
        <v>1</v>
      </c>
      <c r="Z170" t="b">
        <f>OR(Tabla411[[#This Row],[Tiempo_normal (ns)]]&gt;$J$508,Tabla411[[#This Row],[Tiempo_normal (ns)]]&lt;$J$509)</f>
        <v>0</v>
      </c>
      <c r="AA170" s="7">
        <v>167</v>
      </c>
      <c r="AB170" t="b">
        <f>OR(Tabla512[[#This Row],[Tiempo_lineal (ns)]]&gt;$L$508,Tabla512[[#This Row],[Tiempo_lineal (ns)]]&lt;$L$509)</f>
        <v>0</v>
      </c>
      <c r="AC170" t="b">
        <f>OR(Tabla512[[#This Row],[Tiempo_normal (ns)]]&gt;$M$508,Tabla512[[#This Row],[Tiempo_normal (ns)]]&lt;$M$509)</f>
        <v>0</v>
      </c>
      <c r="AD170" s="7">
        <v>167</v>
      </c>
      <c r="AE170" t="b">
        <f>OR(Tabla613[[#This Row],[Tiempo_lineal (ns)]]&gt;$O$508,Tabla613[[#This Row],[Tiempo_lineal (ns)]]&lt;$O$509)</f>
        <v>0</v>
      </c>
      <c r="AF170" s="1" t="b">
        <f>OR(Tabla613[[#This Row],[Tiempo_normal (ns)]]&gt;$P$508,Tabla613[[#This Row],[Tiempo_normal (ns)]]&lt;$P$509)</f>
        <v>0</v>
      </c>
    </row>
    <row r="171" spans="2:32" x14ac:dyDescent="0.3">
      <c r="B171">
        <v>168</v>
      </c>
      <c r="C171">
        <v>26331</v>
      </c>
      <c r="D171">
        <v>91266</v>
      </c>
      <c r="E171">
        <v>168</v>
      </c>
      <c r="F171">
        <v>212516</v>
      </c>
      <c r="G171">
        <v>642430</v>
      </c>
      <c r="H171">
        <v>168</v>
      </c>
      <c r="I171" s="35">
        <v>2142990</v>
      </c>
      <c r="J171" s="35">
        <v>6900640</v>
      </c>
      <c r="K171">
        <v>168</v>
      </c>
      <c r="L171" s="35">
        <v>22106800</v>
      </c>
      <c r="M171" s="35">
        <v>69903900</v>
      </c>
      <c r="N171">
        <v>168</v>
      </c>
      <c r="O171" s="35">
        <v>229686000</v>
      </c>
      <c r="P171" s="35">
        <v>761866000</v>
      </c>
      <c r="R171" s="8">
        <v>168</v>
      </c>
      <c r="S171" t="b">
        <f>OR(Tabla19[[#This Row],[Tiempo_lineal (ns)]]&gt;$C$508,Tabla19[[#This Row],[Tiempo_lineal (ns)]]&lt;$C$509)</f>
        <v>0</v>
      </c>
      <c r="T171" t="b">
        <f>OR(Tabla19[[#This Row],[Tiempo_normal (ns)]]&gt;$D$508,Tabla19[[#This Row],[Tiempo_normal (ns)]]&lt;$D$509)</f>
        <v>0</v>
      </c>
      <c r="U171" s="8">
        <v>168</v>
      </c>
      <c r="V171" t="b">
        <f>OR(Tabla310[[#This Row],[Tiempo_lineal (ns)]]&gt;$F$508,Tabla310[[#This Row],[Tiempo_lineal (ns)]]&lt;$F$509)</f>
        <v>0</v>
      </c>
      <c r="W171" t="b">
        <f>OR(Tabla310[[#This Row],[Tiempo_normal (ns)]]&gt;$G$508,Tabla310[[#This Row],[Tiempo_normal (ns)]]&lt;$G$509)</f>
        <v>0</v>
      </c>
      <c r="X171" s="8">
        <v>168</v>
      </c>
      <c r="Y171" t="b">
        <f>OR(Tabla411[[#This Row],[Tiempo_lineal (ns)]]&gt;$I$508,Tabla411[[#This Row],[Tiempo_lineal (ns)]]&lt;$I$509)</f>
        <v>0</v>
      </c>
      <c r="Z171" t="b">
        <f>OR(Tabla411[[#This Row],[Tiempo_normal (ns)]]&gt;$J$508,Tabla411[[#This Row],[Tiempo_normal (ns)]]&lt;$J$509)</f>
        <v>0</v>
      </c>
      <c r="AA171" s="8">
        <v>168</v>
      </c>
      <c r="AB171" t="b">
        <f>OR(Tabla512[[#This Row],[Tiempo_lineal (ns)]]&gt;$L$508,Tabla512[[#This Row],[Tiempo_lineal (ns)]]&lt;$L$509)</f>
        <v>0</v>
      </c>
      <c r="AC171" t="b">
        <f>OR(Tabla512[[#This Row],[Tiempo_normal (ns)]]&gt;$M$508,Tabla512[[#This Row],[Tiempo_normal (ns)]]&lt;$M$509)</f>
        <v>0</v>
      </c>
      <c r="AD171" s="8">
        <v>168</v>
      </c>
      <c r="AE171" t="b">
        <f>OR(Tabla613[[#This Row],[Tiempo_lineal (ns)]]&gt;$O$508,Tabla613[[#This Row],[Tiempo_lineal (ns)]]&lt;$O$509)</f>
        <v>0</v>
      </c>
      <c r="AF171" s="1" t="b">
        <f>OR(Tabla613[[#This Row],[Tiempo_normal (ns)]]&gt;$P$508,Tabla613[[#This Row],[Tiempo_normal (ns)]]&lt;$P$509)</f>
        <v>0</v>
      </c>
    </row>
    <row r="172" spans="2:32" x14ac:dyDescent="0.3">
      <c r="B172">
        <v>169</v>
      </c>
      <c r="C172">
        <v>26381</v>
      </c>
      <c r="D172">
        <v>82941</v>
      </c>
      <c r="E172">
        <v>169</v>
      </c>
      <c r="F172">
        <v>212497</v>
      </c>
      <c r="G172">
        <v>653457</v>
      </c>
      <c r="H172">
        <v>169</v>
      </c>
      <c r="I172" s="35">
        <v>2214280</v>
      </c>
      <c r="J172" s="35">
        <v>6784020</v>
      </c>
      <c r="K172">
        <v>169</v>
      </c>
      <c r="L172" s="35">
        <v>22559400</v>
      </c>
      <c r="M172" s="35">
        <v>70147700</v>
      </c>
      <c r="N172">
        <v>169</v>
      </c>
      <c r="O172" s="35">
        <v>224105000</v>
      </c>
      <c r="P172" s="35">
        <v>758336000</v>
      </c>
      <c r="R172" s="7">
        <v>169</v>
      </c>
      <c r="S172" t="b">
        <f>OR(Tabla19[[#This Row],[Tiempo_lineal (ns)]]&gt;$C$508,Tabla19[[#This Row],[Tiempo_lineal (ns)]]&lt;$C$509)</f>
        <v>0</v>
      </c>
      <c r="T172" t="b">
        <f>OR(Tabla19[[#This Row],[Tiempo_normal (ns)]]&gt;$D$508,Tabla19[[#This Row],[Tiempo_normal (ns)]]&lt;$D$509)</f>
        <v>0</v>
      </c>
      <c r="U172" s="7">
        <v>169</v>
      </c>
      <c r="V172" t="b">
        <f>OR(Tabla310[[#This Row],[Tiempo_lineal (ns)]]&gt;$F$508,Tabla310[[#This Row],[Tiempo_lineal (ns)]]&lt;$F$509)</f>
        <v>0</v>
      </c>
      <c r="W172" t="b">
        <f>OR(Tabla310[[#This Row],[Tiempo_normal (ns)]]&gt;$G$508,Tabla310[[#This Row],[Tiempo_normal (ns)]]&lt;$G$509)</f>
        <v>0</v>
      </c>
      <c r="X172" s="7">
        <v>169</v>
      </c>
      <c r="Y172" t="b">
        <f>OR(Tabla411[[#This Row],[Tiempo_lineal (ns)]]&gt;$I$508,Tabla411[[#This Row],[Tiempo_lineal (ns)]]&lt;$I$509)</f>
        <v>0</v>
      </c>
      <c r="Z172" t="b">
        <f>OR(Tabla411[[#This Row],[Tiempo_normal (ns)]]&gt;$J$508,Tabla411[[#This Row],[Tiempo_normal (ns)]]&lt;$J$509)</f>
        <v>0</v>
      </c>
      <c r="AA172" s="7">
        <v>169</v>
      </c>
      <c r="AB172" t="b">
        <f>OR(Tabla512[[#This Row],[Tiempo_lineal (ns)]]&gt;$L$508,Tabla512[[#This Row],[Tiempo_lineal (ns)]]&lt;$L$509)</f>
        <v>0</v>
      </c>
      <c r="AC172" t="b">
        <f>OR(Tabla512[[#This Row],[Tiempo_normal (ns)]]&gt;$M$508,Tabla512[[#This Row],[Tiempo_normal (ns)]]&lt;$M$509)</f>
        <v>0</v>
      </c>
      <c r="AD172" s="7">
        <v>169</v>
      </c>
      <c r="AE172" t="b">
        <f>OR(Tabla613[[#This Row],[Tiempo_lineal (ns)]]&gt;$O$508,Tabla613[[#This Row],[Tiempo_lineal (ns)]]&lt;$O$509)</f>
        <v>0</v>
      </c>
      <c r="AF172" s="1" t="b">
        <f>OR(Tabla613[[#This Row],[Tiempo_normal (ns)]]&gt;$P$508,Tabla613[[#This Row],[Tiempo_normal (ns)]]&lt;$P$509)</f>
        <v>0</v>
      </c>
    </row>
    <row r="173" spans="2:32" x14ac:dyDescent="0.3">
      <c r="B173">
        <v>170</v>
      </c>
      <c r="C173">
        <v>26488</v>
      </c>
      <c r="D173">
        <v>89743</v>
      </c>
      <c r="E173">
        <v>170</v>
      </c>
      <c r="F173">
        <v>232843</v>
      </c>
      <c r="G173">
        <v>669850</v>
      </c>
      <c r="H173">
        <v>170</v>
      </c>
      <c r="I173" s="35">
        <v>2129160</v>
      </c>
      <c r="J173" s="35">
        <v>6424920</v>
      </c>
      <c r="K173">
        <v>170</v>
      </c>
      <c r="L173" s="35">
        <v>25203400</v>
      </c>
      <c r="M173" s="35">
        <v>81424200</v>
      </c>
      <c r="N173">
        <v>170</v>
      </c>
      <c r="O173" s="35">
        <v>232122000</v>
      </c>
      <c r="P173" s="35">
        <v>818041000</v>
      </c>
      <c r="R173" s="8">
        <v>170</v>
      </c>
      <c r="S173" t="b">
        <f>OR(Tabla19[[#This Row],[Tiempo_lineal (ns)]]&gt;$C$508,Tabla19[[#This Row],[Tiempo_lineal (ns)]]&lt;$C$509)</f>
        <v>0</v>
      </c>
      <c r="T173" t="b">
        <f>OR(Tabla19[[#This Row],[Tiempo_normal (ns)]]&gt;$D$508,Tabla19[[#This Row],[Tiempo_normal (ns)]]&lt;$D$509)</f>
        <v>0</v>
      </c>
      <c r="U173" s="8">
        <v>170</v>
      </c>
      <c r="V173" t="b">
        <f>OR(Tabla310[[#This Row],[Tiempo_lineal (ns)]]&gt;$F$508,Tabla310[[#This Row],[Tiempo_lineal (ns)]]&lt;$F$509)</f>
        <v>0</v>
      </c>
      <c r="W173" t="b">
        <f>OR(Tabla310[[#This Row],[Tiempo_normal (ns)]]&gt;$G$508,Tabla310[[#This Row],[Tiempo_normal (ns)]]&lt;$G$509)</f>
        <v>0</v>
      </c>
      <c r="X173" s="8">
        <v>170</v>
      </c>
      <c r="Y173" t="b">
        <f>OR(Tabla411[[#This Row],[Tiempo_lineal (ns)]]&gt;$I$508,Tabla411[[#This Row],[Tiempo_lineal (ns)]]&lt;$I$509)</f>
        <v>0</v>
      </c>
      <c r="Z173" t="b">
        <f>OR(Tabla411[[#This Row],[Tiempo_normal (ns)]]&gt;$J$508,Tabla411[[#This Row],[Tiempo_normal (ns)]]&lt;$J$509)</f>
        <v>0</v>
      </c>
      <c r="AA173" s="8">
        <v>170</v>
      </c>
      <c r="AB173" t="b">
        <f>OR(Tabla512[[#This Row],[Tiempo_lineal (ns)]]&gt;$L$508,Tabla512[[#This Row],[Tiempo_lineal (ns)]]&lt;$L$509)</f>
        <v>0</v>
      </c>
      <c r="AC173" t="b">
        <f>OR(Tabla512[[#This Row],[Tiempo_normal (ns)]]&gt;$M$508,Tabla512[[#This Row],[Tiempo_normal (ns)]]&lt;$M$509)</f>
        <v>0</v>
      </c>
      <c r="AD173" s="8">
        <v>170</v>
      </c>
      <c r="AE173" t="b">
        <f>OR(Tabla613[[#This Row],[Tiempo_lineal (ns)]]&gt;$O$508,Tabla613[[#This Row],[Tiempo_lineal (ns)]]&lt;$O$509)</f>
        <v>0</v>
      </c>
      <c r="AF173" s="1" t="b">
        <f>OR(Tabla613[[#This Row],[Tiempo_normal (ns)]]&gt;$P$508,Tabla613[[#This Row],[Tiempo_normal (ns)]]&lt;$P$509)</f>
        <v>0</v>
      </c>
    </row>
    <row r="174" spans="2:32" x14ac:dyDescent="0.3">
      <c r="B174">
        <v>171</v>
      </c>
      <c r="C174">
        <v>26456</v>
      </c>
      <c r="D174">
        <v>89997</v>
      </c>
      <c r="E174">
        <v>171</v>
      </c>
      <c r="F174">
        <v>212851</v>
      </c>
      <c r="G174">
        <v>676527</v>
      </c>
      <c r="H174">
        <v>171</v>
      </c>
      <c r="I174" s="35">
        <v>2163400</v>
      </c>
      <c r="J174" s="35">
        <v>6535290</v>
      </c>
      <c r="K174">
        <v>171</v>
      </c>
      <c r="L174" s="35">
        <v>21899300</v>
      </c>
      <c r="M174" s="35">
        <v>79948900</v>
      </c>
      <c r="N174">
        <v>171</v>
      </c>
      <c r="O174" s="35">
        <v>226872000</v>
      </c>
      <c r="P174" s="35">
        <v>795142000</v>
      </c>
      <c r="R174" s="7">
        <v>171</v>
      </c>
      <c r="S174" t="b">
        <f>OR(Tabla19[[#This Row],[Tiempo_lineal (ns)]]&gt;$C$508,Tabla19[[#This Row],[Tiempo_lineal (ns)]]&lt;$C$509)</f>
        <v>0</v>
      </c>
      <c r="T174" t="b">
        <f>OR(Tabla19[[#This Row],[Tiempo_normal (ns)]]&gt;$D$508,Tabla19[[#This Row],[Tiempo_normal (ns)]]&lt;$D$509)</f>
        <v>0</v>
      </c>
      <c r="U174" s="7">
        <v>171</v>
      </c>
      <c r="V174" t="b">
        <f>OR(Tabla310[[#This Row],[Tiempo_lineal (ns)]]&gt;$F$508,Tabla310[[#This Row],[Tiempo_lineal (ns)]]&lt;$F$509)</f>
        <v>0</v>
      </c>
      <c r="W174" t="b">
        <f>OR(Tabla310[[#This Row],[Tiempo_normal (ns)]]&gt;$G$508,Tabla310[[#This Row],[Tiempo_normal (ns)]]&lt;$G$509)</f>
        <v>0</v>
      </c>
      <c r="X174" s="7">
        <v>171</v>
      </c>
      <c r="Y174" t="b">
        <f>OR(Tabla411[[#This Row],[Tiempo_lineal (ns)]]&gt;$I$508,Tabla411[[#This Row],[Tiempo_lineal (ns)]]&lt;$I$509)</f>
        <v>0</v>
      </c>
      <c r="Z174" t="b">
        <f>OR(Tabla411[[#This Row],[Tiempo_normal (ns)]]&gt;$J$508,Tabla411[[#This Row],[Tiempo_normal (ns)]]&lt;$J$509)</f>
        <v>0</v>
      </c>
      <c r="AA174" s="7">
        <v>171</v>
      </c>
      <c r="AB174" t="b">
        <f>OR(Tabla512[[#This Row],[Tiempo_lineal (ns)]]&gt;$L$508,Tabla512[[#This Row],[Tiempo_lineal (ns)]]&lt;$L$509)</f>
        <v>0</v>
      </c>
      <c r="AC174" t="b">
        <f>OR(Tabla512[[#This Row],[Tiempo_normal (ns)]]&gt;$M$508,Tabla512[[#This Row],[Tiempo_normal (ns)]]&lt;$M$509)</f>
        <v>0</v>
      </c>
      <c r="AD174" s="7">
        <v>171</v>
      </c>
      <c r="AE174" t="b">
        <f>OR(Tabla613[[#This Row],[Tiempo_lineal (ns)]]&gt;$O$508,Tabla613[[#This Row],[Tiempo_lineal (ns)]]&lt;$O$509)</f>
        <v>0</v>
      </c>
      <c r="AF174" s="1" t="b">
        <f>OR(Tabla613[[#This Row],[Tiempo_normal (ns)]]&gt;$P$508,Tabla613[[#This Row],[Tiempo_normal (ns)]]&lt;$P$509)</f>
        <v>0</v>
      </c>
    </row>
    <row r="175" spans="2:32" x14ac:dyDescent="0.3">
      <c r="B175">
        <v>172</v>
      </c>
      <c r="C175">
        <v>26304</v>
      </c>
      <c r="D175">
        <v>89800</v>
      </c>
      <c r="E175">
        <v>172</v>
      </c>
      <c r="F175">
        <v>236443</v>
      </c>
      <c r="G175">
        <v>654367</v>
      </c>
      <c r="H175">
        <v>172</v>
      </c>
      <c r="I175" s="35">
        <v>2178700</v>
      </c>
      <c r="J175" s="35">
        <v>6710920</v>
      </c>
      <c r="K175">
        <v>172</v>
      </c>
      <c r="L175" s="35">
        <v>25404400</v>
      </c>
      <c r="M175" s="35">
        <v>75440200</v>
      </c>
      <c r="N175">
        <v>172</v>
      </c>
      <c r="O175" s="35">
        <v>226424000</v>
      </c>
      <c r="P175" s="35">
        <v>778036000</v>
      </c>
      <c r="R175" s="8">
        <v>172</v>
      </c>
      <c r="S175" t="b">
        <f>OR(Tabla19[[#This Row],[Tiempo_lineal (ns)]]&gt;$C$508,Tabla19[[#This Row],[Tiempo_lineal (ns)]]&lt;$C$509)</f>
        <v>0</v>
      </c>
      <c r="T175" t="b">
        <f>OR(Tabla19[[#This Row],[Tiempo_normal (ns)]]&gt;$D$508,Tabla19[[#This Row],[Tiempo_normal (ns)]]&lt;$D$509)</f>
        <v>0</v>
      </c>
      <c r="U175" s="8">
        <v>172</v>
      </c>
      <c r="V175" t="b">
        <f>OR(Tabla310[[#This Row],[Tiempo_lineal (ns)]]&gt;$F$508,Tabla310[[#This Row],[Tiempo_lineal (ns)]]&lt;$F$509)</f>
        <v>0</v>
      </c>
      <c r="W175" t="b">
        <f>OR(Tabla310[[#This Row],[Tiempo_normal (ns)]]&gt;$G$508,Tabla310[[#This Row],[Tiempo_normal (ns)]]&lt;$G$509)</f>
        <v>0</v>
      </c>
      <c r="X175" s="8">
        <v>172</v>
      </c>
      <c r="Y175" t="b">
        <f>OR(Tabla411[[#This Row],[Tiempo_lineal (ns)]]&gt;$I$508,Tabla411[[#This Row],[Tiempo_lineal (ns)]]&lt;$I$509)</f>
        <v>0</v>
      </c>
      <c r="Z175" t="b">
        <f>OR(Tabla411[[#This Row],[Tiempo_normal (ns)]]&gt;$J$508,Tabla411[[#This Row],[Tiempo_normal (ns)]]&lt;$J$509)</f>
        <v>0</v>
      </c>
      <c r="AA175" s="8">
        <v>172</v>
      </c>
      <c r="AB175" t="b">
        <f>OR(Tabla512[[#This Row],[Tiempo_lineal (ns)]]&gt;$L$508,Tabla512[[#This Row],[Tiempo_lineal (ns)]]&lt;$L$509)</f>
        <v>0</v>
      </c>
      <c r="AC175" t="b">
        <f>OR(Tabla512[[#This Row],[Tiempo_normal (ns)]]&gt;$M$508,Tabla512[[#This Row],[Tiempo_normal (ns)]]&lt;$M$509)</f>
        <v>0</v>
      </c>
      <c r="AD175" s="8">
        <v>172</v>
      </c>
      <c r="AE175" t="b">
        <f>OR(Tabla613[[#This Row],[Tiempo_lineal (ns)]]&gt;$O$508,Tabla613[[#This Row],[Tiempo_lineal (ns)]]&lt;$O$509)</f>
        <v>0</v>
      </c>
      <c r="AF175" s="1" t="b">
        <f>OR(Tabla613[[#This Row],[Tiempo_normal (ns)]]&gt;$P$508,Tabla613[[#This Row],[Tiempo_normal (ns)]]&lt;$P$509)</f>
        <v>0</v>
      </c>
    </row>
    <row r="176" spans="2:32" x14ac:dyDescent="0.3">
      <c r="B176">
        <v>173</v>
      </c>
      <c r="C176">
        <v>26312</v>
      </c>
      <c r="D176">
        <v>84610</v>
      </c>
      <c r="E176">
        <v>173</v>
      </c>
      <c r="F176">
        <v>212738</v>
      </c>
      <c r="G176">
        <v>644611</v>
      </c>
      <c r="H176">
        <v>173</v>
      </c>
      <c r="I176" s="35">
        <v>2664180</v>
      </c>
      <c r="J176" s="35">
        <v>6591320</v>
      </c>
      <c r="K176">
        <v>173</v>
      </c>
      <c r="L176" s="35">
        <v>22435500</v>
      </c>
      <c r="M176" s="35">
        <v>68548600</v>
      </c>
      <c r="N176">
        <v>173</v>
      </c>
      <c r="O176" s="35">
        <v>231357000</v>
      </c>
      <c r="P176" s="35">
        <v>779139000</v>
      </c>
      <c r="R176" s="7">
        <v>173</v>
      </c>
      <c r="S176" t="b">
        <f>OR(Tabla19[[#This Row],[Tiempo_lineal (ns)]]&gt;$C$508,Tabla19[[#This Row],[Tiempo_lineal (ns)]]&lt;$C$509)</f>
        <v>0</v>
      </c>
      <c r="T176" t="b">
        <f>OR(Tabla19[[#This Row],[Tiempo_normal (ns)]]&gt;$D$508,Tabla19[[#This Row],[Tiempo_normal (ns)]]&lt;$D$509)</f>
        <v>0</v>
      </c>
      <c r="U176" s="7">
        <v>173</v>
      </c>
      <c r="V176" t="b">
        <f>OR(Tabla310[[#This Row],[Tiempo_lineal (ns)]]&gt;$F$508,Tabla310[[#This Row],[Tiempo_lineal (ns)]]&lt;$F$509)</f>
        <v>0</v>
      </c>
      <c r="W176" t="b">
        <f>OR(Tabla310[[#This Row],[Tiempo_normal (ns)]]&gt;$G$508,Tabla310[[#This Row],[Tiempo_normal (ns)]]&lt;$G$509)</f>
        <v>0</v>
      </c>
      <c r="X176" s="7">
        <v>173</v>
      </c>
      <c r="Y176" t="b">
        <f>OR(Tabla411[[#This Row],[Tiempo_lineal (ns)]]&gt;$I$508,Tabla411[[#This Row],[Tiempo_lineal (ns)]]&lt;$I$509)</f>
        <v>1</v>
      </c>
      <c r="Z176" t="b">
        <f>OR(Tabla411[[#This Row],[Tiempo_normal (ns)]]&gt;$J$508,Tabla411[[#This Row],[Tiempo_normal (ns)]]&lt;$J$509)</f>
        <v>0</v>
      </c>
      <c r="AA176" s="7">
        <v>173</v>
      </c>
      <c r="AB176" t="b">
        <f>OR(Tabla512[[#This Row],[Tiempo_lineal (ns)]]&gt;$L$508,Tabla512[[#This Row],[Tiempo_lineal (ns)]]&lt;$L$509)</f>
        <v>0</v>
      </c>
      <c r="AC176" t="b">
        <f>OR(Tabla512[[#This Row],[Tiempo_normal (ns)]]&gt;$M$508,Tabla512[[#This Row],[Tiempo_normal (ns)]]&lt;$M$509)</f>
        <v>0</v>
      </c>
      <c r="AD176" s="7">
        <v>173</v>
      </c>
      <c r="AE176" t="b">
        <f>OR(Tabla613[[#This Row],[Tiempo_lineal (ns)]]&gt;$O$508,Tabla613[[#This Row],[Tiempo_lineal (ns)]]&lt;$O$509)</f>
        <v>0</v>
      </c>
      <c r="AF176" s="1" t="b">
        <f>OR(Tabla613[[#This Row],[Tiempo_normal (ns)]]&gt;$P$508,Tabla613[[#This Row],[Tiempo_normal (ns)]]&lt;$P$509)</f>
        <v>0</v>
      </c>
    </row>
    <row r="177" spans="2:32" x14ac:dyDescent="0.3">
      <c r="B177">
        <v>174</v>
      </c>
      <c r="C177">
        <v>26383</v>
      </c>
      <c r="D177">
        <v>89346</v>
      </c>
      <c r="E177">
        <v>174</v>
      </c>
      <c r="F177">
        <v>212679</v>
      </c>
      <c r="G177">
        <v>647634</v>
      </c>
      <c r="H177">
        <v>174</v>
      </c>
      <c r="I177" s="35">
        <v>2263220</v>
      </c>
      <c r="J177" s="35">
        <v>6859910</v>
      </c>
      <c r="K177">
        <v>174</v>
      </c>
      <c r="L177" s="35">
        <v>21816800</v>
      </c>
      <c r="M177" s="35">
        <v>73993600</v>
      </c>
      <c r="N177">
        <v>174</v>
      </c>
      <c r="O177" s="35">
        <v>240015000</v>
      </c>
      <c r="P177" s="35">
        <v>746431000</v>
      </c>
      <c r="R177" s="8">
        <v>174</v>
      </c>
      <c r="S177" t="b">
        <f>OR(Tabla19[[#This Row],[Tiempo_lineal (ns)]]&gt;$C$508,Tabla19[[#This Row],[Tiempo_lineal (ns)]]&lt;$C$509)</f>
        <v>0</v>
      </c>
      <c r="T177" t="b">
        <f>OR(Tabla19[[#This Row],[Tiempo_normal (ns)]]&gt;$D$508,Tabla19[[#This Row],[Tiempo_normal (ns)]]&lt;$D$509)</f>
        <v>0</v>
      </c>
      <c r="U177" s="8">
        <v>174</v>
      </c>
      <c r="V177" t="b">
        <f>OR(Tabla310[[#This Row],[Tiempo_lineal (ns)]]&gt;$F$508,Tabla310[[#This Row],[Tiempo_lineal (ns)]]&lt;$F$509)</f>
        <v>0</v>
      </c>
      <c r="W177" t="b">
        <f>OR(Tabla310[[#This Row],[Tiempo_normal (ns)]]&gt;$G$508,Tabla310[[#This Row],[Tiempo_normal (ns)]]&lt;$G$509)</f>
        <v>0</v>
      </c>
      <c r="X177" s="8">
        <v>174</v>
      </c>
      <c r="Y177" t="b">
        <f>OR(Tabla411[[#This Row],[Tiempo_lineal (ns)]]&gt;$I$508,Tabla411[[#This Row],[Tiempo_lineal (ns)]]&lt;$I$509)</f>
        <v>0</v>
      </c>
      <c r="Z177" t="b">
        <f>OR(Tabla411[[#This Row],[Tiempo_normal (ns)]]&gt;$J$508,Tabla411[[#This Row],[Tiempo_normal (ns)]]&lt;$J$509)</f>
        <v>0</v>
      </c>
      <c r="AA177" s="8">
        <v>174</v>
      </c>
      <c r="AB177" t="b">
        <f>OR(Tabla512[[#This Row],[Tiempo_lineal (ns)]]&gt;$L$508,Tabla512[[#This Row],[Tiempo_lineal (ns)]]&lt;$L$509)</f>
        <v>0</v>
      </c>
      <c r="AC177" t="b">
        <f>OR(Tabla512[[#This Row],[Tiempo_normal (ns)]]&gt;$M$508,Tabla512[[#This Row],[Tiempo_normal (ns)]]&lt;$M$509)</f>
        <v>0</v>
      </c>
      <c r="AD177" s="8">
        <v>174</v>
      </c>
      <c r="AE177" t="b">
        <f>OR(Tabla613[[#This Row],[Tiempo_lineal (ns)]]&gt;$O$508,Tabla613[[#This Row],[Tiempo_lineal (ns)]]&lt;$O$509)</f>
        <v>0</v>
      </c>
      <c r="AF177" s="1" t="b">
        <f>OR(Tabla613[[#This Row],[Tiempo_normal (ns)]]&gt;$P$508,Tabla613[[#This Row],[Tiempo_normal (ns)]]&lt;$P$509)</f>
        <v>0</v>
      </c>
    </row>
    <row r="178" spans="2:32" x14ac:dyDescent="0.3">
      <c r="B178">
        <v>175</v>
      </c>
      <c r="C178">
        <v>26412</v>
      </c>
      <c r="D178">
        <v>88910</v>
      </c>
      <c r="E178">
        <v>175</v>
      </c>
      <c r="F178">
        <v>212594</v>
      </c>
      <c r="G178">
        <v>688516</v>
      </c>
      <c r="H178">
        <v>175</v>
      </c>
      <c r="I178" s="35">
        <v>2160940</v>
      </c>
      <c r="J178" s="35">
        <v>6678880</v>
      </c>
      <c r="K178">
        <v>175</v>
      </c>
      <c r="L178" s="35">
        <v>22316200</v>
      </c>
      <c r="M178" s="35">
        <v>89282000</v>
      </c>
      <c r="N178">
        <v>175</v>
      </c>
      <c r="O178" s="35">
        <v>239966000</v>
      </c>
      <c r="P178" s="35">
        <v>888774000</v>
      </c>
      <c r="R178" s="7">
        <v>175</v>
      </c>
      <c r="S178" t="b">
        <f>OR(Tabla19[[#This Row],[Tiempo_lineal (ns)]]&gt;$C$508,Tabla19[[#This Row],[Tiempo_lineal (ns)]]&lt;$C$509)</f>
        <v>0</v>
      </c>
      <c r="T178" t="b">
        <f>OR(Tabla19[[#This Row],[Tiempo_normal (ns)]]&gt;$D$508,Tabla19[[#This Row],[Tiempo_normal (ns)]]&lt;$D$509)</f>
        <v>0</v>
      </c>
      <c r="U178" s="7">
        <v>175</v>
      </c>
      <c r="V178" t="b">
        <f>OR(Tabla310[[#This Row],[Tiempo_lineal (ns)]]&gt;$F$508,Tabla310[[#This Row],[Tiempo_lineal (ns)]]&lt;$F$509)</f>
        <v>0</v>
      </c>
      <c r="W178" t="b">
        <f>OR(Tabla310[[#This Row],[Tiempo_normal (ns)]]&gt;$G$508,Tabla310[[#This Row],[Tiempo_normal (ns)]]&lt;$G$509)</f>
        <v>0</v>
      </c>
      <c r="X178" s="7">
        <v>175</v>
      </c>
      <c r="Y178" t="b">
        <f>OR(Tabla411[[#This Row],[Tiempo_lineal (ns)]]&gt;$I$508,Tabla411[[#This Row],[Tiempo_lineal (ns)]]&lt;$I$509)</f>
        <v>0</v>
      </c>
      <c r="Z178" t="b">
        <f>OR(Tabla411[[#This Row],[Tiempo_normal (ns)]]&gt;$J$508,Tabla411[[#This Row],[Tiempo_normal (ns)]]&lt;$J$509)</f>
        <v>0</v>
      </c>
      <c r="AA178" s="7">
        <v>175</v>
      </c>
      <c r="AB178" t="b">
        <f>OR(Tabla512[[#This Row],[Tiempo_lineal (ns)]]&gt;$L$508,Tabla512[[#This Row],[Tiempo_lineal (ns)]]&lt;$L$509)</f>
        <v>0</v>
      </c>
      <c r="AC178" t="b">
        <f>OR(Tabla512[[#This Row],[Tiempo_normal (ns)]]&gt;$M$508,Tabla512[[#This Row],[Tiempo_normal (ns)]]&lt;$M$509)</f>
        <v>1</v>
      </c>
      <c r="AD178" s="7">
        <v>175</v>
      </c>
      <c r="AE178" t="b">
        <f>OR(Tabla613[[#This Row],[Tiempo_lineal (ns)]]&gt;$O$508,Tabla613[[#This Row],[Tiempo_lineal (ns)]]&lt;$O$509)</f>
        <v>0</v>
      </c>
      <c r="AF178" s="1" t="b">
        <f>OR(Tabla613[[#This Row],[Tiempo_normal (ns)]]&gt;$P$508,Tabla613[[#This Row],[Tiempo_normal (ns)]]&lt;$P$509)</f>
        <v>1</v>
      </c>
    </row>
    <row r="179" spans="2:32" x14ac:dyDescent="0.3">
      <c r="B179">
        <v>176</v>
      </c>
      <c r="C179">
        <v>26326</v>
      </c>
      <c r="D179">
        <v>119043</v>
      </c>
      <c r="E179">
        <v>176</v>
      </c>
      <c r="F179">
        <v>212847</v>
      </c>
      <c r="G179">
        <v>651171</v>
      </c>
      <c r="H179">
        <v>176</v>
      </c>
      <c r="I179" s="35">
        <v>2128280</v>
      </c>
      <c r="J179" s="35">
        <v>6862180</v>
      </c>
      <c r="K179">
        <v>176</v>
      </c>
      <c r="L179" s="35">
        <v>24537700</v>
      </c>
      <c r="M179" s="35">
        <v>80922100</v>
      </c>
      <c r="N179">
        <v>176</v>
      </c>
      <c r="O179" s="35">
        <v>228227000</v>
      </c>
      <c r="P179" s="35">
        <v>770132000</v>
      </c>
      <c r="R179" s="8">
        <v>176</v>
      </c>
      <c r="S179" t="b">
        <f>OR(Tabla19[[#This Row],[Tiempo_lineal (ns)]]&gt;$C$508,Tabla19[[#This Row],[Tiempo_lineal (ns)]]&lt;$C$509)</f>
        <v>0</v>
      </c>
      <c r="T179" t="b">
        <f>OR(Tabla19[[#This Row],[Tiempo_normal (ns)]]&gt;$D$508,Tabla19[[#This Row],[Tiempo_normal (ns)]]&lt;$D$509)</f>
        <v>1</v>
      </c>
      <c r="U179" s="8">
        <v>176</v>
      </c>
      <c r="V179" t="b">
        <f>OR(Tabla310[[#This Row],[Tiempo_lineal (ns)]]&gt;$F$508,Tabla310[[#This Row],[Tiempo_lineal (ns)]]&lt;$F$509)</f>
        <v>0</v>
      </c>
      <c r="W179" t="b">
        <f>OR(Tabla310[[#This Row],[Tiempo_normal (ns)]]&gt;$G$508,Tabla310[[#This Row],[Tiempo_normal (ns)]]&lt;$G$509)</f>
        <v>0</v>
      </c>
      <c r="X179" s="8">
        <v>176</v>
      </c>
      <c r="Y179" t="b">
        <f>OR(Tabla411[[#This Row],[Tiempo_lineal (ns)]]&gt;$I$508,Tabla411[[#This Row],[Tiempo_lineal (ns)]]&lt;$I$509)</f>
        <v>0</v>
      </c>
      <c r="Z179" t="b">
        <f>OR(Tabla411[[#This Row],[Tiempo_normal (ns)]]&gt;$J$508,Tabla411[[#This Row],[Tiempo_normal (ns)]]&lt;$J$509)</f>
        <v>0</v>
      </c>
      <c r="AA179" s="8">
        <v>176</v>
      </c>
      <c r="AB179" t="b">
        <f>OR(Tabla512[[#This Row],[Tiempo_lineal (ns)]]&gt;$L$508,Tabla512[[#This Row],[Tiempo_lineal (ns)]]&lt;$L$509)</f>
        <v>0</v>
      </c>
      <c r="AC179" t="b">
        <f>OR(Tabla512[[#This Row],[Tiempo_normal (ns)]]&gt;$M$508,Tabla512[[#This Row],[Tiempo_normal (ns)]]&lt;$M$509)</f>
        <v>0</v>
      </c>
      <c r="AD179" s="8">
        <v>176</v>
      </c>
      <c r="AE179" t="b">
        <f>OR(Tabla613[[#This Row],[Tiempo_lineal (ns)]]&gt;$O$508,Tabla613[[#This Row],[Tiempo_lineal (ns)]]&lt;$O$509)</f>
        <v>0</v>
      </c>
      <c r="AF179" s="1" t="b">
        <f>OR(Tabla613[[#This Row],[Tiempo_normal (ns)]]&gt;$P$508,Tabla613[[#This Row],[Tiempo_normal (ns)]]&lt;$P$509)</f>
        <v>0</v>
      </c>
    </row>
    <row r="180" spans="2:32" x14ac:dyDescent="0.3">
      <c r="B180">
        <v>177</v>
      </c>
      <c r="C180">
        <v>26467</v>
      </c>
      <c r="D180">
        <v>83790</v>
      </c>
      <c r="E180">
        <v>177</v>
      </c>
      <c r="F180">
        <v>212817</v>
      </c>
      <c r="G180">
        <v>637282</v>
      </c>
      <c r="H180">
        <v>177</v>
      </c>
      <c r="I180" s="35">
        <v>2148710</v>
      </c>
      <c r="J180" s="35">
        <v>6709990</v>
      </c>
      <c r="K180">
        <v>177</v>
      </c>
      <c r="L180" s="35">
        <v>22824000</v>
      </c>
      <c r="M180" s="35">
        <v>71017300</v>
      </c>
      <c r="N180">
        <v>177</v>
      </c>
      <c r="O180" s="35">
        <v>225813000</v>
      </c>
      <c r="P180" s="35">
        <v>825393000</v>
      </c>
      <c r="R180" s="7">
        <v>177</v>
      </c>
      <c r="S180" t="b">
        <f>OR(Tabla19[[#This Row],[Tiempo_lineal (ns)]]&gt;$C$508,Tabla19[[#This Row],[Tiempo_lineal (ns)]]&lt;$C$509)</f>
        <v>0</v>
      </c>
      <c r="T180" t="b">
        <f>OR(Tabla19[[#This Row],[Tiempo_normal (ns)]]&gt;$D$508,Tabla19[[#This Row],[Tiempo_normal (ns)]]&lt;$D$509)</f>
        <v>0</v>
      </c>
      <c r="U180" s="7">
        <v>177</v>
      </c>
      <c r="V180" t="b">
        <f>OR(Tabla310[[#This Row],[Tiempo_lineal (ns)]]&gt;$F$508,Tabla310[[#This Row],[Tiempo_lineal (ns)]]&lt;$F$509)</f>
        <v>0</v>
      </c>
      <c r="W180" t="b">
        <f>OR(Tabla310[[#This Row],[Tiempo_normal (ns)]]&gt;$G$508,Tabla310[[#This Row],[Tiempo_normal (ns)]]&lt;$G$509)</f>
        <v>0</v>
      </c>
      <c r="X180" s="7">
        <v>177</v>
      </c>
      <c r="Y180" t="b">
        <f>OR(Tabla411[[#This Row],[Tiempo_lineal (ns)]]&gt;$I$508,Tabla411[[#This Row],[Tiempo_lineal (ns)]]&lt;$I$509)</f>
        <v>0</v>
      </c>
      <c r="Z180" t="b">
        <f>OR(Tabla411[[#This Row],[Tiempo_normal (ns)]]&gt;$J$508,Tabla411[[#This Row],[Tiempo_normal (ns)]]&lt;$J$509)</f>
        <v>0</v>
      </c>
      <c r="AA180" s="7">
        <v>177</v>
      </c>
      <c r="AB180" t="b">
        <f>OR(Tabla512[[#This Row],[Tiempo_lineal (ns)]]&gt;$L$508,Tabla512[[#This Row],[Tiempo_lineal (ns)]]&lt;$L$509)</f>
        <v>0</v>
      </c>
      <c r="AC180" t="b">
        <f>OR(Tabla512[[#This Row],[Tiempo_normal (ns)]]&gt;$M$508,Tabla512[[#This Row],[Tiempo_normal (ns)]]&lt;$M$509)</f>
        <v>0</v>
      </c>
      <c r="AD180" s="7">
        <v>177</v>
      </c>
      <c r="AE180" t="b">
        <f>OR(Tabla613[[#This Row],[Tiempo_lineal (ns)]]&gt;$O$508,Tabla613[[#This Row],[Tiempo_lineal (ns)]]&lt;$O$509)</f>
        <v>0</v>
      </c>
      <c r="AF180" s="1" t="b">
        <f>OR(Tabla613[[#This Row],[Tiempo_normal (ns)]]&gt;$P$508,Tabla613[[#This Row],[Tiempo_normal (ns)]]&lt;$P$509)</f>
        <v>0</v>
      </c>
    </row>
    <row r="181" spans="2:32" x14ac:dyDescent="0.3">
      <c r="B181">
        <v>178</v>
      </c>
      <c r="C181">
        <v>26500</v>
      </c>
      <c r="D181">
        <v>82671</v>
      </c>
      <c r="E181">
        <v>178</v>
      </c>
      <c r="F181">
        <v>212499</v>
      </c>
      <c r="G181">
        <v>647560</v>
      </c>
      <c r="H181">
        <v>178</v>
      </c>
      <c r="I181" s="35">
        <v>2303980</v>
      </c>
      <c r="J181" s="35">
        <v>8964730</v>
      </c>
      <c r="K181">
        <v>178</v>
      </c>
      <c r="L181" s="35">
        <v>22161600</v>
      </c>
      <c r="M181" s="35">
        <v>68775100</v>
      </c>
      <c r="N181">
        <v>178</v>
      </c>
      <c r="O181" s="35">
        <v>238086000</v>
      </c>
      <c r="P181" s="35">
        <v>757241000</v>
      </c>
      <c r="R181" s="8">
        <v>178</v>
      </c>
      <c r="S181" t="b">
        <f>OR(Tabla19[[#This Row],[Tiempo_lineal (ns)]]&gt;$C$508,Tabla19[[#This Row],[Tiempo_lineal (ns)]]&lt;$C$509)</f>
        <v>0</v>
      </c>
      <c r="T181" t="b">
        <f>OR(Tabla19[[#This Row],[Tiempo_normal (ns)]]&gt;$D$508,Tabla19[[#This Row],[Tiempo_normal (ns)]]&lt;$D$509)</f>
        <v>0</v>
      </c>
      <c r="U181" s="8">
        <v>178</v>
      </c>
      <c r="V181" t="b">
        <f>OR(Tabla310[[#This Row],[Tiempo_lineal (ns)]]&gt;$F$508,Tabla310[[#This Row],[Tiempo_lineal (ns)]]&lt;$F$509)</f>
        <v>0</v>
      </c>
      <c r="W181" t="b">
        <f>OR(Tabla310[[#This Row],[Tiempo_normal (ns)]]&gt;$G$508,Tabla310[[#This Row],[Tiempo_normal (ns)]]&lt;$G$509)</f>
        <v>0</v>
      </c>
      <c r="X181" s="8">
        <v>178</v>
      </c>
      <c r="Y181" t="b">
        <f>OR(Tabla411[[#This Row],[Tiempo_lineal (ns)]]&gt;$I$508,Tabla411[[#This Row],[Tiempo_lineal (ns)]]&lt;$I$509)</f>
        <v>0</v>
      </c>
      <c r="Z181" t="b">
        <f>OR(Tabla411[[#This Row],[Tiempo_normal (ns)]]&gt;$J$508,Tabla411[[#This Row],[Tiempo_normal (ns)]]&lt;$J$509)</f>
        <v>1</v>
      </c>
      <c r="AA181" s="8">
        <v>178</v>
      </c>
      <c r="AB181" t="b">
        <f>OR(Tabla512[[#This Row],[Tiempo_lineal (ns)]]&gt;$L$508,Tabla512[[#This Row],[Tiempo_lineal (ns)]]&lt;$L$509)</f>
        <v>0</v>
      </c>
      <c r="AC181" t="b">
        <f>OR(Tabla512[[#This Row],[Tiempo_normal (ns)]]&gt;$M$508,Tabla512[[#This Row],[Tiempo_normal (ns)]]&lt;$M$509)</f>
        <v>0</v>
      </c>
      <c r="AD181" s="8">
        <v>178</v>
      </c>
      <c r="AE181" t="b">
        <f>OR(Tabla613[[#This Row],[Tiempo_lineal (ns)]]&gt;$O$508,Tabla613[[#This Row],[Tiempo_lineal (ns)]]&lt;$O$509)</f>
        <v>0</v>
      </c>
      <c r="AF181" s="1" t="b">
        <f>OR(Tabla613[[#This Row],[Tiempo_normal (ns)]]&gt;$P$508,Tabla613[[#This Row],[Tiempo_normal (ns)]]&lt;$P$509)</f>
        <v>0</v>
      </c>
    </row>
    <row r="182" spans="2:32" x14ac:dyDescent="0.3">
      <c r="B182">
        <v>179</v>
      </c>
      <c r="C182">
        <v>26250</v>
      </c>
      <c r="D182">
        <v>88566</v>
      </c>
      <c r="E182">
        <v>179</v>
      </c>
      <c r="F182">
        <v>212768</v>
      </c>
      <c r="G182">
        <v>670355</v>
      </c>
      <c r="H182">
        <v>179</v>
      </c>
      <c r="I182" s="35">
        <v>2139200</v>
      </c>
      <c r="J182" s="35">
        <v>6867410</v>
      </c>
      <c r="K182">
        <v>179</v>
      </c>
      <c r="L182" s="35">
        <v>22305800</v>
      </c>
      <c r="M182" s="35">
        <v>73800600</v>
      </c>
      <c r="N182">
        <v>179</v>
      </c>
      <c r="O182" s="35">
        <v>228314000</v>
      </c>
      <c r="P182" s="35">
        <v>774135000</v>
      </c>
      <c r="R182" s="7">
        <v>179</v>
      </c>
      <c r="S182" t="b">
        <f>OR(Tabla19[[#This Row],[Tiempo_lineal (ns)]]&gt;$C$508,Tabla19[[#This Row],[Tiempo_lineal (ns)]]&lt;$C$509)</f>
        <v>0</v>
      </c>
      <c r="T182" t="b">
        <f>OR(Tabla19[[#This Row],[Tiempo_normal (ns)]]&gt;$D$508,Tabla19[[#This Row],[Tiempo_normal (ns)]]&lt;$D$509)</f>
        <v>0</v>
      </c>
      <c r="U182" s="7">
        <v>179</v>
      </c>
      <c r="V182" t="b">
        <f>OR(Tabla310[[#This Row],[Tiempo_lineal (ns)]]&gt;$F$508,Tabla310[[#This Row],[Tiempo_lineal (ns)]]&lt;$F$509)</f>
        <v>0</v>
      </c>
      <c r="W182" t="b">
        <f>OR(Tabla310[[#This Row],[Tiempo_normal (ns)]]&gt;$G$508,Tabla310[[#This Row],[Tiempo_normal (ns)]]&lt;$G$509)</f>
        <v>0</v>
      </c>
      <c r="X182" s="7">
        <v>179</v>
      </c>
      <c r="Y182" t="b">
        <f>OR(Tabla411[[#This Row],[Tiempo_lineal (ns)]]&gt;$I$508,Tabla411[[#This Row],[Tiempo_lineal (ns)]]&lt;$I$509)</f>
        <v>0</v>
      </c>
      <c r="Z182" t="b">
        <f>OR(Tabla411[[#This Row],[Tiempo_normal (ns)]]&gt;$J$508,Tabla411[[#This Row],[Tiempo_normal (ns)]]&lt;$J$509)</f>
        <v>0</v>
      </c>
      <c r="AA182" s="7">
        <v>179</v>
      </c>
      <c r="AB182" t="b">
        <f>OR(Tabla512[[#This Row],[Tiempo_lineal (ns)]]&gt;$L$508,Tabla512[[#This Row],[Tiempo_lineal (ns)]]&lt;$L$509)</f>
        <v>0</v>
      </c>
      <c r="AC182" t="b">
        <f>OR(Tabla512[[#This Row],[Tiempo_normal (ns)]]&gt;$M$508,Tabla512[[#This Row],[Tiempo_normal (ns)]]&lt;$M$509)</f>
        <v>0</v>
      </c>
      <c r="AD182" s="7">
        <v>179</v>
      </c>
      <c r="AE182" t="b">
        <f>OR(Tabla613[[#This Row],[Tiempo_lineal (ns)]]&gt;$O$508,Tabla613[[#This Row],[Tiempo_lineal (ns)]]&lt;$O$509)</f>
        <v>0</v>
      </c>
      <c r="AF182" s="1" t="b">
        <f>OR(Tabla613[[#This Row],[Tiempo_normal (ns)]]&gt;$P$508,Tabla613[[#This Row],[Tiempo_normal (ns)]]&lt;$P$509)</f>
        <v>0</v>
      </c>
    </row>
    <row r="183" spans="2:32" x14ac:dyDescent="0.3">
      <c r="B183">
        <v>180</v>
      </c>
      <c r="C183">
        <v>26428</v>
      </c>
      <c r="D183">
        <v>87977</v>
      </c>
      <c r="E183">
        <v>180</v>
      </c>
      <c r="F183">
        <v>212889</v>
      </c>
      <c r="G183">
        <v>631606</v>
      </c>
      <c r="H183">
        <v>180</v>
      </c>
      <c r="I183" s="35">
        <v>2146110</v>
      </c>
      <c r="J183" s="35">
        <v>6770380</v>
      </c>
      <c r="K183">
        <v>180</v>
      </c>
      <c r="L183" s="35">
        <v>22031200</v>
      </c>
      <c r="M183" s="35">
        <v>79878800</v>
      </c>
      <c r="N183">
        <v>180</v>
      </c>
      <c r="O183" s="35">
        <v>227810000</v>
      </c>
      <c r="P183" s="35">
        <v>755084000</v>
      </c>
      <c r="R183" s="8">
        <v>180</v>
      </c>
      <c r="S183" t="b">
        <f>OR(Tabla19[[#This Row],[Tiempo_lineal (ns)]]&gt;$C$508,Tabla19[[#This Row],[Tiempo_lineal (ns)]]&lt;$C$509)</f>
        <v>0</v>
      </c>
      <c r="T183" t="b">
        <f>OR(Tabla19[[#This Row],[Tiempo_normal (ns)]]&gt;$D$508,Tabla19[[#This Row],[Tiempo_normal (ns)]]&lt;$D$509)</f>
        <v>0</v>
      </c>
      <c r="U183" s="8">
        <v>180</v>
      </c>
      <c r="V183" t="b">
        <f>OR(Tabla310[[#This Row],[Tiempo_lineal (ns)]]&gt;$F$508,Tabla310[[#This Row],[Tiempo_lineal (ns)]]&lt;$F$509)</f>
        <v>0</v>
      </c>
      <c r="W183" t="b">
        <f>OR(Tabla310[[#This Row],[Tiempo_normal (ns)]]&gt;$G$508,Tabla310[[#This Row],[Tiempo_normal (ns)]]&lt;$G$509)</f>
        <v>0</v>
      </c>
      <c r="X183" s="8">
        <v>180</v>
      </c>
      <c r="Y183" t="b">
        <f>OR(Tabla411[[#This Row],[Tiempo_lineal (ns)]]&gt;$I$508,Tabla411[[#This Row],[Tiempo_lineal (ns)]]&lt;$I$509)</f>
        <v>0</v>
      </c>
      <c r="Z183" t="b">
        <f>OR(Tabla411[[#This Row],[Tiempo_normal (ns)]]&gt;$J$508,Tabla411[[#This Row],[Tiempo_normal (ns)]]&lt;$J$509)</f>
        <v>0</v>
      </c>
      <c r="AA183" s="8">
        <v>180</v>
      </c>
      <c r="AB183" t="b">
        <f>OR(Tabla512[[#This Row],[Tiempo_lineal (ns)]]&gt;$L$508,Tabla512[[#This Row],[Tiempo_lineal (ns)]]&lt;$L$509)</f>
        <v>0</v>
      </c>
      <c r="AC183" t="b">
        <f>OR(Tabla512[[#This Row],[Tiempo_normal (ns)]]&gt;$M$508,Tabla512[[#This Row],[Tiempo_normal (ns)]]&lt;$M$509)</f>
        <v>0</v>
      </c>
      <c r="AD183" s="8">
        <v>180</v>
      </c>
      <c r="AE183" t="b">
        <f>OR(Tabla613[[#This Row],[Tiempo_lineal (ns)]]&gt;$O$508,Tabla613[[#This Row],[Tiempo_lineal (ns)]]&lt;$O$509)</f>
        <v>0</v>
      </c>
      <c r="AF183" s="1" t="b">
        <f>OR(Tabla613[[#This Row],[Tiempo_normal (ns)]]&gt;$P$508,Tabla613[[#This Row],[Tiempo_normal (ns)]]&lt;$P$509)</f>
        <v>0</v>
      </c>
    </row>
    <row r="184" spans="2:32" x14ac:dyDescent="0.3">
      <c r="B184">
        <v>181</v>
      </c>
      <c r="C184">
        <v>26426</v>
      </c>
      <c r="D184">
        <v>88931</v>
      </c>
      <c r="E184">
        <v>181</v>
      </c>
      <c r="F184">
        <v>212834</v>
      </c>
      <c r="G184">
        <v>647476</v>
      </c>
      <c r="H184">
        <v>181</v>
      </c>
      <c r="I184" s="35">
        <v>2155250</v>
      </c>
      <c r="J184" s="35">
        <v>7819630</v>
      </c>
      <c r="K184">
        <v>181</v>
      </c>
      <c r="L184" s="35">
        <v>23852700</v>
      </c>
      <c r="M184" s="35">
        <v>73135300</v>
      </c>
      <c r="N184">
        <v>181</v>
      </c>
      <c r="O184" s="35">
        <v>229798000</v>
      </c>
      <c r="P184" s="35">
        <v>774343000</v>
      </c>
      <c r="R184" s="7">
        <v>181</v>
      </c>
      <c r="S184" t="b">
        <f>OR(Tabla19[[#This Row],[Tiempo_lineal (ns)]]&gt;$C$508,Tabla19[[#This Row],[Tiempo_lineal (ns)]]&lt;$C$509)</f>
        <v>0</v>
      </c>
      <c r="T184" t="b">
        <f>OR(Tabla19[[#This Row],[Tiempo_normal (ns)]]&gt;$D$508,Tabla19[[#This Row],[Tiempo_normal (ns)]]&lt;$D$509)</f>
        <v>0</v>
      </c>
      <c r="U184" s="7">
        <v>181</v>
      </c>
      <c r="V184" t="b">
        <f>OR(Tabla310[[#This Row],[Tiempo_lineal (ns)]]&gt;$F$508,Tabla310[[#This Row],[Tiempo_lineal (ns)]]&lt;$F$509)</f>
        <v>0</v>
      </c>
      <c r="W184" t="b">
        <f>OR(Tabla310[[#This Row],[Tiempo_normal (ns)]]&gt;$G$508,Tabla310[[#This Row],[Tiempo_normal (ns)]]&lt;$G$509)</f>
        <v>0</v>
      </c>
      <c r="X184" s="7">
        <v>181</v>
      </c>
      <c r="Y184" t="b">
        <f>OR(Tabla411[[#This Row],[Tiempo_lineal (ns)]]&gt;$I$508,Tabla411[[#This Row],[Tiempo_lineal (ns)]]&lt;$I$509)</f>
        <v>0</v>
      </c>
      <c r="Z184" t="b">
        <f>OR(Tabla411[[#This Row],[Tiempo_normal (ns)]]&gt;$J$508,Tabla411[[#This Row],[Tiempo_normal (ns)]]&lt;$J$509)</f>
        <v>0</v>
      </c>
      <c r="AA184" s="7">
        <v>181</v>
      </c>
      <c r="AB184" t="b">
        <f>OR(Tabla512[[#This Row],[Tiempo_lineal (ns)]]&gt;$L$508,Tabla512[[#This Row],[Tiempo_lineal (ns)]]&lt;$L$509)</f>
        <v>0</v>
      </c>
      <c r="AC184" t="b">
        <f>OR(Tabla512[[#This Row],[Tiempo_normal (ns)]]&gt;$M$508,Tabla512[[#This Row],[Tiempo_normal (ns)]]&lt;$M$509)</f>
        <v>0</v>
      </c>
      <c r="AD184" s="7">
        <v>181</v>
      </c>
      <c r="AE184" t="b">
        <f>OR(Tabla613[[#This Row],[Tiempo_lineal (ns)]]&gt;$O$508,Tabla613[[#This Row],[Tiempo_lineal (ns)]]&lt;$O$509)</f>
        <v>0</v>
      </c>
      <c r="AF184" s="1" t="b">
        <f>OR(Tabla613[[#This Row],[Tiempo_normal (ns)]]&gt;$P$508,Tabla613[[#This Row],[Tiempo_normal (ns)]]&lt;$P$509)</f>
        <v>0</v>
      </c>
    </row>
    <row r="185" spans="2:32" x14ac:dyDescent="0.3">
      <c r="B185">
        <v>182</v>
      </c>
      <c r="C185">
        <v>26367</v>
      </c>
      <c r="D185">
        <v>88599</v>
      </c>
      <c r="E185">
        <v>182</v>
      </c>
      <c r="F185">
        <v>212535</v>
      </c>
      <c r="G185">
        <v>641617</v>
      </c>
      <c r="H185">
        <v>182</v>
      </c>
      <c r="I185" s="35">
        <v>2146430</v>
      </c>
      <c r="J185" s="35">
        <v>8175650</v>
      </c>
      <c r="K185">
        <v>182</v>
      </c>
      <c r="L185" s="35">
        <v>21822100</v>
      </c>
      <c r="M185" s="35">
        <v>81009200</v>
      </c>
      <c r="N185">
        <v>182</v>
      </c>
      <c r="O185" s="35">
        <v>235755000</v>
      </c>
      <c r="P185" s="35">
        <v>735527000</v>
      </c>
      <c r="R185" s="8">
        <v>182</v>
      </c>
      <c r="S185" t="b">
        <f>OR(Tabla19[[#This Row],[Tiempo_lineal (ns)]]&gt;$C$508,Tabla19[[#This Row],[Tiempo_lineal (ns)]]&lt;$C$509)</f>
        <v>0</v>
      </c>
      <c r="T185" t="b">
        <f>OR(Tabla19[[#This Row],[Tiempo_normal (ns)]]&gt;$D$508,Tabla19[[#This Row],[Tiempo_normal (ns)]]&lt;$D$509)</f>
        <v>0</v>
      </c>
      <c r="U185" s="8">
        <v>182</v>
      </c>
      <c r="V185" t="b">
        <f>OR(Tabla310[[#This Row],[Tiempo_lineal (ns)]]&gt;$F$508,Tabla310[[#This Row],[Tiempo_lineal (ns)]]&lt;$F$509)</f>
        <v>0</v>
      </c>
      <c r="W185" t="b">
        <f>OR(Tabla310[[#This Row],[Tiempo_normal (ns)]]&gt;$G$508,Tabla310[[#This Row],[Tiempo_normal (ns)]]&lt;$G$509)</f>
        <v>0</v>
      </c>
      <c r="X185" s="8">
        <v>182</v>
      </c>
      <c r="Y185" t="b">
        <f>OR(Tabla411[[#This Row],[Tiempo_lineal (ns)]]&gt;$I$508,Tabla411[[#This Row],[Tiempo_lineal (ns)]]&lt;$I$509)</f>
        <v>0</v>
      </c>
      <c r="Z185" t="b">
        <f>OR(Tabla411[[#This Row],[Tiempo_normal (ns)]]&gt;$J$508,Tabla411[[#This Row],[Tiempo_normal (ns)]]&lt;$J$509)</f>
        <v>1</v>
      </c>
      <c r="AA185" s="8">
        <v>182</v>
      </c>
      <c r="AB185" t="b">
        <f>OR(Tabla512[[#This Row],[Tiempo_lineal (ns)]]&gt;$L$508,Tabla512[[#This Row],[Tiempo_lineal (ns)]]&lt;$L$509)</f>
        <v>0</v>
      </c>
      <c r="AC185" t="b">
        <f>OR(Tabla512[[#This Row],[Tiempo_normal (ns)]]&gt;$M$508,Tabla512[[#This Row],[Tiempo_normal (ns)]]&lt;$M$509)</f>
        <v>0</v>
      </c>
      <c r="AD185" s="8">
        <v>182</v>
      </c>
      <c r="AE185" t="b">
        <f>OR(Tabla613[[#This Row],[Tiempo_lineal (ns)]]&gt;$O$508,Tabla613[[#This Row],[Tiempo_lineal (ns)]]&lt;$O$509)</f>
        <v>0</v>
      </c>
      <c r="AF185" s="1" t="b">
        <f>OR(Tabla613[[#This Row],[Tiempo_normal (ns)]]&gt;$P$508,Tabla613[[#This Row],[Tiempo_normal (ns)]]&lt;$P$509)</f>
        <v>0</v>
      </c>
    </row>
    <row r="186" spans="2:32" x14ac:dyDescent="0.3">
      <c r="B186">
        <v>183</v>
      </c>
      <c r="C186">
        <v>26419</v>
      </c>
      <c r="D186">
        <v>89496</v>
      </c>
      <c r="E186">
        <v>183</v>
      </c>
      <c r="F186">
        <v>212857</v>
      </c>
      <c r="G186">
        <v>641003</v>
      </c>
      <c r="H186">
        <v>183</v>
      </c>
      <c r="I186" s="35">
        <v>2251630</v>
      </c>
      <c r="J186" s="35">
        <v>7030080</v>
      </c>
      <c r="K186">
        <v>183</v>
      </c>
      <c r="L186" s="35">
        <v>22674100</v>
      </c>
      <c r="M186" s="35">
        <v>67196800</v>
      </c>
      <c r="N186">
        <v>183</v>
      </c>
      <c r="O186" s="35">
        <v>247066000</v>
      </c>
      <c r="P186" s="35">
        <v>743927000</v>
      </c>
      <c r="R186" s="7">
        <v>183</v>
      </c>
      <c r="S186" t="b">
        <f>OR(Tabla19[[#This Row],[Tiempo_lineal (ns)]]&gt;$C$508,Tabla19[[#This Row],[Tiempo_lineal (ns)]]&lt;$C$509)</f>
        <v>0</v>
      </c>
      <c r="T186" t="b">
        <f>OR(Tabla19[[#This Row],[Tiempo_normal (ns)]]&gt;$D$508,Tabla19[[#This Row],[Tiempo_normal (ns)]]&lt;$D$509)</f>
        <v>0</v>
      </c>
      <c r="U186" s="7">
        <v>183</v>
      </c>
      <c r="V186" t="b">
        <f>OR(Tabla310[[#This Row],[Tiempo_lineal (ns)]]&gt;$F$508,Tabla310[[#This Row],[Tiempo_lineal (ns)]]&lt;$F$509)</f>
        <v>0</v>
      </c>
      <c r="W186" t="b">
        <f>OR(Tabla310[[#This Row],[Tiempo_normal (ns)]]&gt;$G$508,Tabla310[[#This Row],[Tiempo_normal (ns)]]&lt;$G$509)</f>
        <v>0</v>
      </c>
      <c r="X186" s="7">
        <v>183</v>
      </c>
      <c r="Y186" t="b">
        <f>OR(Tabla411[[#This Row],[Tiempo_lineal (ns)]]&gt;$I$508,Tabla411[[#This Row],[Tiempo_lineal (ns)]]&lt;$I$509)</f>
        <v>0</v>
      </c>
      <c r="Z186" t="b">
        <f>OR(Tabla411[[#This Row],[Tiempo_normal (ns)]]&gt;$J$508,Tabla411[[#This Row],[Tiempo_normal (ns)]]&lt;$J$509)</f>
        <v>0</v>
      </c>
      <c r="AA186" s="7">
        <v>183</v>
      </c>
      <c r="AB186" t="b">
        <f>OR(Tabla512[[#This Row],[Tiempo_lineal (ns)]]&gt;$L$508,Tabla512[[#This Row],[Tiempo_lineal (ns)]]&lt;$L$509)</f>
        <v>0</v>
      </c>
      <c r="AC186" t="b">
        <f>OR(Tabla512[[#This Row],[Tiempo_normal (ns)]]&gt;$M$508,Tabla512[[#This Row],[Tiempo_normal (ns)]]&lt;$M$509)</f>
        <v>0</v>
      </c>
      <c r="AD186" s="7">
        <v>183</v>
      </c>
      <c r="AE186" t="b">
        <f>OR(Tabla613[[#This Row],[Tiempo_lineal (ns)]]&gt;$O$508,Tabla613[[#This Row],[Tiempo_lineal (ns)]]&lt;$O$509)</f>
        <v>0</v>
      </c>
      <c r="AF186" s="1" t="b">
        <f>OR(Tabla613[[#This Row],[Tiempo_normal (ns)]]&gt;$P$508,Tabla613[[#This Row],[Tiempo_normal (ns)]]&lt;$P$509)</f>
        <v>0</v>
      </c>
    </row>
    <row r="187" spans="2:32" x14ac:dyDescent="0.3">
      <c r="B187">
        <v>184</v>
      </c>
      <c r="C187">
        <v>26455</v>
      </c>
      <c r="D187">
        <v>90413</v>
      </c>
      <c r="E187">
        <v>184</v>
      </c>
      <c r="F187">
        <v>212591</v>
      </c>
      <c r="G187">
        <v>643250</v>
      </c>
      <c r="H187">
        <v>184</v>
      </c>
      <c r="I187" s="35">
        <v>2140900</v>
      </c>
      <c r="J187" s="35">
        <v>7041120</v>
      </c>
      <c r="K187">
        <v>184</v>
      </c>
      <c r="L187" s="35">
        <v>21874100</v>
      </c>
      <c r="M187" s="35">
        <v>68854700</v>
      </c>
      <c r="N187">
        <v>184</v>
      </c>
      <c r="O187" s="35">
        <v>239227000</v>
      </c>
      <c r="P187" s="35">
        <v>791613000</v>
      </c>
      <c r="R187" s="8">
        <v>184</v>
      </c>
      <c r="S187" t="b">
        <f>OR(Tabla19[[#This Row],[Tiempo_lineal (ns)]]&gt;$C$508,Tabla19[[#This Row],[Tiempo_lineal (ns)]]&lt;$C$509)</f>
        <v>0</v>
      </c>
      <c r="T187" t="b">
        <f>OR(Tabla19[[#This Row],[Tiempo_normal (ns)]]&gt;$D$508,Tabla19[[#This Row],[Tiempo_normal (ns)]]&lt;$D$509)</f>
        <v>0</v>
      </c>
      <c r="U187" s="8">
        <v>184</v>
      </c>
      <c r="V187" t="b">
        <f>OR(Tabla310[[#This Row],[Tiempo_lineal (ns)]]&gt;$F$508,Tabla310[[#This Row],[Tiempo_lineal (ns)]]&lt;$F$509)</f>
        <v>0</v>
      </c>
      <c r="W187" t="b">
        <f>OR(Tabla310[[#This Row],[Tiempo_normal (ns)]]&gt;$G$508,Tabla310[[#This Row],[Tiempo_normal (ns)]]&lt;$G$509)</f>
        <v>0</v>
      </c>
      <c r="X187" s="8">
        <v>184</v>
      </c>
      <c r="Y187" t="b">
        <f>OR(Tabla411[[#This Row],[Tiempo_lineal (ns)]]&gt;$I$508,Tabla411[[#This Row],[Tiempo_lineal (ns)]]&lt;$I$509)</f>
        <v>0</v>
      </c>
      <c r="Z187" t="b">
        <f>OR(Tabla411[[#This Row],[Tiempo_normal (ns)]]&gt;$J$508,Tabla411[[#This Row],[Tiempo_normal (ns)]]&lt;$J$509)</f>
        <v>0</v>
      </c>
      <c r="AA187" s="8">
        <v>184</v>
      </c>
      <c r="AB187" t="b">
        <f>OR(Tabla512[[#This Row],[Tiempo_lineal (ns)]]&gt;$L$508,Tabla512[[#This Row],[Tiempo_lineal (ns)]]&lt;$L$509)</f>
        <v>0</v>
      </c>
      <c r="AC187" t="b">
        <f>OR(Tabla512[[#This Row],[Tiempo_normal (ns)]]&gt;$M$508,Tabla512[[#This Row],[Tiempo_normal (ns)]]&lt;$M$509)</f>
        <v>0</v>
      </c>
      <c r="AD187" s="8">
        <v>184</v>
      </c>
      <c r="AE187" t="b">
        <f>OR(Tabla613[[#This Row],[Tiempo_lineal (ns)]]&gt;$O$508,Tabla613[[#This Row],[Tiempo_lineal (ns)]]&lt;$O$509)</f>
        <v>0</v>
      </c>
      <c r="AF187" s="1" t="b">
        <f>OR(Tabla613[[#This Row],[Tiempo_normal (ns)]]&gt;$P$508,Tabla613[[#This Row],[Tiempo_normal (ns)]]&lt;$P$509)</f>
        <v>0</v>
      </c>
    </row>
    <row r="188" spans="2:32" x14ac:dyDescent="0.3">
      <c r="B188">
        <v>185</v>
      </c>
      <c r="C188">
        <v>26508</v>
      </c>
      <c r="D188">
        <v>88960</v>
      </c>
      <c r="E188">
        <v>185</v>
      </c>
      <c r="F188">
        <v>212648</v>
      </c>
      <c r="G188">
        <v>636314</v>
      </c>
      <c r="H188">
        <v>185</v>
      </c>
      <c r="I188" s="35">
        <v>2230200</v>
      </c>
      <c r="J188" s="35">
        <v>6762740</v>
      </c>
      <c r="K188">
        <v>185</v>
      </c>
      <c r="L188" s="35">
        <v>21789800</v>
      </c>
      <c r="M188" s="35">
        <v>70137700</v>
      </c>
      <c r="N188">
        <v>185</v>
      </c>
      <c r="O188" s="35">
        <v>243571000</v>
      </c>
      <c r="P188" s="35">
        <v>782918000</v>
      </c>
      <c r="R188" s="7">
        <v>185</v>
      </c>
      <c r="S188" t="b">
        <f>OR(Tabla19[[#This Row],[Tiempo_lineal (ns)]]&gt;$C$508,Tabla19[[#This Row],[Tiempo_lineal (ns)]]&lt;$C$509)</f>
        <v>0</v>
      </c>
      <c r="T188" t="b">
        <f>OR(Tabla19[[#This Row],[Tiempo_normal (ns)]]&gt;$D$508,Tabla19[[#This Row],[Tiempo_normal (ns)]]&lt;$D$509)</f>
        <v>0</v>
      </c>
      <c r="U188" s="7">
        <v>185</v>
      </c>
      <c r="V188" t="b">
        <f>OR(Tabla310[[#This Row],[Tiempo_lineal (ns)]]&gt;$F$508,Tabla310[[#This Row],[Tiempo_lineal (ns)]]&lt;$F$509)</f>
        <v>0</v>
      </c>
      <c r="W188" t="b">
        <f>OR(Tabla310[[#This Row],[Tiempo_normal (ns)]]&gt;$G$508,Tabla310[[#This Row],[Tiempo_normal (ns)]]&lt;$G$509)</f>
        <v>0</v>
      </c>
      <c r="X188" s="7">
        <v>185</v>
      </c>
      <c r="Y188" t="b">
        <f>OR(Tabla411[[#This Row],[Tiempo_lineal (ns)]]&gt;$I$508,Tabla411[[#This Row],[Tiempo_lineal (ns)]]&lt;$I$509)</f>
        <v>0</v>
      </c>
      <c r="Z188" t="b">
        <f>OR(Tabla411[[#This Row],[Tiempo_normal (ns)]]&gt;$J$508,Tabla411[[#This Row],[Tiempo_normal (ns)]]&lt;$J$509)</f>
        <v>0</v>
      </c>
      <c r="AA188" s="7">
        <v>185</v>
      </c>
      <c r="AB188" t="b">
        <f>OR(Tabla512[[#This Row],[Tiempo_lineal (ns)]]&gt;$L$508,Tabla512[[#This Row],[Tiempo_lineal (ns)]]&lt;$L$509)</f>
        <v>0</v>
      </c>
      <c r="AC188" t="b">
        <f>OR(Tabla512[[#This Row],[Tiempo_normal (ns)]]&gt;$M$508,Tabla512[[#This Row],[Tiempo_normal (ns)]]&lt;$M$509)</f>
        <v>0</v>
      </c>
      <c r="AD188" s="7">
        <v>185</v>
      </c>
      <c r="AE188" t="b">
        <f>OR(Tabla613[[#This Row],[Tiempo_lineal (ns)]]&gt;$O$508,Tabla613[[#This Row],[Tiempo_lineal (ns)]]&lt;$O$509)</f>
        <v>0</v>
      </c>
      <c r="AF188" s="1" t="b">
        <f>OR(Tabla613[[#This Row],[Tiempo_normal (ns)]]&gt;$P$508,Tabla613[[#This Row],[Tiempo_normal (ns)]]&lt;$P$509)</f>
        <v>0</v>
      </c>
    </row>
    <row r="189" spans="2:32" x14ac:dyDescent="0.3">
      <c r="B189">
        <v>186</v>
      </c>
      <c r="C189">
        <v>26515</v>
      </c>
      <c r="D189">
        <v>88289</v>
      </c>
      <c r="E189">
        <v>186</v>
      </c>
      <c r="F189">
        <v>212890</v>
      </c>
      <c r="G189">
        <v>642553</v>
      </c>
      <c r="H189">
        <v>186</v>
      </c>
      <c r="I189" s="35">
        <v>2145100</v>
      </c>
      <c r="J189" s="35">
        <v>6891360</v>
      </c>
      <c r="K189">
        <v>186</v>
      </c>
      <c r="L189" s="35">
        <v>23101400</v>
      </c>
      <c r="M189" s="35">
        <v>72528000</v>
      </c>
      <c r="N189">
        <v>186</v>
      </c>
      <c r="O189" s="35">
        <v>257609000</v>
      </c>
      <c r="P189" s="35">
        <v>751284000</v>
      </c>
      <c r="R189" s="8">
        <v>186</v>
      </c>
      <c r="S189" t="b">
        <f>OR(Tabla19[[#This Row],[Tiempo_lineal (ns)]]&gt;$C$508,Tabla19[[#This Row],[Tiempo_lineal (ns)]]&lt;$C$509)</f>
        <v>0</v>
      </c>
      <c r="T189" t="b">
        <f>OR(Tabla19[[#This Row],[Tiempo_normal (ns)]]&gt;$D$508,Tabla19[[#This Row],[Tiempo_normal (ns)]]&lt;$D$509)</f>
        <v>0</v>
      </c>
      <c r="U189" s="8">
        <v>186</v>
      </c>
      <c r="V189" t="b">
        <f>OR(Tabla310[[#This Row],[Tiempo_lineal (ns)]]&gt;$F$508,Tabla310[[#This Row],[Tiempo_lineal (ns)]]&lt;$F$509)</f>
        <v>0</v>
      </c>
      <c r="W189" t="b">
        <f>OR(Tabla310[[#This Row],[Tiempo_normal (ns)]]&gt;$G$508,Tabla310[[#This Row],[Tiempo_normal (ns)]]&lt;$G$509)</f>
        <v>0</v>
      </c>
      <c r="X189" s="8">
        <v>186</v>
      </c>
      <c r="Y189" t="b">
        <f>OR(Tabla411[[#This Row],[Tiempo_lineal (ns)]]&gt;$I$508,Tabla411[[#This Row],[Tiempo_lineal (ns)]]&lt;$I$509)</f>
        <v>0</v>
      </c>
      <c r="Z189" t="b">
        <f>OR(Tabla411[[#This Row],[Tiempo_normal (ns)]]&gt;$J$508,Tabla411[[#This Row],[Tiempo_normal (ns)]]&lt;$J$509)</f>
        <v>0</v>
      </c>
      <c r="AA189" s="8">
        <v>186</v>
      </c>
      <c r="AB189" t="b">
        <f>OR(Tabla512[[#This Row],[Tiempo_lineal (ns)]]&gt;$L$508,Tabla512[[#This Row],[Tiempo_lineal (ns)]]&lt;$L$509)</f>
        <v>0</v>
      </c>
      <c r="AC189" t="b">
        <f>OR(Tabla512[[#This Row],[Tiempo_normal (ns)]]&gt;$M$508,Tabla512[[#This Row],[Tiempo_normal (ns)]]&lt;$M$509)</f>
        <v>0</v>
      </c>
      <c r="AD189" s="8">
        <v>186</v>
      </c>
      <c r="AE189" t="b">
        <f>OR(Tabla613[[#This Row],[Tiempo_lineal (ns)]]&gt;$O$508,Tabla613[[#This Row],[Tiempo_lineal (ns)]]&lt;$O$509)</f>
        <v>0</v>
      </c>
      <c r="AF189" s="1" t="b">
        <f>OR(Tabla613[[#This Row],[Tiempo_normal (ns)]]&gt;$P$508,Tabla613[[#This Row],[Tiempo_normal (ns)]]&lt;$P$509)</f>
        <v>0</v>
      </c>
    </row>
    <row r="190" spans="2:32" x14ac:dyDescent="0.3">
      <c r="B190">
        <v>187</v>
      </c>
      <c r="C190">
        <v>26419</v>
      </c>
      <c r="D190">
        <v>88659</v>
      </c>
      <c r="E190">
        <v>187</v>
      </c>
      <c r="F190">
        <v>212485</v>
      </c>
      <c r="G190">
        <v>720516</v>
      </c>
      <c r="H190">
        <v>187</v>
      </c>
      <c r="I190" s="35">
        <v>2201110</v>
      </c>
      <c r="J190" s="35">
        <v>6648560</v>
      </c>
      <c r="K190">
        <v>187</v>
      </c>
      <c r="L190" s="35">
        <v>23090400</v>
      </c>
      <c r="M190" s="35">
        <v>78414500</v>
      </c>
      <c r="N190">
        <v>187</v>
      </c>
      <c r="O190" s="35">
        <v>235368000</v>
      </c>
      <c r="P190" s="35">
        <v>776953000</v>
      </c>
      <c r="R190" s="7">
        <v>187</v>
      </c>
      <c r="S190" t="b">
        <f>OR(Tabla19[[#This Row],[Tiempo_lineal (ns)]]&gt;$C$508,Tabla19[[#This Row],[Tiempo_lineal (ns)]]&lt;$C$509)</f>
        <v>0</v>
      </c>
      <c r="T190" t="b">
        <f>OR(Tabla19[[#This Row],[Tiempo_normal (ns)]]&gt;$D$508,Tabla19[[#This Row],[Tiempo_normal (ns)]]&lt;$D$509)</f>
        <v>0</v>
      </c>
      <c r="U190" s="7">
        <v>187</v>
      </c>
      <c r="V190" t="b">
        <f>OR(Tabla310[[#This Row],[Tiempo_lineal (ns)]]&gt;$F$508,Tabla310[[#This Row],[Tiempo_lineal (ns)]]&lt;$F$509)</f>
        <v>0</v>
      </c>
      <c r="W190" t="b">
        <f>OR(Tabla310[[#This Row],[Tiempo_normal (ns)]]&gt;$G$508,Tabla310[[#This Row],[Tiempo_normal (ns)]]&lt;$G$509)</f>
        <v>0</v>
      </c>
      <c r="X190" s="7">
        <v>187</v>
      </c>
      <c r="Y190" t="b">
        <f>OR(Tabla411[[#This Row],[Tiempo_lineal (ns)]]&gt;$I$508,Tabla411[[#This Row],[Tiempo_lineal (ns)]]&lt;$I$509)</f>
        <v>0</v>
      </c>
      <c r="Z190" t="b">
        <f>OR(Tabla411[[#This Row],[Tiempo_normal (ns)]]&gt;$J$508,Tabla411[[#This Row],[Tiempo_normal (ns)]]&lt;$J$509)</f>
        <v>0</v>
      </c>
      <c r="AA190" s="7">
        <v>187</v>
      </c>
      <c r="AB190" t="b">
        <f>OR(Tabla512[[#This Row],[Tiempo_lineal (ns)]]&gt;$L$508,Tabla512[[#This Row],[Tiempo_lineal (ns)]]&lt;$L$509)</f>
        <v>0</v>
      </c>
      <c r="AC190" t="b">
        <f>OR(Tabla512[[#This Row],[Tiempo_normal (ns)]]&gt;$M$508,Tabla512[[#This Row],[Tiempo_normal (ns)]]&lt;$M$509)</f>
        <v>0</v>
      </c>
      <c r="AD190" s="7">
        <v>187</v>
      </c>
      <c r="AE190" t="b">
        <f>OR(Tabla613[[#This Row],[Tiempo_lineal (ns)]]&gt;$O$508,Tabla613[[#This Row],[Tiempo_lineal (ns)]]&lt;$O$509)</f>
        <v>0</v>
      </c>
      <c r="AF190" s="1" t="b">
        <f>OR(Tabla613[[#This Row],[Tiempo_normal (ns)]]&gt;$P$508,Tabla613[[#This Row],[Tiempo_normal (ns)]]&lt;$P$509)</f>
        <v>0</v>
      </c>
    </row>
    <row r="191" spans="2:32" x14ac:dyDescent="0.3">
      <c r="B191">
        <v>188</v>
      </c>
      <c r="C191">
        <v>26421</v>
      </c>
      <c r="D191">
        <v>94684</v>
      </c>
      <c r="E191">
        <v>188</v>
      </c>
      <c r="F191">
        <v>254044</v>
      </c>
      <c r="G191">
        <v>780161</v>
      </c>
      <c r="H191">
        <v>188</v>
      </c>
      <c r="I191" s="35">
        <v>2265090</v>
      </c>
      <c r="J191" s="35">
        <v>6562590</v>
      </c>
      <c r="K191">
        <v>188</v>
      </c>
      <c r="L191" s="35">
        <v>23115200</v>
      </c>
      <c r="M191" s="35">
        <v>75511900</v>
      </c>
      <c r="N191">
        <v>188</v>
      </c>
      <c r="O191" s="35">
        <v>239264000</v>
      </c>
      <c r="P191" s="35">
        <v>752496000</v>
      </c>
      <c r="R191" s="8">
        <v>188</v>
      </c>
      <c r="S191" t="b">
        <f>OR(Tabla19[[#This Row],[Tiempo_lineal (ns)]]&gt;$C$508,Tabla19[[#This Row],[Tiempo_lineal (ns)]]&lt;$C$509)</f>
        <v>0</v>
      </c>
      <c r="T191" t="b">
        <f>OR(Tabla19[[#This Row],[Tiempo_normal (ns)]]&gt;$D$508,Tabla19[[#This Row],[Tiempo_normal (ns)]]&lt;$D$509)</f>
        <v>0</v>
      </c>
      <c r="U191" s="8">
        <v>188</v>
      </c>
      <c r="V191" t="b">
        <f>OR(Tabla310[[#This Row],[Tiempo_lineal (ns)]]&gt;$F$508,Tabla310[[#This Row],[Tiempo_lineal (ns)]]&lt;$F$509)</f>
        <v>0</v>
      </c>
      <c r="W191" t="b">
        <f>OR(Tabla310[[#This Row],[Tiempo_normal (ns)]]&gt;$G$508,Tabla310[[#This Row],[Tiempo_normal (ns)]]&lt;$G$509)</f>
        <v>0</v>
      </c>
      <c r="X191" s="8">
        <v>188</v>
      </c>
      <c r="Y191" t="b">
        <f>OR(Tabla411[[#This Row],[Tiempo_lineal (ns)]]&gt;$I$508,Tabla411[[#This Row],[Tiempo_lineal (ns)]]&lt;$I$509)</f>
        <v>0</v>
      </c>
      <c r="Z191" t="b">
        <f>OR(Tabla411[[#This Row],[Tiempo_normal (ns)]]&gt;$J$508,Tabla411[[#This Row],[Tiempo_normal (ns)]]&lt;$J$509)</f>
        <v>0</v>
      </c>
      <c r="AA191" s="8">
        <v>188</v>
      </c>
      <c r="AB191" t="b">
        <f>OR(Tabla512[[#This Row],[Tiempo_lineal (ns)]]&gt;$L$508,Tabla512[[#This Row],[Tiempo_lineal (ns)]]&lt;$L$509)</f>
        <v>0</v>
      </c>
      <c r="AC191" t="b">
        <f>OR(Tabla512[[#This Row],[Tiempo_normal (ns)]]&gt;$M$508,Tabla512[[#This Row],[Tiempo_normal (ns)]]&lt;$M$509)</f>
        <v>0</v>
      </c>
      <c r="AD191" s="8">
        <v>188</v>
      </c>
      <c r="AE191" t="b">
        <f>OR(Tabla613[[#This Row],[Tiempo_lineal (ns)]]&gt;$O$508,Tabla613[[#This Row],[Tiempo_lineal (ns)]]&lt;$O$509)</f>
        <v>0</v>
      </c>
      <c r="AF191" s="1" t="b">
        <f>OR(Tabla613[[#This Row],[Tiempo_normal (ns)]]&gt;$P$508,Tabla613[[#This Row],[Tiempo_normal (ns)]]&lt;$P$509)</f>
        <v>0</v>
      </c>
    </row>
    <row r="192" spans="2:32" x14ac:dyDescent="0.3">
      <c r="B192">
        <v>189</v>
      </c>
      <c r="C192">
        <v>26458</v>
      </c>
      <c r="D192">
        <v>88160</v>
      </c>
      <c r="E192">
        <v>189</v>
      </c>
      <c r="F192">
        <v>213277</v>
      </c>
      <c r="G192">
        <v>776932</v>
      </c>
      <c r="H192">
        <v>189</v>
      </c>
      <c r="I192" s="35">
        <v>2260110</v>
      </c>
      <c r="J192" s="35">
        <v>8909770</v>
      </c>
      <c r="K192">
        <v>189</v>
      </c>
      <c r="L192" s="35">
        <v>23163900</v>
      </c>
      <c r="M192" s="35">
        <v>74760300</v>
      </c>
      <c r="N192">
        <v>189</v>
      </c>
      <c r="O192" s="35">
        <v>226737000</v>
      </c>
      <c r="P192" s="35">
        <v>765591000</v>
      </c>
      <c r="R192" s="7">
        <v>189</v>
      </c>
      <c r="S192" t="b">
        <f>OR(Tabla19[[#This Row],[Tiempo_lineal (ns)]]&gt;$C$508,Tabla19[[#This Row],[Tiempo_lineal (ns)]]&lt;$C$509)</f>
        <v>0</v>
      </c>
      <c r="T192" t="b">
        <f>OR(Tabla19[[#This Row],[Tiempo_normal (ns)]]&gt;$D$508,Tabla19[[#This Row],[Tiempo_normal (ns)]]&lt;$D$509)</f>
        <v>0</v>
      </c>
      <c r="U192" s="7">
        <v>189</v>
      </c>
      <c r="V192" t="b">
        <f>OR(Tabla310[[#This Row],[Tiempo_lineal (ns)]]&gt;$F$508,Tabla310[[#This Row],[Tiempo_lineal (ns)]]&lt;$F$509)</f>
        <v>0</v>
      </c>
      <c r="W192" t="b">
        <f>OR(Tabla310[[#This Row],[Tiempo_normal (ns)]]&gt;$G$508,Tabla310[[#This Row],[Tiempo_normal (ns)]]&lt;$G$509)</f>
        <v>0</v>
      </c>
      <c r="X192" s="7">
        <v>189</v>
      </c>
      <c r="Y192" t="b">
        <f>OR(Tabla411[[#This Row],[Tiempo_lineal (ns)]]&gt;$I$508,Tabla411[[#This Row],[Tiempo_lineal (ns)]]&lt;$I$509)</f>
        <v>0</v>
      </c>
      <c r="Z192" t="b">
        <f>OR(Tabla411[[#This Row],[Tiempo_normal (ns)]]&gt;$J$508,Tabla411[[#This Row],[Tiempo_normal (ns)]]&lt;$J$509)</f>
        <v>1</v>
      </c>
      <c r="AA192" s="7">
        <v>189</v>
      </c>
      <c r="AB192" t="b">
        <f>OR(Tabla512[[#This Row],[Tiempo_lineal (ns)]]&gt;$L$508,Tabla512[[#This Row],[Tiempo_lineal (ns)]]&lt;$L$509)</f>
        <v>0</v>
      </c>
      <c r="AC192" t="b">
        <f>OR(Tabla512[[#This Row],[Tiempo_normal (ns)]]&gt;$M$508,Tabla512[[#This Row],[Tiempo_normal (ns)]]&lt;$M$509)</f>
        <v>0</v>
      </c>
      <c r="AD192" s="7">
        <v>189</v>
      </c>
      <c r="AE192" t="b">
        <f>OR(Tabla613[[#This Row],[Tiempo_lineal (ns)]]&gt;$O$508,Tabla613[[#This Row],[Tiempo_lineal (ns)]]&lt;$O$509)</f>
        <v>0</v>
      </c>
      <c r="AF192" s="1" t="b">
        <f>OR(Tabla613[[#This Row],[Tiempo_normal (ns)]]&gt;$P$508,Tabla613[[#This Row],[Tiempo_normal (ns)]]&lt;$P$509)</f>
        <v>0</v>
      </c>
    </row>
    <row r="193" spans="2:32" x14ac:dyDescent="0.3">
      <c r="B193">
        <v>190</v>
      </c>
      <c r="C193">
        <v>26398</v>
      </c>
      <c r="D193">
        <v>88164</v>
      </c>
      <c r="E193">
        <v>190</v>
      </c>
      <c r="F193">
        <v>251152</v>
      </c>
      <c r="G193">
        <v>809743</v>
      </c>
      <c r="H193">
        <v>190</v>
      </c>
      <c r="I193" s="35">
        <v>4515840</v>
      </c>
      <c r="J193" s="35">
        <v>7456260</v>
      </c>
      <c r="K193">
        <v>190</v>
      </c>
      <c r="L193" s="35">
        <v>22010400</v>
      </c>
      <c r="M193" s="35">
        <v>75674100</v>
      </c>
      <c r="N193">
        <v>190</v>
      </c>
      <c r="O193" s="35">
        <v>230272000</v>
      </c>
      <c r="P193" s="35">
        <v>777357000</v>
      </c>
      <c r="R193" s="8">
        <v>190</v>
      </c>
      <c r="S193" t="b">
        <f>OR(Tabla19[[#This Row],[Tiempo_lineal (ns)]]&gt;$C$508,Tabla19[[#This Row],[Tiempo_lineal (ns)]]&lt;$C$509)</f>
        <v>0</v>
      </c>
      <c r="T193" t="b">
        <f>OR(Tabla19[[#This Row],[Tiempo_normal (ns)]]&gt;$D$508,Tabla19[[#This Row],[Tiempo_normal (ns)]]&lt;$D$509)</f>
        <v>0</v>
      </c>
      <c r="U193" s="8">
        <v>190</v>
      </c>
      <c r="V193" t="b">
        <f>OR(Tabla310[[#This Row],[Tiempo_lineal (ns)]]&gt;$F$508,Tabla310[[#This Row],[Tiempo_lineal (ns)]]&lt;$F$509)</f>
        <v>0</v>
      </c>
      <c r="W193" t="b">
        <f>OR(Tabla310[[#This Row],[Tiempo_normal (ns)]]&gt;$G$508,Tabla310[[#This Row],[Tiempo_normal (ns)]]&lt;$G$509)</f>
        <v>0</v>
      </c>
      <c r="X193" s="8">
        <v>190</v>
      </c>
      <c r="Y193" t="b">
        <f>OR(Tabla411[[#This Row],[Tiempo_lineal (ns)]]&gt;$I$508,Tabla411[[#This Row],[Tiempo_lineal (ns)]]&lt;$I$509)</f>
        <v>1</v>
      </c>
      <c r="Z193" t="b">
        <f>OR(Tabla411[[#This Row],[Tiempo_normal (ns)]]&gt;$J$508,Tabla411[[#This Row],[Tiempo_normal (ns)]]&lt;$J$509)</f>
        <v>0</v>
      </c>
      <c r="AA193" s="8">
        <v>190</v>
      </c>
      <c r="AB193" t="b">
        <f>OR(Tabla512[[#This Row],[Tiempo_lineal (ns)]]&gt;$L$508,Tabla512[[#This Row],[Tiempo_lineal (ns)]]&lt;$L$509)</f>
        <v>0</v>
      </c>
      <c r="AC193" t="b">
        <f>OR(Tabla512[[#This Row],[Tiempo_normal (ns)]]&gt;$M$508,Tabla512[[#This Row],[Tiempo_normal (ns)]]&lt;$M$509)</f>
        <v>0</v>
      </c>
      <c r="AD193" s="8">
        <v>190</v>
      </c>
      <c r="AE193" t="b">
        <f>OR(Tabla613[[#This Row],[Tiempo_lineal (ns)]]&gt;$O$508,Tabla613[[#This Row],[Tiempo_lineal (ns)]]&lt;$O$509)</f>
        <v>0</v>
      </c>
      <c r="AF193" s="1" t="b">
        <f>OR(Tabla613[[#This Row],[Tiempo_normal (ns)]]&gt;$P$508,Tabla613[[#This Row],[Tiempo_normal (ns)]]&lt;$P$509)</f>
        <v>0</v>
      </c>
    </row>
    <row r="194" spans="2:32" x14ac:dyDescent="0.3">
      <c r="B194">
        <v>191</v>
      </c>
      <c r="C194">
        <v>26321</v>
      </c>
      <c r="D194">
        <v>88690</v>
      </c>
      <c r="E194">
        <v>191</v>
      </c>
      <c r="F194">
        <v>242929</v>
      </c>
      <c r="G194">
        <v>848394</v>
      </c>
      <c r="H194">
        <v>191</v>
      </c>
      <c r="I194" s="35">
        <v>2239660</v>
      </c>
      <c r="J194" s="35">
        <v>7867620</v>
      </c>
      <c r="K194">
        <v>191</v>
      </c>
      <c r="L194" s="35">
        <v>24054300</v>
      </c>
      <c r="M194" s="35">
        <v>71465600</v>
      </c>
      <c r="N194">
        <v>191</v>
      </c>
      <c r="O194" s="35">
        <v>235245000</v>
      </c>
      <c r="P194" s="35">
        <v>753592000</v>
      </c>
      <c r="R194" s="7">
        <v>191</v>
      </c>
      <c r="S194" t="b">
        <f>OR(Tabla19[[#This Row],[Tiempo_lineal (ns)]]&gt;$C$508,Tabla19[[#This Row],[Tiempo_lineal (ns)]]&lt;$C$509)</f>
        <v>0</v>
      </c>
      <c r="T194" t="b">
        <f>OR(Tabla19[[#This Row],[Tiempo_normal (ns)]]&gt;$D$508,Tabla19[[#This Row],[Tiempo_normal (ns)]]&lt;$D$509)</f>
        <v>0</v>
      </c>
      <c r="U194" s="7">
        <v>191</v>
      </c>
      <c r="V194" t="b">
        <f>OR(Tabla310[[#This Row],[Tiempo_lineal (ns)]]&gt;$F$508,Tabla310[[#This Row],[Tiempo_lineal (ns)]]&lt;$F$509)</f>
        <v>0</v>
      </c>
      <c r="W194" t="b">
        <f>OR(Tabla310[[#This Row],[Tiempo_normal (ns)]]&gt;$G$508,Tabla310[[#This Row],[Tiempo_normal (ns)]]&lt;$G$509)</f>
        <v>0</v>
      </c>
      <c r="X194" s="7">
        <v>191</v>
      </c>
      <c r="Y194" t="b">
        <f>OR(Tabla411[[#This Row],[Tiempo_lineal (ns)]]&gt;$I$508,Tabla411[[#This Row],[Tiempo_lineal (ns)]]&lt;$I$509)</f>
        <v>0</v>
      </c>
      <c r="Z194" t="b">
        <f>OR(Tabla411[[#This Row],[Tiempo_normal (ns)]]&gt;$J$508,Tabla411[[#This Row],[Tiempo_normal (ns)]]&lt;$J$509)</f>
        <v>0</v>
      </c>
      <c r="AA194" s="7">
        <v>191</v>
      </c>
      <c r="AB194" t="b">
        <f>OR(Tabla512[[#This Row],[Tiempo_lineal (ns)]]&gt;$L$508,Tabla512[[#This Row],[Tiempo_lineal (ns)]]&lt;$L$509)</f>
        <v>0</v>
      </c>
      <c r="AC194" t="b">
        <f>OR(Tabla512[[#This Row],[Tiempo_normal (ns)]]&gt;$M$508,Tabla512[[#This Row],[Tiempo_normal (ns)]]&lt;$M$509)</f>
        <v>0</v>
      </c>
      <c r="AD194" s="7">
        <v>191</v>
      </c>
      <c r="AE194" t="b">
        <f>OR(Tabla613[[#This Row],[Tiempo_lineal (ns)]]&gt;$O$508,Tabla613[[#This Row],[Tiempo_lineal (ns)]]&lt;$O$509)</f>
        <v>0</v>
      </c>
      <c r="AF194" s="1" t="b">
        <f>OR(Tabla613[[#This Row],[Tiempo_normal (ns)]]&gt;$P$508,Tabla613[[#This Row],[Tiempo_normal (ns)]]&lt;$P$509)</f>
        <v>0</v>
      </c>
    </row>
    <row r="195" spans="2:32" x14ac:dyDescent="0.3">
      <c r="B195">
        <v>192</v>
      </c>
      <c r="C195">
        <v>26512</v>
      </c>
      <c r="D195">
        <v>87892</v>
      </c>
      <c r="E195">
        <v>192</v>
      </c>
      <c r="F195">
        <v>239388</v>
      </c>
      <c r="G195">
        <v>718016</v>
      </c>
      <c r="H195">
        <v>192</v>
      </c>
      <c r="I195" s="35">
        <v>2479700</v>
      </c>
      <c r="J195" s="35">
        <v>7956050</v>
      </c>
      <c r="K195">
        <v>192</v>
      </c>
      <c r="L195" s="35">
        <v>23907600</v>
      </c>
      <c r="M195" s="35">
        <v>81588900</v>
      </c>
      <c r="N195">
        <v>192</v>
      </c>
      <c r="O195" s="35">
        <v>237514000</v>
      </c>
      <c r="P195" s="35">
        <v>808840000</v>
      </c>
      <c r="R195" s="8">
        <v>192</v>
      </c>
      <c r="S195" t="b">
        <f>OR(Tabla19[[#This Row],[Tiempo_lineal (ns)]]&gt;$C$508,Tabla19[[#This Row],[Tiempo_lineal (ns)]]&lt;$C$509)</f>
        <v>0</v>
      </c>
      <c r="T195" t="b">
        <f>OR(Tabla19[[#This Row],[Tiempo_normal (ns)]]&gt;$D$508,Tabla19[[#This Row],[Tiempo_normal (ns)]]&lt;$D$509)</f>
        <v>0</v>
      </c>
      <c r="U195" s="8">
        <v>192</v>
      </c>
      <c r="V195" t="b">
        <f>OR(Tabla310[[#This Row],[Tiempo_lineal (ns)]]&gt;$F$508,Tabla310[[#This Row],[Tiempo_lineal (ns)]]&lt;$F$509)</f>
        <v>0</v>
      </c>
      <c r="W195" t="b">
        <f>OR(Tabla310[[#This Row],[Tiempo_normal (ns)]]&gt;$G$508,Tabla310[[#This Row],[Tiempo_normal (ns)]]&lt;$G$509)</f>
        <v>0</v>
      </c>
      <c r="X195" s="8">
        <v>192</v>
      </c>
      <c r="Y195" t="b">
        <f>OR(Tabla411[[#This Row],[Tiempo_lineal (ns)]]&gt;$I$508,Tabla411[[#This Row],[Tiempo_lineal (ns)]]&lt;$I$509)</f>
        <v>0</v>
      </c>
      <c r="Z195" t="b">
        <f>OR(Tabla411[[#This Row],[Tiempo_normal (ns)]]&gt;$J$508,Tabla411[[#This Row],[Tiempo_normal (ns)]]&lt;$J$509)</f>
        <v>0</v>
      </c>
      <c r="AA195" s="8">
        <v>192</v>
      </c>
      <c r="AB195" t="b">
        <f>OR(Tabla512[[#This Row],[Tiempo_lineal (ns)]]&gt;$L$508,Tabla512[[#This Row],[Tiempo_lineal (ns)]]&lt;$L$509)</f>
        <v>0</v>
      </c>
      <c r="AC195" t="b">
        <f>OR(Tabla512[[#This Row],[Tiempo_normal (ns)]]&gt;$M$508,Tabla512[[#This Row],[Tiempo_normal (ns)]]&lt;$M$509)</f>
        <v>0</v>
      </c>
      <c r="AD195" s="8">
        <v>192</v>
      </c>
      <c r="AE195" t="b">
        <f>OR(Tabla613[[#This Row],[Tiempo_lineal (ns)]]&gt;$O$508,Tabla613[[#This Row],[Tiempo_lineal (ns)]]&lt;$O$509)</f>
        <v>0</v>
      </c>
      <c r="AF195" s="1" t="b">
        <f>OR(Tabla613[[#This Row],[Tiempo_normal (ns)]]&gt;$P$508,Tabla613[[#This Row],[Tiempo_normal (ns)]]&lt;$P$509)</f>
        <v>0</v>
      </c>
    </row>
    <row r="196" spans="2:32" x14ac:dyDescent="0.3">
      <c r="B196">
        <v>193</v>
      </c>
      <c r="C196">
        <v>26480</v>
      </c>
      <c r="D196">
        <v>89195</v>
      </c>
      <c r="E196">
        <v>193</v>
      </c>
      <c r="F196">
        <v>213845</v>
      </c>
      <c r="G196">
        <v>735882</v>
      </c>
      <c r="H196">
        <v>193</v>
      </c>
      <c r="I196" s="35">
        <v>2270800</v>
      </c>
      <c r="J196" s="35">
        <v>6899160</v>
      </c>
      <c r="K196">
        <v>193</v>
      </c>
      <c r="L196" s="35">
        <v>22224500</v>
      </c>
      <c r="M196" s="35">
        <v>80438400</v>
      </c>
      <c r="N196">
        <v>193</v>
      </c>
      <c r="O196" s="35">
        <v>248105000</v>
      </c>
      <c r="P196" s="35">
        <v>764090000</v>
      </c>
      <c r="R196" s="7">
        <v>193</v>
      </c>
      <c r="S196" t="b">
        <f>OR(Tabla19[[#This Row],[Tiempo_lineal (ns)]]&gt;$C$508,Tabla19[[#This Row],[Tiempo_lineal (ns)]]&lt;$C$509)</f>
        <v>0</v>
      </c>
      <c r="T196" t="b">
        <f>OR(Tabla19[[#This Row],[Tiempo_normal (ns)]]&gt;$D$508,Tabla19[[#This Row],[Tiempo_normal (ns)]]&lt;$D$509)</f>
        <v>0</v>
      </c>
      <c r="U196" s="7">
        <v>193</v>
      </c>
      <c r="V196" t="b">
        <f>OR(Tabla310[[#This Row],[Tiempo_lineal (ns)]]&gt;$F$508,Tabla310[[#This Row],[Tiempo_lineal (ns)]]&lt;$F$509)</f>
        <v>0</v>
      </c>
      <c r="W196" t="b">
        <f>OR(Tabla310[[#This Row],[Tiempo_normal (ns)]]&gt;$G$508,Tabla310[[#This Row],[Tiempo_normal (ns)]]&lt;$G$509)</f>
        <v>0</v>
      </c>
      <c r="X196" s="7">
        <v>193</v>
      </c>
      <c r="Y196" t="b">
        <f>OR(Tabla411[[#This Row],[Tiempo_lineal (ns)]]&gt;$I$508,Tabla411[[#This Row],[Tiempo_lineal (ns)]]&lt;$I$509)</f>
        <v>0</v>
      </c>
      <c r="Z196" t="b">
        <f>OR(Tabla411[[#This Row],[Tiempo_normal (ns)]]&gt;$J$508,Tabla411[[#This Row],[Tiempo_normal (ns)]]&lt;$J$509)</f>
        <v>0</v>
      </c>
      <c r="AA196" s="7">
        <v>193</v>
      </c>
      <c r="AB196" t="b">
        <f>OR(Tabla512[[#This Row],[Tiempo_lineal (ns)]]&gt;$L$508,Tabla512[[#This Row],[Tiempo_lineal (ns)]]&lt;$L$509)</f>
        <v>0</v>
      </c>
      <c r="AC196" t="b">
        <f>OR(Tabla512[[#This Row],[Tiempo_normal (ns)]]&gt;$M$508,Tabla512[[#This Row],[Tiempo_normal (ns)]]&lt;$M$509)</f>
        <v>0</v>
      </c>
      <c r="AD196" s="7">
        <v>193</v>
      </c>
      <c r="AE196" t="b">
        <f>OR(Tabla613[[#This Row],[Tiempo_lineal (ns)]]&gt;$O$508,Tabla613[[#This Row],[Tiempo_lineal (ns)]]&lt;$O$509)</f>
        <v>0</v>
      </c>
      <c r="AF196" s="1" t="b">
        <f>OR(Tabla613[[#This Row],[Tiempo_normal (ns)]]&gt;$P$508,Tabla613[[#This Row],[Tiempo_normal (ns)]]&lt;$P$509)</f>
        <v>0</v>
      </c>
    </row>
    <row r="197" spans="2:32" x14ac:dyDescent="0.3">
      <c r="B197">
        <v>194</v>
      </c>
      <c r="C197">
        <v>26375</v>
      </c>
      <c r="D197">
        <v>89226</v>
      </c>
      <c r="E197">
        <v>194</v>
      </c>
      <c r="F197">
        <v>267510</v>
      </c>
      <c r="G197">
        <v>668156</v>
      </c>
      <c r="H197">
        <v>194</v>
      </c>
      <c r="I197" s="35">
        <v>2228620</v>
      </c>
      <c r="J197" s="35">
        <v>6808580</v>
      </c>
      <c r="K197">
        <v>194</v>
      </c>
      <c r="L197" s="35">
        <v>23295100</v>
      </c>
      <c r="M197" s="35">
        <v>73397300</v>
      </c>
      <c r="N197">
        <v>194</v>
      </c>
      <c r="O197" s="35">
        <v>228939000</v>
      </c>
      <c r="P197" s="35">
        <v>800929000</v>
      </c>
      <c r="R197" s="8">
        <v>194</v>
      </c>
      <c r="S197" t="b">
        <f>OR(Tabla19[[#This Row],[Tiempo_lineal (ns)]]&gt;$C$508,Tabla19[[#This Row],[Tiempo_lineal (ns)]]&lt;$C$509)</f>
        <v>0</v>
      </c>
      <c r="T197" t="b">
        <f>OR(Tabla19[[#This Row],[Tiempo_normal (ns)]]&gt;$D$508,Tabla19[[#This Row],[Tiempo_normal (ns)]]&lt;$D$509)</f>
        <v>0</v>
      </c>
      <c r="U197" s="8">
        <v>194</v>
      </c>
      <c r="V197" t="b">
        <f>OR(Tabla310[[#This Row],[Tiempo_lineal (ns)]]&gt;$F$508,Tabla310[[#This Row],[Tiempo_lineal (ns)]]&lt;$F$509)</f>
        <v>0</v>
      </c>
      <c r="W197" t="b">
        <f>OR(Tabla310[[#This Row],[Tiempo_normal (ns)]]&gt;$G$508,Tabla310[[#This Row],[Tiempo_normal (ns)]]&lt;$G$509)</f>
        <v>0</v>
      </c>
      <c r="X197" s="8">
        <v>194</v>
      </c>
      <c r="Y197" t="b">
        <f>OR(Tabla411[[#This Row],[Tiempo_lineal (ns)]]&gt;$I$508,Tabla411[[#This Row],[Tiempo_lineal (ns)]]&lt;$I$509)</f>
        <v>0</v>
      </c>
      <c r="Z197" t="b">
        <f>OR(Tabla411[[#This Row],[Tiempo_normal (ns)]]&gt;$J$508,Tabla411[[#This Row],[Tiempo_normal (ns)]]&lt;$J$509)</f>
        <v>0</v>
      </c>
      <c r="AA197" s="8">
        <v>194</v>
      </c>
      <c r="AB197" t="b">
        <f>OR(Tabla512[[#This Row],[Tiempo_lineal (ns)]]&gt;$L$508,Tabla512[[#This Row],[Tiempo_lineal (ns)]]&lt;$L$509)</f>
        <v>0</v>
      </c>
      <c r="AC197" t="b">
        <f>OR(Tabla512[[#This Row],[Tiempo_normal (ns)]]&gt;$M$508,Tabla512[[#This Row],[Tiempo_normal (ns)]]&lt;$M$509)</f>
        <v>0</v>
      </c>
      <c r="AD197" s="8">
        <v>194</v>
      </c>
      <c r="AE197" t="b">
        <f>OR(Tabla613[[#This Row],[Tiempo_lineal (ns)]]&gt;$O$508,Tabla613[[#This Row],[Tiempo_lineal (ns)]]&lt;$O$509)</f>
        <v>0</v>
      </c>
      <c r="AF197" s="1" t="b">
        <f>OR(Tabla613[[#This Row],[Tiempo_normal (ns)]]&gt;$P$508,Tabla613[[#This Row],[Tiempo_normal (ns)]]&lt;$P$509)</f>
        <v>0</v>
      </c>
    </row>
    <row r="198" spans="2:32" x14ac:dyDescent="0.3">
      <c r="B198">
        <v>195</v>
      </c>
      <c r="C198">
        <v>26419</v>
      </c>
      <c r="D198">
        <v>88714</v>
      </c>
      <c r="E198">
        <v>195</v>
      </c>
      <c r="F198">
        <v>212727</v>
      </c>
      <c r="G198">
        <v>718191</v>
      </c>
      <c r="H198">
        <v>195</v>
      </c>
      <c r="I198" s="35">
        <v>2213600</v>
      </c>
      <c r="J198" s="35">
        <v>6485450</v>
      </c>
      <c r="K198">
        <v>195</v>
      </c>
      <c r="L198" s="35">
        <v>24008600</v>
      </c>
      <c r="M198" s="35">
        <v>73778300</v>
      </c>
      <c r="N198">
        <v>195</v>
      </c>
      <c r="O198" s="35">
        <v>250069000</v>
      </c>
      <c r="P198" s="35">
        <v>789436000</v>
      </c>
      <c r="R198" s="7">
        <v>195</v>
      </c>
      <c r="S198" t="b">
        <f>OR(Tabla19[[#This Row],[Tiempo_lineal (ns)]]&gt;$C$508,Tabla19[[#This Row],[Tiempo_lineal (ns)]]&lt;$C$509)</f>
        <v>0</v>
      </c>
      <c r="T198" t="b">
        <f>OR(Tabla19[[#This Row],[Tiempo_normal (ns)]]&gt;$D$508,Tabla19[[#This Row],[Tiempo_normal (ns)]]&lt;$D$509)</f>
        <v>0</v>
      </c>
      <c r="U198" s="7">
        <v>195</v>
      </c>
      <c r="V198" t="b">
        <f>OR(Tabla310[[#This Row],[Tiempo_lineal (ns)]]&gt;$F$508,Tabla310[[#This Row],[Tiempo_lineal (ns)]]&lt;$F$509)</f>
        <v>0</v>
      </c>
      <c r="W198" t="b">
        <f>OR(Tabla310[[#This Row],[Tiempo_normal (ns)]]&gt;$G$508,Tabla310[[#This Row],[Tiempo_normal (ns)]]&lt;$G$509)</f>
        <v>0</v>
      </c>
      <c r="X198" s="7">
        <v>195</v>
      </c>
      <c r="Y198" t="b">
        <f>OR(Tabla411[[#This Row],[Tiempo_lineal (ns)]]&gt;$I$508,Tabla411[[#This Row],[Tiempo_lineal (ns)]]&lt;$I$509)</f>
        <v>0</v>
      </c>
      <c r="Z198" t="b">
        <f>OR(Tabla411[[#This Row],[Tiempo_normal (ns)]]&gt;$J$508,Tabla411[[#This Row],[Tiempo_normal (ns)]]&lt;$J$509)</f>
        <v>0</v>
      </c>
      <c r="AA198" s="7">
        <v>195</v>
      </c>
      <c r="AB198" t="b">
        <f>OR(Tabla512[[#This Row],[Tiempo_lineal (ns)]]&gt;$L$508,Tabla512[[#This Row],[Tiempo_lineal (ns)]]&lt;$L$509)</f>
        <v>0</v>
      </c>
      <c r="AC198" t="b">
        <f>OR(Tabla512[[#This Row],[Tiempo_normal (ns)]]&gt;$M$508,Tabla512[[#This Row],[Tiempo_normal (ns)]]&lt;$M$509)</f>
        <v>0</v>
      </c>
      <c r="AD198" s="7">
        <v>195</v>
      </c>
      <c r="AE198" t="b">
        <f>OR(Tabla613[[#This Row],[Tiempo_lineal (ns)]]&gt;$O$508,Tabla613[[#This Row],[Tiempo_lineal (ns)]]&lt;$O$509)</f>
        <v>0</v>
      </c>
      <c r="AF198" s="1" t="b">
        <f>OR(Tabla613[[#This Row],[Tiempo_normal (ns)]]&gt;$P$508,Tabla613[[#This Row],[Tiempo_normal (ns)]]&lt;$P$509)</f>
        <v>0</v>
      </c>
    </row>
    <row r="199" spans="2:32" x14ac:dyDescent="0.3">
      <c r="B199">
        <v>196</v>
      </c>
      <c r="C199">
        <v>26384</v>
      </c>
      <c r="D199">
        <v>88721</v>
      </c>
      <c r="E199">
        <v>196</v>
      </c>
      <c r="F199">
        <v>212664</v>
      </c>
      <c r="G199">
        <v>648979</v>
      </c>
      <c r="H199">
        <v>196</v>
      </c>
      <c r="I199" s="35">
        <v>2172320</v>
      </c>
      <c r="J199" s="35">
        <v>6703710</v>
      </c>
      <c r="K199">
        <v>196</v>
      </c>
      <c r="L199" s="35">
        <v>22519300</v>
      </c>
      <c r="M199" s="35">
        <v>77923100</v>
      </c>
      <c r="N199">
        <v>196</v>
      </c>
      <c r="O199" s="35">
        <v>228714000</v>
      </c>
      <c r="P199" s="35">
        <v>773859000</v>
      </c>
      <c r="R199" s="8">
        <v>196</v>
      </c>
      <c r="S199" t="b">
        <f>OR(Tabla19[[#This Row],[Tiempo_lineal (ns)]]&gt;$C$508,Tabla19[[#This Row],[Tiempo_lineal (ns)]]&lt;$C$509)</f>
        <v>0</v>
      </c>
      <c r="T199" t="b">
        <f>OR(Tabla19[[#This Row],[Tiempo_normal (ns)]]&gt;$D$508,Tabla19[[#This Row],[Tiempo_normal (ns)]]&lt;$D$509)</f>
        <v>0</v>
      </c>
      <c r="U199" s="8">
        <v>196</v>
      </c>
      <c r="V199" t="b">
        <f>OR(Tabla310[[#This Row],[Tiempo_lineal (ns)]]&gt;$F$508,Tabla310[[#This Row],[Tiempo_lineal (ns)]]&lt;$F$509)</f>
        <v>0</v>
      </c>
      <c r="W199" t="b">
        <f>OR(Tabla310[[#This Row],[Tiempo_normal (ns)]]&gt;$G$508,Tabla310[[#This Row],[Tiempo_normal (ns)]]&lt;$G$509)</f>
        <v>0</v>
      </c>
      <c r="X199" s="8">
        <v>196</v>
      </c>
      <c r="Y199" t="b">
        <f>OR(Tabla411[[#This Row],[Tiempo_lineal (ns)]]&gt;$I$508,Tabla411[[#This Row],[Tiempo_lineal (ns)]]&lt;$I$509)</f>
        <v>0</v>
      </c>
      <c r="Z199" t="b">
        <f>OR(Tabla411[[#This Row],[Tiempo_normal (ns)]]&gt;$J$508,Tabla411[[#This Row],[Tiempo_normal (ns)]]&lt;$J$509)</f>
        <v>0</v>
      </c>
      <c r="AA199" s="8">
        <v>196</v>
      </c>
      <c r="AB199" t="b">
        <f>OR(Tabla512[[#This Row],[Tiempo_lineal (ns)]]&gt;$L$508,Tabla512[[#This Row],[Tiempo_lineal (ns)]]&lt;$L$509)</f>
        <v>0</v>
      </c>
      <c r="AC199" t="b">
        <f>OR(Tabla512[[#This Row],[Tiempo_normal (ns)]]&gt;$M$508,Tabla512[[#This Row],[Tiempo_normal (ns)]]&lt;$M$509)</f>
        <v>0</v>
      </c>
      <c r="AD199" s="8">
        <v>196</v>
      </c>
      <c r="AE199" t="b">
        <f>OR(Tabla613[[#This Row],[Tiempo_lineal (ns)]]&gt;$O$508,Tabla613[[#This Row],[Tiempo_lineal (ns)]]&lt;$O$509)</f>
        <v>0</v>
      </c>
      <c r="AF199" s="1" t="b">
        <f>OR(Tabla613[[#This Row],[Tiempo_normal (ns)]]&gt;$P$508,Tabla613[[#This Row],[Tiempo_normal (ns)]]&lt;$P$509)</f>
        <v>0</v>
      </c>
    </row>
    <row r="200" spans="2:32" x14ac:dyDescent="0.3">
      <c r="B200">
        <v>197</v>
      </c>
      <c r="C200">
        <v>26484</v>
      </c>
      <c r="D200">
        <v>88677</v>
      </c>
      <c r="E200">
        <v>197</v>
      </c>
      <c r="F200">
        <v>212970</v>
      </c>
      <c r="G200">
        <v>812257</v>
      </c>
      <c r="H200">
        <v>197</v>
      </c>
      <c r="I200" s="35">
        <v>2142230</v>
      </c>
      <c r="J200" s="35">
        <v>6816340</v>
      </c>
      <c r="K200">
        <v>197</v>
      </c>
      <c r="L200" s="35">
        <v>22209200</v>
      </c>
      <c r="M200" s="35">
        <v>75154400</v>
      </c>
      <c r="N200">
        <v>197</v>
      </c>
      <c r="O200" s="35">
        <v>237893000</v>
      </c>
      <c r="P200" s="35">
        <v>797872000</v>
      </c>
      <c r="R200" s="7">
        <v>197</v>
      </c>
      <c r="S200" t="b">
        <f>OR(Tabla19[[#This Row],[Tiempo_lineal (ns)]]&gt;$C$508,Tabla19[[#This Row],[Tiempo_lineal (ns)]]&lt;$C$509)</f>
        <v>0</v>
      </c>
      <c r="T200" t="b">
        <f>OR(Tabla19[[#This Row],[Tiempo_normal (ns)]]&gt;$D$508,Tabla19[[#This Row],[Tiempo_normal (ns)]]&lt;$D$509)</f>
        <v>0</v>
      </c>
      <c r="U200" s="7">
        <v>197</v>
      </c>
      <c r="V200" t="b">
        <f>OR(Tabla310[[#This Row],[Tiempo_lineal (ns)]]&gt;$F$508,Tabla310[[#This Row],[Tiempo_lineal (ns)]]&lt;$F$509)</f>
        <v>0</v>
      </c>
      <c r="W200" t="b">
        <f>OR(Tabla310[[#This Row],[Tiempo_normal (ns)]]&gt;$G$508,Tabla310[[#This Row],[Tiempo_normal (ns)]]&lt;$G$509)</f>
        <v>0</v>
      </c>
      <c r="X200" s="7">
        <v>197</v>
      </c>
      <c r="Y200" t="b">
        <f>OR(Tabla411[[#This Row],[Tiempo_lineal (ns)]]&gt;$I$508,Tabla411[[#This Row],[Tiempo_lineal (ns)]]&lt;$I$509)</f>
        <v>0</v>
      </c>
      <c r="Z200" t="b">
        <f>OR(Tabla411[[#This Row],[Tiempo_normal (ns)]]&gt;$J$508,Tabla411[[#This Row],[Tiempo_normal (ns)]]&lt;$J$509)</f>
        <v>0</v>
      </c>
      <c r="AA200" s="7">
        <v>197</v>
      </c>
      <c r="AB200" t="b">
        <f>OR(Tabla512[[#This Row],[Tiempo_lineal (ns)]]&gt;$L$508,Tabla512[[#This Row],[Tiempo_lineal (ns)]]&lt;$L$509)</f>
        <v>0</v>
      </c>
      <c r="AC200" t="b">
        <f>OR(Tabla512[[#This Row],[Tiempo_normal (ns)]]&gt;$M$508,Tabla512[[#This Row],[Tiempo_normal (ns)]]&lt;$M$509)</f>
        <v>0</v>
      </c>
      <c r="AD200" s="7">
        <v>197</v>
      </c>
      <c r="AE200" t="b">
        <f>OR(Tabla613[[#This Row],[Tiempo_lineal (ns)]]&gt;$O$508,Tabla613[[#This Row],[Tiempo_lineal (ns)]]&lt;$O$509)</f>
        <v>0</v>
      </c>
      <c r="AF200" s="1" t="b">
        <f>OR(Tabla613[[#This Row],[Tiempo_normal (ns)]]&gt;$P$508,Tabla613[[#This Row],[Tiempo_normal (ns)]]&lt;$P$509)</f>
        <v>0</v>
      </c>
    </row>
    <row r="201" spans="2:32" x14ac:dyDescent="0.3">
      <c r="B201">
        <v>198</v>
      </c>
      <c r="C201">
        <v>26350</v>
      </c>
      <c r="D201">
        <v>88804</v>
      </c>
      <c r="E201">
        <v>198</v>
      </c>
      <c r="F201">
        <v>265786</v>
      </c>
      <c r="G201">
        <v>837471</v>
      </c>
      <c r="H201">
        <v>198</v>
      </c>
      <c r="I201" s="35">
        <v>2131610</v>
      </c>
      <c r="J201" s="35">
        <v>7158640</v>
      </c>
      <c r="K201">
        <v>198</v>
      </c>
      <c r="L201" s="35">
        <v>22512600</v>
      </c>
      <c r="M201" s="35">
        <v>73174000</v>
      </c>
      <c r="N201">
        <v>198</v>
      </c>
      <c r="O201" s="35">
        <v>237943000</v>
      </c>
      <c r="P201" s="35">
        <v>769800000</v>
      </c>
      <c r="R201" s="8">
        <v>198</v>
      </c>
      <c r="S201" t="b">
        <f>OR(Tabla19[[#This Row],[Tiempo_lineal (ns)]]&gt;$C$508,Tabla19[[#This Row],[Tiempo_lineal (ns)]]&lt;$C$509)</f>
        <v>0</v>
      </c>
      <c r="T201" t="b">
        <f>OR(Tabla19[[#This Row],[Tiempo_normal (ns)]]&gt;$D$508,Tabla19[[#This Row],[Tiempo_normal (ns)]]&lt;$D$509)</f>
        <v>0</v>
      </c>
      <c r="U201" s="8">
        <v>198</v>
      </c>
      <c r="V201" t="b">
        <f>OR(Tabla310[[#This Row],[Tiempo_lineal (ns)]]&gt;$F$508,Tabla310[[#This Row],[Tiempo_lineal (ns)]]&lt;$F$509)</f>
        <v>0</v>
      </c>
      <c r="W201" t="b">
        <f>OR(Tabla310[[#This Row],[Tiempo_normal (ns)]]&gt;$G$508,Tabla310[[#This Row],[Tiempo_normal (ns)]]&lt;$G$509)</f>
        <v>0</v>
      </c>
      <c r="X201" s="8">
        <v>198</v>
      </c>
      <c r="Y201" t="b">
        <f>OR(Tabla411[[#This Row],[Tiempo_lineal (ns)]]&gt;$I$508,Tabla411[[#This Row],[Tiempo_lineal (ns)]]&lt;$I$509)</f>
        <v>0</v>
      </c>
      <c r="Z201" t="b">
        <f>OR(Tabla411[[#This Row],[Tiempo_normal (ns)]]&gt;$J$508,Tabla411[[#This Row],[Tiempo_normal (ns)]]&lt;$J$509)</f>
        <v>0</v>
      </c>
      <c r="AA201" s="8">
        <v>198</v>
      </c>
      <c r="AB201" t="b">
        <f>OR(Tabla512[[#This Row],[Tiempo_lineal (ns)]]&gt;$L$508,Tabla512[[#This Row],[Tiempo_lineal (ns)]]&lt;$L$509)</f>
        <v>0</v>
      </c>
      <c r="AC201" t="b">
        <f>OR(Tabla512[[#This Row],[Tiempo_normal (ns)]]&gt;$M$508,Tabla512[[#This Row],[Tiempo_normal (ns)]]&lt;$M$509)</f>
        <v>0</v>
      </c>
      <c r="AD201" s="8">
        <v>198</v>
      </c>
      <c r="AE201" t="b">
        <f>OR(Tabla613[[#This Row],[Tiempo_lineal (ns)]]&gt;$O$508,Tabla613[[#This Row],[Tiempo_lineal (ns)]]&lt;$O$509)</f>
        <v>0</v>
      </c>
      <c r="AF201" s="1" t="b">
        <f>OR(Tabla613[[#This Row],[Tiempo_normal (ns)]]&gt;$P$508,Tabla613[[#This Row],[Tiempo_normal (ns)]]&lt;$P$509)</f>
        <v>0</v>
      </c>
    </row>
    <row r="202" spans="2:32" x14ac:dyDescent="0.3">
      <c r="B202">
        <v>199</v>
      </c>
      <c r="C202">
        <v>26293</v>
      </c>
      <c r="D202">
        <v>87945</v>
      </c>
      <c r="E202">
        <v>199</v>
      </c>
      <c r="F202">
        <v>264170</v>
      </c>
      <c r="G202">
        <v>834633</v>
      </c>
      <c r="H202">
        <v>199</v>
      </c>
      <c r="I202" s="35">
        <v>2126340</v>
      </c>
      <c r="J202" s="35">
        <v>6591860</v>
      </c>
      <c r="K202">
        <v>199</v>
      </c>
      <c r="L202" s="35">
        <v>22038400</v>
      </c>
      <c r="M202" s="35">
        <v>71002700</v>
      </c>
      <c r="N202">
        <v>199</v>
      </c>
      <c r="O202" s="35">
        <v>236668000</v>
      </c>
      <c r="P202" s="35">
        <v>798769000</v>
      </c>
      <c r="R202" s="7">
        <v>199</v>
      </c>
      <c r="S202" t="b">
        <f>OR(Tabla19[[#This Row],[Tiempo_lineal (ns)]]&gt;$C$508,Tabla19[[#This Row],[Tiempo_lineal (ns)]]&lt;$C$509)</f>
        <v>0</v>
      </c>
      <c r="T202" t="b">
        <f>OR(Tabla19[[#This Row],[Tiempo_normal (ns)]]&gt;$D$508,Tabla19[[#This Row],[Tiempo_normal (ns)]]&lt;$D$509)</f>
        <v>0</v>
      </c>
      <c r="U202" s="7">
        <v>199</v>
      </c>
      <c r="V202" t="b">
        <f>OR(Tabla310[[#This Row],[Tiempo_lineal (ns)]]&gt;$F$508,Tabla310[[#This Row],[Tiempo_lineal (ns)]]&lt;$F$509)</f>
        <v>0</v>
      </c>
      <c r="W202" t="b">
        <f>OR(Tabla310[[#This Row],[Tiempo_normal (ns)]]&gt;$G$508,Tabla310[[#This Row],[Tiempo_normal (ns)]]&lt;$G$509)</f>
        <v>0</v>
      </c>
      <c r="X202" s="7">
        <v>199</v>
      </c>
      <c r="Y202" t="b">
        <f>OR(Tabla411[[#This Row],[Tiempo_lineal (ns)]]&gt;$I$508,Tabla411[[#This Row],[Tiempo_lineal (ns)]]&lt;$I$509)</f>
        <v>0</v>
      </c>
      <c r="Z202" t="b">
        <f>OR(Tabla411[[#This Row],[Tiempo_normal (ns)]]&gt;$J$508,Tabla411[[#This Row],[Tiempo_normal (ns)]]&lt;$J$509)</f>
        <v>0</v>
      </c>
      <c r="AA202" s="7">
        <v>199</v>
      </c>
      <c r="AB202" t="b">
        <f>OR(Tabla512[[#This Row],[Tiempo_lineal (ns)]]&gt;$L$508,Tabla512[[#This Row],[Tiempo_lineal (ns)]]&lt;$L$509)</f>
        <v>0</v>
      </c>
      <c r="AC202" t="b">
        <f>OR(Tabla512[[#This Row],[Tiempo_normal (ns)]]&gt;$M$508,Tabla512[[#This Row],[Tiempo_normal (ns)]]&lt;$M$509)</f>
        <v>0</v>
      </c>
      <c r="AD202" s="7">
        <v>199</v>
      </c>
      <c r="AE202" t="b">
        <f>OR(Tabla613[[#This Row],[Tiempo_lineal (ns)]]&gt;$O$508,Tabla613[[#This Row],[Tiempo_lineal (ns)]]&lt;$O$509)</f>
        <v>0</v>
      </c>
      <c r="AF202" s="1" t="b">
        <f>OR(Tabla613[[#This Row],[Tiempo_normal (ns)]]&gt;$P$508,Tabla613[[#This Row],[Tiempo_normal (ns)]]&lt;$P$509)</f>
        <v>0</v>
      </c>
    </row>
    <row r="203" spans="2:32" x14ac:dyDescent="0.3">
      <c r="B203">
        <v>200</v>
      </c>
      <c r="C203">
        <v>26288</v>
      </c>
      <c r="D203">
        <v>89408</v>
      </c>
      <c r="E203">
        <v>200</v>
      </c>
      <c r="F203">
        <v>263474</v>
      </c>
      <c r="G203">
        <v>812957</v>
      </c>
      <c r="H203">
        <v>200</v>
      </c>
      <c r="I203" s="35">
        <v>3078440</v>
      </c>
      <c r="J203" s="35">
        <v>6623480</v>
      </c>
      <c r="K203">
        <v>200</v>
      </c>
      <c r="L203" s="35">
        <v>23859200</v>
      </c>
      <c r="M203" s="35">
        <v>75914700</v>
      </c>
      <c r="N203">
        <v>200</v>
      </c>
      <c r="O203" s="35">
        <v>225748000</v>
      </c>
      <c r="P203" s="35">
        <v>778243000</v>
      </c>
      <c r="R203" s="8">
        <v>200</v>
      </c>
      <c r="S203" t="b">
        <f>OR(Tabla19[[#This Row],[Tiempo_lineal (ns)]]&gt;$C$508,Tabla19[[#This Row],[Tiempo_lineal (ns)]]&lt;$C$509)</f>
        <v>0</v>
      </c>
      <c r="T203" t="b">
        <f>OR(Tabla19[[#This Row],[Tiempo_normal (ns)]]&gt;$D$508,Tabla19[[#This Row],[Tiempo_normal (ns)]]&lt;$D$509)</f>
        <v>0</v>
      </c>
      <c r="U203" s="8">
        <v>200</v>
      </c>
      <c r="V203" t="b">
        <f>OR(Tabla310[[#This Row],[Tiempo_lineal (ns)]]&gt;$F$508,Tabla310[[#This Row],[Tiempo_lineal (ns)]]&lt;$F$509)</f>
        <v>0</v>
      </c>
      <c r="W203" t="b">
        <f>OR(Tabla310[[#This Row],[Tiempo_normal (ns)]]&gt;$G$508,Tabla310[[#This Row],[Tiempo_normal (ns)]]&lt;$G$509)</f>
        <v>0</v>
      </c>
      <c r="X203" s="8">
        <v>200</v>
      </c>
      <c r="Y203" t="b">
        <f>OR(Tabla411[[#This Row],[Tiempo_lineal (ns)]]&gt;$I$508,Tabla411[[#This Row],[Tiempo_lineal (ns)]]&lt;$I$509)</f>
        <v>1</v>
      </c>
      <c r="Z203" t="b">
        <f>OR(Tabla411[[#This Row],[Tiempo_normal (ns)]]&gt;$J$508,Tabla411[[#This Row],[Tiempo_normal (ns)]]&lt;$J$509)</f>
        <v>0</v>
      </c>
      <c r="AA203" s="8">
        <v>200</v>
      </c>
      <c r="AB203" t="b">
        <f>OR(Tabla512[[#This Row],[Tiempo_lineal (ns)]]&gt;$L$508,Tabla512[[#This Row],[Tiempo_lineal (ns)]]&lt;$L$509)</f>
        <v>0</v>
      </c>
      <c r="AC203" t="b">
        <f>OR(Tabla512[[#This Row],[Tiempo_normal (ns)]]&gt;$M$508,Tabla512[[#This Row],[Tiempo_normal (ns)]]&lt;$M$509)</f>
        <v>0</v>
      </c>
      <c r="AD203" s="8">
        <v>200</v>
      </c>
      <c r="AE203" t="b">
        <f>OR(Tabla613[[#This Row],[Tiempo_lineal (ns)]]&gt;$O$508,Tabla613[[#This Row],[Tiempo_lineal (ns)]]&lt;$O$509)</f>
        <v>0</v>
      </c>
      <c r="AF203" s="1" t="b">
        <f>OR(Tabla613[[#This Row],[Tiempo_normal (ns)]]&gt;$P$508,Tabla613[[#This Row],[Tiempo_normal (ns)]]&lt;$P$509)</f>
        <v>0</v>
      </c>
    </row>
    <row r="204" spans="2:32" x14ac:dyDescent="0.3">
      <c r="B204">
        <v>201</v>
      </c>
      <c r="C204">
        <v>26470</v>
      </c>
      <c r="D204">
        <v>88779</v>
      </c>
      <c r="E204">
        <v>201</v>
      </c>
      <c r="F204">
        <v>263597</v>
      </c>
      <c r="G204">
        <v>824356</v>
      </c>
      <c r="H204">
        <v>201</v>
      </c>
      <c r="I204" s="35">
        <v>2128420</v>
      </c>
      <c r="J204" s="35">
        <v>7365940</v>
      </c>
      <c r="K204">
        <v>201</v>
      </c>
      <c r="L204" s="35">
        <v>22757400</v>
      </c>
      <c r="M204" s="35">
        <v>78019300</v>
      </c>
      <c r="N204">
        <v>201</v>
      </c>
      <c r="O204" s="35">
        <v>225599000</v>
      </c>
      <c r="P204" s="35">
        <v>775499000</v>
      </c>
      <c r="R204" s="7">
        <v>201</v>
      </c>
      <c r="S204" t="b">
        <f>OR(Tabla19[[#This Row],[Tiempo_lineal (ns)]]&gt;$C$508,Tabla19[[#This Row],[Tiempo_lineal (ns)]]&lt;$C$509)</f>
        <v>0</v>
      </c>
      <c r="T204" t="b">
        <f>OR(Tabla19[[#This Row],[Tiempo_normal (ns)]]&gt;$D$508,Tabla19[[#This Row],[Tiempo_normal (ns)]]&lt;$D$509)</f>
        <v>0</v>
      </c>
      <c r="U204" s="7">
        <v>201</v>
      </c>
      <c r="V204" t="b">
        <f>OR(Tabla310[[#This Row],[Tiempo_lineal (ns)]]&gt;$F$508,Tabla310[[#This Row],[Tiempo_lineal (ns)]]&lt;$F$509)</f>
        <v>0</v>
      </c>
      <c r="W204" t="b">
        <f>OR(Tabla310[[#This Row],[Tiempo_normal (ns)]]&gt;$G$508,Tabla310[[#This Row],[Tiempo_normal (ns)]]&lt;$G$509)</f>
        <v>0</v>
      </c>
      <c r="X204" s="7">
        <v>201</v>
      </c>
      <c r="Y204" t="b">
        <f>OR(Tabla411[[#This Row],[Tiempo_lineal (ns)]]&gt;$I$508,Tabla411[[#This Row],[Tiempo_lineal (ns)]]&lt;$I$509)</f>
        <v>0</v>
      </c>
      <c r="Z204" t="b">
        <f>OR(Tabla411[[#This Row],[Tiempo_normal (ns)]]&gt;$J$508,Tabla411[[#This Row],[Tiempo_normal (ns)]]&lt;$J$509)</f>
        <v>0</v>
      </c>
      <c r="AA204" s="7">
        <v>201</v>
      </c>
      <c r="AB204" t="b">
        <f>OR(Tabla512[[#This Row],[Tiempo_lineal (ns)]]&gt;$L$508,Tabla512[[#This Row],[Tiempo_lineal (ns)]]&lt;$L$509)</f>
        <v>0</v>
      </c>
      <c r="AC204" t="b">
        <f>OR(Tabla512[[#This Row],[Tiempo_normal (ns)]]&gt;$M$508,Tabla512[[#This Row],[Tiempo_normal (ns)]]&lt;$M$509)</f>
        <v>0</v>
      </c>
      <c r="AD204" s="7">
        <v>201</v>
      </c>
      <c r="AE204" t="b">
        <f>OR(Tabla613[[#This Row],[Tiempo_lineal (ns)]]&gt;$O$508,Tabla613[[#This Row],[Tiempo_lineal (ns)]]&lt;$O$509)</f>
        <v>0</v>
      </c>
      <c r="AF204" s="1" t="b">
        <f>OR(Tabla613[[#This Row],[Tiempo_normal (ns)]]&gt;$P$508,Tabla613[[#This Row],[Tiempo_normal (ns)]]&lt;$P$509)</f>
        <v>0</v>
      </c>
    </row>
    <row r="205" spans="2:32" x14ac:dyDescent="0.3">
      <c r="B205">
        <v>202</v>
      </c>
      <c r="C205">
        <v>26444</v>
      </c>
      <c r="D205">
        <v>85788</v>
      </c>
      <c r="E205">
        <v>202</v>
      </c>
      <c r="F205">
        <v>263386</v>
      </c>
      <c r="G205">
        <v>823055</v>
      </c>
      <c r="H205">
        <v>202</v>
      </c>
      <c r="I205" s="35">
        <v>2662620</v>
      </c>
      <c r="J205" s="35">
        <v>8052420</v>
      </c>
      <c r="K205">
        <v>202</v>
      </c>
      <c r="L205" s="35">
        <v>23293200</v>
      </c>
      <c r="M205" s="35">
        <v>70303400</v>
      </c>
      <c r="N205">
        <v>202</v>
      </c>
      <c r="O205" s="35">
        <v>262061000</v>
      </c>
      <c r="P205" s="35">
        <v>762866000</v>
      </c>
      <c r="R205" s="8">
        <v>202</v>
      </c>
      <c r="S205" t="b">
        <f>OR(Tabla19[[#This Row],[Tiempo_lineal (ns)]]&gt;$C$508,Tabla19[[#This Row],[Tiempo_lineal (ns)]]&lt;$C$509)</f>
        <v>0</v>
      </c>
      <c r="T205" t="b">
        <f>OR(Tabla19[[#This Row],[Tiempo_normal (ns)]]&gt;$D$508,Tabla19[[#This Row],[Tiempo_normal (ns)]]&lt;$D$509)</f>
        <v>0</v>
      </c>
      <c r="U205" s="8">
        <v>202</v>
      </c>
      <c r="V205" t="b">
        <f>OR(Tabla310[[#This Row],[Tiempo_lineal (ns)]]&gt;$F$508,Tabla310[[#This Row],[Tiempo_lineal (ns)]]&lt;$F$509)</f>
        <v>0</v>
      </c>
      <c r="W205" t="b">
        <f>OR(Tabla310[[#This Row],[Tiempo_normal (ns)]]&gt;$G$508,Tabla310[[#This Row],[Tiempo_normal (ns)]]&lt;$G$509)</f>
        <v>0</v>
      </c>
      <c r="X205" s="8">
        <v>202</v>
      </c>
      <c r="Y205" t="b">
        <f>OR(Tabla411[[#This Row],[Tiempo_lineal (ns)]]&gt;$I$508,Tabla411[[#This Row],[Tiempo_lineal (ns)]]&lt;$I$509)</f>
        <v>1</v>
      </c>
      <c r="Z205" t="b">
        <f>OR(Tabla411[[#This Row],[Tiempo_normal (ns)]]&gt;$J$508,Tabla411[[#This Row],[Tiempo_normal (ns)]]&lt;$J$509)</f>
        <v>0</v>
      </c>
      <c r="AA205" s="8">
        <v>202</v>
      </c>
      <c r="AB205" t="b">
        <f>OR(Tabla512[[#This Row],[Tiempo_lineal (ns)]]&gt;$L$508,Tabla512[[#This Row],[Tiempo_lineal (ns)]]&lt;$L$509)</f>
        <v>0</v>
      </c>
      <c r="AC205" t="b">
        <f>OR(Tabla512[[#This Row],[Tiempo_normal (ns)]]&gt;$M$508,Tabla512[[#This Row],[Tiempo_normal (ns)]]&lt;$M$509)</f>
        <v>0</v>
      </c>
      <c r="AD205" s="8">
        <v>202</v>
      </c>
      <c r="AE205" t="b">
        <f>OR(Tabla613[[#This Row],[Tiempo_lineal (ns)]]&gt;$O$508,Tabla613[[#This Row],[Tiempo_lineal (ns)]]&lt;$O$509)</f>
        <v>1</v>
      </c>
      <c r="AF205" s="1" t="b">
        <f>OR(Tabla613[[#This Row],[Tiempo_normal (ns)]]&gt;$P$508,Tabla613[[#This Row],[Tiempo_normal (ns)]]&lt;$P$509)</f>
        <v>0</v>
      </c>
    </row>
    <row r="206" spans="2:32" x14ac:dyDescent="0.3">
      <c r="B206">
        <v>203</v>
      </c>
      <c r="C206">
        <v>28307</v>
      </c>
      <c r="D206">
        <v>83854</v>
      </c>
      <c r="E206">
        <v>203</v>
      </c>
      <c r="F206">
        <v>264103</v>
      </c>
      <c r="G206">
        <v>849465</v>
      </c>
      <c r="H206">
        <v>203</v>
      </c>
      <c r="I206" s="35">
        <v>2372600</v>
      </c>
      <c r="J206" s="35">
        <v>8079720</v>
      </c>
      <c r="K206">
        <v>203</v>
      </c>
      <c r="L206" s="35">
        <v>21686400</v>
      </c>
      <c r="M206" s="35">
        <v>69220700</v>
      </c>
      <c r="N206">
        <v>203</v>
      </c>
      <c r="O206" s="35">
        <v>225193000</v>
      </c>
      <c r="P206" s="35">
        <v>765230000</v>
      </c>
      <c r="R206" s="7">
        <v>203</v>
      </c>
      <c r="S206" t="b">
        <f>OR(Tabla19[[#This Row],[Tiempo_lineal (ns)]]&gt;$C$508,Tabla19[[#This Row],[Tiempo_lineal (ns)]]&lt;$C$509)</f>
        <v>0</v>
      </c>
      <c r="T206" t="b">
        <f>OR(Tabla19[[#This Row],[Tiempo_normal (ns)]]&gt;$D$508,Tabla19[[#This Row],[Tiempo_normal (ns)]]&lt;$D$509)</f>
        <v>0</v>
      </c>
      <c r="U206" s="7">
        <v>203</v>
      </c>
      <c r="V206" t="b">
        <f>OR(Tabla310[[#This Row],[Tiempo_lineal (ns)]]&gt;$F$508,Tabla310[[#This Row],[Tiempo_lineal (ns)]]&lt;$F$509)</f>
        <v>0</v>
      </c>
      <c r="W206" t="b">
        <f>OR(Tabla310[[#This Row],[Tiempo_normal (ns)]]&gt;$G$508,Tabla310[[#This Row],[Tiempo_normal (ns)]]&lt;$G$509)</f>
        <v>0</v>
      </c>
      <c r="X206" s="7">
        <v>203</v>
      </c>
      <c r="Y206" t="b">
        <f>OR(Tabla411[[#This Row],[Tiempo_lineal (ns)]]&gt;$I$508,Tabla411[[#This Row],[Tiempo_lineal (ns)]]&lt;$I$509)</f>
        <v>0</v>
      </c>
      <c r="Z206" t="b">
        <f>OR(Tabla411[[#This Row],[Tiempo_normal (ns)]]&gt;$J$508,Tabla411[[#This Row],[Tiempo_normal (ns)]]&lt;$J$509)</f>
        <v>0</v>
      </c>
      <c r="AA206" s="7">
        <v>203</v>
      </c>
      <c r="AB206" t="b">
        <f>OR(Tabla512[[#This Row],[Tiempo_lineal (ns)]]&gt;$L$508,Tabla512[[#This Row],[Tiempo_lineal (ns)]]&lt;$L$509)</f>
        <v>0</v>
      </c>
      <c r="AC206" t="b">
        <f>OR(Tabla512[[#This Row],[Tiempo_normal (ns)]]&gt;$M$508,Tabla512[[#This Row],[Tiempo_normal (ns)]]&lt;$M$509)</f>
        <v>0</v>
      </c>
      <c r="AD206" s="7">
        <v>203</v>
      </c>
      <c r="AE206" t="b">
        <f>OR(Tabla613[[#This Row],[Tiempo_lineal (ns)]]&gt;$O$508,Tabla613[[#This Row],[Tiempo_lineal (ns)]]&lt;$O$509)</f>
        <v>0</v>
      </c>
      <c r="AF206" s="1" t="b">
        <f>OR(Tabla613[[#This Row],[Tiempo_normal (ns)]]&gt;$P$508,Tabla613[[#This Row],[Tiempo_normal (ns)]]&lt;$P$509)</f>
        <v>0</v>
      </c>
    </row>
    <row r="207" spans="2:32" x14ac:dyDescent="0.3">
      <c r="B207">
        <v>204</v>
      </c>
      <c r="C207">
        <v>26392</v>
      </c>
      <c r="D207">
        <v>88789</v>
      </c>
      <c r="E207">
        <v>204</v>
      </c>
      <c r="F207">
        <v>264950</v>
      </c>
      <c r="G207">
        <v>855092</v>
      </c>
      <c r="H207">
        <v>204</v>
      </c>
      <c r="I207" s="35">
        <v>2169140</v>
      </c>
      <c r="J207" s="35">
        <v>6904310</v>
      </c>
      <c r="K207">
        <v>204</v>
      </c>
      <c r="L207" s="35">
        <v>23325300</v>
      </c>
      <c r="M207" s="35">
        <v>76314500</v>
      </c>
      <c r="N207">
        <v>204</v>
      </c>
      <c r="O207" s="35">
        <v>229467000</v>
      </c>
      <c r="P207" s="35">
        <v>842976000</v>
      </c>
      <c r="R207" s="8">
        <v>204</v>
      </c>
      <c r="S207" t="b">
        <f>OR(Tabla19[[#This Row],[Tiempo_lineal (ns)]]&gt;$C$508,Tabla19[[#This Row],[Tiempo_lineal (ns)]]&lt;$C$509)</f>
        <v>0</v>
      </c>
      <c r="T207" t="b">
        <f>OR(Tabla19[[#This Row],[Tiempo_normal (ns)]]&gt;$D$508,Tabla19[[#This Row],[Tiempo_normal (ns)]]&lt;$D$509)</f>
        <v>0</v>
      </c>
      <c r="U207" s="8">
        <v>204</v>
      </c>
      <c r="V207" t="b">
        <f>OR(Tabla310[[#This Row],[Tiempo_lineal (ns)]]&gt;$F$508,Tabla310[[#This Row],[Tiempo_lineal (ns)]]&lt;$F$509)</f>
        <v>0</v>
      </c>
      <c r="W207" t="b">
        <f>OR(Tabla310[[#This Row],[Tiempo_normal (ns)]]&gt;$G$508,Tabla310[[#This Row],[Tiempo_normal (ns)]]&lt;$G$509)</f>
        <v>0</v>
      </c>
      <c r="X207" s="8">
        <v>204</v>
      </c>
      <c r="Y207" t="b">
        <f>OR(Tabla411[[#This Row],[Tiempo_lineal (ns)]]&gt;$I$508,Tabla411[[#This Row],[Tiempo_lineal (ns)]]&lt;$I$509)</f>
        <v>0</v>
      </c>
      <c r="Z207" t="b">
        <f>OR(Tabla411[[#This Row],[Tiempo_normal (ns)]]&gt;$J$508,Tabla411[[#This Row],[Tiempo_normal (ns)]]&lt;$J$509)</f>
        <v>0</v>
      </c>
      <c r="AA207" s="8">
        <v>204</v>
      </c>
      <c r="AB207" t="b">
        <f>OR(Tabla512[[#This Row],[Tiempo_lineal (ns)]]&gt;$L$508,Tabla512[[#This Row],[Tiempo_lineal (ns)]]&lt;$L$509)</f>
        <v>0</v>
      </c>
      <c r="AC207" t="b">
        <f>OR(Tabla512[[#This Row],[Tiempo_normal (ns)]]&gt;$M$508,Tabla512[[#This Row],[Tiempo_normal (ns)]]&lt;$M$509)</f>
        <v>0</v>
      </c>
      <c r="AD207" s="8">
        <v>204</v>
      </c>
      <c r="AE207" t="b">
        <f>OR(Tabla613[[#This Row],[Tiempo_lineal (ns)]]&gt;$O$508,Tabla613[[#This Row],[Tiempo_lineal (ns)]]&lt;$O$509)</f>
        <v>0</v>
      </c>
      <c r="AF207" s="1" t="b">
        <f>OR(Tabla613[[#This Row],[Tiempo_normal (ns)]]&gt;$P$508,Tabla613[[#This Row],[Tiempo_normal (ns)]]&lt;$P$509)</f>
        <v>1</v>
      </c>
    </row>
    <row r="208" spans="2:32" x14ac:dyDescent="0.3">
      <c r="B208">
        <v>205</v>
      </c>
      <c r="C208">
        <v>26353</v>
      </c>
      <c r="D208">
        <v>86281</v>
      </c>
      <c r="E208">
        <v>205</v>
      </c>
      <c r="F208">
        <v>264701</v>
      </c>
      <c r="G208">
        <v>830350</v>
      </c>
      <c r="H208">
        <v>205</v>
      </c>
      <c r="I208" s="35">
        <v>2140750</v>
      </c>
      <c r="J208" s="35">
        <v>6671800</v>
      </c>
      <c r="K208">
        <v>205</v>
      </c>
      <c r="L208" s="35">
        <v>24622900</v>
      </c>
      <c r="M208" s="35">
        <v>76428700</v>
      </c>
      <c r="N208">
        <v>205</v>
      </c>
      <c r="O208" s="35">
        <v>230685000</v>
      </c>
      <c r="P208" s="35">
        <v>837046000</v>
      </c>
      <c r="R208" s="7">
        <v>205</v>
      </c>
      <c r="S208" t="b">
        <f>OR(Tabla19[[#This Row],[Tiempo_lineal (ns)]]&gt;$C$508,Tabla19[[#This Row],[Tiempo_lineal (ns)]]&lt;$C$509)</f>
        <v>0</v>
      </c>
      <c r="T208" t="b">
        <f>OR(Tabla19[[#This Row],[Tiempo_normal (ns)]]&gt;$D$508,Tabla19[[#This Row],[Tiempo_normal (ns)]]&lt;$D$509)</f>
        <v>0</v>
      </c>
      <c r="U208" s="7">
        <v>205</v>
      </c>
      <c r="V208" t="b">
        <f>OR(Tabla310[[#This Row],[Tiempo_lineal (ns)]]&gt;$F$508,Tabla310[[#This Row],[Tiempo_lineal (ns)]]&lt;$F$509)</f>
        <v>0</v>
      </c>
      <c r="W208" t="b">
        <f>OR(Tabla310[[#This Row],[Tiempo_normal (ns)]]&gt;$G$508,Tabla310[[#This Row],[Tiempo_normal (ns)]]&lt;$G$509)</f>
        <v>0</v>
      </c>
      <c r="X208" s="7">
        <v>205</v>
      </c>
      <c r="Y208" t="b">
        <f>OR(Tabla411[[#This Row],[Tiempo_lineal (ns)]]&gt;$I$508,Tabla411[[#This Row],[Tiempo_lineal (ns)]]&lt;$I$509)</f>
        <v>0</v>
      </c>
      <c r="Z208" t="b">
        <f>OR(Tabla411[[#This Row],[Tiempo_normal (ns)]]&gt;$J$508,Tabla411[[#This Row],[Tiempo_normal (ns)]]&lt;$J$509)</f>
        <v>0</v>
      </c>
      <c r="AA208" s="7">
        <v>205</v>
      </c>
      <c r="AB208" t="b">
        <f>OR(Tabla512[[#This Row],[Tiempo_lineal (ns)]]&gt;$L$508,Tabla512[[#This Row],[Tiempo_lineal (ns)]]&lt;$L$509)</f>
        <v>0</v>
      </c>
      <c r="AC208" t="b">
        <f>OR(Tabla512[[#This Row],[Tiempo_normal (ns)]]&gt;$M$508,Tabla512[[#This Row],[Tiempo_normal (ns)]]&lt;$M$509)</f>
        <v>0</v>
      </c>
      <c r="AD208" s="7">
        <v>205</v>
      </c>
      <c r="AE208" t="b">
        <f>OR(Tabla613[[#This Row],[Tiempo_lineal (ns)]]&gt;$O$508,Tabla613[[#This Row],[Tiempo_lineal (ns)]]&lt;$O$509)</f>
        <v>0</v>
      </c>
      <c r="AF208" s="1" t="b">
        <f>OR(Tabla613[[#This Row],[Tiempo_normal (ns)]]&gt;$P$508,Tabla613[[#This Row],[Tiempo_normal (ns)]]&lt;$P$509)</f>
        <v>1</v>
      </c>
    </row>
    <row r="209" spans="2:32" x14ac:dyDescent="0.3">
      <c r="B209">
        <v>206</v>
      </c>
      <c r="C209">
        <v>26290</v>
      </c>
      <c r="D209">
        <v>90744</v>
      </c>
      <c r="E209">
        <v>206</v>
      </c>
      <c r="F209">
        <v>263978</v>
      </c>
      <c r="G209">
        <v>876879</v>
      </c>
      <c r="H209">
        <v>206</v>
      </c>
      <c r="I209" s="35">
        <v>2128520</v>
      </c>
      <c r="J209" s="35">
        <v>6733750</v>
      </c>
      <c r="K209">
        <v>206</v>
      </c>
      <c r="L209" s="35">
        <v>23842700</v>
      </c>
      <c r="M209" s="35">
        <v>86612600</v>
      </c>
      <c r="N209">
        <v>206</v>
      </c>
      <c r="O209" s="35">
        <v>231297000</v>
      </c>
      <c r="P209" s="35">
        <v>779186000</v>
      </c>
      <c r="R209" s="8">
        <v>206</v>
      </c>
      <c r="S209" t="b">
        <f>OR(Tabla19[[#This Row],[Tiempo_lineal (ns)]]&gt;$C$508,Tabla19[[#This Row],[Tiempo_lineal (ns)]]&lt;$C$509)</f>
        <v>0</v>
      </c>
      <c r="T209" t="b">
        <f>OR(Tabla19[[#This Row],[Tiempo_normal (ns)]]&gt;$D$508,Tabla19[[#This Row],[Tiempo_normal (ns)]]&lt;$D$509)</f>
        <v>0</v>
      </c>
      <c r="U209" s="8">
        <v>206</v>
      </c>
      <c r="V209" t="b">
        <f>OR(Tabla310[[#This Row],[Tiempo_lineal (ns)]]&gt;$F$508,Tabla310[[#This Row],[Tiempo_lineal (ns)]]&lt;$F$509)</f>
        <v>0</v>
      </c>
      <c r="W209" t="b">
        <f>OR(Tabla310[[#This Row],[Tiempo_normal (ns)]]&gt;$G$508,Tabla310[[#This Row],[Tiempo_normal (ns)]]&lt;$G$509)</f>
        <v>0</v>
      </c>
      <c r="X209" s="8">
        <v>206</v>
      </c>
      <c r="Y209" t="b">
        <f>OR(Tabla411[[#This Row],[Tiempo_lineal (ns)]]&gt;$I$508,Tabla411[[#This Row],[Tiempo_lineal (ns)]]&lt;$I$509)</f>
        <v>0</v>
      </c>
      <c r="Z209" t="b">
        <f>OR(Tabla411[[#This Row],[Tiempo_normal (ns)]]&gt;$J$508,Tabla411[[#This Row],[Tiempo_normal (ns)]]&lt;$J$509)</f>
        <v>0</v>
      </c>
      <c r="AA209" s="8">
        <v>206</v>
      </c>
      <c r="AB209" t="b">
        <f>OR(Tabla512[[#This Row],[Tiempo_lineal (ns)]]&gt;$L$508,Tabla512[[#This Row],[Tiempo_lineal (ns)]]&lt;$L$509)</f>
        <v>0</v>
      </c>
      <c r="AC209" t="b">
        <f>OR(Tabla512[[#This Row],[Tiempo_normal (ns)]]&gt;$M$508,Tabla512[[#This Row],[Tiempo_normal (ns)]]&lt;$M$509)</f>
        <v>0</v>
      </c>
      <c r="AD209" s="8">
        <v>206</v>
      </c>
      <c r="AE209" t="b">
        <f>OR(Tabla613[[#This Row],[Tiempo_lineal (ns)]]&gt;$O$508,Tabla613[[#This Row],[Tiempo_lineal (ns)]]&lt;$O$509)</f>
        <v>0</v>
      </c>
      <c r="AF209" s="1" t="b">
        <f>OR(Tabla613[[#This Row],[Tiempo_normal (ns)]]&gt;$P$508,Tabla613[[#This Row],[Tiempo_normal (ns)]]&lt;$P$509)</f>
        <v>0</v>
      </c>
    </row>
    <row r="210" spans="2:32" x14ac:dyDescent="0.3">
      <c r="B210">
        <v>207</v>
      </c>
      <c r="C210">
        <v>27053</v>
      </c>
      <c r="D210">
        <v>90674</v>
      </c>
      <c r="E210">
        <v>207</v>
      </c>
      <c r="F210">
        <v>263315</v>
      </c>
      <c r="G210">
        <v>832296</v>
      </c>
      <c r="H210">
        <v>207</v>
      </c>
      <c r="I210" s="35">
        <v>2139410</v>
      </c>
      <c r="J210" s="35">
        <v>6520310</v>
      </c>
      <c r="K210">
        <v>207</v>
      </c>
      <c r="L210" s="35">
        <v>21954300</v>
      </c>
      <c r="M210" s="35">
        <v>73866300</v>
      </c>
      <c r="N210">
        <v>207</v>
      </c>
      <c r="O210" s="35">
        <v>246911000</v>
      </c>
      <c r="P210" s="35">
        <v>771310000</v>
      </c>
      <c r="R210" s="7">
        <v>207</v>
      </c>
      <c r="S210" t="b">
        <f>OR(Tabla19[[#This Row],[Tiempo_lineal (ns)]]&gt;$C$508,Tabla19[[#This Row],[Tiempo_lineal (ns)]]&lt;$C$509)</f>
        <v>0</v>
      </c>
      <c r="T210" t="b">
        <f>OR(Tabla19[[#This Row],[Tiempo_normal (ns)]]&gt;$D$508,Tabla19[[#This Row],[Tiempo_normal (ns)]]&lt;$D$509)</f>
        <v>0</v>
      </c>
      <c r="U210" s="7">
        <v>207</v>
      </c>
      <c r="V210" t="b">
        <f>OR(Tabla310[[#This Row],[Tiempo_lineal (ns)]]&gt;$F$508,Tabla310[[#This Row],[Tiempo_lineal (ns)]]&lt;$F$509)</f>
        <v>0</v>
      </c>
      <c r="W210" t="b">
        <f>OR(Tabla310[[#This Row],[Tiempo_normal (ns)]]&gt;$G$508,Tabla310[[#This Row],[Tiempo_normal (ns)]]&lt;$G$509)</f>
        <v>0</v>
      </c>
      <c r="X210" s="7">
        <v>207</v>
      </c>
      <c r="Y210" t="b">
        <f>OR(Tabla411[[#This Row],[Tiempo_lineal (ns)]]&gt;$I$508,Tabla411[[#This Row],[Tiempo_lineal (ns)]]&lt;$I$509)</f>
        <v>0</v>
      </c>
      <c r="Z210" t="b">
        <f>OR(Tabla411[[#This Row],[Tiempo_normal (ns)]]&gt;$J$508,Tabla411[[#This Row],[Tiempo_normal (ns)]]&lt;$J$509)</f>
        <v>0</v>
      </c>
      <c r="AA210" s="7">
        <v>207</v>
      </c>
      <c r="AB210" t="b">
        <f>OR(Tabla512[[#This Row],[Tiempo_lineal (ns)]]&gt;$L$508,Tabla512[[#This Row],[Tiempo_lineal (ns)]]&lt;$L$509)</f>
        <v>0</v>
      </c>
      <c r="AC210" t="b">
        <f>OR(Tabla512[[#This Row],[Tiempo_normal (ns)]]&gt;$M$508,Tabla512[[#This Row],[Tiempo_normal (ns)]]&lt;$M$509)</f>
        <v>0</v>
      </c>
      <c r="AD210" s="7">
        <v>207</v>
      </c>
      <c r="AE210" t="b">
        <f>OR(Tabla613[[#This Row],[Tiempo_lineal (ns)]]&gt;$O$508,Tabla613[[#This Row],[Tiempo_lineal (ns)]]&lt;$O$509)</f>
        <v>0</v>
      </c>
      <c r="AF210" s="1" t="b">
        <f>OR(Tabla613[[#This Row],[Tiempo_normal (ns)]]&gt;$P$508,Tabla613[[#This Row],[Tiempo_normal (ns)]]&lt;$P$509)</f>
        <v>0</v>
      </c>
    </row>
    <row r="211" spans="2:32" x14ac:dyDescent="0.3">
      <c r="B211">
        <v>208</v>
      </c>
      <c r="C211">
        <v>27449</v>
      </c>
      <c r="D211">
        <v>91228</v>
      </c>
      <c r="E211">
        <v>208</v>
      </c>
      <c r="F211">
        <v>264194</v>
      </c>
      <c r="G211">
        <v>819268</v>
      </c>
      <c r="H211">
        <v>208</v>
      </c>
      <c r="I211" s="35">
        <v>2203690</v>
      </c>
      <c r="J211" s="35">
        <v>6861730</v>
      </c>
      <c r="K211">
        <v>208</v>
      </c>
      <c r="L211" s="35">
        <v>29270900</v>
      </c>
      <c r="M211" s="35">
        <v>72995100</v>
      </c>
      <c r="N211">
        <v>208</v>
      </c>
      <c r="O211" s="35">
        <v>235519000</v>
      </c>
      <c r="P211" s="35">
        <v>794650000</v>
      </c>
      <c r="R211" s="8">
        <v>208</v>
      </c>
      <c r="S211" t="b">
        <f>OR(Tabla19[[#This Row],[Tiempo_lineal (ns)]]&gt;$C$508,Tabla19[[#This Row],[Tiempo_lineal (ns)]]&lt;$C$509)</f>
        <v>0</v>
      </c>
      <c r="T211" t="b">
        <f>OR(Tabla19[[#This Row],[Tiempo_normal (ns)]]&gt;$D$508,Tabla19[[#This Row],[Tiempo_normal (ns)]]&lt;$D$509)</f>
        <v>0</v>
      </c>
      <c r="U211" s="8">
        <v>208</v>
      </c>
      <c r="V211" t="b">
        <f>OR(Tabla310[[#This Row],[Tiempo_lineal (ns)]]&gt;$F$508,Tabla310[[#This Row],[Tiempo_lineal (ns)]]&lt;$F$509)</f>
        <v>0</v>
      </c>
      <c r="W211" t="b">
        <f>OR(Tabla310[[#This Row],[Tiempo_normal (ns)]]&gt;$G$508,Tabla310[[#This Row],[Tiempo_normal (ns)]]&lt;$G$509)</f>
        <v>0</v>
      </c>
      <c r="X211" s="8">
        <v>208</v>
      </c>
      <c r="Y211" t="b">
        <f>OR(Tabla411[[#This Row],[Tiempo_lineal (ns)]]&gt;$I$508,Tabla411[[#This Row],[Tiempo_lineal (ns)]]&lt;$I$509)</f>
        <v>0</v>
      </c>
      <c r="Z211" t="b">
        <f>OR(Tabla411[[#This Row],[Tiempo_normal (ns)]]&gt;$J$508,Tabla411[[#This Row],[Tiempo_normal (ns)]]&lt;$J$509)</f>
        <v>0</v>
      </c>
      <c r="AA211" s="8">
        <v>208</v>
      </c>
      <c r="AB211" t="b">
        <f>OR(Tabla512[[#This Row],[Tiempo_lineal (ns)]]&gt;$L$508,Tabla512[[#This Row],[Tiempo_lineal (ns)]]&lt;$L$509)</f>
        <v>1</v>
      </c>
      <c r="AC211" t="b">
        <f>OR(Tabla512[[#This Row],[Tiempo_normal (ns)]]&gt;$M$508,Tabla512[[#This Row],[Tiempo_normal (ns)]]&lt;$M$509)</f>
        <v>0</v>
      </c>
      <c r="AD211" s="8">
        <v>208</v>
      </c>
      <c r="AE211" t="b">
        <f>OR(Tabla613[[#This Row],[Tiempo_lineal (ns)]]&gt;$O$508,Tabla613[[#This Row],[Tiempo_lineal (ns)]]&lt;$O$509)</f>
        <v>0</v>
      </c>
      <c r="AF211" s="1" t="b">
        <f>OR(Tabla613[[#This Row],[Tiempo_normal (ns)]]&gt;$P$508,Tabla613[[#This Row],[Tiempo_normal (ns)]]&lt;$P$509)</f>
        <v>0</v>
      </c>
    </row>
    <row r="212" spans="2:32" x14ac:dyDescent="0.3">
      <c r="B212">
        <v>209</v>
      </c>
      <c r="C212">
        <v>27516</v>
      </c>
      <c r="D212">
        <v>90053</v>
      </c>
      <c r="E212">
        <v>209</v>
      </c>
      <c r="F212">
        <v>263345</v>
      </c>
      <c r="G212">
        <v>828729</v>
      </c>
      <c r="H212">
        <v>209</v>
      </c>
      <c r="I212" s="35">
        <v>2159850</v>
      </c>
      <c r="J212" s="35">
        <v>6432340</v>
      </c>
      <c r="K212">
        <v>209</v>
      </c>
      <c r="L212" s="35">
        <v>22274000</v>
      </c>
      <c r="M212" s="35">
        <v>76054200</v>
      </c>
      <c r="N212">
        <v>209</v>
      </c>
      <c r="O212" s="35">
        <v>250682000</v>
      </c>
      <c r="P212" s="35">
        <v>764420000</v>
      </c>
      <c r="R212" s="7">
        <v>209</v>
      </c>
      <c r="S212" t="b">
        <f>OR(Tabla19[[#This Row],[Tiempo_lineal (ns)]]&gt;$C$508,Tabla19[[#This Row],[Tiempo_lineal (ns)]]&lt;$C$509)</f>
        <v>0</v>
      </c>
      <c r="T212" t="b">
        <f>OR(Tabla19[[#This Row],[Tiempo_normal (ns)]]&gt;$D$508,Tabla19[[#This Row],[Tiempo_normal (ns)]]&lt;$D$509)</f>
        <v>0</v>
      </c>
      <c r="U212" s="7">
        <v>209</v>
      </c>
      <c r="V212" t="b">
        <f>OR(Tabla310[[#This Row],[Tiempo_lineal (ns)]]&gt;$F$508,Tabla310[[#This Row],[Tiempo_lineal (ns)]]&lt;$F$509)</f>
        <v>0</v>
      </c>
      <c r="W212" t="b">
        <f>OR(Tabla310[[#This Row],[Tiempo_normal (ns)]]&gt;$G$508,Tabla310[[#This Row],[Tiempo_normal (ns)]]&lt;$G$509)</f>
        <v>0</v>
      </c>
      <c r="X212" s="7">
        <v>209</v>
      </c>
      <c r="Y212" t="b">
        <f>OR(Tabla411[[#This Row],[Tiempo_lineal (ns)]]&gt;$I$508,Tabla411[[#This Row],[Tiempo_lineal (ns)]]&lt;$I$509)</f>
        <v>0</v>
      </c>
      <c r="Z212" t="b">
        <f>OR(Tabla411[[#This Row],[Tiempo_normal (ns)]]&gt;$J$508,Tabla411[[#This Row],[Tiempo_normal (ns)]]&lt;$J$509)</f>
        <v>0</v>
      </c>
      <c r="AA212" s="7">
        <v>209</v>
      </c>
      <c r="AB212" t="b">
        <f>OR(Tabla512[[#This Row],[Tiempo_lineal (ns)]]&gt;$L$508,Tabla512[[#This Row],[Tiempo_lineal (ns)]]&lt;$L$509)</f>
        <v>0</v>
      </c>
      <c r="AC212" t="b">
        <f>OR(Tabla512[[#This Row],[Tiempo_normal (ns)]]&gt;$M$508,Tabla512[[#This Row],[Tiempo_normal (ns)]]&lt;$M$509)</f>
        <v>0</v>
      </c>
      <c r="AD212" s="7">
        <v>209</v>
      </c>
      <c r="AE212" t="b">
        <f>OR(Tabla613[[#This Row],[Tiempo_lineal (ns)]]&gt;$O$508,Tabla613[[#This Row],[Tiempo_lineal (ns)]]&lt;$O$509)</f>
        <v>0</v>
      </c>
      <c r="AF212" s="1" t="b">
        <f>OR(Tabla613[[#This Row],[Tiempo_normal (ns)]]&gt;$P$508,Tabla613[[#This Row],[Tiempo_normal (ns)]]&lt;$P$509)</f>
        <v>0</v>
      </c>
    </row>
    <row r="213" spans="2:32" x14ac:dyDescent="0.3">
      <c r="B213">
        <v>210</v>
      </c>
      <c r="C213">
        <v>27639</v>
      </c>
      <c r="D213">
        <v>90043</v>
      </c>
      <c r="E213">
        <v>210</v>
      </c>
      <c r="F213">
        <v>264569</v>
      </c>
      <c r="G213">
        <v>826572</v>
      </c>
      <c r="H213">
        <v>210</v>
      </c>
      <c r="I213" s="35">
        <v>2390830</v>
      </c>
      <c r="J213" s="35">
        <v>6607640</v>
      </c>
      <c r="K213">
        <v>210</v>
      </c>
      <c r="L213" s="35">
        <v>21843600</v>
      </c>
      <c r="M213" s="35">
        <v>71688700</v>
      </c>
      <c r="N213">
        <v>210</v>
      </c>
      <c r="O213" s="35">
        <v>229571000</v>
      </c>
      <c r="P213" s="35">
        <v>772600000</v>
      </c>
      <c r="R213" s="8">
        <v>210</v>
      </c>
      <c r="S213" t="b">
        <f>OR(Tabla19[[#This Row],[Tiempo_lineal (ns)]]&gt;$C$508,Tabla19[[#This Row],[Tiempo_lineal (ns)]]&lt;$C$509)</f>
        <v>0</v>
      </c>
      <c r="T213" t="b">
        <f>OR(Tabla19[[#This Row],[Tiempo_normal (ns)]]&gt;$D$508,Tabla19[[#This Row],[Tiempo_normal (ns)]]&lt;$D$509)</f>
        <v>0</v>
      </c>
      <c r="U213" s="8">
        <v>210</v>
      </c>
      <c r="V213" t="b">
        <f>OR(Tabla310[[#This Row],[Tiempo_lineal (ns)]]&gt;$F$508,Tabla310[[#This Row],[Tiempo_lineal (ns)]]&lt;$F$509)</f>
        <v>0</v>
      </c>
      <c r="W213" t="b">
        <f>OR(Tabla310[[#This Row],[Tiempo_normal (ns)]]&gt;$G$508,Tabla310[[#This Row],[Tiempo_normal (ns)]]&lt;$G$509)</f>
        <v>0</v>
      </c>
      <c r="X213" s="8">
        <v>210</v>
      </c>
      <c r="Y213" t="b">
        <f>OR(Tabla411[[#This Row],[Tiempo_lineal (ns)]]&gt;$I$508,Tabla411[[#This Row],[Tiempo_lineal (ns)]]&lt;$I$509)</f>
        <v>0</v>
      </c>
      <c r="Z213" t="b">
        <f>OR(Tabla411[[#This Row],[Tiempo_normal (ns)]]&gt;$J$508,Tabla411[[#This Row],[Tiempo_normal (ns)]]&lt;$J$509)</f>
        <v>0</v>
      </c>
      <c r="AA213" s="8">
        <v>210</v>
      </c>
      <c r="AB213" t="b">
        <f>OR(Tabla512[[#This Row],[Tiempo_lineal (ns)]]&gt;$L$508,Tabla512[[#This Row],[Tiempo_lineal (ns)]]&lt;$L$509)</f>
        <v>0</v>
      </c>
      <c r="AC213" t="b">
        <f>OR(Tabla512[[#This Row],[Tiempo_normal (ns)]]&gt;$M$508,Tabla512[[#This Row],[Tiempo_normal (ns)]]&lt;$M$509)</f>
        <v>0</v>
      </c>
      <c r="AD213" s="8">
        <v>210</v>
      </c>
      <c r="AE213" t="b">
        <f>OR(Tabla613[[#This Row],[Tiempo_lineal (ns)]]&gt;$O$508,Tabla613[[#This Row],[Tiempo_lineal (ns)]]&lt;$O$509)</f>
        <v>0</v>
      </c>
      <c r="AF213" s="1" t="b">
        <f>OR(Tabla613[[#This Row],[Tiempo_normal (ns)]]&gt;$P$508,Tabla613[[#This Row],[Tiempo_normal (ns)]]&lt;$P$509)</f>
        <v>0</v>
      </c>
    </row>
    <row r="214" spans="2:32" x14ac:dyDescent="0.3">
      <c r="B214">
        <v>211</v>
      </c>
      <c r="C214">
        <v>27570</v>
      </c>
      <c r="D214">
        <v>90970</v>
      </c>
      <c r="E214">
        <v>211</v>
      </c>
      <c r="F214">
        <v>250325</v>
      </c>
      <c r="G214">
        <v>656824</v>
      </c>
      <c r="H214">
        <v>211</v>
      </c>
      <c r="I214" s="35">
        <v>2128640</v>
      </c>
      <c r="J214" s="35">
        <v>6731170</v>
      </c>
      <c r="K214">
        <v>211</v>
      </c>
      <c r="L214" s="35">
        <v>21764600</v>
      </c>
      <c r="M214" s="35">
        <v>74369800</v>
      </c>
      <c r="N214">
        <v>211</v>
      </c>
      <c r="O214" s="35">
        <v>232158000</v>
      </c>
      <c r="P214" s="35">
        <v>799096000</v>
      </c>
      <c r="R214" s="7">
        <v>211</v>
      </c>
      <c r="S214" t="b">
        <f>OR(Tabla19[[#This Row],[Tiempo_lineal (ns)]]&gt;$C$508,Tabla19[[#This Row],[Tiempo_lineal (ns)]]&lt;$C$509)</f>
        <v>0</v>
      </c>
      <c r="T214" t="b">
        <f>OR(Tabla19[[#This Row],[Tiempo_normal (ns)]]&gt;$D$508,Tabla19[[#This Row],[Tiempo_normal (ns)]]&lt;$D$509)</f>
        <v>0</v>
      </c>
      <c r="U214" s="7">
        <v>211</v>
      </c>
      <c r="V214" t="b">
        <f>OR(Tabla310[[#This Row],[Tiempo_lineal (ns)]]&gt;$F$508,Tabla310[[#This Row],[Tiempo_lineal (ns)]]&lt;$F$509)</f>
        <v>0</v>
      </c>
      <c r="W214" t="b">
        <f>OR(Tabla310[[#This Row],[Tiempo_normal (ns)]]&gt;$G$508,Tabla310[[#This Row],[Tiempo_normal (ns)]]&lt;$G$509)</f>
        <v>0</v>
      </c>
      <c r="X214" s="7">
        <v>211</v>
      </c>
      <c r="Y214" t="b">
        <f>OR(Tabla411[[#This Row],[Tiempo_lineal (ns)]]&gt;$I$508,Tabla411[[#This Row],[Tiempo_lineal (ns)]]&lt;$I$509)</f>
        <v>0</v>
      </c>
      <c r="Z214" t="b">
        <f>OR(Tabla411[[#This Row],[Tiempo_normal (ns)]]&gt;$J$508,Tabla411[[#This Row],[Tiempo_normal (ns)]]&lt;$J$509)</f>
        <v>0</v>
      </c>
      <c r="AA214" s="7">
        <v>211</v>
      </c>
      <c r="AB214" t="b">
        <f>OR(Tabla512[[#This Row],[Tiempo_lineal (ns)]]&gt;$L$508,Tabla512[[#This Row],[Tiempo_lineal (ns)]]&lt;$L$509)</f>
        <v>0</v>
      </c>
      <c r="AC214" t="b">
        <f>OR(Tabla512[[#This Row],[Tiempo_normal (ns)]]&gt;$M$508,Tabla512[[#This Row],[Tiempo_normal (ns)]]&lt;$M$509)</f>
        <v>0</v>
      </c>
      <c r="AD214" s="7">
        <v>211</v>
      </c>
      <c r="AE214" t="b">
        <f>OR(Tabla613[[#This Row],[Tiempo_lineal (ns)]]&gt;$O$508,Tabla613[[#This Row],[Tiempo_lineal (ns)]]&lt;$O$509)</f>
        <v>0</v>
      </c>
      <c r="AF214" s="1" t="b">
        <f>OR(Tabla613[[#This Row],[Tiempo_normal (ns)]]&gt;$P$508,Tabla613[[#This Row],[Tiempo_normal (ns)]]&lt;$P$509)</f>
        <v>0</v>
      </c>
    </row>
    <row r="215" spans="2:32" x14ac:dyDescent="0.3">
      <c r="B215">
        <v>212</v>
      </c>
      <c r="C215">
        <v>27496</v>
      </c>
      <c r="D215">
        <v>91558</v>
      </c>
      <c r="E215">
        <v>212</v>
      </c>
      <c r="F215">
        <v>212801</v>
      </c>
      <c r="G215">
        <v>669760</v>
      </c>
      <c r="H215">
        <v>212</v>
      </c>
      <c r="I215" s="35">
        <v>2179270</v>
      </c>
      <c r="J215" s="35">
        <v>6553790</v>
      </c>
      <c r="K215">
        <v>212</v>
      </c>
      <c r="L215" s="35">
        <v>23879900</v>
      </c>
      <c r="M215" s="35">
        <v>74567700</v>
      </c>
      <c r="N215">
        <v>212</v>
      </c>
      <c r="O215" s="35">
        <v>225929000</v>
      </c>
      <c r="P215" s="35">
        <v>765038000</v>
      </c>
      <c r="R215" s="8">
        <v>212</v>
      </c>
      <c r="S215" t="b">
        <f>OR(Tabla19[[#This Row],[Tiempo_lineal (ns)]]&gt;$C$508,Tabla19[[#This Row],[Tiempo_lineal (ns)]]&lt;$C$509)</f>
        <v>0</v>
      </c>
      <c r="T215" t="b">
        <f>OR(Tabla19[[#This Row],[Tiempo_normal (ns)]]&gt;$D$508,Tabla19[[#This Row],[Tiempo_normal (ns)]]&lt;$D$509)</f>
        <v>0</v>
      </c>
      <c r="U215" s="8">
        <v>212</v>
      </c>
      <c r="V215" t="b">
        <f>OR(Tabla310[[#This Row],[Tiempo_lineal (ns)]]&gt;$F$508,Tabla310[[#This Row],[Tiempo_lineal (ns)]]&lt;$F$509)</f>
        <v>0</v>
      </c>
      <c r="W215" t="b">
        <f>OR(Tabla310[[#This Row],[Tiempo_normal (ns)]]&gt;$G$508,Tabla310[[#This Row],[Tiempo_normal (ns)]]&lt;$G$509)</f>
        <v>0</v>
      </c>
      <c r="X215" s="8">
        <v>212</v>
      </c>
      <c r="Y215" t="b">
        <f>OR(Tabla411[[#This Row],[Tiempo_lineal (ns)]]&gt;$I$508,Tabla411[[#This Row],[Tiempo_lineal (ns)]]&lt;$I$509)</f>
        <v>0</v>
      </c>
      <c r="Z215" t="b">
        <f>OR(Tabla411[[#This Row],[Tiempo_normal (ns)]]&gt;$J$508,Tabla411[[#This Row],[Tiempo_normal (ns)]]&lt;$J$509)</f>
        <v>0</v>
      </c>
      <c r="AA215" s="8">
        <v>212</v>
      </c>
      <c r="AB215" t="b">
        <f>OR(Tabla512[[#This Row],[Tiempo_lineal (ns)]]&gt;$L$508,Tabla512[[#This Row],[Tiempo_lineal (ns)]]&lt;$L$509)</f>
        <v>0</v>
      </c>
      <c r="AC215" t="b">
        <f>OR(Tabla512[[#This Row],[Tiempo_normal (ns)]]&gt;$M$508,Tabla512[[#This Row],[Tiempo_normal (ns)]]&lt;$M$509)</f>
        <v>0</v>
      </c>
      <c r="AD215" s="8">
        <v>212</v>
      </c>
      <c r="AE215" t="b">
        <f>OR(Tabla613[[#This Row],[Tiempo_lineal (ns)]]&gt;$O$508,Tabla613[[#This Row],[Tiempo_lineal (ns)]]&lt;$O$509)</f>
        <v>0</v>
      </c>
      <c r="AF215" s="1" t="b">
        <f>OR(Tabla613[[#This Row],[Tiempo_normal (ns)]]&gt;$P$508,Tabla613[[#This Row],[Tiempo_normal (ns)]]&lt;$P$509)</f>
        <v>0</v>
      </c>
    </row>
    <row r="216" spans="2:32" x14ac:dyDescent="0.3">
      <c r="B216">
        <v>213</v>
      </c>
      <c r="C216">
        <v>27552</v>
      </c>
      <c r="D216">
        <v>90548</v>
      </c>
      <c r="E216">
        <v>213</v>
      </c>
      <c r="F216">
        <v>212785</v>
      </c>
      <c r="G216">
        <v>644126</v>
      </c>
      <c r="H216">
        <v>213</v>
      </c>
      <c r="I216" s="35">
        <v>2138780</v>
      </c>
      <c r="J216" s="35">
        <v>6739950</v>
      </c>
      <c r="K216">
        <v>213</v>
      </c>
      <c r="L216" s="35">
        <v>22340400</v>
      </c>
      <c r="M216" s="35">
        <v>73825800</v>
      </c>
      <c r="N216">
        <v>213</v>
      </c>
      <c r="O216" s="35">
        <v>236542000</v>
      </c>
      <c r="P216" s="35">
        <v>779576000</v>
      </c>
      <c r="R216" s="7">
        <v>213</v>
      </c>
      <c r="S216" t="b">
        <f>OR(Tabla19[[#This Row],[Tiempo_lineal (ns)]]&gt;$C$508,Tabla19[[#This Row],[Tiempo_lineal (ns)]]&lt;$C$509)</f>
        <v>0</v>
      </c>
      <c r="T216" t="b">
        <f>OR(Tabla19[[#This Row],[Tiempo_normal (ns)]]&gt;$D$508,Tabla19[[#This Row],[Tiempo_normal (ns)]]&lt;$D$509)</f>
        <v>0</v>
      </c>
      <c r="U216" s="7">
        <v>213</v>
      </c>
      <c r="V216" t="b">
        <f>OR(Tabla310[[#This Row],[Tiempo_lineal (ns)]]&gt;$F$508,Tabla310[[#This Row],[Tiempo_lineal (ns)]]&lt;$F$509)</f>
        <v>0</v>
      </c>
      <c r="W216" t="b">
        <f>OR(Tabla310[[#This Row],[Tiempo_normal (ns)]]&gt;$G$508,Tabla310[[#This Row],[Tiempo_normal (ns)]]&lt;$G$509)</f>
        <v>0</v>
      </c>
      <c r="X216" s="7">
        <v>213</v>
      </c>
      <c r="Y216" t="b">
        <f>OR(Tabla411[[#This Row],[Tiempo_lineal (ns)]]&gt;$I$508,Tabla411[[#This Row],[Tiempo_lineal (ns)]]&lt;$I$509)</f>
        <v>0</v>
      </c>
      <c r="Z216" t="b">
        <f>OR(Tabla411[[#This Row],[Tiempo_normal (ns)]]&gt;$J$508,Tabla411[[#This Row],[Tiempo_normal (ns)]]&lt;$J$509)</f>
        <v>0</v>
      </c>
      <c r="AA216" s="7">
        <v>213</v>
      </c>
      <c r="AB216" t="b">
        <f>OR(Tabla512[[#This Row],[Tiempo_lineal (ns)]]&gt;$L$508,Tabla512[[#This Row],[Tiempo_lineal (ns)]]&lt;$L$509)</f>
        <v>0</v>
      </c>
      <c r="AC216" t="b">
        <f>OR(Tabla512[[#This Row],[Tiempo_normal (ns)]]&gt;$M$508,Tabla512[[#This Row],[Tiempo_normal (ns)]]&lt;$M$509)</f>
        <v>0</v>
      </c>
      <c r="AD216" s="7">
        <v>213</v>
      </c>
      <c r="AE216" t="b">
        <f>OR(Tabla613[[#This Row],[Tiempo_lineal (ns)]]&gt;$O$508,Tabla613[[#This Row],[Tiempo_lineal (ns)]]&lt;$O$509)</f>
        <v>0</v>
      </c>
      <c r="AF216" s="1" t="b">
        <f>OR(Tabla613[[#This Row],[Tiempo_normal (ns)]]&gt;$P$508,Tabla613[[#This Row],[Tiempo_normal (ns)]]&lt;$P$509)</f>
        <v>0</v>
      </c>
    </row>
    <row r="217" spans="2:32" x14ac:dyDescent="0.3">
      <c r="B217">
        <v>214</v>
      </c>
      <c r="C217">
        <v>27441</v>
      </c>
      <c r="D217">
        <v>90385</v>
      </c>
      <c r="E217">
        <v>214</v>
      </c>
      <c r="F217">
        <v>212518</v>
      </c>
      <c r="G217">
        <v>662790</v>
      </c>
      <c r="H217">
        <v>214</v>
      </c>
      <c r="I217" s="35">
        <v>2161510</v>
      </c>
      <c r="J217" s="35">
        <v>6599870</v>
      </c>
      <c r="K217">
        <v>214</v>
      </c>
      <c r="L217" s="35">
        <v>21727100</v>
      </c>
      <c r="M217" s="35">
        <v>77469300</v>
      </c>
      <c r="N217">
        <v>214</v>
      </c>
      <c r="O217" s="35">
        <v>273674000</v>
      </c>
      <c r="P217" s="35">
        <v>750672000</v>
      </c>
      <c r="R217" s="8">
        <v>214</v>
      </c>
      <c r="S217" t="b">
        <f>OR(Tabla19[[#This Row],[Tiempo_lineal (ns)]]&gt;$C$508,Tabla19[[#This Row],[Tiempo_lineal (ns)]]&lt;$C$509)</f>
        <v>0</v>
      </c>
      <c r="T217" t="b">
        <f>OR(Tabla19[[#This Row],[Tiempo_normal (ns)]]&gt;$D$508,Tabla19[[#This Row],[Tiempo_normal (ns)]]&lt;$D$509)</f>
        <v>0</v>
      </c>
      <c r="U217" s="8">
        <v>214</v>
      </c>
      <c r="V217" t="b">
        <f>OR(Tabla310[[#This Row],[Tiempo_lineal (ns)]]&gt;$F$508,Tabla310[[#This Row],[Tiempo_lineal (ns)]]&lt;$F$509)</f>
        <v>0</v>
      </c>
      <c r="W217" t="b">
        <f>OR(Tabla310[[#This Row],[Tiempo_normal (ns)]]&gt;$G$508,Tabla310[[#This Row],[Tiempo_normal (ns)]]&lt;$G$509)</f>
        <v>0</v>
      </c>
      <c r="X217" s="8">
        <v>214</v>
      </c>
      <c r="Y217" t="b">
        <f>OR(Tabla411[[#This Row],[Tiempo_lineal (ns)]]&gt;$I$508,Tabla411[[#This Row],[Tiempo_lineal (ns)]]&lt;$I$509)</f>
        <v>0</v>
      </c>
      <c r="Z217" t="b">
        <f>OR(Tabla411[[#This Row],[Tiempo_normal (ns)]]&gt;$J$508,Tabla411[[#This Row],[Tiempo_normal (ns)]]&lt;$J$509)</f>
        <v>0</v>
      </c>
      <c r="AA217" s="8">
        <v>214</v>
      </c>
      <c r="AB217" t="b">
        <f>OR(Tabla512[[#This Row],[Tiempo_lineal (ns)]]&gt;$L$508,Tabla512[[#This Row],[Tiempo_lineal (ns)]]&lt;$L$509)</f>
        <v>0</v>
      </c>
      <c r="AC217" t="b">
        <f>OR(Tabla512[[#This Row],[Tiempo_normal (ns)]]&gt;$M$508,Tabla512[[#This Row],[Tiempo_normal (ns)]]&lt;$M$509)</f>
        <v>0</v>
      </c>
      <c r="AD217" s="8">
        <v>214</v>
      </c>
      <c r="AE217" t="b">
        <f>OR(Tabla613[[#This Row],[Tiempo_lineal (ns)]]&gt;$O$508,Tabla613[[#This Row],[Tiempo_lineal (ns)]]&lt;$O$509)</f>
        <v>1</v>
      </c>
      <c r="AF217" s="1" t="b">
        <f>OR(Tabla613[[#This Row],[Tiempo_normal (ns)]]&gt;$P$508,Tabla613[[#This Row],[Tiempo_normal (ns)]]&lt;$P$509)</f>
        <v>0</v>
      </c>
    </row>
    <row r="218" spans="2:32" x14ac:dyDescent="0.3">
      <c r="B218">
        <v>215</v>
      </c>
      <c r="C218">
        <v>27110</v>
      </c>
      <c r="D218">
        <v>90391</v>
      </c>
      <c r="E218">
        <v>215</v>
      </c>
      <c r="F218">
        <v>212569</v>
      </c>
      <c r="G218">
        <v>665337</v>
      </c>
      <c r="H218">
        <v>215</v>
      </c>
      <c r="I218" s="35">
        <v>2134070</v>
      </c>
      <c r="J218" s="35">
        <v>6992250</v>
      </c>
      <c r="K218">
        <v>215</v>
      </c>
      <c r="L218" s="35">
        <v>22110300</v>
      </c>
      <c r="M218" s="35">
        <v>71365100</v>
      </c>
      <c r="N218">
        <v>215</v>
      </c>
      <c r="O218" s="35">
        <v>233626000</v>
      </c>
      <c r="P218" s="35">
        <v>801553000</v>
      </c>
      <c r="R218" s="7">
        <v>215</v>
      </c>
      <c r="S218" t="b">
        <f>OR(Tabla19[[#This Row],[Tiempo_lineal (ns)]]&gt;$C$508,Tabla19[[#This Row],[Tiempo_lineal (ns)]]&lt;$C$509)</f>
        <v>0</v>
      </c>
      <c r="T218" t="b">
        <f>OR(Tabla19[[#This Row],[Tiempo_normal (ns)]]&gt;$D$508,Tabla19[[#This Row],[Tiempo_normal (ns)]]&lt;$D$509)</f>
        <v>0</v>
      </c>
      <c r="U218" s="7">
        <v>215</v>
      </c>
      <c r="V218" t="b">
        <f>OR(Tabla310[[#This Row],[Tiempo_lineal (ns)]]&gt;$F$508,Tabla310[[#This Row],[Tiempo_lineal (ns)]]&lt;$F$509)</f>
        <v>0</v>
      </c>
      <c r="W218" t="b">
        <f>OR(Tabla310[[#This Row],[Tiempo_normal (ns)]]&gt;$G$508,Tabla310[[#This Row],[Tiempo_normal (ns)]]&lt;$G$509)</f>
        <v>0</v>
      </c>
      <c r="X218" s="7">
        <v>215</v>
      </c>
      <c r="Y218" t="b">
        <f>OR(Tabla411[[#This Row],[Tiempo_lineal (ns)]]&gt;$I$508,Tabla411[[#This Row],[Tiempo_lineal (ns)]]&lt;$I$509)</f>
        <v>0</v>
      </c>
      <c r="Z218" t="b">
        <f>OR(Tabla411[[#This Row],[Tiempo_normal (ns)]]&gt;$J$508,Tabla411[[#This Row],[Tiempo_normal (ns)]]&lt;$J$509)</f>
        <v>0</v>
      </c>
      <c r="AA218" s="7">
        <v>215</v>
      </c>
      <c r="AB218" t="b">
        <f>OR(Tabla512[[#This Row],[Tiempo_lineal (ns)]]&gt;$L$508,Tabla512[[#This Row],[Tiempo_lineal (ns)]]&lt;$L$509)</f>
        <v>0</v>
      </c>
      <c r="AC218" t="b">
        <f>OR(Tabla512[[#This Row],[Tiempo_normal (ns)]]&gt;$M$508,Tabla512[[#This Row],[Tiempo_normal (ns)]]&lt;$M$509)</f>
        <v>0</v>
      </c>
      <c r="AD218" s="7">
        <v>215</v>
      </c>
      <c r="AE218" t="b">
        <f>OR(Tabla613[[#This Row],[Tiempo_lineal (ns)]]&gt;$O$508,Tabla613[[#This Row],[Tiempo_lineal (ns)]]&lt;$O$509)</f>
        <v>0</v>
      </c>
      <c r="AF218" s="1" t="b">
        <f>OR(Tabla613[[#This Row],[Tiempo_normal (ns)]]&gt;$P$508,Tabla613[[#This Row],[Tiempo_normal (ns)]]&lt;$P$509)</f>
        <v>0</v>
      </c>
    </row>
    <row r="219" spans="2:32" x14ac:dyDescent="0.3">
      <c r="B219">
        <v>216</v>
      </c>
      <c r="C219">
        <v>27560</v>
      </c>
      <c r="D219">
        <v>90170</v>
      </c>
      <c r="E219">
        <v>216</v>
      </c>
      <c r="F219">
        <v>220492</v>
      </c>
      <c r="G219">
        <v>685008</v>
      </c>
      <c r="H219">
        <v>216</v>
      </c>
      <c r="I219" s="35">
        <v>2164380</v>
      </c>
      <c r="J219" s="35">
        <v>6627780</v>
      </c>
      <c r="K219">
        <v>216</v>
      </c>
      <c r="L219" s="35">
        <v>22086800</v>
      </c>
      <c r="M219" s="35">
        <v>76807300</v>
      </c>
      <c r="N219">
        <v>216</v>
      </c>
      <c r="O219" s="35">
        <v>246105000</v>
      </c>
      <c r="P219" s="35">
        <v>825423000</v>
      </c>
      <c r="R219" s="8">
        <v>216</v>
      </c>
      <c r="S219" t="b">
        <f>OR(Tabla19[[#This Row],[Tiempo_lineal (ns)]]&gt;$C$508,Tabla19[[#This Row],[Tiempo_lineal (ns)]]&lt;$C$509)</f>
        <v>0</v>
      </c>
      <c r="T219" t="b">
        <f>OR(Tabla19[[#This Row],[Tiempo_normal (ns)]]&gt;$D$508,Tabla19[[#This Row],[Tiempo_normal (ns)]]&lt;$D$509)</f>
        <v>0</v>
      </c>
      <c r="U219" s="8">
        <v>216</v>
      </c>
      <c r="V219" t="b">
        <f>OR(Tabla310[[#This Row],[Tiempo_lineal (ns)]]&gt;$F$508,Tabla310[[#This Row],[Tiempo_lineal (ns)]]&lt;$F$509)</f>
        <v>0</v>
      </c>
      <c r="W219" t="b">
        <f>OR(Tabla310[[#This Row],[Tiempo_normal (ns)]]&gt;$G$508,Tabla310[[#This Row],[Tiempo_normal (ns)]]&lt;$G$509)</f>
        <v>0</v>
      </c>
      <c r="X219" s="8">
        <v>216</v>
      </c>
      <c r="Y219" t="b">
        <f>OR(Tabla411[[#This Row],[Tiempo_lineal (ns)]]&gt;$I$508,Tabla411[[#This Row],[Tiempo_lineal (ns)]]&lt;$I$509)</f>
        <v>0</v>
      </c>
      <c r="Z219" t="b">
        <f>OR(Tabla411[[#This Row],[Tiempo_normal (ns)]]&gt;$J$508,Tabla411[[#This Row],[Tiempo_normal (ns)]]&lt;$J$509)</f>
        <v>0</v>
      </c>
      <c r="AA219" s="8">
        <v>216</v>
      </c>
      <c r="AB219" t="b">
        <f>OR(Tabla512[[#This Row],[Tiempo_lineal (ns)]]&gt;$L$508,Tabla512[[#This Row],[Tiempo_lineal (ns)]]&lt;$L$509)</f>
        <v>0</v>
      </c>
      <c r="AC219" t="b">
        <f>OR(Tabla512[[#This Row],[Tiempo_normal (ns)]]&gt;$M$508,Tabla512[[#This Row],[Tiempo_normal (ns)]]&lt;$M$509)</f>
        <v>0</v>
      </c>
      <c r="AD219" s="8">
        <v>216</v>
      </c>
      <c r="AE219" t="b">
        <f>OR(Tabla613[[#This Row],[Tiempo_lineal (ns)]]&gt;$O$508,Tabla613[[#This Row],[Tiempo_lineal (ns)]]&lt;$O$509)</f>
        <v>0</v>
      </c>
      <c r="AF219" s="1" t="b">
        <f>OR(Tabla613[[#This Row],[Tiempo_normal (ns)]]&gt;$P$508,Tabla613[[#This Row],[Tiempo_normal (ns)]]&lt;$P$509)</f>
        <v>0</v>
      </c>
    </row>
    <row r="220" spans="2:32" x14ac:dyDescent="0.3">
      <c r="B220">
        <v>217</v>
      </c>
      <c r="C220">
        <v>27558</v>
      </c>
      <c r="D220">
        <v>88574</v>
      </c>
      <c r="E220">
        <v>217</v>
      </c>
      <c r="F220">
        <v>213112</v>
      </c>
      <c r="G220">
        <v>663208</v>
      </c>
      <c r="H220">
        <v>217</v>
      </c>
      <c r="I220" s="35">
        <v>2248830</v>
      </c>
      <c r="J220" s="35">
        <v>6554620</v>
      </c>
      <c r="K220">
        <v>217</v>
      </c>
      <c r="L220" s="35">
        <v>22287100</v>
      </c>
      <c r="M220" s="35">
        <v>74064000</v>
      </c>
      <c r="N220">
        <v>217</v>
      </c>
      <c r="O220" s="35">
        <v>228123000</v>
      </c>
      <c r="P220" s="35">
        <v>754637000</v>
      </c>
      <c r="R220" s="7">
        <v>217</v>
      </c>
      <c r="S220" t="b">
        <f>OR(Tabla19[[#This Row],[Tiempo_lineal (ns)]]&gt;$C$508,Tabla19[[#This Row],[Tiempo_lineal (ns)]]&lt;$C$509)</f>
        <v>0</v>
      </c>
      <c r="T220" t="b">
        <f>OR(Tabla19[[#This Row],[Tiempo_normal (ns)]]&gt;$D$508,Tabla19[[#This Row],[Tiempo_normal (ns)]]&lt;$D$509)</f>
        <v>0</v>
      </c>
      <c r="U220" s="7">
        <v>217</v>
      </c>
      <c r="V220" t="b">
        <f>OR(Tabla310[[#This Row],[Tiempo_lineal (ns)]]&gt;$F$508,Tabla310[[#This Row],[Tiempo_lineal (ns)]]&lt;$F$509)</f>
        <v>0</v>
      </c>
      <c r="W220" t="b">
        <f>OR(Tabla310[[#This Row],[Tiempo_normal (ns)]]&gt;$G$508,Tabla310[[#This Row],[Tiempo_normal (ns)]]&lt;$G$509)</f>
        <v>0</v>
      </c>
      <c r="X220" s="7">
        <v>217</v>
      </c>
      <c r="Y220" t="b">
        <f>OR(Tabla411[[#This Row],[Tiempo_lineal (ns)]]&gt;$I$508,Tabla411[[#This Row],[Tiempo_lineal (ns)]]&lt;$I$509)</f>
        <v>0</v>
      </c>
      <c r="Z220" t="b">
        <f>OR(Tabla411[[#This Row],[Tiempo_normal (ns)]]&gt;$J$508,Tabla411[[#This Row],[Tiempo_normal (ns)]]&lt;$J$509)</f>
        <v>0</v>
      </c>
      <c r="AA220" s="7">
        <v>217</v>
      </c>
      <c r="AB220" t="b">
        <f>OR(Tabla512[[#This Row],[Tiempo_lineal (ns)]]&gt;$L$508,Tabla512[[#This Row],[Tiempo_lineal (ns)]]&lt;$L$509)</f>
        <v>0</v>
      </c>
      <c r="AC220" t="b">
        <f>OR(Tabla512[[#This Row],[Tiempo_normal (ns)]]&gt;$M$508,Tabla512[[#This Row],[Tiempo_normal (ns)]]&lt;$M$509)</f>
        <v>0</v>
      </c>
      <c r="AD220" s="7">
        <v>217</v>
      </c>
      <c r="AE220" t="b">
        <f>OR(Tabla613[[#This Row],[Tiempo_lineal (ns)]]&gt;$O$508,Tabla613[[#This Row],[Tiempo_lineal (ns)]]&lt;$O$509)</f>
        <v>0</v>
      </c>
      <c r="AF220" s="1" t="b">
        <f>OR(Tabla613[[#This Row],[Tiempo_normal (ns)]]&gt;$P$508,Tabla613[[#This Row],[Tiempo_normal (ns)]]&lt;$P$509)</f>
        <v>0</v>
      </c>
    </row>
    <row r="221" spans="2:32" x14ac:dyDescent="0.3">
      <c r="B221">
        <v>218</v>
      </c>
      <c r="C221">
        <v>27414</v>
      </c>
      <c r="D221">
        <v>102523</v>
      </c>
      <c r="E221">
        <v>218</v>
      </c>
      <c r="F221">
        <v>212533</v>
      </c>
      <c r="G221">
        <v>774828</v>
      </c>
      <c r="H221">
        <v>218</v>
      </c>
      <c r="I221" s="35">
        <v>2220110</v>
      </c>
      <c r="J221" s="35">
        <v>7547480</v>
      </c>
      <c r="K221">
        <v>218</v>
      </c>
      <c r="L221" s="35">
        <v>26326500</v>
      </c>
      <c r="M221" s="35">
        <v>78281000</v>
      </c>
      <c r="N221">
        <v>218</v>
      </c>
      <c r="O221" s="35">
        <v>231613000</v>
      </c>
      <c r="P221" s="35">
        <v>782873000</v>
      </c>
      <c r="R221" s="8">
        <v>218</v>
      </c>
      <c r="S221" t="b">
        <f>OR(Tabla19[[#This Row],[Tiempo_lineal (ns)]]&gt;$C$508,Tabla19[[#This Row],[Tiempo_lineal (ns)]]&lt;$C$509)</f>
        <v>0</v>
      </c>
      <c r="T221" t="b">
        <f>OR(Tabla19[[#This Row],[Tiempo_normal (ns)]]&gt;$D$508,Tabla19[[#This Row],[Tiempo_normal (ns)]]&lt;$D$509)</f>
        <v>0</v>
      </c>
      <c r="U221" s="8">
        <v>218</v>
      </c>
      <c r="V221" t="b">
        <f>OR(Tabla310[[#This Row],[Tiempo_lineal (ns)]]&gt;$F$508,Tabla310[[#This Row],[Tiempo_lineal (ns)]]&lt;$F$509)</f>
        <v>0</v>
      </c>
      <c r="W221" t="b">
        <f>OR(Tabla310[[#This Row],[Tiempo_normal (ns)]]&gt;$G$508,Tabla310[[#This Row],[Tiempo_normal (ns)]]&lt;$G$509)</f>
        <v>0</v>
      </c>
      <c r="X221" s="8">
        <v>218</v>
      </c>
      <c r="Y221" t="b">
        <f>OR(Tabla411[[#This Row],[Tiempo_lineal (ns)]]&gt;$I$508,Tabla411[[#This Row],[Tiempo_lineal (ns)]]&lt;$I$509)</f>
        <v>0</v>
      </c>
      <c r="Z221" t="b">
        <f>OR(Tabla411[[#This Row],[Tiempo_normal (ns)]]&gt;$J$508,Tabla411[[#This Row],[Tiempo_normal (ns)]]&lt;$J$509)</f>
        <v>0</v>
      </c>
      <c r="AA221" s="8">
        <v>218</v>
      </c>
      <c r="AB221" t="b">
        <f>OR(Tabla512[[#This Row],[Tiempo_lineal (ns)]]&gt;$L$508,Tabla512[[#This Row],[Tiempo_lineal (ns)]]&lt;$L$509)</f>
        <v>0</v>
      </c>
      <c r="AC221" t="b">
        <f>OR(Tabla512[[#This Row],[Tiempo_normal (ns)]]&gt;$M$508,Tabla512[[#This Row],[Tiempo_normal (ns)]]&lt;$M$509)</f>
        <v>0</v>
      </c>
      <c r="AD221" s="8">
        <v>218</v>
      </c>
      <c r="AE221" t="b">
        <f>OR(Tabla613[[#This Row],[Tiempo_lineal (ns)]]&gt;$O$508,Tabla613[[#This Row],[Tiempo_lineal (ns)]]&lt;$O$509)</f>
        <v>0</v>
      </c>
      <c r="AF221" s="1" t="b">
        <f>OR(Tabla613[[#This Row],[Tiempo_normal (ns)]]&gt;$P$508,Tabla613[[#This Row],[Tiempo_normal (ns)]]&lt;$P$509)</f>
        <v>0</v>
      </c>
    </row>
    <row r="222" spans="2:32" x14ac:dyDescent="0.3">
      <c r="B222">
        <v>219</v>
      </c>
      <c r="C222">
        <v>27557</v>
      </c>
      <c r="D222">
        <v>90102</v>
      </c>
      <c r="E222">
        <v>219</v>
      </c>
      <c r="F222">
        <v>247564</v>
      </c>
      <c r="G222">
        <v>673753</v>
      </c>
      <c r="H222">
        <v>219</v>
      </c>
      <c r="I222" s="35">
        <v>2519910</v>
      </c>
      <c r="J222" s="35">
        <v>6610780</v>
      </c>
      <c r="K222">
        <v>219</v>
      </c>
      <c r="L222" s="35">
        <v>22527100</v>
      </c>
      <c r="M222" s="35">
        <v>69320400</v>
      </c>
      <c r="N222">
        <v>219</v>
      </c>
      <c r="O222" s="35">
        <v>247660000</v>
      </c>
      <c r="P222" s="35">
        <v>788116000</v>
      </c>
      <c r="R222" s="7">
        <v>219</v>
      </c>
      <c r="S222" t="b">
        <f>OR(Tabla19[[#This Row],[Tiempo_lineal (ns)]]&gt;$C$508,Tabla19[[#This Row],[Tiempo_lineal (ns)]]&lt;$C$509)</f>
        <v>0</v>
      </c>
      <c r="T222" t="b">
        <f>OR(Tabla19[[#This Row],[Tiempo_normal (ns)]]&gt;$D$508,Tabla19[[#This Row],[Tiempo_normal (ns)]]&lt;$D$509)</f>
        <v>0</v>
      </c>
      <c r="U222" s="7">
        <v>219</v>
      </c>
      <c r="V222" t="b">
        <f>OR(Tabla310[[#This Row],[Tiempo_lineal (ns)]]&gt;$F$508,Tabla310[[#This Row],[Tiempo_lineal (ns)]]&lt;$F$509)</f>
        <v>0</v>
      </c>
      <c r="W222" t="b">
        <f>OR(Tabla310[[#This Row],[Tiempo_normal (ns)]]&gt;$G$508,Tabla310[[#This Row],[Tiempo_normal (ns)]]&lt;$G$509)</f>
        <v>0</v>
      </c>
      <c r="X222" s="7">
        <v>219</v>
      </c>
      <c r="Y222" t="b">
        <f>OR(Tabla411[[#This Row],[Tiempo_lineal (ns)]]&gt;$I$508,Tabla411[[#This Row],[Tiempo_lineal (ns)]]&lt;$I$509)</f>
        <v>1</v>
      </c>
      <c r="Z222" t="b">
        <f>OR(Tabla411[[#This Row],[Tiempo_normal (ns)]]&gt;$J$508,Tabla411[[#This Row],[Tiempo_normal (ns)]]&lt;$J$509)</f>
        <v>0</v>
      </c>
      <c r="AA222" s="7">
        <v>219</v>
      </c>
      <c r="AB222" t="b">
        <f>OR(Tabla512[[#This Row],[Tiempo_lineal (ns)]]&gt;$L$508,Tabla512[[#This Row],[Tiempo_lineal (ns)]]&lt;$L$509)</f>
        <v>0</v>
      </c>
      <c r="AC222" t="b">
        <f>OR(Tabla512[[#This Row],[Tiempo_normal (ns)]]&gt;$M$508,Tabla512[[#This Row],[Tiempo_normal (ns)]]&lt;$M$509)</f>
        <v>0</v>
      </c>
      <c r="AD222" s="7">
        <v>219</v>
      </c>
      <c r="AE222" t="b">
        <f>OR(Tabla613[[#This Row],[Tiempo_lineal (ns)]]&gt;$O$508,Tabla613[[#This Row],[Tiempo_lineal (ns)]]&lt;$O$509)</f>
        <v>0</v>
      </c>
      <c r="AF222" s="1" t="b">
        <f>OR(Tabla613[[#This Row],[Tiempo_normal (ns)]]&gt;$P$508,Tabla613[[#This Row],[Tiempo_normal (ns)]]&lt;$P$509)</f>
        <v>0</v>
      </c>
    </row>
    <row r="223" spans="2:32" x14ac:dyDescent="0.3">
      <c r="B223">
        <v>220</v>
      </c>
      <c r="C223">
        <v>27497</v>
      </c>
      <c r="D223">
        <v>90790</v>
      </c>
      <c r="E223">
        <v>220</v>
      </c>
      <c r="F223">
        <v>212656</v>
      </c>
      <c r="G223">
        <v>653721</v>
      </c>
      <c r="H223">
        <v>220</v>
      </c>
      <c r="I223" s="35">
        <v>2165260</v>
      </c>
      <c r="J223" s="35">
        <v>6843870</v>
      </c>
      <c r="K223">
        <v>220</v>
      </c>
      <c r="L223" s="35">
        <v>21676700</v>
      </c>
      <c r="M223" s="35">
        <v>78033200</v>
      </c>
      <c r="N223">
        <v>220</v>
      </c>
      <c r="O223" s="35">
        <v>227442000</v>
      </c>
      <c r="P223" s="35">
        <v>761379000</v>
      </c>
      <c r="R223" s="8">
        <v>220</v>
      </c>
      <c r="S223" t="b">
        <f>OR(Tabla19[[#This Row],[Tiempo_lineal (ns)]]&gt;$C$508,Tabla19[[#This Row],[Tiempo_lineal (ns)]]&lt;$C$509)</f>
        <v>0</v>
      </c>
      <c r="T223" t="b">
        <f>OR(Tabla19[[#This Row],[Tiempo_normal (ns)]]&gt;$D$508,Tabla19[[#This Row],[Tiempo_normal (ns)]]&lt;$D$509)</f>
        <v>0</v>
      </c>
      <c r="U223" s="8">
        <v>220</v>
      </c>
      <c r="V223" t="b">
        <f>OR(Tabla310[[#This Row],[Tiempo_lineal (ns)]]&gt;$F$508,Tabla310[[#This Row],[Tiempo_lineal (ns)]]&lt;$F$509)</f>
        <v>0</v>
      </c>
      <c r="W223" t="b">
        <f>OR(Tabla310[[#This Row],[Tiempo_normal (ns)]]&gt;$G$508,Tabla310[[#This Row],[Tiempo_normal (ns)]]&lt;$G$509)</f>
        <v>0</v>
      </c>
      <c r="X223" s="8">
        <v>220</v>
      </c>
      <c r="Y223" t="b">
        <f>OR(Tabla411[[#This Row],[Tiempo_lineal (ns)]]&gt;$I$508,Tabla411[[#This Row],[Tiempo_lineal (ns)]]&lt;$I$509)</f>
        <v>0</v>
      </c>
      <c r="Z223" t="b">
        <f>OR(Tabla411[[#This Row],[Tiempo_normal (ns)]]&gt;$J$508,Tabla411[[#This Row],[Tiempo_normal (ns)]]&lt;$J$509)</f>
        <v>0</v>
      </c>
      <c r="AA223" s="8">
        <v>220</v>
      </c>
      <c r="AB223" t="b">
        <f>OR(Tabla512[[#This Row],[Tiempo_lineal (ns)]]&gt;$L$508,Tabla512[[#This Row],[Tiempo_lineal (ns)]]&lt;$L$509)</f>
        <v>0</v>
      </c>
      <c r="AC223" t="b">
        <f>OR(Tabla512[[#This Row],[Tiempo_normal (ns)]]&gt;$M$508,Tabla512[[#This Row],[Tiempo_normal (ns)]]&lt;$M$509)</f>
        <v>0</v>
      </c>
      <c r="AD223" s="8">
        <v>220</v>
      </c>
      <c r="AE223" t="b">
        <f>OR(Tabla613[[#This Row],[Tiempo_lineal (ns)]]&gt;$O$508,Tabla613[[#This Row],[Tiempo_lineal (ns)]]&lt;$O$509)</f>
        <v>0</v>
      </c>
      <c r="AF223" s="1" t="b">
        <f>OR(Tabla613[[#This Row],[Tiempo_normal (ns)]]&gt;$P$508,Tabla613[[#This Row],[Tiempo_normal (ns)]]&lt;$P$509)</f>
        <v>0</v>
      </c>
    </row>
    <row r="224" spans="2:32" x14ac:dyDescent="0.3">
      <c r="B224">
        <v>221</v>
      </c>
      <c r="C224">
        <v>27556</v>
      </c>
      <c r="D224">
        <v>89733</v>
      </c>
      <c r="E224">
        <v>221</v>
      </c>
      <c r="F224">
        <v>212554</v>
      </c>
      <c r="G224">
        <v>662809</v>
      </c>
      <c r="H224">
        <v>221</v>
      </c>
      <c r="I224" s="35">
        <v>2199870</v>
      </c>
      <c r="J224" s="35">
        <v>7100940</v>
      </c>
      <c r="K224">
        <v>221</v>
      </c>
      <c r="L224" s="35">
        <v>22809200</v>
      </c>
      <c r="M224" s="35">
        <v>78945200</v>
      </c>
      <c r="N224">
        <v>221</v>
      </c>
      <c r="O224" s="35">
        <v>241589000</v>
      </c>
      <c r="P224" s="35">
        <v>783730000</v>
      </c>
      <c r="R224" s="7">
        <v>221</v>
      </c>
      <c r="S224" t="b">
        <f>OR(Tabla19[[#This Row],[Tiempo_lineal (ns)]]&gt;$C$508,Tabla19[[#This Row],[Tiempo_lineal (ns)]]&lt;$C$509)</f>
        <v>0</v>
      </c>
      <c r="T224" t="b">
        <f>OR(Tabla19[[#This Row],[Tiempo_normal (ns)]]&gt;$D$508,Tabla19[[#This Row],[Tiempo_normal (ns)]]&lt;$D$509)</f>
        <v>0</v>
      </c>
      <c r="U224" s="7">
        <v>221</v>
      </c>
      <c r="V224" t="b">
        <f>OR(Tabla310[[#This Row],[Tiempo_lineal (ns)]]&gt;$F$508,Tabla310[[#This Row],[Tiempo_lineal (ns)]]&lt;$F$509)</f>
        <v>0</v>
      </c>
      <c r="W224" t="b">
        <f>OR(Tabla310[[#This Row],[Tiempo_normal (ns)]]&gt;$G$508,Tabla310[[#This Row],[Tiempo_normal (ns)]]&lt;$G$509)</f>
        <v>0</v>
      </c>
      <c r="X224" s="7">
        <v>221</v>
      </c>
      <c r="Y224" t="b">
        <f>OR(Tabla411[[#This Row],[Tiempo_lineal (ns)]]&gt;$I$508,Tabla411[[#This Row],[Tiempo_lineal (ns)]]&lt;$I$509)</f>
        <v>0</v>
      </c>
      <c r="Z224" t="b">
        <f>OR(Tabla411[[#This Row],[Tiempo_normal (ns)]]&gt;$J$508,Tabla411[[#This Row],[Tiempo_normal (ns)]]&lt;$J$509)</f>
        <v>0</v>
      </c>
      <c r="AA224" s="7">
        <v>221</v>
      </c>
      <c r="AB224" t="b">
        <f>OR(Tabla512[[#This Row],[Tiempo_lineal (ns)]]&gt;$L$508,Tabla512[[#This Row],[Tiempo_lineal (ns)]]&lt;$L$509)</f>
        <v>0</v>
      </c>
      <c r="AC224" t="b">
        <f>OR(Tabla512[[#This Row],[Tiempo_normal (ns)]]&gt;$M$508,Tabla512[[#This Row],[Tiempo_normal (ns)]]&lt;$M$509)</f>
        <v>0</v>
      </c>
      <c r="AD224" s="7">
        <v>221</v>
      </c>
      <c r="AE224" t="b">
        <f>OR(Tabla613[[#This Row],[Tiempo_lineal (ns)]]&gt;$O$508,Tabla613[[#This Row],[Tiempo_lineal (ns)]]&lt;$O$509)</f>
        <v>0</v>
      </c>
      <c r="AF224" s="1" t="b">
        <f>OR(Tabla613[[#This Row],[Tiempo_normal (ns)]]&gt;$P$508,Tabla613[[#This Row],[Tiempo_normal (ns)]]&lt;$P$509)</f>
        <v>0</v>
      </c>
    </row>
    <row r="225" spans="2:32" x14ac:dyDescent="0.3">
      <c r="B225">
        <v>222</v>
      </c>
      <c r="C225">
        <v>27428</v>
      </c>
      <c r="D225">
        <v>90897</v>
      </c>
      <c r="E225">
        <v>222</v>
      </c>
      <c r="F225">
        <v>212851</v>
      </c>
      <c r="G225">
        <v>643880</v>
      </c>
      <c r="H225">
        <v>222</v>
      </c>
      <c r="I225" s="35">
        <v>2215900</v>
      </c>
      <c r="J225" s="35">
        <v>7365400</v>
      </c>
      <c r="K225">
        <v>222</v>
      </c>
      <c r="L225" s="35">
        <v>22095600</v>
      </c>
      <c r="M225" s="35">
        <v>86345800</v>
      </c>
      <c r="N225">
        <v>222</v>
      </c>
      <c r="O225" s="35">
        <v>236106000</v>
      </c>
      <c r="P225" s="35">
        <v>790101000</v>
      </c>
      <c r="R225" s="8">
        <v>222</v>
      </c>
      <c r="S225" t="b">
        <f>OR(Tabla19[[#This Row],[Tiempo_lineal (ns)]]&gt;$C$508,Tabla19[[#This Row],[Tiempo_lineal (ns)]]&lt;$C$509)</f>
        <v>0</v>
      </c>
      <c r="T225" t="b">
        <f>OR(Tabla19[[#This Row],[Tiempo_normal (ns)]]&gt;$D$508,Tabla19[[#This Row],[Tiempo_normal (ns)]]&lt;$D$509)</f>
        <v>0</v>
      </c>
      <c r="U225" s="8">
        <v>222</v>
      </c>
      <c r="V225" t="b">
        <f>OR(Tabla310[[#This Row],[Tiempo_lineal (ns)]]&gt;$F$508,Tabla310[[#This Row],[Tiempo_lineal (ns)]]&lt;$F$509)</f>
        <v>0</v>
      </c>
      <c r="W225" t="b">
        <f>OR(Tabla310[[#This Row],[Tiempo_normal (ns)]]&gt;$G$508,Tabla310[[#This Row],[Tiempo_normal (ns)]]&lt;$G$509)</f>
        <v>0</v>
      </c>
      <c r="X225" s="8">
        <v>222</v>
      </c>
      <c r="Y225" t="b">
        <f>OR(Tabla411[[#This Row],[Tiempo_lineal (ns)]]&gt;$I$508,Tabla411[[#This Row],[Tiempo_lineal (ns)]]&lt;$I$509)</f>
        <v>0</v>
      </c>
      <c r="Z225" t="b">
        <f>OR(Tabla411[[#This Row],[Tiempo_normal (ns)]]&gt;$J$508,Tabla411[[#This Row],[Tiempo_normal (ns)]]&lt;$J$509)</f>
        <v>0</v>
      </c>
      <c r="AA225" s="8">
        <v>222</v>
      </c>
      <c r="AB225" t="b">
        <f>OR(Tabla512[[#This Row],[Tiempo_lineal (ns)]]&gt;$L$508,Tabla512[[#This Row],[Tiempo_lineal (ns)]]&lt;$L$509)</f>
        <v>0</v>
      </c>
      <c r="AC225" t="b">
        <f>OR(Tabla512[[#This Row],[Tiempo_normal (ns)]]&gt;$M$508,Tabla512[[#This Row],[Tiempo_normal (ns)]]&lt;$M$509)</f>
        <v>0</v>
      </c>
      <c r="AD225" s="8">
        <v>222</v>
      </c>
      <c r="AE225" t="b">
        <f>OR(Tabla613[[#This Row],[Tiempo_lineal (ns)]]&gt;$O$508,Tabla613[[#This Row],[Tiempo_lineal (ns)]]&lt;$O$509)</f>
        <v>0</v>
      </c>
      <c r="AF225" s="1" t="b">
        <f>OR(Tabla613[[#This Row],[Tiempo_normal (ns)]]&gt;$P$508,Tabla613[[#This Row],[Tiempo_normal (ns)]]&lt;$P$509)</f>
        <v>0</v>
      </c>
    </row>
    <row r="226" spans="2:32" x14ac:dyDescent="0.3">
      <c r="B226">
        <v>223</v>
      </c>
      <c r="C226">
        <v>27673</v>
      </c>
      <c r="D226">
        <v>89440</v>
      </c>
      <c r="E226">
        <v>223</v>
      </c>
      <c r="F226">
        <v>212549</v>
      </c>
      <c r="G226">
        <v>679101</v>
      </c>
      <c r="H226">
        <v>223</v>
      </c>
      <c r="I226" s="35">
        <v>2237320</v>
      </c>
      <c r="J226" s="35">
        <v>6975840</v>
      </c>
      <c r="K226">
        <v>223</v>
      </c>
      <c r="L226" s="35">
        <v>26193200</v>
      </c>
      <c r="M226" s="35">
        <v>71437200</v>
      </c>
      <c r="N226">
        <v>223</v>
      </c>
      <c r="O226" s="35">
        <v>243657000</v>
      </c>
      <c r="P226" s="35">
        <v>767770000</v>
      </c>
      <c r="R226" s="7">
        <v>223</v>
      </c>
      <c r="S226" t="b">
        <f>OR(Tabla19[[#This Row],[Tiempo_lineal (ns)]]&gt;$C$508,Tabla19[[#This Row],[Tiempo_lineal (ns)]]&lt;$C$509)</f>
        <v>0</v>
      </c>
      <c r="T226" t="b">
        <f>OR(Tabla19[[#This Row],[Tiempo_normal (ns)]]&gt;$D$508,Tabla19[[#This Row],[Tiempo_normal (ns)]]&lt;$D$509)</f>
        <v>0</v>
      </c>
      <c r="U226" s="7">
        <v>223</v>
      </c>
      <c r="V226" t="b">
        <f>OR(Tabla310[[#This Row],[Tiempo_lineal (ns)]]&gt;$F$508,Tabla310[[#This Row],[Tiempo_lineal (ns)]]&lt;$F$509)</f>
        <v>0</v>
      </c>
      <c r="W226" t="b">
        <f>OR(Tabla310[[#This Row],[Tiempo_normal (ns)]]&gt;$G$508,Tabla310[[#This Row],[Tiempo_normal (ns)]]&lt;$G$509)</f>
        <v>0</v>
      </c>
      <c r="X226" s="7">
        <v>223</v>
      </c>
      <c r="Y226" t="b">
        <f>OR(Tabla411[[#This Row],[Tiempo_lineal (ns)]]&gt;$I$508,Tabla411[[#This Row],[Tiempo_lineal (ns)]]&lt;$I$509)</f>
        <v>0</v>
      </c>
      <c r="Z226" t="b">
        <f>OR(Tabla411[[#This Row],[Tiempo_normal (ns)]]&gt;$J$508,Tabla411[[#This Row],[Tiempo_normal (ns)]]&lt;$J$509)</f>
        <v>0</v>
      </c>
      <c r="AA226" s="7">
        <v>223</v>
      </c>
      <c r="AB226" t="b">
        <f>OR(Tabla512[[#This Row],[Tiempo_lineal (ns)]]&gt;$L$508,Tabla512[[#This Row],[Tiempo_lineal (ns)]]&lt;$L$509)</f>
        <v>0</v>
      </c>
      <c r="AC226" t="b">
        <f>OR(Tabla512[[#This Row],[Tiempo_normal (ns)]]&gt;$M$508,Tabla512[[#This Row],[Tiempo_normal (ns)]]&lt;$M$509)</f>
        <v>0</v>
      </c>
      <c r="AD226" s="7">
        <v>223</v>
      </c>
      <c r="AE226" t="b">
        <f>OR(Tabla613[[#This Row],[Tiempo_lineal (ns)]]&gt;$O$508,Tabla613[[#This Row],[Tiempo_lineal (ns)]]&lt;$O$509)</f>
        <v>0</v>
      </c>
      <c r="AF226" s="1" t="b">
        <f>OR(Tabla613[[#This Row],[Tiempo_normal (ns)]]&gt;$P$508,Tabla613[[#This Row],[Tiempo_normal (ns)]]&lt;$P$509)</f>
        <v>0</v>
      </c>
    </row>
    <row r="227" spans="2:32" x14ac:dyDescent="0.3">
      <c r="B227">
        <v>224</v>
      </c>
      <c r="C227">
        <v>27504</v>
      </c>
      <c r="D227">
        <v>90439</v>
      </c>
      <c r="E227">
        <v>224</v>
      </c>
      <c r="F227">
        <v>217590</v>
      </c>
      <c r="G227">
        <v>650478</v>
      </c>
      <c r="H227">
        <v>224</v>
      </c>
      <c r="I227" s="35">
        <v>2130290</v>
      </c>
      <c r="J227" s="35">
        <v>6786640</v>
      </c>
      <c r="K227">
        <v>224</v>
      </c>
      <c r="L227" s="35">
        <v>22713800</v>
      </c>
      <c r="M227" s="35">
        <v>68596400</v>
      </c>
      <c r="N227">
        <v>224</v>
      </c>
      <c r="O227" s="35">
        <v>228774000</v>
      </c>
      <c r="P227" s="35">
        <v>798308000</v>
      </c>
      <c r="R227" s="8">
        <v>224</v>
      </c>
      <c r="S227" t="b">
        <f>OR(Tabla19[[#This Row],[Tiempo_lineal (ns)]]&gt;$C$508,Tabla19[[#This Row],[Tiempo_lineal (ns)]]&lt;$C$509)</f>
        <v>0</v>
      </c>
      <c r="T227" t="b">
        <f>OR(Tabla19[[#This Row],[Tiempo_normal (ns)]]&gt;$D$508,Tabla19[[#This Row],[Tiempo_normal (ns)]]&lt;$D$509)</f>
        <v>0</v>
      </c>
      <c r="U227" s="8">
        <v>224</v>
      </c>
      <c r="V227" t="b">
        <f>OR(Tabla310[[#This Row],[Tiempo_lineal (ns)]]&gt;$F$508,Tabla310[[#This Row],[Tiempo_lineal (ns)]]&lt;$F$509)</f>
        <v>0</v>
      </c>
      <c r="W227" t="b">
        <f>OR(Tabla310[[#This Row],[Tiempo_normal (ns)]]&gt;$G$508,Tabla310[[#This Row],[Tiempo_normal (ns)]]&lt;$G$509)</f>
        <v>0</v>
      </c>
      <c r="X227" s="8">
        <v>224</v>
      </c>
      <c r="Y227" t="b">
        <f>OR(Tabla411[[#This Row],[Tiempo_lineal (ns)]]&gt;$I$508,Tabla411[[#This Row],[Tiempo_lineal (ns)]]&lt;$I$509)</f>
        <v>0</v>
      </c>
      <c r="Z227" t="b">
        <f>OR(Tabla411[[#This Row],[Tiempo_normal (ns)]]&gt;$J$508,Tabla411[[#This Row],[Tiempo_normal (ns)]]&lt;$J$509)</f>
        <v>0</v>
      </c>
      <c r="AA227" s="8">
        <v>224</v>
      </c>
      <c r="AB227" t="b">
        <f>OR(Tabla512[[#This Row],[Tiempo_lineal (ns)]]&gt;$L$508,Tabla512[[#This Row],[Tiempo_lineal (ns)]]&lt;$L$509)</f>
        <v>0</v>
      </c>
      <c r="AC227" t="b">
        <f>OR(Tabla512[[#This Row],[Tiempo_normal (ns)]]&gt;$M$508,Tabla512[[#This Row],[Tiempo_normal (ns)]]&lt;$M$509)</f>
        <v>0</v>
      </c>
      <c r="AD227" s="8">
        <v>224</v>
      </c>
      <c r="AE227" t="b">
        <f>OR(Tabla613[[#This Row],[Tiempo_lineal (ns)]]&gt;$O$508,Tabla613[[#This Row],[Tiempo_lineal (ns)]]&lt;$O$509)</f>
        <v>0</v>
      </c>
      <c r="AF227" s="1" t="b">
        <f>OR(Tabla613[[#This Row],[Tiempo_normal (ns)]]&gt;$P$508,Tabla613[[#This Row],[Tiempo_normal (ns)]]&lt;$P$509)</f>
        <v>0</v>
      </c>
    </row>
    <row r="228" spans="2:32" x14ac:dyDescent="0.3">
      <c r="B228">
        <v>225</v>
      </c>
      <c r="C228">
        <v>27550</v>
      </c>
      <c r="D228">
        <v>90143</v>
      </c>
      <c r="E228">
        <v>225</v>
      </c>
      <c r="F228">
        <v>212557</v>
      </c>
      <c r="G228">
        <v>636609</v>
      </c>
      <c r="H228">
        <v>225</v>
      </c>
      <c r="I228" s="35">
        <v>2310780</v>
      </c>
      <c r="J228" s="35">
        <v>6756110</v>
      </c>
      <c r="K228">
        <v>225</v>
      </c>
      <c r="L228" s="35">
        <v>23198600</v>
      </c>
      <c r="M228" s="35">
        <v>69273400</v>
      </c>
      <c r="N228">
        <v>225</v>
      </c>
      <c r="O228" s="35">
        <v>238222000</v>
      </c>
      <c r="P228" s="35">
        <v>782412000</v>
      </c>
      <c r="R228" s="7">
        <v>225</v>
      </c>
      <c r="S228" t="b">
        <f>OR(Tabla19[[#This Row],[Tiempo_lineal (ns)]]&gt;$C$508,Tabla19[[#This Row],[Tiempo_lineal (ns)]]&lt;$C$509)</f>
        <v>0</v>
      </c>
      <c r="T228" t="b">
        <f>OR(Tabla19[[#This Row],[Tiempo_normal (ns)]]&gt;$D$508,Tabla19[[#This Row],[Tiempo_normal (ns)]]&lt;$D$509)</f>
        <v>0</v>
      </c>
      <c r="U228" s="7">
        <v>225</v>
      </c>
      <c r="V228" t="b">
        <f>OR(Tabla310[[#This Row],[Tiempo_lineal (ns)]]&gt;$F$508,Tabla310[[#This Row],[Tiempo_lineal (ns)]]&lt;$F$509)</f>
        <v>0</v>
      </c>
      <c r="W228" t="b">
        <f>OR(Tabla310[[#This Row],[Tiempo_normal (ns)]]&gt;$G$508,Tabla310[[#This Row],[Tiempo_normal (ns)]]&lt;$G$509)</f>
        <v>0</v>
      </c>
      <c r="X228" s="7">
        <v>225</v>
      </c>
      <c r="Y228" t="b">
        <f>OR(Tabla411[[#This Row],[Tiempo_lineal (ns)]]&gt;$I$508,Tabla411[[#This Row],[Tiempo_lineal (ns)]]&lt;$I$509)</f>
        <v>0</v>
      </c>
      <c r="Z228" t="b">
        <f>OR(Tabla411[[#This Row],[Tiempo_normal (ns)]]&gt;$J$508,Tabla411[[#This Row],[Tiempo_normal (ns)]]&lt;$J$509)</f>
        <v>0</v>
      </c>
      <c r="AA228" s="7">
        <v>225</v>
      </c>
      <c r="AB228" t="b">
        <f>OR(Tabla512[[#This Row],[Tiempo_lineal (ns)]]&gt;$L$508,Tabla512[[#This Row],[Tiempo_lineal (ns)]]&lt;$L$509)</f>
        <v>0</v>
      </c>
      <c r="AC228" t="b">
        <f>OR(Tabla512[[#This Row],[Tiempo_normal (ns)]]&gt;$M$508,Tabla512[[#This Row],[Tiempo_normal (ns)]]&lt;$M$509)</f>
        <v>0</v>
      </c>
      <c r="AD228" s="7">
        <v>225</v>
      </c>
      <c r="AE228" t="b">
        <f>OR(Tabla613[[#This Row],[Tiempo_lineal (ns)]]&gt;$O$508,Tabla613[[#This Row],[Tiempo_lineal (ns)]]&lt;$O$509)</f>
        <v>0</v>
      </c>
      <c r="AF228" s="1" t="b">
        <f>OR(Tabla613[[#This Row],[Tiempo_normal (ns)]]&gt;$P$508,Tabla613[[#This Row],[Tiempo_normal (ns)]]&lt;$P$509)</f>
        <v>0</v>
      </c>
    </row>
    <row r="229" spans="2:32" x14ac:dyDescent="0.3">
      <c r="B229">
        <v>226</v>
      </c>
      <c r="C229">
        <v>27490</v>
      </c>
      <c r="D229">
        <v>95469</v>
      </c>
      <c r="E229">
        <v>226</v>
      </c>
      <c r="F229">
        <v>265373</v>
      </c>
      <c r="G229">
        <v>638276</v>
      </c>
      <c r="H229">
        <v>226</v>
      </c>
      <c r="I229" s="35">
        <v>2132180</v>
      </c>
      <c r="J229" s="35">
        <v>6550680</v>
      </c>
      <c r="K229">
        <v>226</v>
      </c>
      <c r="L229" s="35">
        <v>22488100</v>
      </c>
      <c r="M229" s="35">
        <v>74626900</v>
      </c>
      <c r="N229">
        <v>226</v>
      </c>
      <c r="O229" s="35">
        <v>235902000</v>
      </c>
      <c r="P229" s="35">
        <v>790093000</v>
      </c>
      <c r="R229" s="8">
        <v>226</v>
      </c>
      <c r="S229" t="b">
        <f>OR(Tabla19[[#This Row],[Tiempo_lineal (ns)]]&gt;$C$508,Tabla19[[#This Row],[Tiempo_lineal (ns)]]&lt;$C$509)</f>
        <v>0</v>
      </c>
      <c r="T229" t="b">
        <f>OR(Tabla19[[#This Row],[Tiempo_normal (ns)]]&gt;$D$508,Tabla19[[#This Row],[Tiempo_normal (ns)]]&lt;$D$509)</f>
        <v>0</v>
      </c>
      <c r="U229" s="8">
        <v>226</v>
      </c>
      <c r="V229" t="b">
        <f>OR(Tabla310[[#This Row],[Tiempo_lineal (ns)]]&gt;$F$508,Tabla310[[#This Row],[Tiempo_lineal (ns)]]&lt;$F$509)</f>
        <v>0</v>
      </c>
      <c r="W229" t="b">
        <f>OR(Tabla310[[#This Row],[Tiempo_normal (ns)]]&gt;$G$508,Tabla310[[#This Row],[Tiempo_normal (ns)]]&lt;$G$509)</f>
        <v>0</v>
      </c>
      <c r="X229" s="8">
        <v>226</v>
      </c>
      <c r="Y229" t="b">
        <f>OR(Tabla411[[#This Row],[Tiempo_lineal (ns)]]&gt;$I$508,Tabla411[[#This Row],[Tiempo_lineal (ns)]]&lt;$I$509)</f>
        <v>0</v>
      </c>
      <c r="Z229" t="b">
        <f>OR(Tabla411[[#This Row],[Tiempo_normal (ns)]]&gt;$J$508,Tabla411[[#This Row],[Tiempo_normal (ns)]]&lt;$J$509)</f>
        <v>0</v>
      </c>
      <c r="AA229" s="8">
        <v>226</v>
      </c>
      <c r="AB229" t="b">
        <f>OR(Tabla512[[#This Row],[Tiempo_lineal (ns)]]&gt;$L$508,Tabla512[[#This Row],[Tiempo_lineal (ns)]]&lt;$L$509)</f>
        <v>0</v>
      </c>
      <c r="AC229" t="b">
        <f>OR(Tabla512[[#This Row],[Tiempo_normal (ns)]]&gt;$M$508,Tabla512[[#This Row],[Tiempo_normal (ns)]]&lt;$M$509)</f>
        <v>0</v>
      </c>
      <c r="AD229" s="8">
        <v>226</v>
      </c>
      <c r="AE229" t="b">
        <f>OR(Tabla613[[#This Row],[Tiempo_lineal (ns)]]&gt;$O$508,Tabla613[[#This Row],[Tiempo_lineal (ns)]]&lt;$O$509)</f>
        <v>0</v>
      </c>
      <c r="AF229" s="1" t="b">
        <f>OR(Tabla613[[#This Row],[Tiempo_normal (ns)]]&gt;$P$508,Tabla613[[#This Row],[Tiempo_normal (ns)]]&lt;$P$509)</f>
        <v>0</v>
      </c>
    </row>
    <row r="230" spans="2:32" x14ac:dyDescent="0.3">
      <c r="B230">
        <v>227</v>
      </c>
      <c r="C230">
        <v>27555</v>
      </c>
      <c r="D230">
        <v>82967</v>
      </c>
      <c r="E230">
        <v>227</v>
      </c>
      <c r="F230">
        <v>212564</v>
      </c>
      <c r="G230">
        <v>643314</v>
      </c>
      <c r="H230">
        <v>227</v>
      </c>
      <c r="I230" s="35">
        <v>2157720</v>
      </c>
      <c r="J230" s="35">
        <v>8142480</v>
      </c>
      <c r="K230">
        <v>227</v>
      </c>
      <c r="L230" s="35">
        <v>23438900</v>
      </c>
      <c r="M230" s="35">
        <v>72157300</v>
      </c>
      <c r="N230">
        <v>227</v>
      </c>
      <c r="O230" s="35">
        <v>239462000</v>
      </c>
      <c r="P230" s="35">
        <v>770935000</v>
      </c>
      <c r="R230" s="7">
        <v>227</v>
      </c>
      <c r="S230" t="b">
        <f>OR(Tabla19[[#This Row],[Tiempo_lineal (ns)]]&gt;$C$508,Tabla19[[#This Row],[Tiempo_lineal (ns)]]&lt;$C$509)</f>
        <v>0</v>
      </c>
      <c r="T230" t="b">
        <f>OR(Tabla19[[#This Row],[Tiempo_normal (ns)]]&gt;$D$508,Tabla19[[#This Row],[Tiempo_normal (ns)]]&lt;$D$509)</f>
        <v>0</v>
      </c>
      <c r="U230" s="7">
        <v>227</v>
      </c>
      <c r="V230" t="b">
        <f>OR(Tabla310[[#This Row],[Tiempo_lineal (ns)]]&gt;$F$508,Tabla310[[#This Row],[Tiempo_lineal (ns)]]&lt;$F$509)</f>
        <v>0</v>
      </c>
      <c r="W230" t="b">
        <f>OR(Tabla310[[#This Row],[Tiempo_normal (ns)]]&gt;$G$508,Tabla310[[#This Row],[Tiempo_normal (ns)]]&lt;$G$509)</f>
        <v>0</v>
      </c>
      <c r="X230" s="7">
        <v>227</v>
      </c>
      <c r="Y230" t="b">
        <f>OR(Tabla411[[#This Row],[Tiempo_lineal (ns)]]&gt;$I$508,Tabla411[[#This Row],[Tiempo_lineal (ns)]]&lt;$I$509)</f>
        <v>0</v>
      </c>
      <c r="Z230" t="b">
        <f>OR(Tabla411[[#This Row],[Tiempo_normal (ns)]]&gt;$J$508,Tabla411[[#This Row],[Tiempo_normal (ns)]]&lt;$J$509)</f>
        <v>1</v>
      </c>
      <c r="AA230" s="7">
        <v>227</v>
      </c>
      <c r="AB230" t="b">
        <f>OR(Tabla512[[#This Row],[Tiempo_lineal (ns)]]&gt;$L$508,Tabla512[[#This Row],[Tiempo_lineal (ns)]]&lt;$L$509)</f>
        <v>0</v>
      </c>
      <c r="AC230" t="b">
        <f>OR(Tabla512[[#This Row],[Tiempo_normal (ns)]]&gt;$M$508,Tabla512[[#This Row],[Tiempo_normal (ns)]]&lt;$M$509)</f>
        <v>0</v>
      </c>
      <c r="AD230" s="7">
        <v>227</v>
      </c>
      <c r="AE230" t="b">
        <f>OR(Tabla613[[#This Row],[Tiempo_lineal (ns)]]&gt;$O$508,Tabla613[[#This Row],[Tiempo_lineal (ns)]]&lt;$O$509)</f>
        <v>0</v>
      </c>
      <c r="AF230" s="1" t="b">
        <f>OR(Tabla613[[#This Row],[Tiempo_normal (ns)]]&gt;$P$508,Tabla613[[#This Row],[Tiempo_normal (ns)]]&lt;$P$509)</f>
        <v>0</v>
      </c>
    </row>
    <row r="231" spans="2:32" x14ac:dyDescent="0.3">
      <c r="B231">
        <v>228</v>
      </c>
      <c r="C231">
        <v>27576</v>
      </c>
      <c r="D231">
        <v>89094</v>
      </c>
      <c r="E231">
        <v>228</v>
      </c>
      <c r="F231">
        <v>212568</v>
      </c>
      <c r="G231">
        <v>741535</v>
      </c>
      <c r="H231">
        <v>228</v>
      </c>
      <c r="I231" s="35">
        <v>2142000</v>
      </c>
      <c r="J231" s="35">
        <v>6425940</v>
      </c>
      <c r="K231">
        <v>228</v>
      </c>
      <c r="L231" s="35">
        <v>22428500</v>
      </c>
      <c r="M231" s="35">
        <v>76709900</v>
      </c>
      <c r="N231">
        <v>228</v>
      </c>
      <c r="O231" s="35">
        <v>227637000</v>
      </c>
      <c r="P231" s="35">
        <v>765175000</v>
      </c>
      <c r="R231" s="8">
        <v>228</v>
      </c>
      <c r="S231" t="b">
        <f>OR(Tabla19[[#This Row],[Tiempo_lineal (ns)]]&gt;$C$508,Tabla19[[#This Row],[Tiempo_lineal (ns)]]&lt;$C$509)</f>
        <v>0</v>
      </c>
      <c r="T231" t="b">
        <f>OR(Tabla19[[#This Row],[Tiempo_normal (ns)]]&gt;$D$508,Tabla19[[#This Row],[Tiempo_normal (ns)]]&lt;$D$509)</f>
        <v>0</v>
      </c>
      <c r="U231" s="8">
        <v>228</v>
      </c>
      <c r="V231" t="b">
        <f>OR(Tabla310[[#This Row],[Tiempo_lineal (ns)]]&gt;$F$508,Tabla310[[#This Row],[Tiempo_lineal (ns)]]&lt;$F$509)</f>
        <v>0</v>
      </c>
      <c r="W231" t="b">
        <f>OR(Tabla310[[#This Row],[Tiempo_normal (ns)]]&gt;$G$508,Tabla310[[#This Row],[Tiempo_normal (ns)]]&lt;$G$509)</f>
        <v>0</v>
      </c>
      <c r="X231" s="8">
        <v>228</v>
      </c>
      <c r="Y231" t="b">
        <f>OR(Tabla411[[#This Row],[Tiempo_lineal (ns)]]&gt;$I$508,Tabla411[[#This Row],[Tiempo_lineal (ns)]]&lt;$I$509)</f>
        <v>0</v>
      </c>
      <c r="Z231" t="b">
        <f>OR(Tabla411[[#This Row],[Tiempo_normal (ns)]]&gt;$J$508,Tabla411[[#This Row],[Tiempo_normal (ns)]]&lt;$J$509)</f>
        <v>0</v>
      </c>
      <c r="AA231" s="8">
        <v>228</v>
      </c>
      <c r="AB231" t="b">
        <f>OR(Tabla512[[#This Row],[Tiempo_lineal (ns)]]&gt;$L$508,Tabla512[[#This Row],[Tiempo_lineal (ns)]]&lt;$L$509)</f>
        <v>0</v>
      </c>
      <c r="AC231" t="b">
        <f>OR(Tabla512[[#This Row],[Tiempo_normal (ns)]]&gt;$M$508,Tabla512[[#This Row],[Tiempo_normal (ns)]]&lt;$M$509)</f>
        <v>0</v>
      </c>
      <c r="AD231" s="8">
        <v>228</v>
      </c>
      <c r="AE231" t="b">
        <f>OR(Tabla613[[#This Row],[Tiempo_lineal (ns)]]&gt;$O$508,Tabla613[[#This Row],[Tiempo_lineal (ns)]]&lt;$O$509)</f>
        <v>0</v>
      </c>
      <c r="AF231" s="1" t="b">
        <f>OR(Tabla613[[#This Row],[Tiempo_normal (ns)]]&gt;$P$508,Tabla613[[#This Row],[Tiempo_normal (ns)]]&lt;$P$509)</f>
        <v>0</v>
      </c>
    </row>
    <row r="232" spans="2:32" x14ac:dyDescent="0.3">
      <c r="B232">
        <v>229</v>
      </c>
      <c r="C232">
        <v>27549</v>
      </c>
      <c r="D232">
        <v>89394</v>
      </c>
      <c r="E232">
        <v>229</v>
      </c>
      <c r="F232">
        <v>237744</v>
      </c>
      <c r="G232">
        <v>642855</v>
      </c>
      <c r="H232">
        <v>229</v>
      </c>
      <c r="I232" s="35">
        <v>2214870</v>
      </c>
      <c r="J232" s="35">
        <v>6545340</v>
      </c>
      <c r="K232">
        <v>229</v>
      </c>
      <c r="L232" s="35">
        <v>22815800</v>
      </c>
      <c r="M232" s="35">
        <v>75925700</v>
      </c>
      <c r="N232">
        <v>229</v>
      </c>
      <c r="O232" s="35">
        <v>260982000</v>
      </c>
      <c r="P232" s="35">
        <v>743930000</v>
      </c>
      <c r="R232" s="7">
        <v>229</v>
      </c>
      <c r="S232" t="b">
        <f>OR(Tabla19[[#This Row],[Tiempo_lineal (ns)]]&gt;$C$508,Tabla19[[#This Row],[Tiempo_lineal (ns)]]&lt;$C$509)</f>
        <v>0</v>
      </c>
      <c r="T232" t="b">
        <f>OR(Tabla19[[#This Row],[Tiempo_normal (ns)]]&gt;$D$508,Tabla19[[#This Row],[Tiempo_normal (ns)]]&lt;$D$509)</f>
        <v>0</v>
      </c>
      <c r="U232" s="7">
        <v>229</v>
      </c>
      <c r="V232" t="b">
        <f>OR(Tabla310[[#This Row],[Tiempo_lineal (ns)]]&gt;$F$508,Tabla310[[#This Row],[Tiempo_lineal (ns)]]&lt;$F$509)</f>
        <v>0</v>
      </c>
      <c r="W232" t="b">
        <f>OR(Tabla310[[#This Row],[Tiempo_normal (ns)]]&gt;$G$508,Tabla310[[#This Row],[Tiempo_normal (ns)]]&lt;$G$509)</f>
        <v>0</v>
      </c>
      <c r="X232" s="7">
        <v>229</v>
      </c>
      <c r="Y232" t="b">
        <f>OR(Tabla411[[#This Row],[Tiempo_lineal (ns)]]&gt;$I$508,Tabla411[[#This Row],[Tiempo_lineal (ns)]]&lt;$I$509)</f>
        <v>0</v>
      </c>
      <c r="Z232" t="b">
        <f>OR(Tabla411[[#This Row],[Tiempo_normal (ns)]]&gt;$J$508,Tabla411[[#This Row],[Tiempo_normal (ns)]]&lt;$J$509)</f>
        <v>0</v>
      </c>
      <c r="AA232" s="7">
        <v>229</v>
      </c>
      <c r="AB232" t="b">
        <f>OR(Tabla512[[#This Row],[Tiempo_lineal (ns)]]&gt;$L$508,Tabla512[[#This Row],[Tiempo_lineal (ns)]]&lt;$L$509)</f>
        <v>0</v>
      </c>
      <c r="AC232" t="b">
        <f>OR(Tabla512[[#This Row],[Tiempo_normal (ns)]]&gt;$M$508,Tabla512[[#This Row],[Tiempo_normal (ns)]]&lt;$M$509)</f>
        <v>0</v>
      </c>
      <c r="AD232" s="7">
        <v>229</v>
      </c>
      <c r="AE232" t="b">
        <f>OR(Tabla613[[#This Row],[Tiempo_lineal (ns)]]&gt;$O$508,Tabla613[[#This Row],[Tiempo_lineal (ns)]]&lt;$O$509)</f>
        <v>0</v>
      </c>
      <c r="AF232" s="1" t="b">
        <f>OR(Tabla613[[#This Row],[Tiempo_normal (ns)]]&gt;$P$508,Tabla613[[#This Row],[Tiempo_normal (ns)]]&lt;$P$509)</f>
        <v>0</v>
      </c>
    </row>
    <row r="233" spans="2:32" x14ac:dyDescent="0.3">
      <c r="B233">
        <v>230</v>
      </c>
      <c r="C233">
        <v>27515</v>
      </c>
      <c r="D233">
        <v>83621</v>
      </c>
      <c r="E233">
        <v>230</v>
      </c>
      <c r="F233">
        <v>213043</v>
      </c>
      <c r="G233">
        <v>655755</v>
      </c>
      <c r="H233">
        <v>230</v>
      </c>
      <c r="I233" s="35">
        <v>2200320</v>
      </c>
      <c r="J233" s="35">
        <v>6685230</v>
      </c>
      <c r="K233">
        <v>230</v>
      </c>
      <c r="L233" s="35">
        <v>21787500</v>
      </c>
      <c r="M233" s="35">
        <v>68516200</v>
      </c>
      <c r="N233">
        <v>230</v>
      </c>
      <c r="O233" s="35">
        <v>233565000</v>
      </c>
      <c r="P233" s="35">
        <v>741894000</v>
      </c>
      <c r="R233" s="8">
        <v>230</v>
      </c>
      <c r="S233" t="b">
        <f>OR(Tabla19[[#This Row],[Tiempo_lineal (ns)]]&gt;$C$508,Tabla19[[#This Row],[Tiempo_lineal (ns)]]&lt;$C$509)</f>
        <v>0</v>
      </c>
      <c r="T233" t="b">
        <f>OR(Tabla19[[#This Row],[Tiempo_normal (ns)]]&gt;$D$508,Tabla19[[#This Row],[Tiempo_normal (ns)]]&lt;$D$509)</f>
        <v>0</v>
      </c>
      <c r="U233" s="8">
        <v>230</v>
      </c>
      <c r="V233" t="b">
        <f>OR(Tabla310[[#This Row],[Tiempo_lineal (ns)]]&gt;$F$508,Tabla310[[#This Row],[Tiempo_lineal (ns)]]&lt;$F$509)</f>
        <v>0</v>
      </c>
      <c r="W233" t="b">
        <f>OR(Tabla310[[#This Row],[Tiempo_normal (ns)]]&gt;$G$508,Tabla310[[#This Row],[Tiempo_normal (ns)]]&lt;$G$509)</f>
        <v>0</v>
      </c>
      <c r="X233" s="8">
        <v>230</v>
      </c>
      <c r="Y233" t="b">
        <f>OR(Tabla411[[#This Row],[Tiempo_lineal (ns)]]&gt;$I$508,Tabla411[[#This Row],[Tiempo_lineal (ns)]]&lt;$I$509)</f>
        <v>0</v>
      </c>
      <c r="Z233" t="b">
        <f>OR(Tabla411[[#This Row],[Tiempo_normal (ns)]]&gt;$J$508,Tabla411[[#This Row],[Tiempo_normal (ns)]]&lt;$J$509)</f>
        <v>0</v>
      </c>
      <c r="AA233" s="8">
        <v>230</v>
      </c>
      <c r="AB233" t="b">
        <f>OR(Tabla512[[#This Row],[Tiempo_lineal (ns)]]&gt;$L$508,Tabla512[[#This Row],[Tiempo_lineal (ns)]]&lt;$L$509)</f>
        <v>0</v>
      </c>
      <c r="AC233" t="b">
        <f>OR(Tabla512[[#This Row],[Tiempo_normal (ns)]]&gt;$M$508,Tabla512[[#This Row],[Tiempo_normal (ns)]]&lt;$M$509)</f>
        <v>0</v>
      </c>
      <c r="AD233" s="8">
        <v>230</v>
      </c>
      <c r="AE233" t="b">
        <f>OR(Tabla613[[#This Row],[Tiempo_lineal (ns)]]&gt;$O$508,Tabla613[[#This Row],[Tiempo_lineal (ns)]]&lt;$O$509)</f>
        <v>0</v>
      </c>
      <c r="AF233" s="1" t="b">
        <f>OR(Tabla613[[#This Row],[Tiempo_normal (ns)]]&gt;$P$508,Tabla613[[#This Row],[Tiempo_normal (ns)]]&lt;$P$509)</f>
        <v>0</v>
      </c>
    </row>
    <row r="234" spans="2:32" x14ac:dyDescent="0.3">
      <c r="B234">
        <v>231</v>
      </c>
      <c r="C234">
        <v>27502</v>
      </c>
      <c r="D234">
        <v>89609</v>
      </c>
      <c r="E234">
        <v>231</v>
      </c>
      <c r="F234">
        <v>212542</v>
      </c>
      <c r="G234">
        <v>648881</v>
      </c>
      <c r="H234">
        <v>231</v>
      </c>
      <c r="I234" s="35">
        <v>2187020</v>
      </c>
      <c r="J234" s="35">
        <v>6554600</v>
      </c>
      <c r="K234">
        <v>231</v>
      </c>
      <c r="L234" s="35">
        <v>21812100</v>
      </c>
      <c r="M234" s="35">
        <v>78314800</v>
      </c>
      <c r="N234">
        <v>231</v>
      </c>
      <c r="O234" s="35">
        <v>249637000</v>
      </c>
      <c r="P234" s="35">
        <v>749035000</v>
      </c>
      <c r="R234" s="7">
        <v>231</v>
      </c>
      <c r="S234" t="b">
        <f>OR(Tabla19[[#This Row],[Tiempo_lineal (ns)]]&gt;$C$508,Tabla19[[#This Row],[Tiempo_lineal (ns)]]&lt;$C$509)</f>
        <v>0</v>
      </c>
      <c r="T234" t="b">
        <f>OR(Tabla19[[#This Row],[Tiempo_normal (ns)]]&gt;$D$508,Tabla19[[#This Row],[Tiempo_normal (ns)]]&lt;$D$509)</f>
        <v>0</v>
      </c>
      <c r="U234" s="7">
        <v>231</v>
      </c>
      <c r="V234" t="b">
        <f>OR(Tabla310[[#This Row],[Tiempo_lineal (ns)]]&gt;$F$508,Tabla310[[#This Row],[Tiempo_lineal (ns)]]&lt;$F$509)</f>
        <v>0</v>
      </c>
      <c r="W234" t="b">
        <f>OR(Tabla310[[#This Row],[Tiempo_normal (ns)]]&gt;$G$508,Tabla310[[#This Row],[Tiempo_normal (ns)]]&lt;$G$509)</f>
        <v>0</v>
      </c>
      <c r="X234" s="7">
        <v>231</v>
      </c>
      <c r="Y234" t="b">
        <f>OR(Tabla411[[#This Row],[Tiempo_lineal (ns)]]&gt;$I$508,Tabla411[[#This Row],[Tiempo_lineal (ns)]]&lt;$I$509)</f>
        <v>0</v>
      </c>
      <c r="Z234" t="b">
        <f>OR(Tabla411[[#This Row],[Tiempo_normal (ns)]]&gt;$J$508,Tabla411[[#This Row],[Tiempo_normal (ns)]]&lt;$J$509)</f>
        <v>0</v>
      </c>
      <c r="AA234" s="7">
        <v>231</v>
      </c>
      <c r="AB234" t="b">
        <f>OR(Tabla512[[#This Row],[Tiempo_lineal (ns)]]&gt;$L$508,Tabla512[[#This Row],[Tiempo_lineal (ns)]]&lt;$L$509)</f>
        <v>0</v>
      </c>
      <c r="AC234" t="b">
        <f>OR(Tabla512[[#This Row],[Tiempo_normal (ns)]]&gt;$M$508,Tabla512[[#This Row],[Tiempo_normal (ns)]]&lt;$M$509)</f>
        <v>0</v>
      </c>
      <c r="AD234" s="7">
        <v>231</v>
      </c>
      <c r="AE234" t="b">
        <f>OR(Tabla613[[#This Row],[Tiempo_lineal (ns)]]&gt;$O$508,Tabla613[[#This Row],[Tiempo_lineal (ns)]]&lt;$O$509)</f>
        <v>0</v>
      </c>
      <c r="AF234" s="1" t="b">
        <f>OR(Tabla613[[#This Row],[Tiempo_normal (ns)]]&gt;$P$508,Tabla613[[#This Row],[Tiempo_normal (ns)]]&lt;$P$509)</f>
        <v>0</v>
      </c>
    </row>
    <row r="235" spans="2:32" x14ac:dyDescent="0.3">
      <c r="B235">
        <v>232</v>
      </c>
      <c r="C235">
        <v>27419</v>
      </c>
      <c r="D235">
        <v>88667</v>
      </c>
      <c r="E235">
        <v>232</v>
      </c>
      <c r="F235">
        <v>212518</v>
      </c>
      <c r="G235">
        <v>656848</v>
      </c>
      <c r="H235">
        <v>232</v>
      </c>
      <c r="I235" s="35">
        <v>2128740</v>
      </c>
      <c r="J235" s="35">
        <v>6884720</v>
      </c>
      <c r="K235">
        <v>232</v>
      </c>
      <c r="L235" s="35">
        <v>22565700</v>
      </c>
      <c r="M235" s="35">
        <v>76154200</v>
      </c>
      <c r="N235">
        <v>232</v>
      </c>
      <c r="O235" s="35">
        <v>240443000</v>
      </c>
      <c r="P235" s="35">
        <v>763335000</v>
      </c>
      <c r="R235" s="8">
        <v>232</v>
      </c>
      <c r="S235" t="b">
        <f>OR(Tabla19[[#This Row],[Tiempo_lineal (ns)]]&gt;$C$508,Tabla19[[#This Row],[Tiempo_lineal (ns)]]&lt;$C$509)</f>
        <v>0</v>
      </c>
      <c r="T235" t="b">
        <f>OR(Tabla19[[#This Row],[Tiempo_normal (ns)]]&gt;$D$508,Tabla19[[#This Row],[Tiempo_normal (ns)]]&lt;$D$509)</f>
        <v>0</v>
      </c>
      <c r="U235" s="8">
        <v>232</v>
      </c>
      <c r="V235" t="b">
        <f>OR(Tabla310[[#This Row],[Tiempo_lineal (ns)]]&gt;$F$508,Tabla310[[#This Row],[Tiempo_lineal (ns)]]&lt;$F$509)</f>
        <v>0</v>
      </c>
      <c r="W235" t="b">
        <f>OR(Tabla310[[#This Row],[Tiempo_normal (ns)]]&gt;$G$508,Tabla310[[#This Row],[Tiempo_normal (ns)]]&lt;$G$509)</f>
        <v>0</v>
      </c>
      <c r="X235" s="8">
        <v>232</v>
      </c>
      <c r="Y235" t="b">
        <f>OR(Tabla411[[#This Row],[Tiempo_lineal (ns)]]&gt;$I$508,Tabla411[[#This Row],[Tiempo_lineal (ns)]]&lt;$I$509)</f>
        <v>0</v>
      </c>
      <c r="Z235" t="b">
        <f>OR(Tabla411[[#This Row],[Tiempo_normal (ns)]]&gt;$J$508,Tabla411[[#This Row],[Tiempo_normal (ns)]]&lt;$J$509)</f>
        <v>0</v>
      </c>
      <c r="AA235" s="8">
        <v>232</v>
      </c>
      <c r="AB235" t="b">
        <f>OR(Tabla512[[#This Row],[Tiempo_lineal (ns)]]&gt;$L$508,Tabla512[[#This Row],[Tiempo_lineal (ns)]]&lt;$L$509)</f>
        <v>0</v>
      </c>
      <c r="AC235" t="b">
        <f>OR(Tabla512[[#This Row],[Tiempo_normal (ns)]]&gt;$M$508,Tabla512[[#This Row],[Tiempo_normal (ns)]]&lt;$M$509)</f>
        <v>0</v>
      </c>
      <c r="AD235" s="8">
        <v>232</v>
      </c>
      <c r="AE235" t="b">
        <f>OR(Tabla613[[#This Row],[Tiempo_lineal (ns)]]&gt;$O$508,Tabla613[[#This Row],[Tiempo_lineal (ns)]]&lt;$O$509)</f>
        <v>0</v>
      </c>
      <c r="AF235" s="1" t="b">
        <f>OR(Tabla613[[#This Row],[Tiempo_normal (ns)]]&gt;$P$508,Tabla613[[#This Row],[Tiempo_normal (ns)]]&lt;$P$509)</f>
        <v>0</v>
      </c>
    </row>
    <row r="236" spans="2:32" x14ac:dyDescent="0.3">
      <c r="B236">
        <v>233</v>
      </c>
      <c r="C236">
        <v>27575</v>
      </c>
      <c r="D236">
        <v>92318</v>
      </c>
      <c r="E236">
        <v>233</v>
      </c>
      <c r="F236">
        <v>212503</v>
      </c>
      <c r="G236">
        <v>643704</v>
      </c>
      <c r="H236">
        <v>233</v>
      </c>
      <c r="I236" s="35">
        <v>2125920</v>
      </c>
      <c r="J236" s="35">
        <v>6484640</v>
      </c>
      <c r="K236">
        <v>233</v>
      </c>
      <c r="L236" s="35">
        <v>21866400</v>
      </c>
      <c r="M236" s="35">
        <v>71158800</v>
      </c>
      <c r="N236">
        <v>233</v>
      </c>
      <c r="O236" s="35">
        <v>225370000</v>
      </c>
      <c r="P236" s="35">
        <v>774977000</v>
      </c>
      <c r="R236" s="7">
        <v>233</v>
      </c>
      <c r="S236" t="b">
        <f>OR(Tabla19[[#This Row],[Tiempo_lineal (ns)]]&gt;$C$508,Tabla19[[#This Row],[Tiempo_lineal (ns)]]&lt;$C$509)</f>
        <v>0</v>
      </c>
      <c r="T236" t="b">
        <f>OR(Tabla19[[#This Row],[Tiempo_normal (ns)]]&gt;$D$508,Tabla19[[#This Row],[Tiempo_normal (ns)]]&lt;$D$509)</f>
        <v>0</v>
      </c>
      <c r="U236" s="7">
        <v>233</v>
      </c>
      <c r="V236" t="b">
        <f>OR(Tabla310[[#This Row],[Tiempo_lineal (ns)]]&gt;$F$508,Tabla310[[#This Row],[Tiempo_lineal (ns)]]&lt;$F$509)</f>
        <v>0</v>
      </c>
      <c r="W236" t="b">
        <f>OR(Tabla310[[#This Row],[Tiempo_normal (ns)]]&gt;$G$508,Tabla310[[#This Row],[Tiempo_normal (ns)]]&lt;$G$509)</f>
        <v>0</v>
      </c>
      <c r="X236" s="7">
        <v>233</v>
      </c>
      <c r="Y236" t="b">
        <f>OR(Tabla411[[#This Row],[Tiempo_lineal (ns)]]&gt;$I$508,Tabla411[[#This Row],[Tiempo_lineal (ns)]]&lt;$I$509)</f>
        <v>0</v>
      </c>
      <c r="Z236" t="b">
        <f>OR(Tabla411[[#This Row],[Tiempo_normal (ns)]]&gt;$J$508,Tabla411[[#This Row],[Tiempo_normal (ns)]]&lt;$J$509)</f>
        <v>0</v>
      </c>
      <c r="AA236" s="7">
        <v>233</v>
      </c>
      <c r="AB236" t="b">
        <f>OR(Tabla512[[#This Row],[Tiempo_lineal (ns)]]&gt;$L$508,Tabla512[[#This Row],[Tiempo_lineal (ns)]]&lt;$L$509)</f>
        <v>0</v>
      </c>
      <c r="AC236" t="b">
        <f>OR(Tabla512[[#This Row],[Tiempo_normal (ns)]]&gt;$M$508,Tabla512[[#This Row],[Tiempo_normal (ns)]]&lt;$M$509)</f>
        <v>0</v>
      </c>
      <c r="AD236" s="7">
        <v>233</v>
      </c>
      <c r="AE236" t="b">
        <f>OR(Tabla613[[#This Row],[Tiempo_lineal (ns)]]&gt;$O$508,Tabla613[[#This Row],[Tiempo_lineal (ns)]]&lt;$O$509)</f>
        <v>0</v>
      </c>
      <c r="AF236" s="1" t="b">
        <f>OR(Tabla613[[#This Row],[Tiempo_normal (ns)]]&gt;$P$508,Tabla613[[#This Row],[Tiempo_normal (ns)]]&lt;$P$509)</f>
        <v>0</v>
      </c>
    </row>
    <row r="237" spans="2:32" x14ac:dyDescent="0.3">
      <c r="B237">
        <v>234</v>
      </c>
      <c r="C237">
        <v>27662</v>
      </c>
      <c r="D237">
        <v>83871</v>
      </c>
      <c r="E237">
        <v>234</v>
      </c>
      <c r="F237">
        <v>212497</v>
      </c>
      <c r="G237">
        <v>646605</v>
      </c>
      <c r="H237">
        <v>234</v>
      </c>
      <c r="I237" s="35">
        <v>2342510</v>
      </c>
      <c r="J237" s="35">
        <v>6620240</v>
      </c>
      <c r="K237">
        <v>234</v>
      </c>
      <c r="L237" s="35">
        <v>25962800</v>
      </c>
      <c r="M237" s="35">
        <v>78951300</v>
      </c>
      <c r="N237">
        <v>234</v>
      </c>
      <c r="O237" s="35">
        <v>233716000</v>
      </c>
      <c r="P237" s="35">
        <v>760725000</v>
      </c>
      <c r="R237" s="8">
        <v>234</v>
      </c>
      <c r="S237" t="b">
        <f>OR(Tabla19[[#This Row],[Tiempo_lineal (ns)]]&gt;$C$508,Tabla19[[#This Row],[Tiempo_lineal (ns)]]&lt;$C$509)</f>
        <v>0</v>
      </c>
      <c r="T237" t="b">
        <f>OR(Tabla19[[#This Row],[Tiempo_normal (ns)]]&gt;$D$508,Tabla19[[#This Row],[Tiempo_normal (ns)]]&lt;$D$509)</f>
        <v>0</v>
      </c>
      <c r="U237" s="8">
        <v>234</v>
      </c>
      <c r="V237" t="b">
        <f>OR(Tabla310[[#This Row],[Tiempo_lineal (ns)]]&gt;$F$508,Tabla310[[#This Row],[Tiempo_lineal (ns)]]&lt;$F$509)</f>
        <v>0</v>
      </c>
      <c r="W237" t="b">
        <f>OR(Tabla310[[#This Row],[Tiempo_normal (ns)]]&gt;$G$508,Tabla310[[#This Row],[Tiempo_normal (ns)]]&lt;$G$509)</f>
        <v>0</v>
      </c>
      <c r="X237" s="8">
        <v>234</v>
      </c>
      <c r="Y237" t="b">
        <f>OR(Tabla411[[#This Row],[Tiempo_lineal (ns)]]&gt;$I$508,Tabla411[[#This Row],[Tiempo_lineal (ns)]]&lt;$I$509)</f>
        <v>0</v>
      </c>
      <c r="Z237" t="b">
        <f>OR(Tabla411[[#This Row],[Tiempo_normal (ns)]]&gt;$J$508,Tabla411[[#This Row],[Tiempo_normal (ns)]]&lt;$J$509)</f>
        <v>0</v>
      </c>
      <c r="AA237" s="8">
        <v>234</v>
      </c>
      <c r="AB237" t="b">
        <f>OR(Tabla512[[#This Row],[Tiempo_lineal (ns)]]&gt;$L$508,Tabla512[[#This Row],[Tiempo_lineal (ns)]]&lt;$L$509)</f>
        <v>0</v>
      </c>
      <c r="AC237" t="b">
        <f>OR(Tabla512[[#This Row],[Tiempo_normal (ns)]]&gt;$M$508,Tabla512[[#This Row],[Tiempo_normal (ns)]]&lt;$M$509)</f>
        <v>0</v>
      </c>
      <c r="AD237" s="8">
        <v>234</v>
      </c>
      <c r="AE237" t="b">
        <f>OR(Tabla613[[#This Row],[Tiempo_lineal (ns)]]&gt;$O$508,Tabla613[[#This Row],[Tiempo_lineal (ns)]]&lt;$O$509)</f>
        <v>0</v>
      </c>
      <c r="AF237" s="1" t="b">
        <f>OR(Tabla613[[#This Row],[Tiempo_normal (ns)]]&gt;$P$508,Tabla613[[#This Row],[Tiempo_normal (ns)]]&lt;$P$509)</f>
        <v>0</v>
      </c>
    </row>
    <row r="238" spans="2:32" x14ac:dyDescent="0.3">
      <c r="B238">
        <v>235</v>
      </c>
      <c r="C238">
        <v>27604</v>
      </c>
      <c r="D238">
        <v>90144</v>
      </c>
      <c r="E238">
        <v>235</v>
      </c>
      <c r="F238">
        <v>212532</v>
      </c>
      <c r="G238">
        <v>696383</v>
      </c>
      <c r="H238">
        <v>235</v>
      </c>
      <c r="I238" s="35">
        <v>2126020</v>
      </c>
      <c r="J238" s="35">
        <v>6674800</v>
      </c>
      <c r="K238">
        <v>235</v>
      </c>
      <c r="L238" s="35">
        <v>24742500</v>
      </c>
      <c r="M238" s="35">
        <v>72059300</v>
      </c>
      <c r="N238">
        <v>235</v>
      </c>
      <c r="O238" s="35">
        <v>233295000</v>
      </c>
      <c r="P238" s="35">
        <v>735745000</v>
      </c>
      <c r="R238" s="7">
        <v>235</v>
      </c>
      <c r="S238" t="b">
        <f>OR(Tabla19[[#This Row],[Tiempo_lineal (ns)]]&gt;$C$508,Tabla19[[#This Row],[Tiempo_lineal (ns)]]&lt;$C$509)</f>
        <v>0</v>
      </c>
      <c r="T238" t="b">
        <f>OR(Tabla19[[#This Row],[Tiempo_normal (ns)]]&gt;$D$508,Tabla19[[#This Row],[Tiempo_normal (ns)]]&lt;$D$509)</f>
        <v>0</v>
      </c>
      <c r="U238" s="7">
        <v>235</v>
      </c>
      <c r="V238" t="b">
        <f>OR(Tabla310[[#This Row],[Tiempo_lineal (ns)]]&gt;$F$508,Tabla310[[#This Row],[Tiempo_lineal (ns)]]&lt;$F$509)</f>
        <v>0</v>
      </c>
      <c r="W238" t="b">
        <f>OR(Tabla310[[#This Row],[Tiempo_normal (ns)]]&gt;$G$508,Tabla310[[#This Row],[Tiempo_normal (ns)]]&lt;$G$509)</f>
        <v>0</v>
      </c>
      <c r="X238" s="7">
        <v>235</v>
      </c>
      <c r="Y238" t="b">
        <f>OR(Tabla411[[#This Row],[Tiempo_lineal (ns)]]&gt;$I$508,Tabla411[[#This Row],[Tiempo_lineal (ns)]]&lt;$I$509)</f>
        <v>0</v>
      </c>
      <c r="Z238" t="b">
        <f>OR(Tabla411[[#This Row],[Tiempo_normal (ns)]]&gt;$J$508,Tabla411[[#This Row],[Tiempo_normal (ns)]]&lt;$J$509)</f>
        <v>0</v>
      </c>
      <c r="AA238" s="7">
        <v>235</v>
      </c>
      <c r="AB238" t="b">
        <f>OR(Tabla512[[#This Row],[Tiempo_lineal (ns)]]&gt;$L$508,Tabla512[[#This Row],[Tiempo_lineal (ns)]]&lt;$L$509)</f>
        <v>0</v>
      </c>
      <c r="AC238" t="b">
        <f>OR(Tabla512[[#This Row],[Tiempo_normal (ns)]]&gt;$M$508,Tabla512[[#This Row],[Tiempo_normal (ns)]]&lt;$M$509)</f>
        <v>0</v>
      </c>
      <c r="AD238" s="7">
        <v>235</v>
      </c>
      <c r="AE238" t="b">
        <f>OR(Tabla613[[#This Row],[Tiempo_lineal (ns)]]&gt;$O$508,Tabla613[[#This Row],[Tiempo_lineal (ns)]]&lt;$O$509)</f>
        <v>0</v>
      </c>
      <c r="AF238" s="1" t="b">
        <f>OR(Tabla613[[#This Row],[Tiempo_normal (ns)]]&gt;$P$508,Tabla613[[#This Row],[Tiempo_normal (ns)]]&lt;$P$509)</f>
        <v>0</v>
      </c>
    </row>
    <row r="239" spans="2:32" x14ac:dyDescent="0.3">
      <c r="B239">
        <v>236</v>
      </c>
      <c r="C239">
        <v>27644</v>
      </c>
      <c r="D239">
        <v>89030</v>
      </c>
      <c r="E239">
        <v>236</v>
      </c>
      <c r="F239">
        <v>212772</v>
      </c>
      <c r="G239">
        <v>676052</v>
      </c>
      <c r="H239">
        <v>236</v>
      </c>
      <c r="I239" s="35">
        <v>2162500</v>
      </c>
      <c r="J239" s="35">
        <v>7408860</v>
      </c>
      <c r="K239">
        <v>236</v>
      </c>
      <c r="L239" s="35">
        <v>22422000</v>
      </c>
      <c r="M239" s="35">
        <v>69806500</v>
      </c>
      <c r="N239">
        <v>236</v>
      </c>
      <c r="O239" s="35">
        <v>246335000</v>
      </c>
      <c r="P239" s="35">
        <v>776779000</v>
      </c>
      <c r="R239" s="8">
        <v>236</v>
      </c>
      <c r="S239" t="b">
        <f>OR(Tabla19[[#This Row],[Tiempo_lineal (ns)]]&gt;$C$508,Tabla19[[#This Row],[Tiempo_lineal (ns)]]&lt;$C$509)</f>
        <v>0</v>
      </c>
      <c r="T239" t="b">
        <f>OR(Tabla19[[#This Row],[Tiempo_normal (ns)]]&gt;$D$508,Tabla19[[#This Row],[Tiempo_normal (ns)]]&lt;$D$509)</f>
        <v>0</v>
      </c>
      <c r="U239" s="8">
        <v>236</v>
      </c>
      <c r="V239" t="b">
        <f>OR(Tabla310[[#This Row],[Tiempo_lineal (ns)]]&gt;$F$508,Tabla310[[#This Row],[Tiempo_lineal (ns)]]&lt;$F$509)</f>
        <v>0</v>
      </c>
      <c r="W239" t="b">
        <f>OR(Tabla310[[#This Row],[Tiempo_normal (ns)]]&gt;$G$508,Tabla310[[#This Row],[Tiempo_normal (ns)]]&lt;$G$509)</f>
        <v>0</v>
      </c>
      <c r="X239" s="8">
        <v>236</v>
      </c>
      <c r="Y239" t="b">
        <f>OR(Tabla411[[#This Row],[Tiempo_lineal (ns)]]&gt;$I$508,Tabla411[[#This Row],[Tiempo_lineal (ns)]]&lt;$I$509)</f>
        <v>0</v>
      </c>
      <c r="Z239" t="b">
        <f>OR(Tabla411[[#This Row],[Tiempo_normal (ns)]]&gt;$J$508,Tabla411[[#This Row],[Tiempo_normal (ns)]]&lt;$J$509)</f>
        <v>0</v>
      </c>
      <c r="AA239" s="8">
        <v>236</v>
      </c>
      <c r="AB239" t="b">
        <f>OR(Tabla512[[#This Row],[Tiempo_lineal (ns)]]&gt;$L$508,Tabla512[[#This Row],[Tiempo_lineal (ns)]]&lt;$L$509)</f>
        <v>0</v>
      </c>
      <c r="AC239" t="b">
        <f>OR(Tabla512[[#This Row],[Tiempo_normal (ns)]]&gt;$M$508,Tabla512[[#This Row],[Tiempo_normal (ns)]]&lt;$M$509)</f>
        <v>0</v>
      </c>
      <c r="AD239" s="8">
        <v>236</v>
      </c>
      <c r="AE239" t="b">
        <f>OR(Tabla613[[#This Row],[Tiempo_lineal (ns)]]&gt;$O$508,Tabla613[[#This Row],[Tiempo_lineal (ns)]]&lt;$O$509)</f>
        <v>0</v>
      </c>
      <c r="AF239" s="1" t="b">
        <f>OR(Tabla613[[#This Row],[Tiempo_normal (ns)]]&gt;$P$508,Tabla613[[#This Row],[Tiempo_normal (ns)]]&lt;$P$509)</f>
        <v>0</v>
      </c>
    </row>
    <row r="240" spans="2:32" x14ac:dyDescent="0.3">
      <c r="B240">
        <v>237</v>
      </c>
      <c r="C240">
        <v>27570</v>
      </c>
      <c r="D240">
        <v>88998</v>
      </c>
      <c r="E240">
        <v>237</v>
      </c>
      <c r="F240">
        <v>212868</v>
      </c>
      <c r="G240">
        <v>652551</v>
      </c>
      <c r="H240">
        <v>237</v>
      </c>
      <c r="I240" s="35">
        <v>2803690</v>
      </c>
      <c r="J240" s="35">
        <v>7303290</v>
      </c>
      <c r="K240">
        <v>237</v>
      </c>
      <c r="L240" s="35">
        <v>24011700</v>
      </c>
      <c r="M240" s="35">
        <v>76390000</v>
      </c>
      <c r="N240">
        <v>237</v>
      </c>
      <c r="O240" s="35">
        <v>246615000</v>
      </c>
      <c r="P240" s="35">
        <v>772661000</v>
      </c>
      <c r="R240" s="7">
        <v>237</v>
      </c>
      <c r="S240" t="b">
        <f>OR(Tabla19[[#This Row],[Tiempo_lineal (ns)]]&gt;$C$508,Tabla19[[#This Row],[Tiempo_lineal (ns)]]&lt;$C$509)</f>
        <v>0</v>
      </c>
      <c r="T240" t="b">
        <f>OR(Tabla19[[#This Row],[Tiempo_normal (ns)]]&gt;$D$508,Tabla19[[#This Row],[Tiempo_normal (ns)]]&lt;$D$509)</f>
        <v>0</v>
      </c>
      <c r="U240" s="7">
        <v>237</v>
      </c>
      <c r="V240" t="b">
        <f>OR(Tabla310[[#This Row],[Tiempo_lineal (ns)]]&gt;$F$508,Tabla310[[#This Row],[Tiempo_lineal (ns)]]&lt;$F$509)</f>
        <v>0</v>
      </c>
      <c r="W240" t="b">
        <f>OR(Tabla310[[#This Row],[Tiempo_normal (ns)]]&gt;$G$508,Tabla310[[#This Row],[Tiempo_normal (ns)]]&lt;$G$509)</f>
        <v>0</v>
      </c>
      <c r="X240" s="7">
        <v>237</v>
      </c>
      <c r="Y240" t="b">
        <f>OR(Tabla411[[#This Row],[Tiempo_lineal (ns)]]&gt;$I$508,Tabla411[[#This Row],[Tiempo_lineal (ns)]]&lt;$I$509)</f>
        <v>1</v>
      </c>
      <c r="Z240" t="b">
        <f>OR(Tabla411[[#This Row],[Tiempo_normal (ns)]]&gt;$J$508,Tabla411[[#This Row],[Tiempo_normal (ns)]]&lt;$J$509)</f>
        <v>0</v>
      </c>
      <c r="AA240" s="7">
        <v>237</v>
      </c>
      <c r="AB240" t="b">
        <f>OR(Tabla512[[#This Row],[Tiempo_lineal (ns)]]&gt;$L$508,Tabla512[[#This Row],[Tiempo_lineal (ns)]]&lt;$L$509)</f>
        <v>0</v>
      </c>
      <c r="AC240" t="b">
        <f>OR(Tabla512[[#This Row],[Tiempo_normal (ns)]]&gt;$M$508,Tabla512[[#This Row],[Tiempo_normal (ns)]]&lt;$M$509)</f>
        <v>0</v>
      </c>
      <c r="AD240" s="7">
        <v>237</v>
      </c>
      <c r="AE240" t="b">
        <f>OR(Tabla613[[#This Row],[Tiempo_lineal (ns)]]&gt;$O$508,Tabla613[[#This Row],[Tiempo_lineal (ns)]]&lt;$O$509)</f>
        <v>0</v>
      </c>
      <c r="AF240" s="1" t="b">
        <f>OR(Tabla613[[#This Row],[Tiempo_normal (ns)]]&gt;$P$508,Tabla613[[#This Row],[Tiempo_normal (ns)]]&lt;$P$509)</f>
        <v>0</v>
      </c>
    </row>
    <row r="241" spans="2:32" x14ac:dyDescent="0.3">
      <c r="B241">
        <v>238</v>
      </c>
      <c r="C241">
        <v>27493</v>
      </c>
      <c r="D241">
        <v>90273</v>
      </c>
      <c r="E241">
        <v>238</v>
      </c>
      <c r="F241">
        <v>212783</v>
      </c>
      <c r="G241">
        <v>641499</v>
      </c>
      <c r="H241">
        <v>238</v>
      </c>
      <c r="I241" s="35">
        <v>2189660</v>
      </c>
      <c r="J241" s="35">
        <v>6721860</v>
      </c>
      <c r="K241">
        <v>238</v>
      </c>
      <c r="L241" s="35">
        <v>24590400</v>
      </c>
      <c r="M241" s="35">
        <v>71629500</v>
      </c>
      <c r="N241">
        <v>238</v>
      </c>
      <c r="O241" s="35">
        <v>236532000</v>
      </c>
      <c r="P241" s="35">
        <v>785731000</v>
      </c>
      <c r="R241" s="8">
        <v>238</v>
      </c>
      <c r="S241" t="b">
        <f>OR(Tabla19[[#This Row],[Tiempo_lineal (ns)]]&gt;$C$508,Tabla19[[#This Row],[Tiempo_lineal (ns)]]&lt;$C$509)</f>
        <v>0</v>
      </c>
      <c r="T241" t="b">
        <f>OR(Tabla19[[#This Row],[Tiempo_normal (ns)]]&gt;$D$508,Tabla19[[#This Row],[Tiempo_normal (ns)]]&lt;$D$509)</f>
        <v>0</v>
      </c>
      <c r="U241" s="8">
        <v>238</v>
      </c>
      <c r="V241" t="b">
        <f>OR(Tabla310[[#This Row],[Tiempo_lineal (ns)]]&gt;$F$508,Tabla310[[#This Row],[Tiempo_lineal (ns)]]&lt;$F$509)</f>
        <v>0</v>
      </c>
      <c r="W241" t="b">
        <f>OR(Tabla310[[#This Row],[Tiempo_normal (ns)]]&gt;$G$508,Tabla310[[#This Row],[Tiempo_normal (ns)]]&lt;$G$509)</f>
        <v>0</v>
      </c>
      <c r="X241" s="8">
        <v>238</v>
      </c>
      <c r="Y241" t="b">
        <f>OR(Tabla411[[#This Row],[Tiempo_lineal (ns)]]&gt;$I$508,Tabla411[[#This Row],[Tiempo_lineal (ns)]]&lt;$I$509)</f>
        <v>0</v>
      </c>
      <c r="Z241" t="b">
        <f>OR(Tabla411[[#This Row],[Tiempo_normal (ns)]]&gt;$J$508,Tabla411[[#This Row],[Tiempo_normal (ns)]]&lt;$J$509)</f>
        <v>0</v>
      </c>
      <c r="AA241" s="8">
        <v>238</v>
      </c>
      <c r="AB241" t="b">
        <f>OR(Tabla512[[#This Row],[Tiempo_lineal (ns)]]&gt;$L$508,Tabla512[[#This Row],[Tiempo_lineal (ns)]]&lt;$L$509)</f>
        <v>0</v>
      </c>
      <c r="AC241" t="b">
        <f>OR(Tabla512[[#This Row],[Tiempo_normal (ns)]]&gt;$M$508,Tabla512[[#This Row],[Tiempo_normal (ns)]]&lt;$M$509)</f>
        <v>0</v>
      </c>
      <c r="AD241" s="8">
        <v>238</v>
      </c>
      <c r="AE241" t="b">
        <f>OR(Tabla613[[#This Row],[Tiempo_lineal (ns)]]&gt;$O$508,Tabla613[[#This Row],[Tiempo_lineal (ns)]]&lt;$O$509)</f>
        <v>0</v>
      </c>
      <c r="AF241" s="1" t="b">
        <f>OR(Tabla613[[#This Row],[Tiempo_normal (ns)]]&gt;$P$508,Tabla613[[#This Row],[Tiempo_normal (ns)]]&lt;$P$509)</f>
        <v>0</v>
      </c>
    </row>
    <row r="242" spans="2:32" x14ac:dyDescent="0.3">
      <c r="B242">
        <v>239</v>
      </c>
      <c r="C242">
        <v>27209</v>
      </c>
      <c r="D242">
        <v>90667</v>
      </c>
      <c r="E242">
        <v>239</v>
      </c>
      <c r="F242">
        <v>212799</v>
      </c>
      <c r="G242">
        <v>662983</v>
      </c>
      <c r="H242">
        <v>239</v>
      </c>
      <c r="I242" s="35">
        <v>2422190</v>
      </c>
      <c r="J242" s="35">
        <v>8004210</v>
      </c>
      <c r="K242">
        <v>239</v>
      </c>
      <c r="L242" s="35">
        <v>23981200</v>
      </c>
      <c r="M242" s="35">
        <v>75834000</v>
      </c>
      <c r="N242">
        <v>239</v>
      </c>
      <c r="O242" s="35">
        <v>253025000</v>
      </c>
      <c r="P242" s="35">
        <v>783142000</v>
      </c>
      <c r="R242" s="7">
        <v>239</v>
      </c>
      <c r="S242" t="b">
        <f>OR(Tabla19[[#This Row],[Tiempo_lineal (ns)]]&gt;$C$508,Tabla19[[#This Row],[Tiempo_lineal (ns)]]&lt;$C$509)</f>
        <v>0</v>
      </c>
      <c r="T242" t="b">
        <f>OR(Tabla19[[#This Row],[Tiempo_normal (ns)]]&gt;$D$508,Tabla19[[#This Row],[Tiempo_normal (ns)]]&lt;$D$509)</f>
        <v>0</v>
      </c>
      <c r="U242" s="7">
        <v>239</v>
      </c>
      <c r="V242" t="b">
        <f>OR(Tabla310[[#This Row],[Tiempo_lineal (ns)]]&gt;$F$508,Tabla310[[#This Row],[Tiempo_lineal (ns)]]&lt;$F$509)</f>
        <v>0</v>
      </c>
      <c r="W242" t="b">
        <f>OR(Tabla310[[#This Row],[Tiempo_normal (ns)]]&gt;$G$508,Tabla310[[#This Row],[Tiempo_normal (ns)]]&lt;$G$509)</f>
        <v>0</v>
      </c>
      <c r="X242" s="7">
        <v>239</v>
      </c>
      <c r="Y242" t="b">
        <f>OR(Tabla411[[#This Row],[Tiempo_lineal (ns)]]&gt;$I$508,Tabla411[[#This Row],[Tiempo_lineal (ns)]]&lt;$I$509)</f>
        <v>0</v>
      </c>
      <c r="Z242" t="b">
        <f>OR(Tabla411[[#This Row],[Tiempo_normal (ns)]]&gt;$J$508,Tabla411[[#This Row],[Tiempo_normal (ns)]]&lt;$J$509)</f>
        <v>0</v>
      </c>
      <c r="AA242" s="7">
        <v>239</v>
      </c>
      <c r="AB242" t="b">
        <f>OR(Tabla512[[#This Row],[Tiempo_lineal (ns)]]&gt;$L$508,Tabla512[[#This Row],[Tiempo_lineal (ns)]]&lt;$L$509)</f>
        <v>0</v>
      </c>
      <c r="AC242" t="b">
        <f>OR(Tabla512[[#This Row],[Tiempo_normal (ns)]]&gt;$M$508,Tabla512[[#This Row],[Tiempo_normal (ns)]]&lt;$M$509)</f>
        <v>0</v>
      </c>
      <c r="AD242" s="7">
        <v>239</v>
      </c>
      <c r="AE242" t="b">
        <f>OR(Tabla613[[#This Row],[Tiempo_lineal (ns)]]&gt;$O$508,Tabla613[[#This Row],[Tiempo_lineal (ns)]]&lt;$O$509)</f>
        <v>0</v>
      </c>
      <c r="AF242" s="1" t="b">
        <f>OR(Tabla613[[#This Row],[Tiempo_normal (ns)]]&gt;$P$508,Tabla613[[#This Row],[Tiempo_normal (ns)]]&lt;$P$509)</f>
        <v>0</v>
      </c>
    </row>
    <row r="243" spans="2:32" x14ac:dyDescent="0.3">
      <c r="B243">
        <v>240</v>
      </c>
      <c r="C243">
        <v>27415</v>
      </c>
      <c r="D243">
        <v>85294</v>
      </c>
      <c r="E243">
        <v>240</v>
      </c>
      <c r="F243">
        <v>212778</v>
      </c>
      <c r="G243">
        <v>659318</v>
      </c>
      <c r="H243">
        <v>240</v>
      </c>
      <c r="I243" s="35">
        <v>2237060</v>
      </c>
      <c r="J243" s="35">
        <v>6706650</v>
      </c>
      <c r="K243">
        <v>240</v>
      </c>
      <c r="L243" s="35">
        <v>22622200</v>
      </c>
      <c r="M243" s="35">
        <v>72305100</v>
      </c>
      <c r="N243">
        <v>240</v>
      </c>
      <c r="O243" s="35">
        <v>227297000</v>
      </c>
      <c r="P243" s="35">
        <v>774084000</v>
      </c>
      <c r="R243" s="8">
        <v>240</v>
      </c>
      <c r="S243" t="b">
        <f>OR(Tabla19[[#This Row],[Tiempo_lineal (ns)]]&gt;$C$508,Tabla19[[#This Row],[Tiempo_lineal (ns)]]&lt;$C$509)</f>
        <v>0</v>
      </c>
      <c r="T243" t="b">
        <f>OR(Tabla19[[#This Row],[Tiempo_normal (ns)]]&gt;$D$508,Tabla19[[#This Row],[Tiempo_normal (ns)]]&lt;$D$509)</f>
        <v>0</v>
      </c>
      <c r="U243" s="8">
        <v>240</v>
      </c>
      <c r="V243" t="b">
        <f>OR(Tabla310[[#This Row],[Tiempo_lineal (ns)]]&gt;$F$508,Tabla310[[#This Row],[Tiempo_lineal (ns)]]&lt;$F$509)</f>
        <v>0</v>
      </c>
      <c r="W243" t="b">
        <f>OR(Tabla310[[#This Row],[Tiempo_normal (ns)]]&gt;$G$508,Tabla310[[#This Row],[Tiempo_normal (ns)]]&lt;$G$509)</f>
        <v>0</v>
      </c>
      <c r="X243" s="8">
        <v>240</v>
      </c>
      <c r="Y243" t="b">
        <f>OR(Tabla411[[#This Row],[Tiempo_lineal (ns)]]&gt;$I$508,Tabla411[[#This Row],[Tiempo_lineal (ns)]]&lt;$I$509)</f>
        <v>0</v>
      </c>
      <c r="Z243" t="b">
        <f>OR(Tabla411[[#This Row],[Tiempo_normal (ns)]]&gt;$J$508,Tabla411[[#This Row],[Tiempo_normal (ns)]]&lt;$J$509)</f>
        <v>0</v>
      </c>
      <c r="AA243" s="8">
        <v>240</v>
      </c>
      <c r="AB243" t="b">
        <f>OR(Tabla512[[#This Row],[Tiempo_lineal (ns)]]&gt;$L$508,Tabla512[[#This Row],[Tiempo_lineal (ns)]]&lt;$L$509)</f>
        <v>0</v>
      </c>
      <c r="AC243" t="b">
        <f>OR(Tabla512[[#This Row],[Tiempo_normal (ns)]]&gt;$M$508,Tabla512[[#This Row],[Tiempo_normal (ns)]]&lt;$M$509)</f>
        <v>0</v>
      </c>
      <c r="AD243" s="8">
        <v>240</v>
      </c>
      <c r="AE243" t="b">
        <f>OR(Tabla613[[#This Row],[Tiempo_lineal (ns)]]&gt;$O$508,Tabla613[[#This Row],[Tiempo_lineal (ns)]]&lt;$O$509)</f>
        <v>0</v>
      </c>
      <c r="AF243" s="1" t="b">
        <f>OR(Tabla613[[#This Row],[Tiempo_normal (ns)]]&gt;$P$508,Tabla613[[#This Row],[Tiempo_normal (ns)]]&lt;$P$509)</f>
        <v>0</v>
      </c>
    </row>
    <row r="244" spans="2:32" x14ac:dyDescent="0.3">
      <c r="B244">
        <v>241</v>
      </c>
      <c r="C244">
        <v>27447</v>
      </c>
      <c r="D244">
        <v>89893</v>
      </c>
      <c r="E244">
        <v>241</v>
      </c>
      <c r="F244">
        <v>212447</v>
      </c>
      <c r="G244">
        <v>645968</v>
      </c>
      <c r="H244">
        <v>241</v>
      </c>
      <c r="I244" s="35">
        <v>2361440</v>
      </c>
      <c r="J244" s="35">
        <v>6519350</v>
      </c>
      <c r="K244">
        <v>241</v>
      </c>
      <c r="L244" s="35">
        <v>29000000</v>
      </c>
      <c r="M244" s="35">
        <v>76725000</v>
      </c>
      <c r="N244">
        <v>241</v>
      </c>
      <c r="O244" s="35">
        <v>237880000</v>
      </c>
      <c r="P244" s="35">
        <v>804839000</v>
      </c>
      <c r="R244" s="7">
        <v>241</v>
      </c>
      <c r="S244" t="b">
        <f>OR(Tabla19[[#This Row],[Tiempo_lineal (ns)]]&gt;$C$508,Tabla19[[#This Row],[Tiempo_lineal (ns)]]&lt;$C$509)</f>
        <v>0</v>
      </c>
      <c r="T244" t="b">
        <f>OR(Tabla19[[#This Row],[Tiempo_normal (ns)]]&gt;$D$508,Tabla19[[#This Row],[Tiempo_normal (ns)]]&lt;$D$509)</f>
        <v>0</v>
      </c>
      <c r="U244" s="7">
        <v>241</v>
      </c>
      <c r="V244" t="b">
        <f>OR(Tabla310[[#This Row],[Tiempo_lineal (ns)]]&gt;$F$508,Tabla310[[#This Row],[Tiempo_lineal (ns)]]&lt;$F$509)</f>
        <v>0</v>
      </c>
      <c r="W244" t="b">
        <f>OR(Tabla310[[#This Row],[Tiempo_normal (ns)]]&gt;$G$508,Tabla310[[#This Row],[Tiempo_normal (ns)]]&lt;$G$509)</f>
        <v>0</v>
      </c>
      <c r="X244" s="7">
        <v>241</v>
      </c>
      <c r="Y244" t="b">
        <f>OR(Tabla411[[#This Row],[Tiempo_lineal (ns)]]&gt;$I$508,Tabla411[[#This Row],[Tiempo_lineal (ns)]]&lt;$I$509)</f>
        <v>0</v>
      </c>
      <c r="Z244" t="b">
        <f>OR(Tabla411[[#This Row],[Tiempo_normal (ns)]]&gt;$J$508,Tabla411[[#This Row],[Tiempo_normal (ns)]]&lt;$J$509)</f>
        <v>0</v>
      </c>
      <c r="AA244" s="7">
        <v>241</v>
      </c>
      <c r="AB244" t="b">
        <f>OR(Tabla512[[#This Row],[Tiempo_lineal (ns)]]&gt;$L$508,Tabla512[[#This Row],[Tiempo_lineal (ns)]]&lt;$L$509)</f>
        <v>1</v>
      </c>
      <c r="AC244" t="b">
        <f>OR(Tabla512[[#This Row],[Tiempo_normal (ns)]]&gt;$M$508,Tabla512[[#This Row],[Tiempo_normal (ns)]]&lt;$M$509)</f>
        <v>0</v>
      </c>
      <c r="AD244" s="7">
        <v>241</v>
      </c>
      <c r="AE244" t="b">
        <f>OR(Tabla613[[#This Row],[Tiempo_lineal (ns)]]&gt;$O$508,Tabla613[[#This Row],[Tiempo_lineal (ns)]]&lt;$O$509)</f>
        <v>0</v>
      </c>
      <c r="AF244" s="1" t="b">
        <f>OR(Tabla613[[#This Row],[Tiempo_normal (ns)]]&gt;$P$508,Tabla613[[#This Row],[Tiempo_normal (ns)]]&lt;$P$509)</f>
        <v>0</v>
      </c>
    </row>
    <row r="245" spans="2:32" x14ac:dyDescent="0.3">
      <c r="B245">
        <v>242</v>
      </c>
      <c r="C245">
        <v>27509</v>
      </c>
      <c r="D245">
        <v>90088</v>
      </c>
      <c r="E245">
        <v>242</v>
      </c>
      <c r="F245">
        <v>212903</v>
      </c>
      <c r="G245">
        <v>674834</v>
      </c>
      <c r="H245">
        <v>242</v>
      </c>
      <c r="I245" s="35">
        <v>2223940</v>
      </c>
      <c r="J245" s="35">
        <v>6830330</v>
      </c>
      <c r="K245">
        <v>242</v>
      </c>
      <c r="L245" s="35">
        <v>22766900</v>
      </c>
      <c r="M245" s="35">
        <v>70503700</v>
      </c>
      <c r="N245">
        <v>242</v>
      </c>
      <c r="O245" s="35">
        <v>224842000</v>
      </c>
      <c r="P245" s="35">
        <v>776316000</v>
      </c>
      <c r="R245" s="8">
        <v>242</v>
      </c>
      <c r="S245" t="b">
        <f>OR(Tabla19[[#This Row],[Tiempo_lineal (ns)]]&gt;$C$508,Tabla19[[#This Row],[Tiempo_lineal (ns)]]&lt;$C$509)</f>
        <v>0</v>
      </c>
      <c r="T245" t="b">
        <f>OR(Tabla19[[#This Row],[Tiempo_normal (ns)]]&gt;$D$508,Tabla19[[#This Row],[Tiempo_normal (ns)]]&lt;$D$509)</f>
        <v>0</v>
      </c>
      <c r="U245" s="8">
        <v>242</v>
      </c>
      <c r="V245" t="b">
        <f>OR(Tabla310[[#This Row],[Tiempo_lineal (ns)]]&gt;$F$508,Tabla310[[#This Row],[Tiempo_lineal (ns)]]&lt;$F$509)</f>
        <v>0</v>
      </c>
      <c r="W245" t="b">
        <f>OR(Tabla310[[#This Row],[Tiempo_normal (ns)]]&gt;$G$508,Tabla310[[#This Row],[Tiempo_normal (ns)]]&lt;$G$509)</f>
        <v>0</v>
      </c>
      <c r="X245" s="8">
        <v>242</v>
      </c>
      <c r="Y245" t="b">
        <f>OR(Tabla411[[#This Row],[Tiempo_lineal (ns)]]&gt;$I$508,Tabla411[[#This Row],[Tiempo_lineal (ns)]]&lt;$I$509)</f>
        <v>0</v>
      </c>
      <c r="Z245" t="b">
        <f>OR(Tabla411[[#This Row],[Tiempo_normal (ns)]]&gt;$J$508,Tabla411[[#This Row],[Tiempo_normal (ns)]]&lt;$J$509)</f>
        <v>0</v>
      </c>
      <c r="AA245" s="8">
        <v>242</v>
      </c>
      <c r="AB245" t="b">
        <f>OR(Tabla512[[#This Row],[Tiempo_lineal (ns)]]&gt;$L$508,Tabla512[[#This Row],[Tiempo_lineal (ns)]]&lt;$L$509)</f>
        <v>0</v>
      </c>
      <c r="AC245" t="b">
        <f>OR(Tabla512[[#This Row],[Tiempo_normal (ns)]]&gt;$M$508,Tabla512[[#This Row],[Tiempo_normal (ns)]]&lt;$M$509)</f>
        <v>0</v>
      </c>
      <c r="AD245" s="8">
        <v>242</v>
      </c>
      <c r="AE245" t="b">
        <f>OR(Tabla613[[#This Row],[Tiempo_lineal (ns)]]&gt;$O$508,Tabla613[[#This Row],[Tiempo_lineal (ns)]]&lt;$O$509)</f>
        <v>0</v>
      </c>
      <c r="AF245" s="1" t="b">
        <f>OR(Tabla613[[#This Row],[Tiempo_normal (ns)]]&gt;$P$508,Tabla613[[#This Row],[Tiempo_normal (ns)]]&lt;$P$509)</f>
        <v>0</v>
      </c>
    </row>
    <row r="246" spans="2:32" x14ac:dyDescent="0.3">
      <c r="B246">
        <v>243</v>
      </c>
      <c r="C246">
        <v>27501</v>
      </c>
      <c r="D246">
        <v>90400</v>
      </c>
      <c r="E246">
        <v>243</v>
      </c>
      <c r="F246">
        <v>212756</v>
      </c>
      <c r="G246">
        <v>651590</v>
      </c>
      <c r="H246">
        <v>243</v>
      </c>
      <c r="I246" s="35">
        <v>2148140</v>
      </c>
      <c r="J246" s="35">
        <v>7092800</v>
      </c>
      <c r="K246">
        <v>243</v>
      </c>
      <c r="L246" s="35">
        <v>22074800</v>
      </c>
      <c r="M246" s="35">
        <v>70684100</v>
      </c>
      <c r="N246">
        <v>243</v>
      </c>
      <c r="O246" s="35">
        <v>232359000</v>
      </c>
      <c r="P246" s="35">
        <v>784632000</v>
      </c>
      <c r="R246" s="7">
        <v>243</v>
      </c>
      <c r="S246" t="b">
        <f>OR(Tabla19[[#This Row],[Tiempo_lineal (ns)]]&gt;$C$508,Tabla19[[#This Row],[Tiempo_lineal (ns)]]&lt;$C$509)</f>
        <v>0</v>
      </c>
      <c r="T246" t="b">
        <f>OR(Tabla19[[#This Row],[Tiempo_normal (ns)]]&gt;$D$508,Tabla19[[#This Row],[Tiempo_normal (ns)]]&lt;$D$509)</f>
        <v>0</v>
      </c>
      <c r="U246" s="7">
        <v>243</v>
      </c>
      <c r="V246" t="b">
        <f>OR(Tabla310[[#This Row],[Tiempo_lineal (ns)]]&gt;$F$508,Tabla310[[#This Row],[Tiempo_lineal (ns)]]&lt;$F$509)</f>
        <v>0</v>
      </c>
      <c r="W246" t="b">
        <f>OR(Tabla310[[#This Row],[Tiempo_normal (ns)]]&gt;$G$508,Tabla310[[#This Row],[Tiempo_normal (ns)]]&lt;$G$509)</f>
        <v>0</v>
      </c>
      <c r="X246" s="7">
        <v>243</v>
      </c>
      <c r="Y246" t="b">
        <f>OR(Tabla411[[#This Row],[Tiempo_lineal (ns)]]&gt;$I$508,Tabla411[[#This Row],[Tiempo_lineal (ns)]]&lt;$I$509)</f>
        <v>0</v>
      </c>
      <c r="Z246" t="b">
        <f>OR(Tabla411[[#This Row],[Tiempo_normal (ns)]]&gt;$J$508,Tabla411[[#This Row],[Tiempo_normal (ns)]]&lt;$J$509)</f>
        <v>0</v>
      </c>
      <c r="AA246" s="7">
        <v>243</v>
      </c>
      <c r="AB246" t="b">
        <f>OR(Tabla512[[#This Row],[Tiempo_lineal (ns)]]&gt;$L$508,Tabla512[[#This Row],[Tiempo_lineal (ns)]]&lt;$L$509)</f>
        <v>0</v>
      </c>
      <c r="AC246" t="b">
        <f>OR(Tabla512[[#This Row],[Tiempo_normal (ns)]]&gt;$M$508,Tabla512[[#This Row],[Tiempo_normal (ns)]]&lt;$M$509)</f>
        <v>0</v>
      </c>
      <c r="AD246" s="7">
        <v>243</v>
      </c>
      <c r="AE246" t="b">
        <f>OR(Tabla613[[#This Row],[Tiempo_lineal (ns)]]&gt;$O$508,Tabla613[[#This Row],[Tiempo_lineal (ns)]]&lt;$O$509)</f>
        <v>0</v>
      </c>
      <c r="AF246" s="1" t="b">
        <f>OR(Tabla613[[#This Row],[Tiempo_normal (ns)]]&gt;$P$508,Tabla613[[#This Row],[Tiempo_normal (ns)]]&lt;$P$509)</f>
        <v>0</v>
      </c>
    </row>
    <row r="247" spans="2:32" x14ac:dyDescent="0.3">
      <c r="B247">
        <v>244</v>
      </c>
      <c r="C247">
        <v>27514</v>
      </c>
      <c r="D247">
        <v>84726</v>
      </c>
      <c r="E247">
        <v>244</v>
      </c>
      <c r="F247">
        <v>212519</v>
      </c>
      <c r="G247">
        <v>644793</v>
      </c>
      <c r="H247">
        <v>244</v>
      </c>
      <c r="I247" s="35">
        <v>2208160</v>
      </c>
      <c r="J247" s="35">
        <v>7799100</v>
      </c>
      <c r="K247">
        <v>244</v>
      </c>
      <c r="L247" s="35">
        <v>26296800</v>
      </c>
      <c r="M247" s="35">
        <v>75505600</v>
      </c>
      <c r="N247">
        <v>244</v>
      </c>
      <c r="O247" s="35">
        <v>233637000</v>
      </c>
      <c r="P247" s="35">
        <v>758931000</v>
      </c>
      <c r="R247" s="8">
        <v>244</v>
      </c>
      <c r="S247" t="b">
        <f>OR(Tabla19[[#This Row],[Tiempo_lineal (ns)]]&gt;$C$508,Tabla19[[#This Row],[Tiempo_lineal (ns)]]&lt;$C$509)</f>
        <v>0</v>
      </c>
      <c r="T247" t="b">
        <f>OR(Tabla19[[#This Row],[Tiempo_normal (ns)]]&gt;$D$508,Tabla19[[#This Row],[Tiempo_normal (ns)]]&lt;$D$509)</f>
        <v>0</v>
      </c>
      <c r="U247" s="8">
        <v>244</v>
      </c>
      <c r="V247" t="b">
        <f>OR(Tabla310[[#This Row],[Tiempo_lineal (ns)]]&gt;$F$508,Tabla310[[#This Row],[Tiempo_lineal (ns)]]&lt;$F$509)</f>
        <v>0</v>
      </c>
      <c r="W247" t="b">
        <f>OR(Tabla310[[#This Row],[Tiempo_normal (ns)]]&gt;$G$508,Tabla310[[#This Row],[Tiempo_normal (ns)]]&lt;$G$509)</f>
        <v>0</v>
      </c>
      <c r="X247" s="8">
        <v>244</v>
      </c>
      <c r="Y247" t="b">
        <f>OR(Tabla411[[#This Row],[Tiempo_lineal (ns)]]&gt;$I$508,Tabla411[[#This Row],[Tiempo_lineal (ns)]]&lt;$I$509)</f>
        <v>0</v>
      </c>
      <c r="Z247" t="b">
        <f>OR(Tabla411[[#This Row],[Tiempo_normal (ns)]]&gt;$J$508,Tabla411[[#This Row],[Tiempo_normal (ns)]]&lt;$J$509)</f>
        <v>0</v>
      </c>
      <c r="AA247" s="8">
        <v>244</v>
      </c>
      <c r="AB247" t="b">
        <f>OR(Tabla512[[#This Row],[Tiempo_lineal (ns)]]&gt;$L$508,Tabla512[[#This Row],[Tiempo_lineal (ns)]]&lt;$L$509)</f>
        <v>0</v>
      </c>
      <c r="AC247" t="b">
        <f>OR(Tabla512[[#This Row],[Tiempo_normal (ns)]]&gt;$M$508,Tabla512[[#This Row],[Tiempo_normal (ns)]]&lt;$M$509)</f>
        <v>0</v>
      </c>
      <c r="AD247" s="8">
        <v>244</v>
      </c>
      <c r="AE247" t="b">
        <f>OR(Tabla613[[#This Row],[Tiempo_lineal (ns)]]&gt;$O$508,Tabla613[[#This Row],[Tiempo_lineal (ns)]]&lt;$O$509)</f>
        <v>0</v>
      </c>
      <c r="AF247" s="1" t="b">
        <f>OR(Tabla613[[#This Row],[Tiempo_normal (ns)]]&gt;$P$508,Tabla613[[#This Row],[Tiempo_normal (ns)]]&lt;$P$509)</f>
        <v>0</v>
      </c>
    </row>
    <row r="248" spans="2:32" x14ac:dyDescent="0.3">
      <c r="B248">
        <v>245</v>
      </c>
      <c r="C248">
        <v>27461</v>
      </c>
      <c r="D248">
        <v>89263</v>
      </c>
      <c r="E248">
        <v>245</v>
      </c>
      <c r="F248">
        <v>212470</v>
      </c>
      <c r="G248">
        <v>646970</v>
      </c>
      <c r="H248">
        <v>245</v>
      </c>
      <c r="I248" s="35">
        <v>2161620</v>
      </c>
      <c r="J248" s="35">
        <v>6961110</v>
      </c>
      <c r="K248">
        <v>245</v>
      </c>
      <c r="L248" s="35">
        <v>23261900</v>
      </c>
      <c r="M248" s="35">
        <v>71185100</v>
      </c>
      <c r="N248">
        <v>245</v>
      </c>
      <c r="O248" s="35">
        <v>222925000</v>
      </c>
      <c r="P248" s="35">
        <v>794786000</v>
      </c>
      <c r="R248" s="7">
        <v>245</v>
      </c>
      <c r="S248" t="b">
        <f>OR(Tabla19[[#This Row],[Tiempo_lineal (ns)]]&gt;$C$508,Tabla19[[#This Row],[Tiempo_lineal (ns)]]&lt;$C$509)</f>
        <v>0</v>
      </c>
      <c r="T248" t="b">
        <f>OR(Tabla19[[#This Row],[Tiempo_normal (ns)]]&gt;$D$508,Tabla19[[#This Row],[Tiempo_normal (ns)]]&lt;$D$509)</f>
        <v>0</v>
      </c>
      <c r="U248" s="7">
        <v>245</v>
      </c>
      <c r="V248" t="b">
        <f>OR(Tabla310[[#This Row],[Tiempo_lineal (ns)]]&gt;$F$508,Tabla310[[#This Row],[Tiempo_lineal (ns)]]&lt;$F$509)</f>
        <v>0</v>
      </c>
      <c r="W248" t="b">
        <f>OR(Tabla310[[#This Row],[Tiempo_normal (ns)]]&gt;$G$508,Tabla310[[#This Row],[Tiempo_normal (ns)]]&lt;$G$509)</f>
        <v>0</v>
      </c>
      <c r="X248" s="7">
        <v>245</v>
      </c>
      <c r="Y248" t="b">
        <f>OR(Tabla411[[#This Row],[Tiempo_lineal (ns)]]&gt;$I$508,Tabla411[[#This Row],[Tiempo_lineal (ns)]]&lt;$I$509)</f>
        <v>0</v>
      </c>
      <c r="Z248" t="b">
        <f>OR(Tabla411[[#This Row],[Tiempo_normal (ns)]]&gt;$J$508,Tabla411[[#This Row],[Tiempo_normal (ns)]]&lt;$J$509)</f>
        <v>0</v>
      </c>
      <c r="AA248" s="7">
        <v>245</v>
      </c>
      <c r="AB248" t="b">
        <f>OR(Tabla512[[#This Row],[Tiempo_lineal (ns)]]&gt;$L$508,Tabla512[[#This Row],[Tiempo_lineal (ns)]]&lt;$L$509)</f>
        <v>0</v>
      </c>
      <c r="AC248" t="b">
        <f>OR(Tabla512[[#This Row],[Tiempo_normal (ns)]]&gt;$M$508,Tabla512[[#This Row],[Tiempo_normal (ns)]]&lt;$M$509)</f>
        <v>0</v>
      </c>
      <c r="AD248" s="7">
        <v>245</v>
      </c>
      <c r="AE248" t="b">
        <f>OR(Tabla613[[#This Row],[Tiempo_lineal (ns)]]&gt;$O$508,Tabla613[[#This Row],[Tiempo_lineal (ns)]]&lt;$O$509)</f>
        <v>0</v>
      </c>
      <c r="AF248" s="1" t="b">
        <f>OR(Tabla613[[#This Row],[Tiempo_normal (ns)]]&gt;$P$508,Tabla613[[#This Row],[Tiempo_normal (ns)]]&lt;$P$509)</f>
        <v>0</v>
      </c>
    </row>
    <row r="249" spans="2:32" x14ac:dyDescent="0.3">
      <c r="B249">
        <v>246</v>
      </c>
      <c r="C249">
        <v>27640</v>
      </c>
      <c r="D249">
        <v>89938</v>
      </c>
      <c r="E249">
        <v>246</v>
      </c>
      <c r="F249">
        <v>212538</v>
      </c>
      <c r="G249">
        <v>641367</v>
      </c>
      <c r="H249">
        <v>246</v>
      </c>
      <c r="I249" s="35">
        <v>2128370</v>
      </c>
      <c r="J249" s="35">
        <v>6990290</v>
      </c>
      <c r="K249">
        <v>246</v>
      </c>
      <c r="L249" s="35">
        <v>23933200</v>
      </c>
      <c r="M249" s="35">
        <v>74690400</v>
      </c>
      <c r="N249">
        <v>246</v>
      </c>
      <c r="O249" s="35">
        <v>242037000</v>
      </c>
      <c r="P249" s="35">
        <v>762522000</v>
      </c>
      <c r="R249" s="8">
        <v>246</v>
      </c>
      <c r="S249" t="b">
        <f>OR(Tabla19[[#This Row],[Tiempo_lineal (ns)]]&gt;$C$508,Tabla19[[#This Row],[Tiempo_lineal (ns)]]&lt;$C$509)</f>
        <v>0</v>
      </c>
      <c r="T249" t="b">
        <f>OR(Tabla19[[#This Row],[Tiempo_normal (ns)]]&gt;$D$508,Tabla19[[#This Row],[Tiempo_normal (ns)]]&lt;$D$509)</f>
        <v>0</v>
      </c>
      <c r="U249" s="8">
        <v>246</v>
      </c>
      <c r="V249" t="b">
        <f>OR(Tabla310[[#This Row],[Tiempo_lineal (ns)]]&gt;$F$508,Tabla310[[#This Row],[Tiempo_lineal (ns)]]&lt;$F$509)</f>
        <v>0</v>
      </c>
      <c r="W249" t="b">
        <f>OR(Tabla310[[#This Row],[Tiempo_normal (ns)]]&gt;$G$508,Tabla310[[#This Row],[Tiempo_normal (ns)]]&lt;$G$509)</f>
        <v>0</v>
      </c>
      <c r="X249" s="8">
        <v>246</v>
      </c>
      <c r="Y249" t="b">
        <f>OR(Tabla411[[#This Row],[Tiempo_lineal (ns)]]&gt;$I$508,Tabla411[[#This Row],[Tiempo_lineal (ns)]]&lt;$I$509)</f>
        <v>0</v>
      </c>
      <c r="Z249" t="b">
        <f>OR(Tabla411[[#This Row],[Tiempo_normal (ns)]]&gt;$J$508,Tabla411[[#This Row],[Tiempo_normal (ns)]]&lt;$J$509)</f>
        <v>0</v>
      </c>
      <c r="AA249" s="8">
        <v>246</v>
      </c>
      <c r="AB249" t="b">
        <f>OR(Tabla512[[#This Row],[Tiempo_lineal (ns)]]&gt;$L$508,Tabla512[[#This Row],[Tiempo_lineal (ns)]]&lt;$L$509)</f>
        <v>0</v>
      </c>
      <c r="AC249" t="b">
        <f>OR(Tabla512[[#This Row],[Tiempo_normal (ns)]]&gt;$M$508,Tabla512[[#This Row],[Tiempo_normal (ns)]]&lt;$M$509)</f>
        <v>0</v>
      </c>
      <c r="AD249" s="8">
        <v>246</v>
      </c>
      <c r="AE249" t="b">
        <f>OR(Tabla613[[#This Row],[Tiempo_lineal (ns)]]&gt;$O$508,Tabla613[[#This Row],[Tiempo_lineal (ns)]]&lt;$O$509)</f>
        <v>0</v>
      </c>
      <c r="AF249" s="1" t="b">
        <f>OR(Tabla613[[#This Row],[Tiempo_normal (ns)]]&gt;$P$508,Tabla613[[#This Row],[Tiempo_normal (ns)]]&lt;$P$509)</f>
        <v>0</v>
      </c>
    </row>
    <row r="250" spans="2:32" x14ac:dyDescent="0.3">
      <c r="B250">
        <v>247</v>
      </c>
      <c r="C250">
        <v>27526</v>
      </c>
      <c r="D250">
        <v>92084</v>
      </c>
      <c r="E250">
        <v>247</v>
      </c>
      <c r="F250">
        <v>212824</v>
      </c>
      <c r="G250">
        <v>643302</v>
      </c>
      <c r="H250">
        <v>247</v>
      </c>
      <c r="I250" s="35">
        <v>2128980</v>
      </c>
      <c r="J250" s="35">
        <v>6878750</v>
      </c>
      <c r="K250">
        <v>247</v>
      </c>
      <c r="L250" s="35">
        <v>21771600</v>
      </c>
      <c r="M250" s="35">
        <v>83254100</v>
      </c>
      <c r="N250">
        <v>247</v>
      </c>
      <c r="O250" s="35">
        <v>227889000</v>
      </c>
      <c r="P250" s="35">
        <v>783442000</v>
      </c>
      <c r="R250" s="7">
        <v>247</v>
      </c>
      <c r="S250" t="b">
        <f>OR(Tabla19[[#This Row],[Tiempo_lineal (ns)]]&gt;$C$508,Tabla19[[#This Row],[Tiempo_lineal (ns)]]&lt;$C$509)</f>
        <v>0</v>
      </c>
      <c r="T250" t="b">
        <f>OR(Tabla19[[#This Row],[Tiempo_normal (ns)]]&gt;$D$508,Tabla19[[#This Row],[Tiempo_normal (ns)]]&lt;$D$509)</f>
        <v>0</v>
      </c>
      <c r="U250" s="7">
        <v>247</v>
      </c>
      <c r="V250" t="b">
        <f>OR(Tabla310[[#This Row],[Tiempo_lineal (ns)]]&gt;$F$508,Tabla310[[#This Row],[Tiempo_lineal (ns)]]&lt;$F$509)</f>
        <v>0</v>
      </c>
      <c r="W250" t="b">
        <f>OR(Tabla310[[#This Row],[Tiempo_normal (ns)]]&gt;$G$508,Tabla310[[#This Row],[Tiempo_normal (ns)]]&lt;$G$509)</f>
        <v>0</v>
      </c>
      <c r="X250" s="7">
        <v>247</v>
      </c>
      <c r="Y250" t="b">
        <f>OR(Tabla411[[#This Row],[Tiempo_lineal (ns)]]&gt;$I$508,Tabla411[[#This Row],[Tiempo_lineal (ns)]]&lt;$I$509)</f>
        <v>0</v>
      </c>
      <c r="Z250" t="b">
        <f>OR(Tabla411[[#This Row],[Tiempo_normal (ns)]]&gt;$J$508,Tabla411[[#This Row],[Tiempo_normal (ns)]]&lt;$J$509)</f>
        <v>0</v>
      </c>
      <c r="AA250" s="7">
        <v>247</v>
      </c>
      <c r="AB250" t="b">
        <f>OR(Tabla512[[#This Row],[Tiempo_lineal (ns)]]&gt;$L$508,Tabla512[[#This Row],[Tiempo_lineal (ns)]]&lt;$L$509)</f>
        <v>0</v>
      </c>
      <c r="AC250" t="b">
        <f>OR(Tabla512[[#This Row],[Tiempo_normal (ns)]]&gt;$M$508,Tabla512[[#This Row],[Tiempo_normal (ns)]]&lt;$M$509)</f>
        <v>0</v>
      </c>
      <c r="AD250" s="7">
        <v>247</v>
      </c>
      <c r="AE250" t="b">
        <f>OR(Tabla613[[#This Row],[Tiempo_lineal (ns)]]&gt;$O$508,Tabla613[[#This Row],[Tiempo_lineal (ns)]]&lt;$O$509)</f>
        <v>0</v>
      </c>
      <c r="AF250" s="1" t="b">
        <f>OR(Tabla613[[#This Row],[Tiempo_normal (ns)]]&gt;$P$508,Tabla613[[#This Row],[Tiempo_normal (ns)]]&lt;$P$509)</f>
        <v>0</v>
      </c>
    </row>
    <row r="251" spans="2:32" x14ac:dyDescent="0.3">
      <c r="B251">
        <v>248</v>
      </c>
      <c r="C251">
        <v>27478</v>
      </c>
      <c r="D251">
        <v>90803</v>
      </c>
      <c r="E251">
        <v>248</v>
      </c>
      <c r="F251">
        <v>212485</v>
      </c>
      <c r="G251">
        <v>641607</v>
      </c>
      <c r="H251">
        <v>248</v>
      </c>
      <c r="I251" s="35">
        <v>2129600</v>
      </c>
      <c r="J251" s="35">
        <v>7075810</v>
      </c>
      <c r="K251">
        <v>248</v>
      </c>
      <c r="L251" s="35">
        <v>23506000</v>
      </c>
      <c r="M251" s="35">
        <v>70574700</v>
      </c>
      <c r="N251">
        <v>248</v>
      </c>
      <c r="O251" s="35">
        <v>246269000</v>
      </c>
      <c r="P251" s="35">
        <v>820722000</v>
      </c>
      <c r="R251" s="8">
        <v>248</v>
      </c>
      <c r="S251" t="b">
        <f>OR(Tabla19[[#This Row],[Tiempo_lineal (ns)]]&gt;$C$508,Tabla19[[#This Row],[Tiempo_lineal (ns)]]&lt;$C$509)</f>
        <v>0</v>
      </c>
      <c r="T251" t="b">
        <f>OR(Tabla19[[#This Row],[Tiempo_normal (ns)]]&gt;$D$508,Tabla19[[#This Row],[Tiempo_normal (ns)]]&lt;$D$509)</f>
        <v>0</v>
      </c>
      <c r="U251" s="8">
        <v>248</v>
      </c>
      <c r="V251" t="b">
        <f>OR(Tabla310[[#This Row],[Tiempo_lineal (ns)]]&gt;$F$508,Tabla310[[#This Row],[Tiempo_lineal (ns)]]&lt;$F$509)</f>
        <v>0</v>
      </c>
      <c r="W251" t="b">
        <f>OR(Tabla310[[#This Row],[Tiempo_normal (ns)]]&gt;$G$508,Tabla310[[#This Row],[Tiempo_normal (ns)]]&lt;$G$509)</f>
        <v>0</v>
      </c>
      <c r="X251" s="8">
        <v>248</v>
      </c>
      <c r="Y251" t="b">
        <f>OR(Tabla411[[#This Row],[Tiempo_lineal (ns)]]&gt;$I$508,Tabla411[[#This Row],[Tiempo_lineal (ns)]]&lt;$I$509)</f>
        <v>0</v>
      </c>
      <c r="Z251" t="b">
        <f>OR(Tabla411[[#This Row],[Tiempo_normal (ns)]]&gt;$J$508,Tabla411[[#This Row],[Tiempo_normal (ns)]]&lt;$J$509)</f>
        <v>0</v>
      </c>
      <c r="AA251" s="8">
        <v>248</v>
      </c>
      <c r="AB251" t="b">
        <f>OR(Tabla512[[#This Row],[Tiempo_lineal (ns)]]&gt;$L$508,Tabla512[[#This Row],[Tiempo_lineal (ns)]]&lt;$L$509)</f>
        <v>0</v>
      </c>
      <c r="AC251" t="b">
        <f>OR(Tabla512[[#This Row],[Tiempo_normal (ns)]]&gt;$M$508,Tabla512[[#This Row],[Tiempo_normal (ns)]]&lt;$M$509)</f>
        <v>0</v>
      </c>
      <c r="AD251" s="8">
        <v>248</v>
      </c>
      <c r="AE251" t="b">
        <f>OR(Tabla613[[#This Row],[Tiempo_lineal (ns)]]&gt;$O$508,Tabla613[[#This Row],[Tiempo_lineal (ns)]]&lt;$O$509)</f>
        <v>0</v>
      </c>
      <c r="AF251" s="1" t="b">
        <f>OR(Tabla613[[#This Row],[Tiempo_normal (ns)]]&gt;$P$508,Tabla613[[#This Row],[Tiempo_normal (ns)]]&lt;$P$509)</f>
        <v>0</v>
      </c>
    </row>
    <row r="252" spans="2:32" x14ac:dyDescent="0.3">
      <c r="B252">
        <v>249</v>
      </c>
      <c r="C252">
        <v>27522</v>
      </c>
      <c r="D252">
        <v>89187</v>
      </c>
      <c r="E252">
        <v>249</v>
      </c>
      <c r="F252">
        <v>212491</v>
      </c>
      <c r="G252">
        <v>650550</v>
      </c>
      <c r="H252">
        <v>249</v>
      </c>
      <c r="I252" s="35">
        <v>2153680</v>
      </c>
      <c r="J252" s="35">
        <v>7001300</v>
      </c>
      <c r="K252">
        <v>249</v>
      </c>
      <c r="L252" s="35">
        <v>21828000</v>
      </c>
      <c r="M252" s="35">
        <v>71727500</v>
      </c>
      <c r="N252">
        <v>249</v>
      </c>
      <c r="O252" s="35">
        <v>236792000</v>
      </c>
      <c r="P252" s="35">
        <v>765180000</v>
      </c>
      <c r="R252" s="7">
        <v>249</v>
      </c>
      <c r="S252" t="b">
        <f>OR(Tabla19[[#This Row],[Tiempo_lineal (ns)]]&gt;$C$508,Tabla19[[#This Row],[Tiempo_lineal (ns)]]&lt;$C$509)</f>
        <v>0</v>
      </c>
      <c r="T252" t="b">
        <f>OR(Tabla19[[#This Row],[Tiempo_normal (ns)]]&gt;$D$508,Tabla19[[#This Row],[Tiempo_normal (ns)]]&lt;$D$509)</f>
        <v>0</v>
      </c>
      <c r="U252" s="7">
        <v>249</v>
      </c>
      <c r="V252" t="b">
        <f>OR(Tabla310[[#This Row],[Tiempo_lineal (ns)]]&gt;$F$508,Tabla310[[#This Row],[Tiempo_lineal (ns)]]&lt;$F$509)</f>
        <v>0</v>
      </c>
      <c r="W252" t="b">
        <f>OR(Tabla310[[#This Row],[Tiempo_normal (ns)]]&gt;$G$508,Tabla310[[#This Row],[Tiempo_normal (ns)]]&lt;$G$509)</f>
        <v>0</v>
      </c>
      <c r="X252" s="7">
        <v>249</v>
      </c>
      <c r="Y252" t="b">
        <f>OR(Tabla411[[#This Row],[Tiempo_lineal (ns)]]&gt;$I$508,Tabla411[[#This Row],[Tiempo_lineal (ns)]]&lt;$I$509)</f>
        <v>0</v>
      </c>
      <c r="Z252" t="b">
        <f>OR(Tabla411[[#This Row],[Tiempo_normal (ns)]]&gt;$J$508,Tabla411[[#This Row],[Tiempo_normal (ns)]]&lt;$J$509)</f>
        <v>0</v>
      </c>
      <c r="AA252" s="7">
        <v>249</v>
      </c>
      <c r="AB252" t="b">
        <f>OR(Tabla512[[#This Row],[Tiempo_lineal (ns)]]&gt;$L$508,Tabla512[[#This Row],[Tiempo_lineal (ns)]]&lt;$L$509)</f>
        <v>0</v>
      </c>
      <c r="AC252" t="b">
        <f>OR(Tabla512[[#This Row],[Tiempo_normal (ns)]]&gt;$M$508,Tabla512[[#This Row],[Tiempo_normal (ns)]]&lt;$M$509)</f>
        <v>0</v>
      </c>
      <c r="AD252" s="7">
        <v>249</v>
      </c>
      <c r="AE252" t="b">
        <f>OR(Tabla613[[#This Row],[Tiempo_lineal (ns)]]&gt;$O$508,Tabla613[[#This Row],[Tiempo_lineal (ns)]]&lt;$O$509)</f>
        <v>0</v>
      </c>
      <c r="AF252" s="1" t="b">
        <f>OR(Tabla613[[#This Row],[Tiempo_normal (ns)]]&gt;$P$508,Tabla613[[#This Row],[Tiempo_normal (ns)]]&lt;$P$509)</f>
        <v>0</v>
      </c>
    </row>
    <row r="253" spans="2:32" x14ac:dyDescent="0.3">
      <c r="B253">
        <v>250</v>
      </c>
      <c r="C253">
        <v>27601</v>
      </c>
      <c r="D253">
        <v>90918</v>
      </c>
      <c r="E253">
        <v>250</v>
      </c>
      <c r="F253">
        <v>212577</v>
      </c>
      <c r="G253">
        <v>658622</v>
      </c>
      <c r="H253">
        <v>250</v>
      </c>
      <c r="I253" s="35">
        <v>2125580</v>
      </c>
      <c r="J253" s="35">
        <v>6626480</v>
      </c>
      <c r="K253">
        <v>250</v>
      </c>
      <c r="L253" s="35">
        <v>22248500</v>
      </c>
      <c r="M253" s="35">
        <v>68001500</v>
      </c>
      <c r="N253">
        <v>250</v>
      </c>
      <c r="O253" s="35">
        <v>225039000</v>
      </c>
      <c r="P253" s="35">
        <v>762083000</v>
      </c>
      <c r="R253" s="8">
        <v>250</v>
      </c>
      <c r="S253" t="b">
        <f>OR(Tabla19[[#This Row],[Tiempo_lineal (ns)]]&gt;$C$508,Tabla19[[#This Row],[Tiempo_lineal (ns)]]&lt;$C$509)</f>
        <v>0</v>
      </c>
      <c r="T253" t="b">
        <f>OR(Tabla19[[#This Row],[Tiempo_normal (ns)]]&gt;$D$508,Tabla19[[#This Row],[Tiempo_normal (ns)]]&lt;$D$509)</f>
        <v>0</v>
      </c>
      <c r="U253" s="8">
        <v>250</v>
      </c>
      <c r="V253" t="b">
        <f>OR(Tabla310[[#This Row],[Tiempo_lineal (ns)]]&gt;$F$508,Tabla310[[#This Row],[Tiempo_lineal (ns)]]&lt;$F$509)</f>
        <v>0</v>
      </c>
      <c r="W253" t="b">
        <f>OR(Tabla310[[#This Row],[Tiempo_normal (ns)]]&gt;$G$508,Tabla310[[#This Row],[Tiempo_normal (ns)]]&lt;$G$509)</f>
        <v>0</v>
      </c>
      <c r="X253" s="8">
        <v>250</v>
      </c>
      <c r="Y253" t="b">
        <f>OR(Tabla411[[#This Row],[Tiempo_lineal (ns)]]&gt;$I$508,Tabla411[[#This Row],[Tiempo_lineal (ns)]]&lt;$I$509)</f>
        <v>0</v>
      </c>
      <c r="Z253" t="b">
        <f>OR(Tabla411[[#This Row],[Tiempo_normal (ns)]]&gt;$J$508,Tabla411[[#This Row],[Tiempo_normal (ns)]]&lt;$J$509)</f>
        <v>0</v>
      </c>
      <c r="AA253" s="8">
        <v>250</v>
      </c>
      <c r="AB253" t="b">
        <f>OR(Tabla512[[#This Row],[Tiempo_lineal (ns)]]&gt;$L$508,Tabla512[[#This Row],[Tiempo_lineal (ns)]]&lt;$L$509)</f>
        <v>0</v>
      </c>
      <c r="AC253" t="b">
        <f>OR(Tabla512[[#This Row],[Tiempo_normal (ns)]]&gt;$M$508,Tabla512[[#This Row],[Tiempo_normal (ns)]]&lt;$M$509)</f>
        <v>0</v>
      </c>
      <c r="AD253" s="8">
        <v>250</v>
      </c>
      <c r="AE253" t="b">
        <f>OR(Tabla613[[#This Row],[Tiempo_lineal (ns)]]&gt;$O$508,Tabla613[[#This Row],[Tiempo_lineal (ns)]]&lt;$O$509)</f>
        <v>0</v>
      </c>
      <c r="AF253" s="1" t="b">
        <f>OR(Tabla613[[#This Row],[Tiempo_normal (ns)]]&gt;$P$508,Tabla613[[#This Row],[Tiempo_normal (ns)]]&lt;$P$509)</f>
        <v>0</v>
      </c>
    </row>
    <row r="254" spans="2:32" x14ac:dyDescent="0.3">
      <c r="B254">
        <v>251</v>
      </c>
      <c r="C254">
        <v>27615</v>
      </c>
      <c r="D254">
        <v>89209</v>
      </c>
      <c r="E254">
        <v>251</v>
      </c>
      <c r="F254">
        <v>219733</v>
      </c>
      <c r="G254">
        <v>639792</v>
      </c>
      <c r="H254">
        <v>251</v>
      </c>
      <c r="I254" s="35">
        <v>2225440</v>
      </c>
      <c r="J254" s="35">
        <v>6834670</v>
      </c>
      <c r="K254">
        <v>251</v>
      </c>
      <c r="L254" s="35">
        <v>22093900</v>
      </c>
      <c r="M254" s="35">
        <v>75262500</v>
      </c>
      <c r="N254">
        <v>251</v>
      </c>
      <c r="O254" s="35">
        <v>248483000</v>
      </c>
      <c r="P254" s="35">
        <v>833085000</v>
      </c>
      <c r="R254" s="7">
        <v>251</v>
      </c>
      <c r="S254" t="b">
        <f>OR(Tabla19[[#This Row],[Tiempo_lineal (ns)]]&gt;$C$508,Tabla19[[#This Row],[Tiempo_lineal (ns)]]&lt;$C$509)</f>
        <v>0</v>
      </c>
      <c r="T254" t="b">
        <f>OR(Tabla19[[#This Row],[Tiempo_normal (ns)]]&gt;$D$508,Tabla19[[#This Row],[Tiempo_normal (ns)]]&lt;$D$509)</f>
        <v>0</v>
      </c>
      <c r="U254" s="7">
        <v>251</v>
      </c>
      <c r="V254" t="b">
        <f>OR(Tabla310[[#This Row],[Tiempo_lineal (ns)]]&gt;$F$508,Tabla310[[#This Row],[Tiempo_lineal (ns)]]&lt;$F$509)</f>
        <v>0</v>
      </c>
      <c r="W254" t="b">
        <f>OR(Tabla310[[#This Row],[Tiempo_normal (ns)]]&gt;$G$508,Tabla310[[#This Row],[Tiempo_normal (ns)]]&lt;$G$509)</f>
        <v>0</v>
      </c>
      <c r="X254" s="7">
        <v>251</v>
      </c>
      <c r="Y254" t="b">
        <f>OR(Tabla411[[#This Row],[Tiempo_lineal (ns)]]&gt;$I$508,Tabla411[[#This Row],[Tiempo_lineal (ns)]]&lt;$I$509)</f>
        <v>0</v>
      </c>
      <c r="Z254" t="b">
        <f>OR(Tabla411[[#This Row],[Tiempo_normal (ns)]]&gt;$J$508,Tabla411[[#This Row],[Tiempo_normal (ns)]]&lt;$J$509)</f>
        <v>0</v>
      </c>
      <c r="AA254" s="7">
        <v>251</v>
      </c>
      <c r="AB254" t="b">
        <f>OR(Tabla512[[#This Row],[Tiempo_lineal (ns)]]&gt;$L$508,Tabla512[[#This Row],[Tiempo_lineal (ns)]]&lt;$L$509)</f>
        <v>0</v>
      </c>
      <c r="AC254" t="b">
        <f>OR(Tabla512[[#This Row],[Tiempo_normal (ns)]]&gt;$M$508,Tabla512[[#This Row],[Tiempo_normal (ns)]]&lt;$M$509)</f>
        <v>0</v>
      </c>
      <c r="AD254" s="7">
        <v>251</v>
      </c>
      <c r="AE254" t="b">
        <f>OR(Tabla613[[#This Row],[Tiempo_lineal (ns)]]&gt;$O$508,Tabla613[[#This Row],[Tiempo_lineal (ns)]]&lt;$O$509)</f>
        <v>0</v>
      </c>
      <c r="AF254" s="1" t="b">
        <f>OR(Tabla613[[#This Row],[Tiempo_normal (ns)]]&gt;$P$508,Tabla613[[#This Row],[Tiempo_normal (ns)]]&lt;$P$509)</f>
        <v>0</v>
      </c>
    </row>
    <row r="255" spans="2:32" x14ac:dyDescent="0.3">
      <c r="B255">
        <v>252</v>
      </c>
      <c r="C255">
        <v>27573</v>
      </c>
      <c r="D255">
        <v>89117</v>
      </c>
      <c r="E255">
        <v>252</v>
      </c>
      <c r="F255">
        <v>246423</v>
      </c>
      <c r="G255">
        <v>722191</v>
      </c>
      <c r="H255">
        <v>252</v>
      </c>
      <c r="I255" s="35">
        <v>2129080</v>
      </c>
      <c r="J255" s="35">
        <v>6748590</v>
      </c>
      <c r="K255">
        <v>252</v>
      </c>
      <c r="L255" s="35">
        <v>24455200</v>
      </c>
      <c r="M255" s="35">
        <v>73716100</v>
      </c>
      <c r="N255">
        <v>252</v>
      </c>
      <c r="O255" s="35">
        <v>231424000</v>
      </c>
      <c r="P255" s="35">
        <v>754126000</v>
      </c>
      <c r="R255" s="8">
        <v>252</v>
      </c>
      <c r="S255" t="b">
        <f>OR(Tabla19[[#This Row],[Tiempo_lineal (ns)]]&gt;$C$508,Tabla19[[#This Row],[Tiempo_lineal (ns)]]&lt;$C$509)</f>
        <v>0</v>
      </c>
      <c r="T255" t="b">
        <f>OR(Tabla19[[#This Row],[Tiempo_normal (ns)]]&gt;$D$508,Tabla19[[#This Row],[Tiempo_normal (ns)]]&lt;$D$509)</f>
        <v>0</v>
      </c>
      <c r="U255" s="8">
        <v>252</v>
      </c>
      <c r="V255" t="b">
        <f>OR(Tabla310[[#This Row],[Tiempo_lineal (ns)]]&gt;$F$508,Tabla310[[#This Row],[Tiempo_lineal (ns)]]&lt;$F$509)</f>
        <v>0</v>
      </c>
      <c r="W255" t="b">
        <f>OR(Tabla310[[#This Row],[Tiempo_normal (ns)]]&gt;$G$508,Tabla310[[#This Row],[Tiempo_normal (ns)]]&lt;$G$509)</f>
        <v>0</v>
      </c>
      <c r="X255" s="8">
        <v>252</v>
      </c>
      <c r="Y255" t="b">
        <f>OR(Tabla411[[#This Row],[Tiempo_lineal (ns)]]&gt;$I$508,Tabla411[[#This Row],[Tiempo_lineal (ns)]]&lt;$I$509)</f>
        <v>0</v>
      </c>
      <c r="Z255" t="b">
        <f>OR(Tabla411[[#This Row],[Tiempo_normal (ns)]]&gt;$J$508,Tabla411[[#This Row],[Tiempo_normal (ns)]]&lt;$J$509)</f>
        <v>0</v>
      </c>
      <c r="AA255" s="8">
        <v>252</v>
      </c>
      <c r="AB255" t="b">
        <f>OR(Tabla512[[#This Row],[Tiempo_lineal (ns)]]&gt;$L$508,Tabla512[[#This Row],[Tiempo_lineal (ns)]]&lt;$L$509)</f>
        <v>0</v>
      </c>
      <c r="AC255" t="b">
        <f>OR(Tabla512[[#This Row],[Tiempo_normal (ns)]]&gt;$M$508,Tabla512[[#This Row],[Tiempo_normal (ns)]]&lt;$M$509)</f>
        <v>0</v>
      </c>
      <c r="AD255" s="8">
        <v>252</v>
      </c>
      <c r="AE255" t="b">
        <f>OR(Tabla613[[#This Row],[Tiempo_lineal (ns)]]&gt;$O$508,Tabla613[[#This Row],[Tiempo_lineal (ns)]]&lt;$O$509)</f>
        <v>0</v>
      </c>
      <c r="AF255" s="1" t="b">
        <f>OR(Tabla613[[#This Row],[Tiempo_normal (ns)]]&gt;$P$508,Tabla613[[#This Row],[Tiempo_normal (ns)]]&lt;$P$509)</f>
        <v>0</v>
      </c>
    </row>
    <row r="256" spans="2:32" x14ac:dyDescent="0.3">
      <c r="B256">
        <v>253</v>
      </c>
      <c r="C256">
        <v>27552</v>
      </c>
      <c r="D256">
        <v>90758</v>
      </c>
      <c r="E256">
        <v>253</v>
      </c>
      <c r="F256">
        <v>212587</v>
      </c>
      <c r="G256">
        <v>792949</v>
      </c>
      <c r="H256">
        <v>253</v>
      </c>
      <c r="I256" s="35">
        <v>2217350</v>
      </c>
      <c r="J256" s="35">
        <v>6564610</v>
      </c>
      <c r="K256">
        <v>253</v>
      </c>
      <c r="L256" s="35">
        <v>22950300</v>
      </c>
      <c r="M256" s="35">
        <v>72164800</v>
      </c>
      <c r="N256">
        <v>253</v>
      </c>
      <c r="O256" s="35">
        <v>229207000</v>
      </c>
      <c r="P256" s="35">
        <v>768165000</v>
      </c>
      <c r="R256" s="7">
        <v>253</v>
      </c>
      <c r="S256" t="b">
        <f>OR(Tabla19[[#This Row],[Tiempo_lineal (ns)]]&gt;$C$508,Tabla19[[#This Row],[Tiempo_lineal (ns)]]&lt;$C$509)</f>
        <v>0</v>
      </c>
      <c r="T256" t="b">
        <f>OR(Tabla19[[#This Row],[Tiempo_normal (ns)]]&gt;$D$508,Tabla19[[#This Row],[Tiempo_normal (ns)]]&lt;$D$509)</f>
        <v>0</v>
      </c>
      <c r="U256" s="7">
        <v>253</v>
      </c>
      <c r="V256" t="b">
        <f>OR(Tabla310[[#This Row],[Tiempo_lineal (ns)]]&gt;$F$508,Tabla310[[#This Row],[Tiempo_lineal (ns)]]&lt;$F$509)</f>
        <v>0</v>
      </c>
      <c r="W256" t="b">
        <f>OR(Tabla310[[#This Row],[Tiempo_normal (ns)]]&gt;$G$508,Tabla310[[#This Row],[Tiempo_normal (ns)]]&lt;$G$509)</f>
        <v>0</v>
      </c>
      <c r="X256" s="7">
        <v>253</v>
      </c>
      <c r="Y256" t="b">
        <f>OR(Tabla411[[#This Row],[Tiempo_lineal (ns)]]&gt;$I$508,Tabla411[[#This Row],[Tiempo_lineal (ns)]]&lt;$I$509)</f>
        <v>0</v>
      </c>
      <c r="Z256" t="b">
        <f>OR(Tabla411[[#This Row],[Tiempo_normal (ns)]]&gt;$J$508,Tabla411[[#This Row],[Tiempo_normal (ns)]]&lt;$J$509)</f>
        <v>0</v>
      </c>
      <c r="AA256" s="7">
        <v>253</v>
      </c>
      <c r="AB256" t="b">
        <f>OR(Tabla512[[#This Row],[Tiempo_lineal (ns)]]&gt;$L$508,Tabla512[[#This Row],[Tiempo_lineal (ns)]]&lt;$L$509)</f>
        <v>0</v>
      </c>
      <c r="AC256" t="b">
        <f>OR(Tabla512[[#This Row],[Tiempo_normal (ns)]]&gt;$M$508,Tabla512[[#This Row],[Tiempo_normal (ns)]]&lt;$M$509)</f>
        <v>0</v>
      </c>
      <c r="AD256" s="7">
        <v>253</v>
      </c>
      <c r="AE256" t="b">
        <f>OR(Tabla613[[#This Row],[Tiempo_lineal (ns)]]&gt;$O$508,Tabla613[[#This Row],[Tiempo_lineal (ns)]]&lt;$O$509)</f>
        <v>0</v>
      </c>
      <c r="AF256" s="1" t="b">
        <f>OR(Tabla613[[#This Row],[Tiempo_normal (ns)]]&gt;$P$508,Tabla613[[#This Row],[Tiempo_normal (ns)]]&lt;$P$509)</f>
        <v>0</v>
      </c>
    </row>
    <row r="257" spans="2:32" x14ac:dyDescent="0.3">
      <c r="B257">
        <v>254</v>
      </c>
      <c r="C257">
        <v>27553</v>
      </c>
      <c r="D257">
        <v>88978</v>
      </c>
      <c r="E257">
        <v>254</v>
      </c>
      <c r="F257">
        <v>216340</v>
      </c>
      <c r="G257">
        <v>650559</v>
      </c>
      <c r="H257">
        <v>254</v>
      </c>
      <c r="I257" s="35">
        <v>2219790</v>
      </c>
      <c r="J257" s="35">
        <v>6485220</v>
      </c>
      <c r="K257">
        <v>254</v>
      </c>
      <c r="L257" s="35">
        <v>26652500</v>
      </c>
      <c r="M257" s="35">
        <v>75563400</v>
      </c>
      <c r="N257">
        <v>254</v>
      </c>
      <c r="O257" s="35">
        <v>232948000</v>
      </c>
      <c r="P257" s="35">
        <v>768650000</v>
      </c>
      <c r="R257" s="8">
        <v>254</v>
      </c>
      <c r="S257" t="b">
        <f>OR(Tabla19[[#This Row],[Tiempo_lineal (ns)]]&gt;$C$508,Tabla19[[#This Row],[Tiempo_lineal (ns)]]&lt;$C$509)</f>
        <v>0</v>
      </c>
      <c r="T257" t="b">
        <f>OR(Tabla19[[#This Row],[Tiempo_normal (ns)]]&gt;$D$508,Tabla19[[#This Row],[Tiempo_normal (ns)]]&lt;$D$509)</f>
        <v>0</v>
      </c>
      <c r="U257" s="8">
        <v>254</v>
      </c>
      <c r="V257" t="b">
        <f>OR(Tabla310[[#This Row],[Tiempo_lineal (ns)]]&gt;$F$508,Tabla310[[#This Row],[Tiempo_lineal (ns)]]&lt;$F$509)</f>
        <v>0</v>
      </c>
      <c r="W257" t="b">
        <f>OR(Tabla310[[#This Row],[Tiempo_normal (ns)]]&gt;$G$508,Tabla310[[#This Row],[Tiempo_normal (ns)]]&lt;$G$509)</f>
        <v>0</v>
      </c>
      <c r="X257" s="8">
        <v>254</v>
      </c>
      <c r="Y257" t="b">
        <f>OR(Tabla411[[#This Row],[Tiempo_lineal (ns)]]&gt;$I$508,Tabla411[[#This Row],[Tiempo_lineal (ns)]]&lt;$I$509)</f>
        <v>0</v>
      </c>
      <c r="Z257" t="b">
        <f>OR(Tabla411[[#This Row],[Tiempo_normal (ns)]]&gt;$J$508,Tabla411[[#This Row],[Tiempo_normal (ns)]]&lt;$J$509)</f>
        <v>0</v>
      </c>
      <c r="AA257" s="8">
        <v>254</v>
      </c>
      <c r="AB257" t="b">
        <f>OR(Tabla512[[#This Row],[Tiempo_lineal (ns)]]&gt;$L$508,Tabla512[[#This Row],[Tiempo_lineal (ns)]]&lt;$L$509)</f>
        <v>0</v>
      </c>
      <c r="AC257" t="b">
        <f>OR(Tabla512[[#This Row],[Tiempo_normal (ns)]]&gt;$M$508,Tabla512[[#This Row],[Tiempo_normal (ns)]]&lt;$M$509)</f>
        <v>0</v>
      </c>
      <c r="AD257" s="8">
        <v>254</v>
      </c>
      <c r="AE257" t="b">
        <f>OR(Tabla613[[#This Row],[Tiempo_lineal (ns)]]&gt;$O$508,Tabla613[[#This Row],[Tiempo_lineal (ns)]]&lt;$O$509)</f>
        <v>0</v>
      </c>
      <c r="AF257" s="1" t="b">
        <f>OR(Tabla613[[#This Row],[Tiempo_normal (ns)]]&gt;$P$508,Tabla613[[#This Row],[Tiempo_normal (ns)]]&lt;$P$509)</f>
        <v>0</v>
      </c>
    </row>
    <row r="258" spans="2:32" x14ac:dyDescent="0.3">
      <c r="B258">
        <v>255</v>
      </c>
      <c r="C258">
        <v>27511</v>
      </c>
      <c r="D258">
        <v>84198</v>
      </c>
      <c r="E258">
        <v>255</v>
      </c>
      <c r="F258">
        <v>238014</v>
      </c>
      <c r="G258">
        <v>642610</v>
      </c>
      <c r="H258">
        <v>255</v>
      </c>
      <c r="I258" s="35">
        <v>2143020</v>
      </c>
      <c r="J258" s="35">
        <v>6593800</v>
      </c>
      <c r="K258">
        <v>255</v>
      </c>
      <c r="L258" s="35">
        <v>23805400</v>
      </c>
      <c r="M258" s="35">
        <v>71713200</v>
      </c>
      <c r="N258">
        <v>255</v>
      </c>
      <c r="O258" s="35">
        <v>225405000</v>
      </c>
      <c r="P258" s="35">
        <v>813501000</v>
      </c>
      <c r="R258" s="7">
        <v>255</v>
      </c>
      <c r="S258" t="b">
        <f>OR(Tabla19[[#This Row],[Tiempo_lineal (ns)]]&gt;$C$508,Tabla19[[#This Row],[Tiempo_lineal (ns)]]&lt;$C$509)</f>
        <v>0</v>
      </c>
      <c r="T258" t="b">
        <f>OR(Tabla19[[#This Row],[Tiempo_normal (ns)]]&gt;$D$508,Tabla19[[#This Row],[Tiempo_normal (ns)]]&lt;$D$509)</f>
        <v>0</v>
      </c>
      <c r="U258" s="7">
        <v>255</v>
      </c>
      <c r="V258" t="b">
        <f>OR(Tabla310[[#This Row],[Tiempo_lineal (ns)]]&gt;$F$508,Tabla310[[#This Row],[Tiempo_lineal (ns)]]&lt;$F$509)</f>
        <v>0</v>
      </c>
      <c r="W258" t="b">
        <f>OR(Tabla310[[#This Row],[Tiempo_normal (ns)]]&gt;$G$508,Tabla310[[#This Row],[Tiempo_normal (ns)]]&lt;$G$509)</f>
        <v>0</v>
      </c>
      <c r="X258" s="7">
        <v>255</v>
      </c>
      <c r="Y258" t="b">
        <f>OR(Tabla411[[#This Row],[Tiempo_lineal (ns)]]&gt;$I$508,Tabla411[[#This Row],[Tiempo_lineal (ns)]]&lt;$I$509)</f>
        <v>0</v>
      </c>
      <c r="Z258" t="b">
        <f>OR(Tabla411[[#This Row],[Tiempo_normal (ns)]]&gt;$J$508,Tabla411[[#This Row],[Tiempo_normal (ns)]]&lt;$J$509)</f>
        <v>0</v>
      </c>
      <c r="AA258" s="7">
        <v>255</v>
      </c>
      <c r="AB258" t="b">
        <f>OR(Tabla512[[#This Row],[Tiempo_lineal (ns)]]&gt;$L$508,Tabla512[[#This Row],[Tiempo_lineal (ns)]]&lt;$L$509)</f>
        <v>0</v>
      </c>
      <c r="AC258" t="b">
        <f>OR(Tabla512[[#This Row],[Tiempo_normal (ns)]]&gt;$M$508,Tabla512[[#This Row],[Tiempo_normal (ns)]]&lt;$M$509)</f>
        <v>0</v>
      </c>
      <c r="AD258" s="7">
        <v>255</v>
      </c>
      <c r="AE258" t="b">
        <f>OR(Tabla613[[#This Row],[Tiempo_lineal (ns)]]&gt;$O$508,Tabla613[[#This Row],[Tiempo_lineal (ns)]]&lt;$O$509)</f>
        <v>0</v>
      </c>
      <c r="AF258" s="1" t="b">
        <f>OR(Tabla613[[#This Row],[Tiempo_normal (ns)]]&gt;$P$508,Tabla613[[#This Row],[Tiempo_normal (ns)]]&lt;$P$509)</f>
        <v>0</v>
      </c>
    </row>
    <row r="259" spans="2:32" x14ac:dyDescent="0.3">
      <c r="B259">
        <v>256</v>
      </c>
      <c r="C259">
        <v>27520</v>
      </c>
      <c r="D259">
        <v>90461</v>
      </c>
      <c r="E259">
        <v>256</v>
      </c>
      <c r="F259">
        <v>229437</v>
      </c>
      <c r="G259">
        <v>645028</v>
      </c>
      <c r="H259">
        <v>256</v>
      </c>
      <c r="I259" s="35">
        <v>2125690</v>
      </c>
      <c r="J259" s="35">
        <v>6703920</v>
      </c>
      <c r="K259">
        <v>256</v>
      </c>
      <c r="L259" s="35">
        <v>22269600</v>
      </c>
      <c r="M259" s="35">
        <v>88672000</v>
      </c>
      <c r="N259">
        <v>256</v>
      </c>
      <c r="O259" s="35">
        <v>225907000</v>
      </c>
      <c r="P259" s="35">
        <v>779205000</v>
      </c>
      <c r="R259" s="8">
        <v>256</v>
      </c>
      <c r="S259" t="b">
        <f>OR(Tabla19[[#This Row],[Tiempo_lineal (ns)]]&gt;$C$508,Tabla19[[#This Row],[Tiempo_lineal (ns)]]&lt;$C$509)</f>
        <v>0</v>
      </c>
      <c r="T259" t="b">
        <f>OR(Tabla19[[#This Row],[Tiempo_normal (ns)]]&gt;$D$508,Tabla19[[#This Row],[Tiempo_normal (ns)]]&lt;$D$509)</f>
        <v>0</v>
      </c>
      <c r="U259" s="8">
        <v>256</v>
      </c>
      <c r="V259" t="b">
        <f>OR(Tabla310[[#This Row],[Tiempo_lineal (ns)]]&gt;$F$508,Tabla310[[#This Row],[Tiempo_lineal (ns)]]&lt;$F$509)</f>
        <v>0</v>
      </c>
      <c r="W259" t="b">
        <f>OR(Tabla310[[#This Row],[Tiempo_normal (ns)]]&gt;$G$508,Tabla310[[#This Row],[Tiempo_normal (ns)]]&lt;$G$509)</f>
        <v>0</v>
      </c>
      <c r="X259" s="8">
        <v>256</v>
      </c>
      <c r="Y259" t="b">
        <f>OR(Tabla411[[#This Row],[Tiempo_lineal (ns)]]&gt;$I$508,Tabla411[[#This Row],[Tiempo_lineal (ns)]]&lt;$I$509)</f>
        <v>0</v>
      </c>
      <c r="Z259" t="b">
        <f>OR(Tabla411[[#This Row],[Tiempo_normal (ns)]]&gt;$J$508,Tabla411[[#This Row],[Tiempo_normal (ns)]]&lt;$J$509)</f>
        <v>0</v>
      </c>
      <c r="AA259" s="8">
        <v>256</v>
      </c>
      <c r="AB259" t="b">
        <f>OR(Tabla512[[#This Row],[Tiempo_lineal (ns)]]&gt;$L$508,Tabla512[[#This Row],[Tiempo_lineal (ns)]]&lt;$L$509)</f>
        <v>0</v>
      </c>
      <c r="AC259" t="b">
        <f>OR(Tabla512[[#This Row],[Tiempo_normal (ns)]]&gt;$M$508,Tabla512[[#This Row],[Tiempo_normal (ns)]]&lt;$M$509)</f>
        <v>1</v>
      </c>
      <c r="AD259" s="8">
        <v>256</v>
      </c>
      <c r="AE259" t="b">
        <f>OR(Tabla613[[#This Row],[Tiempo_lineal (ns)]]&gt;$O$508,Tabla613[[#This Row],[Tiempo_lineal (ns)]]&lt;$O$509)</f>
        <v>0</v>
      </c>
      <c r="AF259" s="1" t="b">
        <f>OR(Tabla613[[#This Row],[Tiempo_normal (ns)]]&gt;$P$508,Tabla613[[#This Row],[Tiempo_normal (ns)]]&lt;$P$509)</f>
        <v>0</v>
      </c>
    </row>
    <row r="260" spans="2:32" x14ac:dyDescent="0.3">
      <c r="B260">
        <v>257</v>
      </c>
      <c r="C260">
        <v>27630</v>
      </c>
      <c r="D260">
        <v>90306</v>
      </c>
      <c r="E260">
        <v>257</v>
      </c>
      <c r="F260">
        <v>212868</v>
      </c>
      <c r="G260">
        <v>645992</v>
      </c>
      <c r="H260">
        <v>257</v>
      </c>
      <c r="I260" s="35">
        <v>2125500</v>
      </c>
      <c r="J260" s="35">
        <v>7528560</v>
      </c>
      <c r="K260">
        <v>257</v>
      </c>
      <c r="L260" s="35">
        <v>23177800</v>
      </c>
      <c r="M260" s="35">
        <v>82468500</v>
      </c>
      <c r="N260">
        <v>257</v>
      </c>
      <c r="O260" s="35">
        <v>229806000</v>
      </c>
      <c r="P260" s="35">
        <v>774849000</v>
      </c>
      <c r="R260" s="7">
        <v>257</v>
      </c>
      <c r="S260" t="b">
        <f>OR(Tabla19[[#This Row],[Tiempo_lineal (ns)]]&gt;$C$508,Tabla19[[#This Row],[Tiempo_lineal (ns)]]&lt;$C$509)</f>
        <v>0</v>
      </c>
      <c r="T260" t="b">
        <f>OR(Tabla19[[#This Row],[Tiempo_normal (ns)]]&gt;$D$508,Tabla19[[#This Row],[Tiempo_normal (ns)]]&lt;$D$509)</f>
        <v>0</v>
      </c>
      <c r="U260" s="7">
        <v>257</v>
      </c>
      <c r="V260" t="b">
        <f>OR(Tabla310[[#This Row],[Tiempo_lineal (ns)]]&gt;$F$508,Tabla310[[#This Row],[Tiempo_lineal (ns)]]&lt;$F$509)</f>
        <v>0</v>
      </c>
      <c r="W260" t="b">
        <f>OR(Tabla310[[#This Row],[Tiempo_normal (ns)]]&gt;$G$508,Tabla310[[#This Row],[Tiempo_normal (ns)]]&lt;$G$509)</f>
        <v>0</v>
      </c>
      <c r="X260" s="7">
        <v>257</v>
      </c>
      <c r="Y260" t="b">
        <f>OR(Tabla411[[#This Row],[Tiempo_lineal (ns)]]&gt;$I$508,Tabla411[[#This Row],[Tiempo_lineal (ns)]]&lt;$I$509)</f>
        <v>0</v>
      </c>
      <c r="Z260" t="b">
        <f>OR(Tabla411[[#This Row],[Tiempo_normal (ns)]]&gt;$J$508,Tabla411[[#This Row],[Tiempo_normal (ns)]]&lt;$J$509)</f>
        <v>0</v>
      </c>
      <c r="AA260" s="7">
        <v>257</v>
      </c>
      <c r="AB260" t="b">
        <f>OR(Tabla512[[#This Row],[Tiempo_lineal (ns)]]&gt;$L$508,Tabla512[[#This Row],[Tiempo_lineal (ns)]]&lt;$L$509)</f>
        <v>0</v>
      </c>
      <c r="AC260" t="b">
        <f>OR(Tabla512[[#This Row],[Tiempo_normal (ns)]]&gt;$M$508,Tabla512[[#This Row],[Tiempo_normal (ns)]]&lt;$M$509)</f>
        <v>0</v>
      </c>
      <c r="AD260" s="7">
        <v>257</v>
      </c>
      <c r="AE260" t="b">
        <f>OR(Tabla613[[#This Row],[Tiempo_lineal (ns)]]&gt;$O$508,Tabla613[[#This Row],[Tiempo_lineal (ns)]]&lt;$O$509)</f>
        <v>0</v>
      </c>
      <c r="AF260" s="1" t="b">
        <f>OR(Tabla613[[#This Row],[Tiempo_normal (ns)]]&gt;$P$508,Tabla613[[#This Row],[Tiempo_normal (ns)]]&lt;$P$509)</f>
        <v>0</v>
      </c>
    </row>
    <row r="261" spans="2:32" x14ac:dyDescent="0.3">
      <c r="B261">
        <v>258</v>
      </c>
      <c r="C261">
        <v>27437</v>
      </c>
      <c r="D261">
        <v>84364</v>
      </c>
      <c r="E261">
        <v>258</v>
      </c>
      <c r="F261">
        <v>212617</v>
      </c>
      <c r="G261">
        <v>650786</v>
      </c>
      <c r="H261">
        <v>258</v>
      </c>
      <c r="I261" s="35">
        <v>2895920</v>
      </c>
      <c r="J261" s="35">
        <v>8014640</v>
      </c>
      <c r="K261">
        <v>258</v>
      </c>
      <c r="L261" s="35">
        <v>26619700</v>
      </c>
      <c r="M261" s="35">
        <v>81914200</v>
      </c>
      <c r="N261">
        <v>258</v>
      </c>
      <c r="O261" s="35">
        <v>267378000</v>
      </c>
      <c r="P261" s="35">
        <v>779679000</v>
      </c>
      <c r="R261" s="8">
        <v>258</v>
      </c>
      <c r="S261" t="b">
        <f>OR(Tabla19[[#This Row],[Tiempo_lineal (ns)]]&gt;$C$508,Tabla19[[#This Row],[Tiempo_lineal (ns)]]&lt;$C$509)</f>
        <v>0</v>
      </c>
      <c r="T261" t="b">
        <f>OR(Tabla19[[#This Row],[Tiempo_normal (ns)]]&gt;$D$508,Tabla19[[#This Row],[Tiempo_normal (ns)]]&lt;$D$509)</f>
        <v>0</v>
      </c>
      <c r="U261" s="8">
        <v>258</v>
      </c>
      <c r="V261" t="b">
        <f>OR(Tabla310[[#This Row],[Tiempo_lineal (ns)]]&gt;$F$508,Tabla310[[#This Row],[Tiempo_lineal (ns)]]&lt;$F$509)</f>
        <v>0</v>
      </c>
      <c r="W261" t="b">
        <f>OR(Tabla310[[#This Row],[Tiempo_normal (ns)]]&gt;$G$508,Tabla310[[#This Row],[Tiempo_normal (ns)]]&lt;$G$509)</f>
        <v>0</v>
      </c>
      <c r="X261" s="8">
        <v>258</v>
      </c>
      <c r="Y261" t="b">
        <f>OR(Tabla411[[#This Row],[Tiempo_lineal (ns)]]&gt;$I$508,Tabla411[[#This Row],[Tiempo_lineal (ns)]]&lt;$I$509)</f>
        <v>1</v>
      </c>
      <c r="Z261" t="b">
        <f>OR(Tabla411[[#This Row],[Tiempo_normal (ns)]]&gt;$J$508,Tabla411[[#This Row],[Tiempo_normal (ns)]]&lt;$J$509)</f>
        <v>0</v>
      </c>
      <c r="AA261" s="8">
        <v>258</v>
      </c>
      <c r="AB261" t="b">
        <f>OR(Tabla512[[#This Row],[Tiempo_lineal (ns)]]&gt;$L$508,Tabla512[[#This Row],[Tiempo_lineal (ns)]]&lt;$L$509)</f>
        <v>0</v>
      </c>
      <c r="AC261" t="b">
        <f>OR(Tabla512[[#This Row],[Tiempo_normal (ns)]]&gt;$M$508,Tabla512[[#This Row],[Tiempo_normal (ns)]]&lt;$M$509)</f>
        <v>0</v>
      </c>
      <c r="AD261" s="8">
        <v>258</v>
      </c>
      <c r="AE261" t="b">
        <f>OR(Tabla613[[#This Row],[Tiempo_lineal (ns)]]&gt;$O$508,Tabla613[[#This Row],[Tiempo_lineal (ns)]]&lt;$O$509)</f>
        <v>1</v>
      </c>
      <c r="AF261" s="1" t="b">
        <f>OR(Tabla613[[#This Row],[Tiempo_normal (ns)]]&gt;$P$508,Tabla613[[#This Row],[Tiempo_normal (ns)]]&lt;$P$509)</f>
        <v>0</v>
      </c>
    </row>
    <row r="262" spans="2:32" x14ac:dyDescent="0.3">
      <c r="B262">
        <v>259</v>
      </c>
      <c r="C262">
        <v>25653</v>
      </c>
      <c r="D262">
        <v>88313</v>
      </c>
      <c r="E262">
        <v>259</v>
      </c>
      <c r="F262">
        <v>212918</v>
      </c>
      <c r="G262">
        <v>635590</v>
      </c>
      <c r="H262">
        <v>259</v>
      </c>
      <c r="I262" s="35">
        <v>2149530</v>
      </c>
      <c r="J262" s="35">
        <v>8224420</v>
      </c>
      <c r="K262">
        <v>259</v>
      </c>
      <c r="L262" s="35">
        <v>24043800</v>
      </c>
      <c r="M262" s="35">
        <v>77544000</v>
      </c>
      <c r="N262">
        <v>259</v>
      </c>
      <c r="O262" s="35">
        <v>258602000</v>
      </c>
      <c r="P262" s="35">
        <v>758895000</v>
      </c>
      <c r="R262" s="7">
        <v>259</v>
      </c>
      <c r="S262" t="b">
        <f>OR(Tabla19[[#This Row],[Tiempo_lineal (ns)]]&gt;$C$508,Tabla19[[#This Row],[Tiempo_lineal (ns)]]&lt;$C$509)</f>
        <v>0</v>
      </c>
      <c r="T262" t="b">
        <f>OR(Tabla19[[#This Row],[Tiempo_normal (ns)]]&gt;$D$508,Tabla19[[#This Row],[Tiempo_normal (ns)]]&lt;$D$509)</f>
        <v>0</v>
      </c>
      <c r="U262" s="7">
        <v>259</v>
      </c>
      <c r="V262" t="b">
        <f>OR(Tabla310[[#This Row],[Tiempo_lineal (ns)]]&gt;$F$508,Tabla310[[#This Row],[Tiempo_lineal (ns)]]&lt;$F$509)</f>
        <v>0</v>
      </c>
      <c r="W262" t="b">
        <f>OR(Tabla310[[#This Row],[Tiempo_normal (ns)]]&gt;$G$508,Tabla310[[#This Row],[Tiempo_normal (ns)]]&lt;$G$509)</f>
        <v>0</v>
      </c>
      <c r="X262" s="7">
        <v>259</v>
      </c>
      <c r="Y262" t="b">
        <f>OR(Tabla411[[#This Row],[Tiempo_lineal (ns)]]&gt;$I$508,Tabla411[[#This Row],[Tiempo_lineal (ns)]]&lt;$I$509)</f>
        <v>0</v>
      </c>
      <c r="Z262" t="b">
        <f>OR(Tabla411[[#This Row],[Tiempo_normal (ns)]]&gt;$J$508,Tabla411[[#This Row],[Tiempo_normal (ns)]]&lt;$J$509)</f>
        <v>1</v>
      </c>
      <c r="AA262" s="7">
        <v>259</v>
      </c>
      <c r="AB262" t="b">
        <f>OR(Tabla512[[#This Row],[Tiempo_lineal (ns)]]&gt;$L$508,Tabla512[[#This Row],[Tiempo_lineal (ns)]]&lt;$L$509)</f>
        <v>0</v>
      </c>
      <c r="AC262" t="b">
        <f>OR(Tabla512[[#This Row],[Tiempo_normal (ns)]]&gt;$M$508,Tabla512[[#This Row],[Tiempo_normal (ns)]]&lt;$M$509)</f>
        <v>0</v>
      </c>
      <c r="AD262" s="7">
        <v>259</v>
      </c>
      <c r="AE262" t="b">
        <f>OR(Tabla613[[#This Row],[Tiempo_lineal (ns)]]&gt;$O$508,Tabla613[[#This Row],[Tiempo_lineal (ns)]]&lt;$O$509)</f>
        <v>0</v>
      </c>
      <c r="AF262" s="1" t="b">
        <f>OR(Tabla613[[#This Row],[Tiempo_normal (ns)]]&gt;$P$508,Tabla613[[#This Row],[Tiempo_normal (ns)]]&lt;$P$509)</f>
        <v>0</v>
      </c>
    </row>
    <row r="263" spans="2:32" x14ac:dyDescent="0.3">
      <c r="B263">
        <v>260</v>
      </c>
      <c r="C263">
        <v>27636</v>
      </c>
      <c r="D263">
        <v>89348</v>
      </c>
      <c r="E263">
        <v>260</v>
      </c>
      <c r="F263">
        <v>229451</v>
      </c>
      <c r="G263">
        <v>674779</v>
      </c>
      <c r="H263">
        <v>260</v>
      </c>
      <c r="I263" s="35">
        <v>2504400</v>
      </c>
      <c r="J263" s="35">
        <v>9082890</v>
      </c>
      <c r="K263">
        <v>260</v>
      </c>
      <c r="L263" s="35">
        <v>24674900</v>
      </c>
      <c r="M263" s="35">
        <v>77578000</v>
      </c>
      <c r="N263">
        <v>260</v>
      </c>
      <c r="O263" s="35">
        <v>227782000</v>
      </c>
      <c r="P263" s="35">
        <v>820301000</v>
      </c>
      <c r="R263" s="8">
        <v>260</v>
      </c>
      <c r="S263" t="b">
        <f>OR(Tabla19[[#This Row],[Tiempo_lineal (ns)]]&gt;$C$508,Tabla19[[#This Row],[Tiempo_lineal (ns)]]&lt;$C$509)</f>
        <v>0</v>
      </c>
      <c r="T263" t="b">
        <f>OR(Tabla19[[#This Row],[Tiempo_normal (ns)]]&gt;$D$508,Tabla19[[#This Row],[Tiempo_normal (ns)]]&lt;$D$509)</f>
        <v>0</v>
      </c>
      <c r="U263" s="8">
        <v>260</v>
      </c>
      <c r="V263" t="b">
        <f>OR(Tabla310[[#This Row],[Tiempo_lineal (ns)]]&gt;$F$508,Tabla310[[#This Row],[Tiempo_lineal (ns)]]&lt;$F$509)</f>
        <v>0</v>
      </c>
      <c r="W263" t="b">
        <f>OR(Tabla310[[#This Row],[Tiempo_normal (ns)]]&gt;$G$508,Tabla310[[#This Row],[Tiempo_normal (ns)]]&lt;$G$509)</f>
        <v>0</v>
      </c>
      <c r="X263" s="8">
        <v>260</v>
      </c>
      <c r="Y263" t="b">
        <f>OR(Tabla411[[#This Row],[Tiempo_lineal (ns)]]&gt;$I$508,Tabla411[[#This Row],[Tiempo_lineal (ns)]]&lt;$I$509)</f>
        <v>0</v>
      </c>
      <c r="Z263" t="b">
        <f>OR(Tabla411[[#This Row],[Tiempo_normal (ns)]]&gt;$J$508,Tabla411[[#This Row],[Tiempo_normal (ns)]]&lt;$J$509)</f>
        <v>1</v>
      </c>
      <c r="AA263" s="8">
        <v>260</v>
      </c>
      <c r="AB263" t="b">
        <f>OR(Tabla512[[#This Row],[Tiempo_lineal (ns)]]&gt;$L$508,Tabla512[[#This Row],[Tiempo_lineal (ns)]]&lt;$L$509)</f>
        <v>0</v>
      </c>
      <c r="AC263" t="b">
        <f>OR(Tabla512[[#This Row],[Tiempo_normal (ns)]]&gt;$M$508,Tabla512[[#This Row],[Tiempo_normal (ns)]]&lt;$M$509)</f>
        <v>0</v>
      </c>
      <c r="AD263" s="8">
        <v>260</v>
      </c>
      <c r="AE263" t="b">
        <f>OR(Tabla613[[#This Row],[Tiempo_lineal (ns)]]&gt;$O$508,Tabla613[[#This Row],[Tiempo_lineal (ns)]]&lt;$O$509)</f>
        <v>0</v>
      </c>
      <c r="AF263" s="1" t="b">
        <f>OR(Tabla613[[#This Row],[Tiempo_normal (ns)]]&gt;$P$508,Tabla613[[#This Row],[Tiempo_normal (ns)]]&lt;$P$509)</f>
        <v>0</v>
      </c>
    </row>
    <row r="264" spans="2:32" x14ac:dyDescent="0.3">
      <c r="B264">
        <v>261</v>
      </c>
      <c r="C264">
        <v>46195</v>
      </c>
      <c r="D264">
        <v>87301</v>
      </c>
      <c r="E264">
        <v>261</v>
      </c>
      <c r="F264">
        <v>226869</v>
      </c>
      <c r="G264">
        <v>793631</v>
      </c>
      <c r="H264">
        <v>261</v>
      </c>
      <c r="I264" s="35">
        <v>3912570</v>
      </c>
      <c r="J264" s="35">
        <v>6630600</v>
      </c>
      <c r="K264">
        <v>261</v>
      </c>
      <c r="L264" s="35">
        <v>25709500</v>
      </c>
      <c r="M264" s="35">
        <v>74509100</v>
      </c>
      <c r="N264">
        <v>261</v>
      </c>
      <c r="O264" s="35">
        <v>234602000</v>
      </c>
      <c r="P264" s="35">
        <v>779323000</v>
      </c>
      <c r="R264" s="7">
        <v>261</v>
      </c>
      <c r="S264" t="b">
        <f>OR(Tabla19[[#This Row],[Tiempo_lineal (ns)]]&gt;$C$508,Tabla19[[#This Row],[Tiempo_lineal (ns)]]&lt;$C$509)</f>
        <v>1</v>
      </c>
      <c r="T264" t="b">
        <f>OR(Tabla19[[#This Row],[Tiempo_normal (ns)]]&gt;$D$508,Tabla19[[#This Row],[Tiempo_normal (ns)]]&lt;$D$509)</f>
        <v>0</v>
      </c>
      <c r="U264" s="7">
        <v>261</v>
      </c>
      <c r="V264" t="b">
        <f>OR(Tabla310[[#This Row],[Tiempo_lineal (ns)]]&gt;$F$508,Tabla310[[#This Row],[Tiempo_lineal (ns)]]&lt;$F$509)</f>
        <v>0</v>
      </c>
      <c r="W264" t="b">
        <f>OR(Tabla310[[#This Row],[Tiempo_normal (ns)]]&gt;$G$508,Tabla310[[#This Row],[Tiempo_normal (ns)]]&lt;$G$509)</f>
        <v>0</v>
      </c>
      <c r="X264" s="7">
        <v>261</v>
      </c>
      <c r="Y264" t="b">
        <f>OR(Tabla411[[#This Row],[Tiempo_lineal (ns)]]&gt;$I$508,Tabla411[[#This Row],[Tiempo_lineal (ns)]]&lt;$I$509)</f>
        <v>1</v>
      </c>
      <c r="Z264" t="b">
        <f>OR(Tabla411[[#This Row],[Tiempo_normal (ns)]]&gt;$J$508,Tabla411[[#This Row],[Tiempo_normal (ns)]]&lt;$J$509)</f>
        <v>0</v>
      </c>
      <c r="AA264" s="7">
        <v>261</v>
      </c>
      <c r="AB264" t="b">
        <f>OR(Tabla512[[#This Row],[Tiempo_lineal (ns)]]&gt;$L$508,Tabla512[[#This Row],[Tiempo_lineal (ns)]]&lt;$L$509)</f>
        <v>0</v>
      </c>
      <c r="AC264" t="b">
        <f>OR(Tabla512[[#This Row],[Tiempo_normal (ns)]]&gt;$M$508,Tabla512[[#This Row],[Tiempo_normal (ns)]]&lt;$M$509)</f>
        <v>0</v>
      </c>
      <c r="AD264" s="7">
        <v>261</v>
      </c>
      <c r="AE264" t="b">
        <f>OR(Tabla613[[#This Row],[Tiempo_lineal (ns)]]&gt;$O$508,Tabla613[[#This Row],[Tiempo_lineal (ns)]]&lt;$O$509)</f>
        <v>0</v>
      </c>
      <c r="AF264" s="1" t="b">
        <f>OR(Tabla613[[#This Row],[Tiempo_normal (ns)]]&gt;$P$508,Tabla613[[#This Row],[Tiempo_normal (ns)]]&lt;$P$509)</f>
        <v>0</v>
      </c>
    </row>
    <row r="265" spans="2:32" x14ac:dyDescent="0.3">
      <c r="B265">
        <v>262</v>
      </c>
      <c r="C265">
        <v>25546</v>
      </c>
      <c r="D265">
        <v>86318</v>
      </c>
      <c r="E265">
        <v>262</v>
      </c>
      <c r="F265">
        <v>258250</v>
      </c>
      <c r="G265">
        <v>654449</v>
      </c>
      <c r="H265">
        <v>262</v>
      </c>
      <c r="I265" s="35">
        <v>2137220</v>
      </c>
      <c r="J265" s="35">
        <v>7381030</v>
      </c>
      <c r="K265">
        <v>262</v>
      </c>
      <c r="L265" s="35">
        <v>24608900</v>
      </c>
      <c r="M265" s="35">
        <v>73368500</v>
      </c>
      <c r="N265">
        <v>262</v>
      </c>
      <c r="O265" s="35">
        <v>230579000</v>
      </c>
      <c r="P265" s="35">
        <v>810481000</v>
      </c>
      <c r="R265" s="8">
        <v>262</v>
      </c>
      <c r="S265" t="b">
        <f>OR(Tabla19[[#This Row],[Tiempo_lineal (ns)]]&gt;$C$508,Tabla19[[#This Row],[Tiempo_lineal (ns)]]&lt;$C$509)</f>
        <v>0</v>
      </c>
      <c r="T265" t="b">
        <f>OR(Tabla19[[#This Row],[Tiempo_normal (ns)]]&gt;$D$508,Tabla19[[#This Row],[Tiempo_normal (ns)]]&lt;$D$509)</f>
        <v>0</v>
      </c>
      <c r="U265" s="8">
        <v>262</v>
      </c>
      <c r="V265" t="b">
        <f>OR(Tabla310[[#This Row],[Tiempo_lineal (ns)]]&gt;$F$508,Tabla310[[#This Row],[Tiempo_lineal (ns)]]&lt;$F$509)</f>
        <v>0</v>
      </c>
      <c r="W265" t="b">
        <f>OR(Tabla310[[#This Row],[Tiempo_normal (ns)]]&gt;$G$508,Tabla310[[#This Row],[Tiempo_normal (ns)]]&lt;$G$509)</f>
        <v>0</v>
      </c>
      <c r="X265" s="8">
        <v>262</v>
      </c>
      <c r="Y265" t="b">
        <f>OR(Tabla411[[#This Row],[Tiempo_lineal (ns)]]&gt;$I$508,Tabla411[[#This Row],[Tiempo_lineal (ns)]]&lt;$I$509)</f>
        <v>0</v>
      </c>
      <c r="Z265" t="b">
        <f>OR(Tabla411[[#This Row],[Tiempo_normal (ns)]]&gt;$J$508,Tabla411[[#This Row],[Tiempo_normal (ns)]]&lt;$J$509)</f>
        <v>0</v>
      </c>
      <c r="AA265" s="8">
        <v>262</v>
      </c>
      <c r="AB265" t="b">
        <f>OR(Tabla512[[#This Row],[Tiempo_lineal (ns)]]&gt;$L$508,Tabla512[[#This Row],[Tiempo_lineal (ns)]]&lt;$L$509)</f>
        <v>0</v>
      </c>
      <c r="AC265" t="b">
        <f>OR(Tabla512[[#This Row],[Tiempo_normal (ns)]]&gt;$M$508,Tabla512[[#This Row],[Tiempo_normal (ns)]]&lt;$M$509)</f>
        <v>0</v>
      </c>
      <c r="AD265" s="8">
        <v>262</v>
      </c>
      <c r="AE265" t="b">
        <f>OR(Tabla613[[#This Row],[Tiempo_lineal (ns)]]&gt;$O$508,Tabla613[[#This Row],[Tiempo_lineal (ns)]]&lt;$O$509)</f>
        <v>0</v>
      </c>
      <c r="AF265" s="1" t="b">
        <f>OR(Tabla613[[#This Row],[Tiempo_normal (ns)]]&gt;$P$508,Tabla613[[#This Row],[Tiempo_normal (ns)]]&lt;$P$509)</f>
        <v>0</v>
      </c>
    </row>
    <row r="266" spans="2:32" x14ac:dyDescent="0.3">
      <c r="B266">
        <v>263</v>
      </c>
      <c r="C266">
        <v>24385</v>
      </c>
      <c r="D266">
        <v>86766</v>
      </c>
      <c r="E266">
        <v>263</v>
      </c>
      <c r="F266">
        <v>212518</v>
      </c>
      <c r="G266">
        <v>646239</v>
      </c>
      <c r="H266">
        <v>263</v>
      </c>
      <c r="I266" s="35">
        <v>2206610</v>
      </c>
      <c r="J266" s="35">
        <v>6636920</v>
      </c>
      <c r="K266">
        <v>263</v>
      </c>
      <c r="L266" s="35">
        <v>23328200</v>
      </c>
      <c r="M266" s="35">
        <v>76914300</v>
      </c>
      <c r="N266">
        <v>263</v>
      </c>
      <c r="O266" s="35">
        <v>238263000</v>
      </c>
      <c r="P266" s="35">
        <v>760044000</v>
      </c>
      <c r="R266" s="7">
        <v>263</v>
      </c>
      <c r="S266" t="b">
        <f>OR(Tabla19[[#This Row],[Tiempo_lineal (ns)]]&gt;$C$508,Tabla19[[#This Row],[Tiempo_lineal (ns)]]&lt;$C$509)</f>
        <v>0</v>
      </c>
      <c r="T266" t="b">
        <f>OR(Tabla19[[#This Row],[Tiempo_normal (ns)]]&gt;$D$508,Tabla19[[#This Row],[Tiempo_normal (ns)]]&lt;$D$509)</f>
        <v>0</v>
      </c>
      <c r="U266" s="7">
        <v>263</v>
      </c>
      <c r="V266" t="b">
        <f>OR(Tabla310[[#This Row],[Tiempo_lineal (ns)]]&gt;$F$508,Tabla310[[#This Row],[Tiempo_lineal (ns)]]&lt;$F$509)</f>
        <v>0</v>
      </c>
      <c r="W266" t="b">
        <f>OR(Tabla310[[#This Row],[Tiempo_normal (ns)]]&gt;$G$508,Tabla310[[#This Row],[Tiempo_normal (ns)]]&lt;$G$509)</f>
        <v>0</v>
      </c>
      <c r="X266" s="7">
        <v>263</v>
      </c>
      <c r="Y266" t="b">
        <f>OR(Tabla411[[#This Row],[Tiempo_lineal (ns)]]&gt;$I$508,Tabla411[[#This Row],[Tiempo_lineal (ns)]]&lt;$I$509)</f>
        <v>0</v>
      </c>
      <c r="Z266" t="b">
        <f>OR(Tabla411[[#This Row],[Tiempo_normal (ns)]]&gt;$J$508,Tabla411[[#This Row],[Tiempo_normal (ns)]]&lt;$J$509)</f>
        <v>0</v>
      </c>
      <c r="AA266" s="7">
        <v>263</v>
      </c>
      <c r="AB266" t="b">
        <f>OR(Tabla512[[#This Row],[Tiempo_lineal (ns)]]&gt;$L$508,Tabla512[[#This Row],[Tiempo_lineal (ns)]]&lt;$L$509)</f>
        <v>0</v>
      </c>
      <c r="AC266" t="b">
        <f>OR(Tabla512[[#This Row],[Tiempo_normal (ns)]]&gt;$M$508,Tabla512[[#This Row],[Tiempo_normal (ns)]]&lt;$M$509)</f>
        <v>0</v>
      </c>
      <c r="AD266" s="7">
        <v>263</v>
      </c>
      <c r="AE266" t="b">
        <f>OR(Tabla613[[#This Row],[Tiempo_lineal (ns)]]&gt;$O$508,Tabla613[[#This Row],[Tiempo_lineal (ns)]]&lt;$O$509)</f>
        <v>0</v>
      </c>
      <c r="AF266" s="1" t="b">
        <f>OR(Tabla613[[#This Row],[Tiempo_normal (ns)]]&gt;$P$508,Tabla613[[#This Row],[Tiempo_normal (ns)]]&lt;$P$509)</f>
        <v>0</v>
      </c>
    </row>
    <row r="267" spans="2:32" x14ac:dyDescent="0.3">
      <c r="B267">
        <v>264</v>
      </c>
      <c r="C267">
        <v>24004</v>
      </c>
      <c r="D267">
        <v>85068</v>
      </c>
      <c r="E267">
        <v>264</v>
      </c>
      <c r="F267">
        <v>212527</v>
      </c>
      <c r="G267">
        <v>646417</v>
      </c>
      <c r="H267">
        <v>264</v>
      </c>
      <c r="I267" s="35">
        <v>2136030</v>
      </c>
      <c r="J267" s="35">
        <v>6748800</v>
      </c>
      <c r="K267">
        <v>264</v>
      </c>
      <c r="L267" s="35">
        <v>22494600</v>
      </c>
      <c r="M267" s="35">
        <v>76747400</v>
      </c>
      <c r="N267">
        <v>264</v>
      </c>
      <c r="O267" s="35">
        <v>238484000</v>
      </c>
      <c r="P267" s="35">
        <v>749053000</v>
      </c>
      <c r="R267" s="8">
        <v>264</v>
      </c>
      <c r="S267" t="b">
        <f>OR(Tabla19[[#This Row],[Tiempo_lineal (ns)]]&gt;$C$508,Tabla19[[#This Row],[Tiempo_lineal (ns)]]&lt;$C$509)</f>
        <v>0</v>
      </c>
      <c r="T267" t="b">
        <f>OR(Tabla19[[#This Row],[Tiempo_normal (ns)]]&gt;$D$508,Tabla19[[#This Row],[Tiempo_normal (ns)]]&lt;$D$509)</f>
        <v>0</v>
      </c>
      <c r="U267" s="8">
        <v>264</v>
      </c>
      <c r="V267" t="b">
        <f>OR(Tabla310[[#This Row],[Tiempo_lineal (ns)]]&gt;$F$508,Tabla310[[#This Row],[Tiempo_lineal (ns)]]&lt;$F$509)</f>
        <v>0</v>
      </c>
      <c r="W267" t="b">
        <f>OR(Tabla310[[#This Row],[Tiempo_normal (ns)]]&gt;$G$508,Tabla310[[#This Row],[Tiempo_normal (ns)]]&lt;$G$509)</f>
        <v>0</v>
      </c>
      <c r="X267" s="8">
        <v>264</v>
      </c>
      <c r="Y267" t="b">
        <f>OR(Tabla411[[#This Row],[Tiempo_lineal (ns)]]&gt;$I$508,Tabla411[[#This Row],[Tiempo_lineal (ns)]]&lt;$I$509)</f>
        <v>0</v>
      </c>
      <c r="Z267" t="b">
        <f>OR(Tabla411[[#This Row],[Tiempo_normal (ns)]]&gt;$J$508,Tabla411[[#This Row],[Tiempo_normal (ns)]]&lt;$J$509)</f>
        <v>0</v>
      </c>
      <c r="AA267" s="8">
        <v>264</v>
      </c>
      <c r="AB267" t="b">
        <f>OR(Tabla512[[#This Row],[Tiempo_lineal (ns)]]&gt;$L$508,Tabla512[[#This Row],[Tiempo_lineal (ns)]]&lt;$L$509)</f>
        <v>0</v>
      </c>
      <c r="AC267" t="b">
        <f>OR(Tabla512[[#This Row],[Tiempo_normal (ns)]]&gt;$M$508,Tabla512[[#This Row],[Tiempo_normal (ns)]]&lt;$M$509)</f>
        <v>0</v>
      </c>
      <c r="AD267" s="8">
        <v>264</v>
      </c>
      <c r="AE267" t="b">
        <f>OR(Tabla613[[#This Row],[Tiempo_lineal (ns)]]&gt;$O$508,Tabla613[[#This Row],[Tiempo_lineal (ns)]]&lt;$O$509)</f>
        <v>0</v>
      </c>
      <c r="AF267" s="1" t="b">
        <f>OR(Tabla613[[#This Row],[Tiempo_normal (ns)]]&gt;$P$508,Tabla613[[#This Row],[Tiempo_normal (ns)]]&lt;$P$509)</f>
        <v>0</v>
      </c>
    </row>
    <row r="268" spans="2:32" x14ac:dyDescent="0.3">
      <c r="B268">
        <v>265</v>
      </c>
      <c r="C268">
        <v>24543</v>
      </c>
      <c r="D268">
        <v>85714</v>
      </c>
      <c r="E268">
        <v>265</v>
      </c>
      <c r="F268">
        <v>212833</v>
      </c>
      <c r="G268">
        <v>639844</v>
      </c>
      <c r="H268">
        <v>265</v>
      </c>
      <c r="I268" s="35">
        <v>2126090</v>
      </c>
      <c r="J268" s="35">
        <v>6761950</v>
      </c>
      <c r="K268">
        <v>265</v>
      </c>
      <c r="L268" s="35">
        <v>25547500</v>
      </c>
      <c r="M268" s="35">
        <v>77623300</v>
      </c>
      <c r="N268">
        <v>265</v>
      </c>
      <c r="O268" s="35">
        <v>232714000</v>
      </c>
      <c r="P268" s="35">
        <v>792846000</v>
      </c>
      <c r="R268" s="7">
        <v>265</v>
      </c>
      <c r="S268" t="b">
        <f>OR(Tabla19[[#This Row],[Tiempo_lineal (ns)]]&gt;$C$508,Tabla19[[#This Row],[Tiempo_lineal (ns)]]&lt;$C$509)</f>
        <v>0</v>
      </c>
      <c r="T268" t="b">
        <f>OR(Tabla19[[#This Row],[Tiempo_normal (ns)]]&gt;$D$508,Tabla19[[#This Row],[Tiempo_normal (ns)]]&lt;$D$509)</f>
        <v>0</v>
      </c>
      <c r="U268" s="7">
        <v>265</v>
      </c>
      <c r="V268" t="b">
        <f>OR(Tabla310[[#This Row],[Tiempo_lineal (ns)]]&gt;$F$508,Tabla310[[#This Row],[Tiempo_lineal (ns)]]&lt;$F$509)</f>
        <v>0</v>
      </c>
      <c r="W268" t="b">
        <f>OR(Tabla310[[#This Row],[Tiempo_normal (ns)]]&gt;$G$508,Tabla310[[#This Row],[Tiempo_normal (ns)]]&lt;$G$509)</f>
        <v>0</v>
      </c>
      <c r="X268" s="7">
        <v>265</v>
      </c>
      <c r="Y268" t="b">
        <f>OR(Tabla411[[#This Row],[Tiempo_lineal (ns)]]&gt;$I$508,Tabla411[[#This Row],[Tiempo_lineal (ns)]]&lt;$I$509)</f>
        <v>0</v>
      </c>
      <c r="Z268" t="b">
        <f>OR(Tabla411[[#This Row],[Tiempo_normal (ns)]]&gt;$J$508,Tabla411[[#This Row],[Tiempo_normal (ns)]]&lt;$J$509)</f>
        <v>0</v>
      </c>
      <c r="AA268" s="7">
        <v>265</v>
      </c>
      <c r="AB268" t="b">
        <f>OR(Tabla512[[#This Row],[Tiempo_lineal (ns)]]&gt;$L$508,Tabla512[[#This Row],[Tiempo_lineal (ns)]]&lt;$L$509)</f>
        <v>0</v>
      </c>
      <c r="AC268" t="b">
        <f>OR(Tabla512[[#This Row],[Tiempo_normal (ns)]]&gt;$M$508,Tabla512[[#This Row],[Tiempo_normal (ns)]]&lt;$M$509)</f>
        <v>0</v>
      </c>
      <c r="AD268" s="7">
        <v>265</v>
      </c>
      <c r="AE268" t="b">
        <f>OR(Tabla613[[#This Row],[Tiempo_lineal (ns)]]&gt;$O$508,Tabla613[[#This Row],[Tiempo_lineal (ns)]]&lt;$O$509)</f>
        <v>0</v>
      </c>
      <c r="AF268" s="1" t="b">
        <f>OR(Tabla613[[#This Row],[Tiempo_normal (ns)]]&gt;$P$508,Tabla613[[#This Row],[Tiempo_normal (ns)]]&lt;$P$509)</f>
        <v>0</v>
      </c>
    </row>
    <row r="269" spans="2:32" x14ac:dyDescent="0.3">
      <c r="B269">
        <v>266</v>
      </c>
      <c r="C269">
        <v>23066</v>
      </c>
      <c r="D269">
        <v>83192</v>
      </c>
      <c r="E269">
        <v>266</v>
      </c>
      <c r="F269">
        <v>212530</v>
      </c>
      <c r="G269">
        <v>653148</v>
      </c>
      <c r="H269">
        <v>266</v>
      </c>
      <c r="I269" s="35">
        <v>2285790</v>
      </c>
      <c r="J269" s="35">
        <v>8527320</v>
      </c>
      <c r="K269">
        <v>266</v>
      </c>
      <c r="L269" s="35">
        <v>24513800</v>
      </c>
      <c r="M269" s="35">
        <v>83132600</v>
      </c>
      <c r="N269">
        <v>266</v>
      </c>
      <c r="O269" s="35">
        <v>233115000</v>
      </c>
      <c r="P269" s="35">
        <v>784490000</v>
      </c>
      <c r="R269" s="8">
        <v>266</v>
      </c>
      <c r="S269" t="b">
        <f>OR(Tabla19[[#This Row],[Tiempo_lineal (ns)]]&gt;$C$508,Tabla19[[#This Row],[Tiempo_lineal (ns)]]&lt;$C$509)</f>
        <v>0</v>
      </c>
      <c r="T269" t="b">
        <f>OR(Tabla19[[#This Row],[Tiempo_normal (ns)]]&gt;$D$508,Tabla19[[#This Row],[Tiempo_normal (ns)]]&lt;$D$509)</f>
        <v>0</v>
      </c>
      <c r="U269" s="8">
        <v>266</v>
      </c>
      <c r="V269" t="b">
        <f>OR(Tabla310[[#This Row],[Tiempo_lineal (ns)]]&gt;$F$508,Tabla310[[#This Row],[Tiempo_lineal (ns)]]&lt;$F$509)</f>
        <v>0</v>
      </c>
      <c r="W269" t="b">
        <f>OR(Tabla310[[#This Row],[Tiempo_normal (ns)]]&gt;$G$508,Tabla310[[#This Row],[Tiempo_normal (ns)]]&lt;$G$509)</f>
        <v>0</v>
      </c>
      <c r="X269" s="8">
        <v>266</v>
      </c>
      <c r="Y269" t="b">
        <f>OR(Tabla411[[#This Row],[Tiempo_lineal (ns)]]&gt;$I$508,Tabla411[[#This Row],[Tiempo_lineal (ns)]]&lt;$I$509)</f>
        <v>0</v>
      </c>
      <c r="Z269" t="b">
        <f>OR(Tabla411[[#This Row],[Tiempo_normal (ns)]]&gt;$J$508,Tabla411[[#This Row],[Tiempo_normal (ns)]]&lt;$J$509)</f>
        <v>1</v>
      </c>
      <c r="AA269" s="8">
        <v>266</v>
      </c>
      <c r="AB269" t="b">
        <f>OR(Tabla512[[#This Row],[Tiempo_lineal (ns)]]&gt;$L$508,Tabla512[[#This Row],[Tiempo_lineal (ns)]]&lt;$L$509)</f>
        <v>0</v>
      </c>
      <c r="AC269" t="b">
        <f>OR(Tabla512[[#This Row],[Tiempo_normal (ns)]]&gt;$M$508,Tabla512[[#This Row],[Tiempo_normal (ns)]]&lt;$M$509)</f>
        <v>0</v>
      </c>
      <c r="AD269" s="8">
        <v>266</v>
      </c>
      <c r="AE269" t="b">
        <f>OR(Tabla613[[#This Row],[Tiempo_lineal (ns)]]&gt;$O$508,Tabla613[[#This Row],[Tiempo_lineal (ns)]]&lt;$O$509)</f>
        <v>0</v>
      </c>
      <c r="AF269" s="1" t="b">
        <f>OR(Tabla613[[#This Row],[Tiempo_normal (ns)]]&gt;$P$508,Tabla613[[#This Row],[Tiempo_normal (ns)]]&lt;$P$509)</f>
        <v>0</v>
      </c>
    </row>
    <row r="270" spans="2:32" x14ac:dyDescent="0.3">
      <c r="B270">
        <v>267</v>
      </c>
      <c r="C270">
        <v>23285</v>
      </c>
      <c r="D270">
        <v>88385</v>
      </c>
      <c r="E270">
        <v>267</v>
      </c>
      <c r="F270">
        <v>212879</v>
      </c>
      <c r="G270">
        <v>651955</v>
      </c>
      <c r="H270">
        <v>267</v>
      </c>
      <c r="I270" s="35">
        <v>2203800</v>
      </c>
      <c r="J270" s="35">
        <v>7237380</v>
      </c>
      <c r="K270">
        <v>267</v>
      </c>
      <c r="L270" s="35">
        <v>24489800</v>
      </c>
      <c r="M270" s="35">
        <v>71902400</v>
      </c>
      <c r="N270">
        <v>267</v>
      </c>
      <c r="O270" s="35">
        <v>237204000</v>
      </c>
      <c r="P270" s="35">
        <v>774728000</v>
      </c>
      <c r="R270" s="7">
        <v>267</v>
      </c>
      <c r="S270" t="b">
        <f>OR(Tabla19[[#This Row],[Tiempo_lineal (ns)]]&gt;$C$508,Tabla19[[#This Row],[Tiempo_lineal (ns)]]&lt;$C$509)</f>
        <v>0</v>
      </c>
      <c r="T270" t="b">
        <f>OR(Tabla19[[#This Row],[Tiempo_normal (ns)]]&gt;$D$508,Tabla19[[#This Row],[Tiempo_normal (ns)]]&lt;$D$509)</f>
        <v>0</v>
      </c>
      <c r="U270" s="7">
        <v>267</v>
      </c>
      <c r="V270" t="b">
        <f>OR(Tabla310[[#This Row],[Tiempo_lineal (ns)]]&gt;$F$508,Tabla310[[#This Row],[Tiempo_lineal (ns)]]&lt;$F$509)</f>
        <v>0</v>
      </c>
      <c r="W270" t="b">
        <f>OR(Tabla310[[#This Row],[Tiempo_normal (ns)]]&gt;$G$508,Tabla310[[#This Row],[Tiempo_normal (ns)]]&lt;$G$509)</f>
        <v>0</v>
      </c>
      <c r="X270" s="7">
        <v>267</v>
      </c>
      <c r="Y270" t="b">
        <f>OR(Tabla411[[#This Row],[Tiempo_lineal (ns)]]&gt;$I$508,Tabla411[[#This Row],[Tiempo_lineal (ns)]]&lt;$I$509)</f>
        <v>0</v>
      </c>
      <c r="Z270" t="b">
        <f>OR(Tabla411[[#This Row],[Tiempo_normal (ns)]]&gt;$J$508,Tabla411[[#This Row],[Tiempo_normal (ns)]]&lt;$J$509)</f>
        <v>0</v>
      </c>
      <c r="AA270" s="7">
        <v>267</v>
      </c>
      <c r="AB270" t="b">
        <f>OR(Tabla512[[#This Row],[Tiempo_lineal (ns)]]&gt;$L$508,Tabla512[[#This Row],[Tiempo_lineal (ns)]]&lt;$L$509)</f>
        <v>0</v>
      </c>
      <c r="AC270" t="b">
        <f>OR(Tabla512[[#This Row],[Tiempo_normal (ns)]]&gt;$M$508,Tabla512[[#This Row],[Tiempo_normal (ns)]]&lt;$M$509)</f>
        <v>0</v>
      </c>
      <c r="AD270" s="7">
        <v>267</v>
      </c>
      <c r="AE270" t="b">
        <f>OR(Tabla613[[#This Row],[Tiempo_lineal (ns)]]&gt;$O$508,Tabla613[[#This Row],[Tiempo_lineal (ns)]]&lt;$O$509)</f>
        <v>0</v>
      </c>
      <c r="AF270" s="1" t="b">
        <f>OR(Tabla613[[#This Row],[Tiempo_normal (ns)]]&gt;$P$508,Tabla613[[#This Row],[Tiempo_normal (ns)]]&lt;$P$509)</f>
        <v>0</v>
      </c>
    </row>
    <row r="271" spans="2:32" x14ac:dyDescent="0.3">
      <c r="B271">
        <v>268</v>
      </c>
      <c r="C271">
        <v>23409</v>
      </c>
      <c r="D271">
        <v>90932</v>
      </c>
      <c r="E271">
        <v>268</v>
      </c>
      <c r="F271">
        <v>212747</v>
      </c>
      <c r="G271">
        <v>653128</v>
      </c>
      <c r="H271">
        <v>268</v>
      </c>
      <c r="I271" s="35">
        <v>2152500</v>
      </c>
      <c r="J271" s="35">
        <v>6651010</v>
      </c>
      <c r="K271">
        <v>268</v>
      </c>
      <c r="L271" s="35">
        <v>23594600</v>
      </c>
      <c r="M271" s="35">
        <v>77180800</v>
      </c>
      <c r="N271">
        <v>268</v>
      </c>
      <c r="O271" s="35">
        <v>232672000</v>
      </c>
      <c r="P271" s="35">
        <v>751900000</v>
      </c>
      <c r="R271" s="8">
        <v>268</v>
      </c>
      <c r="S271" t="b">
        <f>OR(Tabla19[[#This Row],[Tiempo_lineal (ns)]]&gt;$C$508,Tabla19[[#This Row],[Tiempo_lineal (ns)]]&lt;$C$509)</f>
        <v>0</v>
      </c>
      <c r="T271" t="b">
        <f>OR(Tabla19[[#This Row],[Tiempo_normal (ns)]]&gt;$D$508,Tabla19[[#This Row],[Tiempo_normal (ns)]]&lt;$D$509)</f>
        <v>0</v>
      </c>
      <c r="U271" s="8">
        <v>268</v>
      </c>
      <c r="V271" t="b">
        <f>OR(Tabla310[[#This Row],[Tiempo_lineal (ns)]]&gt;$F$508,Tabla310[[#This Row],[Tiempo_lineal (ns)]]&lt;$F$509)</f>
        <v>0</v>
      </c>
      <c r="W271" t="b">
        <f>OR(Tabla310[[#This Row],[Tiempo_normal (ns)]]&gt;$G$508,Tabla310[[#This Row],[Tiempo_normal (ns)]]&lt;$G$509)</f>
        <v>0</v>
      </c>
      <c r="X271" s="8">
        <v>268</v>
      </c>
      <c r="Y271" t="b">
        <f>OR(Tabla411[[#This Row],[Tiempo_lineal (ns)]]&gt;$I$508,Tabla411[[#This Row],[Tiempo_lineal (ns)]]&lt;$I$509)</f>
        <v>0</v>
      </c>
      <c r="Z271" t="b">
        <f>OR(Tabla411[[#This Row],[Tiempo_normal (ns)]]&gt;$J$508,Tabla411[[#This Row],[Tiempo_normal (ns)]]&lt;$J$509)</f>
        <v>0</v>
      </c>
      <c r="AA271" s="8">
        <v>268</v>
      </c>
      <c r="AB271" t="b">
        <f>OR(Tabla512[[#This Row],[Tiempo_lineal (ns)]]&gt;$L$508,Tabla512[[#This Row],[Tiempo_lineal (ns)]]&lt;$L$509)</f>
        <v>0</v>
      </c>
      <c r="AC271" t="b">
        <f>OR(Tabla512[[#This Row],[Tiempo_normal (ns)]]&gt;$M$508,Tabla512[[#This Row],[Tiempo_normal (ns)]]&lt;$M$509)</f>
        <v>0</v>
      </c>
      <c r="AD271" s="8">
        <v>268</v>
      </c>
      <c r="AE271" t="b">
        <f>OR(Tabla613[[#This Row],[Tiempo_lineal (ns)]]&gt;$O$508,Tabla613[[#This Row],[Tiempo_lineal (ns)]]&lt;$O$509)</f>
        <v>0</v>
      </c>
      <c r="AF271" s="1" t="b">
        <f>OR(Tabla613[[#This Row],[Tiempo_normal (ns)]]&gt;$P$508,Tabla613[[#This Row],[Tiempo_normal (ns)]]&lt;$P$509)</f>
        <v>0</v>
      </c>
    </row>
    <row r="272" spans="2:32" x14ac:dyDescent="0.3">
      <c r="B272">
        <v>269</v>
      </c>
      <c r="C272">
        <v>24865</v>
      </c>
      <c r="D272">
        <v>90545</v>
      </c>
      <c r="E272">
        <v>269</v>
      </c>
      <c r="F272">
        <v>212544</v>
      </c>
      <c r="G272">
        <v>638678</v>
      </c>
      <c r="H272">
        <v>269</v>
      </c>
      <c r="I272" s="35">
        <v>2143620</v>
      </c>
      <c r="J272" s="35">
        <v>6955870</v>
      </c>
      <c r="K272">
        <v>269</v>
      </c>
      <c r="L272" s="35">
        <v>24336000</v>
      </c>
      <c r="M272" s="35">
        <v>75900700</v>
      </c>
      <c r="N272">
        <v>269</v>
      </c>
      <c r="O272" s="35">
        <v>240468000</v>
      </c>
      <c r="P272" s="35">
        <v>789545000</v>
      </c>
      <c r="R272" s="7">
        <v>269</v>
      </c>
      <c r="S272" t="b">
        <f>OR(Tabla19[[#This Row],[Tiempo_lineal (ns)]]&gt;$C$508,Tabla19[[#This Row],[Tiempo_lineal (ns)]]&lt;$C$509)</f>
        <v>0</v>
      </c>
      <c r="T272" t="b">
        <f>OR(Tabla19[[#This Row],[Tiempo_normal (ns)]]&gt;$D$508,Tabla19[[#This Row],[Tiempo_normal (ns)]]&lt;$D$509)</f>
        <v>0</v>
      </c>
      <c r="U272" s="7">
        <v>269</v>
      </c>
      <c r="V272" t="b">
        <f>OR(Tabla310[[#This Row],[Tiempo_lineal (ns)]]&gt;$F$508,Tabla310[[#This Row],[Tiempo_lineal (ns)]]&lt;$F$509)</f>
        <v>0</v>
      </c>
      <c r="W272" t="b">
        <f>OR(Tabla310[[#This Row],[Tiempo_normal (ns)]]&gt;$G$508,Tabla310[[#This Row],[Tiempo_normal (ns)]]&lt;$G$509)</f>
        <v>0</v>
      </c>
      <c r="X272" s="7">
        <v>269</v>
      </c>
      <c r="Y272" t="b">
        <f>OR(Tabla411[[#This Row],[Tiempo_lineal (ns)]]&gt;$I$508,Tabla411[[#This Row],[Tiempo_lineal (ns)]]&lt;$I$509)</f>
        <v>0</v>
      </c>
      <c r="Z272" t="b">
        <f>OR(Tabla411[[#This Row],[Tiempo_normal (ns)]]&gt;$J$508,Tabla411[[#This Row],[Tiempo_normal (ns)]]&lt;$J$509)</f>
        <v>0</v>
      </c>
      <c r="AA272" s="7">
        <v>269</v>
      </c>
      <c r="AB272" t="b">
        <f>OR(Tabla512[[#This Row],[Tiempo_lineal (ns)]]&gt;$L$508,Tabla512[[#This Row],[Tiempo_lineal (ns)]]&lt;$L$509)</f>
        <v>0</v>
      </c>
      <c r="AC272" t="b">
        <f>OR(Tabla512[[#This Row],[Tiempo_normal (ns)]]&gt;$M$508,Tabla512[[#This Row],[Tiempo_normal (ns)]]&lt;$M$509)</f>
        <v>0</v>
      </c>
      <c r="AD272" s="7">
        <v>269</v>
      </c>
      <c r="AE272" t="b">
        <f>OR(Tabla613[[#This Row],[Tiempo_lineal (ns)]]&gt;$O$508,Tabla613[[#This Row],[Tiempo_lineal (ns)]]&lt;$O$509)</f>
        <v>0</v>
      </c>
      <c r="AF272" s="1" t="b">
        <f>OR(Tabla613[[#This Row],[Tiempo_normal (ns)]]&gt;$P$508,Tabla613[[#This Row],[Tiempo_normal (ns)]]&lt;$P$509)</f>
        <v>0</v>
      </c>
    </row>
    <row r="273" spans="2:32" x14ac:dyDescent="0.3">
      <c r="B273">
        <v>270</v>
      </c>
      <c r="C273">
        <v>24294</v>
      </c>
      <c r="D273">
        <v>90541</v>
      </c>
      <c r="E273">
        <v>270</v>
      </c>
      <c r="F273">
        <v>212794</v>
      </c>
      <c r="G273">
        <v>642323</v>
      </c>
      <c r="H273">
        <v>270</v>
      </c>
      <c r="I273" s="35">
        <v>2135700</v>
      </c>
      <c r="J273" s="35">
        <v>6595550</v>
      </c>
      <c r="K273">
        <v>270</v>
      </c>
      <c r="L273" s="35">
        <v>23631700</v>
      </c>
      <c r="M273" s="35">
        <v>78505700</v>
      </c>
      <c r="N273">
        <v>270</v>
      </c>
      <c r="O273" s="35">
        <v>236320000</v>
      </c>
      <c r="P273" s="35">
        <v>767639000</v>
      </c>
      <c r="R273" s="8">
        <v>270</v>
      </c>
      <c r="S273" t="b">
        <f>OR(Tabla19[[#This Row],[Tiempo_lineal (ns)]]&gt;$C$508,Tabla19[[#This Row],[Tiempo_lineal (ns)]]&lt;$C$509)</f>
        <v>0</v>
      </c>
      <c r="T273" t="b">
        <f>OR(Tabla19[[#This Row],[Tiempo_normal (ns)]]&gt;$D$508,Tabla19[[#This Row],[Tiempo_normal (ns)]]&lt;$D$509)</f>
        <v>0</v>
      </c>
      <c r="U273" s="8">
        <v>270</v>
      </c>
      <c r="V273" t="b">
        <f>OR(Tabla310[[#This Row],[Tiempo_lineal (ns)]]&gt;$F$508,Tabla310[[#This Row],[Tiempo_lineal (ns)]]&lt;$F$509)</f>
        <v>0</v>
      </c>
      <c r="W273" t="b">
        <f>OR(Tabla310[[#This Row],[Tiempo_normal (ns)]]&gt;$G$508,Tabla310[[#This Row],[Tiempo_normal (ns)]]&lt;$G$509)</f>
        <v>0</v>
      </c>
      <c r="X273" s="8">
        <v>270</v>
      </c>
      <c r="Y273" t="b">
        <f>OR(Tabla411[[#This Row],[Tiempo_lineal (ns)]]&gt;$I$508,Tabla411[[#This Row],[Tiempo_lineal (ns)]]&lt;$I$509)</f>
        <v>0</v>
      </c>
      <c r="Z273" t="b">
        <f>OR(Tabla411[[#This Row],[Tiempo_normal (ns)]]&gt;$J$508,Tabla411[[#This Row],[Tiempo_normal (ns)]]&lt;$J$509)</f>
        <v>0</v>
      </c>
      <c r="AA273" s="8">
        <v>270</v>
      </c>
      <c r="AB273" t="b">
        <f>OR(Tabla512[[#This Row],[Tiempo_lineal (ns)]]&gt;$L$508,Tabla512[[#This Row],[Tiempo_lineal (ns)]]&lt;$L$509)</f>
        <v>0</v>
      </c>
      <c r="AC273" t="b">
        <f>OR(Tabla512[[#This Row],[Tiempo_normal (ns)]]&gt;$M$508,Tabla512[[#This Row],[Tiempo_normal (ns)]]&lt;$M$509)</f>
        <v>0</v>
      </c>
      <c r="AD273" s="8">
        <v>270</v>
      </c>
      <c r="AE273" t="b">
        <f>OR(Tabla613[[#This Row],[Tiempo_lineal (ns)]]&gt;$O$508,Tabla613[[#This Row],[Tiempo_lineal (ns)]]&lt;$O$509)</f>
        <v>0</v>
      </c>
      <c r="AF273" s="1" t="b">
        <f>OR(Tabla613[[#This Row],[Tiempo_normal (ns)]]&gt;$P$508,Tabla613[[#This Row],[Tiempo_normal (ns)]]&lt;$P$509)</f>
        <v>0</v>
      </c>
    </row>
    <row r="274" spans="2:32" x14ac:dyDescent="0.3">
      <c r="B274">
        <v>271</v>
      </c>
      <c r="C274">
        <v>25064</v>
      </c>
      <c r="D274">
        <v>90002</v>
      </c>
      <c r="E274">
        <v>271</v>
      </c>
      <c r="F274">
        <v>212899</v>
      </c>
      <c r="G274">
        <v>671993</v>
      </c>
      <c r="H274">
        <v>271</v>
      </c>
      <c r="I274" s="35">
        <v>2374570</v>
      </c>
      <c r="J274" s="35">
        <v>6693610</v>
      </c>
      <c r="K274">
        <v>271</v>
      </c>
      <c r="L274" s="35">
        <v>23072300</v>
      </c>
      <c r="M274" s="35">
        <v>79514000</v>
      </c>
      <c r="N274">
        <v>271</v>
      </c>
      <c r="O274" s="35">
        <v>234005000</v>
      </c>
      <c r="P274" s="35">
        <v>747894000</v>
      </c>
      <c r="R274" s="7">
        <v>271</v>
      </c>
      <c r="S274" t="b">
        <f>OR(Tabla19[[#This Row],[Tiempo_lineal (ns)]]&gt;$C$508,Tabla19[[#This Row],[Tiempo_lineal (ns)]]&lt;$C$509)</f>
        <v>0</v>
      </c>
      <c r="T274" t="b">
        <f>OR(Tabla19[[#This Row],[Tiempo_normal (ns)]]&gt;$D$508,Tabla19[[#This Row],[Tiempo_normal (ns)]]&lt;$D$509)</f>
        <v>0</v>
      </c>
      <c r="U274" s="7">
        <v>271</v>
      </c>
      <c r="V274" t="b">
        <f>OR(Tabla310[[#This Row],[Tiempo_lineal (ns)]]&gt;$F$508,Tabla310[[#This Row],[Tiempo_lineal (ns)]]&lt;$F$509)</f>
        <v>0</v>
      </c>
      <c r="W274" t="b">
        <f>OR(Tabla310[[#This Row],[Tiempo_normal (ns)]]&gt;$G$508,Tabla310[[#This Row],[Tiempo_normal (ns)]]&lt;$G$509)</f>
        <v>0</v>
      </c>
      <c r="X274" s="7">
        <v>271</v>
      </c>
      <c r="Y274" t="b">
        <f>OR(Tabla411[[#This Row],[Tiempo_lineal (ns)]]&gt;$I$508,Tabla411[[#This Row],[Tiempo_lineal (ns)]]&lt;$I$509)</f>
        <v>0</v>
      </c>
      <c r="Z274" t="b">
        <f>OR(Tabla411[[#This Row],[Tiempo_normal (ns)]]&gt;$J$508,Tabla411[[#This Row],[Tiempo_normal (ns)]]&lt;$J$509)</f>
        <v>0</v>
      </c>
      <c r="AA274" s="7">
        <v>271</v>
      </c>
      <c r="AB274" t="b">
        <f>OR(Tabla512[[#This Row],[Tiempo_lineal (ns)]]&gt;$L$508,Tabla512[[#This Row],[Tiempo_lineal (ns)]]&lt;$L$509)</f>
        <v>0</v>
      </c>
      <c r="AC274" t="b">
        <f>OR(Tabla512[[#This Row],[Tiempo_normal (ns)]]&gt;$M$508,Tabla512[[#This Row],[Tiempo_normal (ns)]]&lt;$M$509)</f>
        <v>0</v>
      </c>
      <c r="AD274" s="7">
        <v>271</v>
      </c>
      <c r="AE274" t="b">
        <f>OR(Tabla613[[#This Row],[Tiempo_lineal (ns)]]&gt;$O$508,Tabla613[[#This Row],[Tiempo_lineal (ns)]]&lt;$O$509)</f>
        <v>0</v>
      </c>
      <c r="AF274" s="1" t="b">
        <f>OR(Tabla613[[#This Row],[Tiempo_normal (ns)]]&gt;$P$508,Tabla613[[#This Row],[Tiempo_normal (ns)]]&lt;$P$509)</f>
        <v>0</v>
      </c>
    </row>
    <row r="275" spans="2:32" x14ac:dyDescent="0.3">
      <c r="B275">
        <v>272</v>
      </c>
      <c r="C275">
        <v>25689</v>
      </c>
      <c r="D275">
        <v>86536</v>
      </c>
      <c r="E275">
        <v>272</v>
      </c>
      <c r="F275">
        <v>212656</v>
      </c>
      <c r="G275">
        <v>637002</v>
      </c>
      <c r="H275">
        <v>272</v>
      </c>
      <c r="I275" s="35">
        <v>2214310</v>
      </c>
      <c r="J275" s="35">
        <v>6556410</v>
      </c>
      <c r="K275">
        <v>272</v>
      </c>
      <c r="L275" s="35">
        <v>24370600</v>
      </c>
      <c r="M275" s="35">
        <v>84027100</v>
      </c>
      <c r="N275">
        <v>272</v>
      </c>
      <c r="O275" s="35">
        <v>230934000</v>
      </c>
      <c r="P275" s="35">
        <v>774166000</v>
      </c>
      <c r="R275" s="8">
        <v>272</v>
      </c>
      <c r="S275" t="b">
        <f>OR(Tabla19[[#This Row],[Tiempo_lineal (ns)]]&gt;$C$508,Tabla19[[#This Row],[Tiempo_lineal (ns)]]&lt;$C$509)</f>
        <v>0</v>
      </c>
      <c r="T275" t="b">
        <f>OR(Tabla19[[#This Row],[Tiempo_normal (ns)]]&gt;$D$508,Tabla19[[#This Row],[Tiempo_normal (ns)]]&lt;$D$509)</f>
        <v>0</v>
      </c>
      <c r="U275" s="8">
        <v>272</v>
      </c>
      <c r="V275" t="b">
        <f>OR(Tabla310[[#This Row],[Tiempo_lineal (ns)]]&gt;$F$508,Tabla310[[#This Row],[Tiempo_lineal (ns)]]&lt;$F$509)</f>
        <v>0</v>
      </c>
      <c r="W275" t="b">
        <f>OR(Tabla310[[#This Row],[Tiempo_normal (ns)]]&gt;$G$508,Tabla310[[#This Row],[Tiempo_normal (ns)]]&lt;$G$509)</f>
        <v>0</v>
      </c>
      <c r="X275" s="8">
        <v>272</v>
      </c>
      <c r="Y275" t="b">
        <f>OR(Tabla411[[#This Row],[Tiempo_lineal (ns)]]&gt;$I$508,Tabla411[[#This Row],[Tiempo_lineal (ns)]]&lt;$I$509)</f>
        <v>0</v>
      </c>
      <c r="Z275" t="b">
        <f>OR(Tabla411[[#This Row],[Tiempo_normal (ns)]]&gt;$J$508,Tabla411[[#This Row],[Tiempo_normal (ns)]]&lt;$J$509)</f>
        <v>0</v>
      </c>
      <c r="AA275" s="8">
        <v>272</v>
      </c>
      <c r="AB275" t="b">
        <f>OR(Tabla512[[#This Row],[Tiempo_lineal (ns)]]&gt;$L$508,Tabla512[[#This Row],[Tiempo_lineal (ns)]]&lt;$L$509)</f>
        <v>0</v>
      </c>
      <c r="AC275" t="b">
        <f>OR(Tabla512[[#This Row],[Tiempo_normal (ns)]]&gt;$M$508,Tabla512[[#This Row],[Tiempo_normal (ns)]]&lt;$M$509)</f>
        <v>0</v>
      </c>
      <c r="AD275" s="8">
        <v>272</v>
      </c>
      <c r="AE275" t="b">
        <f>OR(Tabla613[[#This Row],[Tiempo_lineal (ns)]]&gt;$O$508,Tabla613[[#This Row],[Tiempo_lineal (ns)]]&lt;$O$509)</f>
        <v>0</v>
      </c>
      <c r="AF275" s="1" t="b">
        <f>OR(Tabla613[[#This Row],[Tiempo_normal (ns)]]&gt;$P$508,Tabla613[[#This Row],[Tiempo_normal (ns)]]&lt;$P$509)</f>
        <v>0</v>
      </c>
    </row>
    <row r="276" spans="2:32" x14ac:dyDescent="0.3">
      <c r="B276">
        <v>273</v>
      </c>
      <c r="C276">
        <v>25568</v>
      </c>
      <c r="D276">
        <v>90413</v>
      </c>
      <c r="E276">
        <v>273</v>
      </c>
      <c r="F276">
        <v>212555</v>
      </c>
      <c r="G276">
        <v>664678</v>
      </c>
      <c r="H276">
        <v>273</v>
      </c>
      <c r="I276" s="35">
        <v>2299750</v>
      </c>
      <c r="J276" s="35">
        <v>7859600</v>
      </c>
      <c r="K276">
        <v>273</v>
      </c>
      <c r="L276" s="35">
        <v>30523800</v>
      </c>
      <c r="M276" s="35">
        <v>86870300</v>
      </c>
      <c r="N276">
        <v>273</v>
      </c>
      <c r="O276" s="35">
        <v>231782000</v>
      </c>
      <c r="P276" s="35">
        <v>756150000</v>
      </c>
      <c r="R276" s="7">
        <v>273</v>
      </c>
      <c r="S276" t="b">
        <f>OR(Tabla19[[#This Row],[Tiempo_lineal (ns)]]&gt;$C$508,Tabla19[[#This Row],[Tiempo_lineal (ns)]]&lt;$C$509)</f>
        <v>0</v>
      </c>
      <c r="T276" t="b">
        <f>OR(Tabla19[[#This Row],[Tiempo_normal (ns)]]&gt;$D$508,Tabla19[[#This Row],[Tiempo_normal (ns)]]&lt;$D$509)</f>
        <v>0</v>
      </c>
      <c r="U276" s="7">
        <v>273</v>
      </c>
      <c r="V276" t="b">
        <f>OR(Tabla310[[#This Row],[Tiempo_lineal (ns)]]&gt;$F$508,Tabla310[[#This Row],[Tiempo_lineal (ns)]]&lt;$F$509)</f>
        <v>0</v>
      </c>
      <c r="W276" t="b">
        <f>OR(Tabla310[[#This Row],[Tiempo_normal (ns)]]&gt;$G$508,Tabla310[[#This Row],[Tiempo_normal (ns)]]&lt;$G$509)</f>
        <v>0</v>
      </c>
      <c r="X276" s="7">
        <v>273</v>
      </c>
      <c r="Y276" t="b">
        <f>OR(Tabla411[[#This Row],[Tiempo_lineal (ns)]]&gt;$I$508,Tabla411[[#This Row],[Tiempo_lineal (ns)]]&lt;$I$509)</f>
        <v>0</v>
      </c>
      <c r="Z276" t="b">
        <f>OR(Tabla411[[#This Row],[Tiempo_normal (ns)]]&gt;$J$508,Tabla411[[#This Row],[Tiempo_normal (ns)]]&lt;$J$509)</f>
        <v>0</v>
      </c>
      <c r="AA276" s="7">
        <v>273</v>
      </c>
      <c r="AB276" t="b">
        <f>OR(Tabla512[[#This Row],[Tiempo_lineal (ns)]]&gt;$L$508,Tabla512[[#This Row],[Tiempo_lineal (ns)]]&lt;$L$509)</f>
        <v>1</v>
      </c>
      <c r="AC276" t="b">
        <f>OR(Tabla512[[#This Row],[Tiempo_normal (ns)]]&gt;$M$508,Tabla512[[#This Row],[Tiempo_normal (ns)]]&lt;$M$509)</f>
        <v>0</v>
      </c>
      <c r="AD276" s="7">
        <v>273</v>
      </c>
      <c r="AE276" t="b">
        <f>OR(Tabla613[[#This Row],[Tiempo_lineal (ns)]]&gt;$O$508,Tabla613[[#This Row],[Tiempo_lineal (ns)]]&lt;$O$509)</f>
        <v>0</v>
      </c>
      <c r="AF276" s="1" t="b">
        <f>OR(Tabla613[[#This Row],[Tiempo_normal (ns)]]&gt;$P$508,Tabla613[[#This Row],[Tiempo_normal (ns)]]&lt;$P$509)</f>
        <v>0</v>
      </c>
    </row>
    <row r="277" spans="2:32" x14ac:dyDescent="0.3">
      <c r="B277">
        <v>274</v>
      </c>
      <c r="C277">
        <v>25607</v>
      </c>
      <c r="D277">
        <v>89577</v>
      </c>
      <c r="E277">
        <v>274</v>
      </c>
      <c r="F277">
        <v>212514</v>
      </c>
      <c r="G277">
        <v>672644</v>
      </c>
      <c r="H277">
        <v>274</v>
      </c>
      <c r="I277" s="35">
        <v>2346600</v>
      </c>
      <c r="J277" s="35">
        <v>7359690</v>
      </c>
      <c r="K277">
        <v>274</v>
      </c>
      <c r="L277" s="35">
        <v>22538100</v>
      </c>
      <c r="M277" s="35">
        <v>83262000</v>
      </c>
      <c r="N277">
        <v>274</v>
      </c>
      <c r="O277" s="35">
        <v>238060000</v>
      </c>
      <c r="P277" s="35">
        <v>792884000</v>
      </c>
      <c r="R277" s="8">
        <v>274</v>
      </c>
      <c r="S277" t="b">
        <f>OR(Tabla19[[#This Row],[Tiempo_lineal (ns)]]&gt;$C$508,Tabla19[[#This Row],[Tiempo_lineal (ns)]]&lt;$C$509)</f>
        <v>0</v>
      </c>
      <c r="T277" t="b">
        <f>OR(Tabla19[[#This Row],[Tiempo_normal (ns)]]&gt;$D$508,Tabla19[[#This Row],[Tiempo_normal (ns)]]&lt;$D$509)</f>
        <v>0</v>
      </c>
      <c r="U277" s="8">
        <v>274</v>
      </c>
      <c r="V277" t="b">
        <f>OR(Tabla310[[#This Row],[Tiempo_lineal (ns)]]&gt;$F$508,Tabla310[[#This Row],[Tiempo_lineal (ns)]]&lt;$F$509)</f>
        <v>0</v>
      </c>
      <c r="W277" t="b">
        <f>OR(Tabla310[[#This Row],[Tiempo_normal (ns)]]&gt;$G$508,Tabla310[[#This Row],[Tiempo_normal (ns)]]&lt;$G$509)</f>
        <v>0</v>
      </c>
      <c r="X277" s="8">
        <v>274</v>
      </c>
      <c r="Y277" t="b">
        <f>OR(Tabla411[[#This Row],[Tiempo_lineal (ns)]]&gt;$I$508,Tabla411[[#This Row],[Tiempo_lineal (ns)]]&lt;$I$509)</f>
        <v>0</v>
      </c>
      <c r="Z277" t="b">
        <f>OR(Tabla411[[#This Row],[Tiempo_normal (ns)]]&gt;$J$508,Tabla411[[#This Row],[Tiempo_normal (ns)]]&lt;$J$509)</f>
        <v>0</v>
      </c>
      <c r="AA277" s="8">
        <v>274</v>
      </c>
      <c r="AB277" t="b">
        <f>OR(Tabla512[[#This Row],[Tiempo_lineal (ns)]]&gt;$L$508,Tabla512[[#This Row],[Tiempo_lineal (ns)]]&lt;$L$509)</f>
        <v>0</v>
      </c>
      <c r="AC277" t="b">
        <f>OR(Tabla512[[#This Row],[Tiempo_normal (ns)]]&gt;$M$508,Tabla512[[#This Row],[Tiempo_normal (ns)]]&lt;$M$509)</f>
        <v>0</v>
      </c>
      <c r="AD277" s="8">
        <v>274</v>
      </c>
      <c r="AE277" t="b">
        <f>OR(Tabla613[[#This Row],[Tiempo_lineal (ns)]]&gt;$O$508,Tabla613[[#This Row],[Tiempo_lineal (ns)]]&lt;$O$509)</f>
        <v>0</v>
      </c>
      <c r="AF277" s="1" t="b">
        <f>OR(Tabla613[[#This Row],[Tiempo_normal (ns)]]&gt;$P$508,Tabla613[[#This Row],[Tiempo_normal (ns)]]&lt;$P$509)</f>
        <v>0</v>
      </c>
    </row>
    <row r="278" spans="2:32" x14ac:dyDescent="0.3">
      <c r="B278">
        <v>275</v>
      </c>
      <c r="C278">
        <v>24980</v>
      </c>
      <c r="D278">
        <v>89675</v>
      </c>
      <c r="E278">
        <v>275</v>
      </c>
      <c r="F278">
        <v>223039</v>
      </c>
      <c r="G278">
        <v>661513</v>
      </c>
      <c r="H278">
        <v>275</v>
      </c>
      <c r="I278" s="35">
        <v>2298850</v>
      </c>
      <c r="J278" s="35">
        <v>7081100</v>
      </c>
      <c r="K278">
        <v>275</v>
      </c>
      <c r="L278" s="35">
        <v>23552000</v>
      </c>
      <c r="M278" s="35">
        <v>73907400</v>
      </c>
      <c r="N278">
        <v>275</v>
      </c>
      <c r="O278" s="35">
        <v>233820000</v>
      </c>
      <c r="P278" s="35">
        <v>791469000</v>
      </c>
      <c r="R278" s="7">
        <v>275</v>
      </c>
      <c r="S278" t="b">
        <f>OR(Tabla19[[#This Row],[Tiempo_lineal (ns)]]&gt;$C$508,Tabla19[[#This Row],[Tiempo_lineal (ns)]]&lt;$C$509)</f>
        <v>0</v>
      </c>
      <c r="T278" t="b">
        <f>OR(Tabla19[[#This Row],[Tiempo_normal (ns)]]&gt;$D$508,Tabla19[[#This Row],[Tiempo_normal (ns)]]&lt;$D$509)</f>
        <v>0</v>
      </c>
      <c r="U278" s="7">
        <v>275</v>
      </c>
      <c r="V278" t="b">
        <f>OR(Tabla310[[#This Row],[Tiempo_lineal (ns)]]&gt;$F$508,Tabla310[[#This Row],[Tiempo_lineal (ns)]]&lt;$F$509)</f>
        <v>0</v>
      </c>
      <c r="W278" t="b">
        <f>OR(Tabla310[[#This Row],[Tiempo_normal (ns)]]&gt;$G$508,Tabla310[[#This Row],[Tiempo_normal (ns)]]&lt;$G$509)</f>
        <v>0</v>
      </c>
      <c r="X278" s="7">
        <v>275</v>
      </c>
      <c r="Y278" t="b">
        <f>OR(Tabla411[[#This Row],[Tiempo_lineal (ns)]]&gt;$I$508,Tabla411[[#This Row],[Tiempo_lineal (ns)]]&lt;$I$509)</f>
        <v>0</v>
      </c>
      <c r="Z278" t="b">
        <f>OR(Tabla411[[#This Row],[Tiempo_normal (ns)]]&gt;$J$508,Tabla411[[#This Row],[Tiempo_normal (ns)]]&lt;$J$509)</f>
        <v>0</v>
      </c>
      <c r="AA278" s="7">
        <v>275</v>
      </c>
      <c r="AB278" t="b">
        <f>OR(Tabla512[[#This Row],[Tiempo_lineal (ns)]]&gt;$L$508,Tabla512[[#This Row],[Tiempo_lineal (ns)]]&lt;$L$509)</f>
        <v>0</v>
      </c>
      <c r="AC278" t="b">
        <f>OR(Tabla512[[#This Row],[Tiempo_normal (ns)]]&gt;$M$508,Tabla512[[#This Row],[Tiempo_normal (ns)]]&lt;$M$509)</f>
        <v>0</v>
      </c>
      <c r="AD278" s="7">
        <v>275</v>
      </c>
      <c r="AE278" t="b">
        <f>OR(Tabla613[[#This Row],[Tiempo_lineal (ns)]]&gt;$O$508,Tabla613[[#This Row],[Tiempo_lineal (ns)]]&lt;$O$509)</f>
        <v>0</v>
      </c>
      <c r="AF278" s="1" t="b">
        <f>OR(Tabla613[[#This Row],[Tiempo_normal (ns)]]&gt;$P$508,Tabla613[[#This Row],[Tiempo_normal (ns)]]&lt;$P$509)</f>
        <v>0</v>
      </c>
    </row>
    <row r="279" spans="2:32" x14ac:dyDescent="0.3">
      <c r="B279">
        <v>276</v>
      </c>
      <c r="C279">
        <v>25751</v>
      </c>
      <c r="D279">
        <v>85776</v>
      </c>
      <c r="E279">
        <v>276</v>
      </c>
      <c r="F279">
        <v>212600</v>
      </c>
      <c r="G279">
        <v>642920</v>
      </c>
      <c r="H279">
        <v>276</v>
      </c>
      <c r="I279" s="35">
        <v>2276550</v>
      </c>
      <c r="J279" s="35">
        <v>6753380</v>
      </c>
      <c r="K279">
        <v>276</v>
      </c>
      <c r="L279" s="35">
        <v>24699800</v>
      </c>
      <c r="M279" s="35">
        <v>85894600</v>
      </c>
      <c r="N279">
        <v>276</v>
      </c>
      <c r="O279" s="35">
        <v>228227000</v>
      </c>
      <c r="P279" s="35">
        <v>790833000</v>
      </c>
      <c r="R279" s="8">
        <v>276</v>
      </c>
      <c r="S279" t="b">
        <f>OR(Tabla19[[#This Row],[Tiempo_lineal (ns)]]&gt;$C$508,Tabla19[[#This Row],[Tiempo_lineal (ns)]]&lt;$C$509)</f>
        <v>0</v>
      </c>
      <c r="T279" t="b">
        <f>OR(Tabla19[[#This Row],[Tiempo_normal (ns)]]&gt;$D$508,Tabla19[[#This Row],[Tiempo_normal (ns)]]&lt;$D$509)</f>
        <v>0</v>
      </c>
      <c r="U279" s="8">
        <v>276</v>
      </c>
      <c r="V279" t="b">
        <f>OR(Tabla310[[#This Row],[Tiempo_lineal (ns)]]&gt;$F$508,Tabla310[[#This Row],[Tiempo_lineal (ns)]]&lt;$F$509)</f>
        <v>0</v>
      </c>
      <c r="W279" t="b">
        <f>OR(Tabla310[[#This Row],[Tiempo_normal (ns)]]&gt;$G$508,Tabla310[[#This Row],[Tiempo_normal (ns)]]&lt;$G$509)</f>
        <v>0</v>
      </c>
      <c r="X279" s="8">
        <v>276</v>
      </c>
      <c r="Y279" t="b">
        <f>OR(Tabla411[[#This Row],[Tiempo_lineal (ns)]]&gt;$I$508,Tabla411[[#This Row],[Tiempo_lineal (ns)]]&lt;$I$509)</f>
        <v>0</v>
      </c>
      <c r="Z279" t="b">
        <f>OR(Tabla411[[#This Row],[Tiempo_normal (ns)]]&gt;$J$508,Tabla411[[#This Row],[Tiempo_normal (ns)]]&lt;$J$509)</f>
        <v>0</v>
      </c>
      <c r="AA279" s="8">
        <v>276</v>
      </c>
      <c r="AB279" t="b">
        <f>OR(Tabla512[[#This Row],[Tiempo_lineal (ns)]]&gt;$L$508,Tabla512[[#This Row],[Tiempo_lineal (ns)]]&lt;$L$509)</f>
        <v>0</v>
      </c>
      <c r="AC279" t="b">
        <f>OR(Tabla512[[#This Row],[Tiempo_normal (ns)]]&gt;$M$508,Tabla512[[#This Row],[Tiempo_normal (ns)]]&lt;$M$509)</f>
        <v>0</v>
      </c>
      <c r="AD279" s="8">
        <v>276</v>
      </c>
      <c r="AE279" t="b">
        <f>OR(Tabla613[[#This Row],[Tiempo_lineal (ns)]]&gt;$O$508,Tabla613[[#This Row],[Tiempo_lineal (ns)]]&lt;$O$509)</f>
        <v>0</v>
      </c>
      <c r="AF279" s="1" t="b">
        <f>OR(Tabla613[[#This Row],[Tiempo_normal (ns)]]&gt;$P$508,Tabla613[[#This Row],[Tiempo_normal (ns)]]&lt;$P$509)</f>
        <v>0</v>
      </c>
    </row>
    <row r="280" spans="2:32" x14ac:dyDescent="0.3">
      <c r="B280">
        <v>277</v>
      </c>
      <c r="C280">
        <v>23038</v>
      </c>
      <c r="D280">
        <v>90934</v>
      </c>
      <c r="E280">
        <v>277</v>
      </c>
      <c r="F280">
        <v>212546</v>
      </c>
      <c r="G280">
        <v>645087</v>
      </c>
      <c r="H280">
        <v>277</v>
      </c>
      <c r="I280" s="35">
        <v>2242630</v>
      </c>
      <c r="J280" s="35">
        <v>7139880</v>
      </c>
      <c r="K280">
        <v>277</v>
      </c>
      <c r="L280" s="35">
        <v>28080200</v>
      </c>
      <c r="M280" s="35">
        <v>91633300</v>
      </c>
      <c r="N280">
        <v>277</v>
      </c>
      <c r="O280" s="35">
        <v>232421000</v>
      </c>
      <c r="P280" s="35">
        <v>752651000</v>
      </c>
      <c r="R280" s="7">
        <v>277</v>
      </c>
      <c r="S280" t="b">
        <f>OR(Tabla19[[#This Row],[Tiempo_lineal (ns)]]&gt;$C$508,Tabla19[[#This Row],[Tiempo_lineal (ns)]]&lt;$C$509)</f>
        <v>0</v>
      </c>
      <c r="T280" t="b">
        <f>OR(Tabla19[[#This Row],[Tiempo_normal (ns)]]&gt;$D$508,Tabla19[[#This Row],[Tiempo_normal (ns)]]&lt;$D$509)</f>
        <v>0</v>
      </c>
      <c r="U280" s="7">
        <v>277</v>
      </c>
      <c r="V280" t="b">
        <f>OR(Tabla310[[#This Row],[Tiempo_lineal (ns)]]&gt;$F$508,Tabla310[[#This Row],[Tiempo_lineal (ns)]]&lt;$F$509)</f>
        <v>0</v>
      </c>
      <c r="W280" t="b">
        <f>OR(Tabla310[[#This Row],[Tiempo_normal (ns)]]&gt;$G$508,Tabla310[[#This Row],[Tiempo_normal (ns)]]&lt;$G$509)</f>
        <v>0</v>
      </c>
      <c r="X280" s="7">
        <v>277</v>
      </c>
      <c r="Y280" t="b">
        <f>OR(Tabla411[[#This Row],[Tiempo_lineal (ns)]]&gt;$I$508,Tabla411[[#This Row],[Tiempo_lineal (ns)]]&lt;$I$509)</f>
        <v>0</v>
      </c>
      <c r="Z280" t="b">
        <f>OR(Tabla411[[#This Row],[Tiempo_normal (ns)]]&gt;$J$508,Tabla411[[#This Row],[Tiempo_normal (ns)]]&lt;$J$509)</f>
        <v>0</v>
      </c>
      <c r="AA280" s="7">
        <v>277</v>
      </c>
      <c r="AB280" t="b">
        <f>OR(Tabla512[[#This Row],[Tiempo_lineal (ns)]]&gt;$L$508,Tabla512[[#This Row],[Tiempo_lineal (ns)]]&lt;$L$509)</f>
        <v>1</v>
      </c>
      <c r="AC280" t="b">
        <f>OR(Tabla512[[#This Row],[Tiempo_normal (ns)]]&gt;$M$508,Tabla512[[#This Row],[Tiempo_normal (ns)]]&lt;$M$509)</f>
        <v>1</v>
      </c>
      <c r="AD280" s="7">
        <v>277</v>
      </c>
      <c r="AE280" t="b">
        <f>OR(Tabla613[[#This Row],[Tiempo_lineal (ns)]]&gt;$O$508,Tabla613[[#This Row],[Tiempo_lineal (ns)]]&lt;$O$509)</f>
        <v>0</v>
      </c>
      <c r="AF280" s="1" t="b">
        <f>OR(Tabla613[[#This Row],[Tiempo_normal (ns)]]&gt;$P$508,Tabla613[[#This Row],[Tiempo_normal (ns)]]&lt;$P$509)</f>
        <v>0</v>
      </c>
    </row>
    <row r="281" spans="2:32" x14ac:dyDescent="0.3">
      <c r="B281">
        <v>278</v>
      </c>
      <c r="C281">
        <v>27546</v>
      </c>
      <c r="D281">
        <v>94833</v>
      </c>
      <c r="E281">
        <v>278</v>
      </c>
      <c r="F281">
        <v>212782</v>
      </c>
      <c r="G281">
        <v>645518</v>
      </c>
      <c r="H281">
        <v>278</v>
      </c>
      <c r="I281" s="35">
        <v>2125870</v>
      </c>
      <c r="J281" s="35">
        <v>6722360</v>
      </c>
      <c r="K281">
        <v>278</v>
      </c>
      <c r="L281" s="35">
        <v>24966100</v>
      </c>
      <c r="M281" s="35">
        <v>82328900</v>
      </c>
      <c r="N281">
        <v>278</v>
      </c>
      <c r="O281" s="35">
        <v>230542000</v>
      </c>
      <c r="P281" s="35">
        <v>744493000</v>
      </c>
      <c r="R281" s="8">
        <v>278</v>
      </c>
      <c r="S281" t="b">
        <f>OR(Tabla19[[#This Row],[Tiempo_lineal (ns)]]&gt;$C$508,Tabla19[[#This Row],[Tiempo_lineal (ns)]]&lt;$C$509)</f>
        <v>0</v>
      </c>
      <c r="T281" t="b">
        <f>OR(Tabla19[[#This Row],[Tiempo_normal (ns)]]&gt;$D$508,Tabla19[[#This Row],[Tiempo_normal (ns)]]&lt;$D$509)</f>
        <v>0</v>
      </c>
      <c r="U281" s="8">
        <v>278</v>
      </c>
      <c r="V281" t="b">
        <f>OR(Tabla310[[#This Row],[Tiempo_lineal (ns)]]&gt;$F$508,Tabla310[[#This Row],[Tiempo_lineal (ns)]]&lt;$F$509)</f>
        <v>0</v>
      </c>
      <c r="W281" t="b">
        <f>OR(Tabla310[[#This Row],[Tiempo_normal (ns)]]&gt;$G$508,Tabla310[[#This Row],[Tiempo_normal (ns)]]&lt;$G$509)</f>
        <v>0</v>
      </c>
      <c r="X281" s="8">
        <v>278</v>
      </c>
      <c r="Y281" t="b">
        <f>OR(Tabla411[[#This Row],[Tiempo_lineal (ns)]]&gt;$I$508,Tabla411[[#This Row],[Tiempo_lineal (ns)]]&lt;$I$509)</f>
        <v>0</v>
      </c>
      <c r="Z281" t="b">
        <f>OR(Tabla411[[#This Row],[Tiempo_normal (ns)]]&gt;$J$508,Tabla411[[#This Row],[Tiempo_normal (ns)]]&lt;$J$509)</f>
        <v>0</v>
      </c>
      <c r="AA281" s="8">
        <v>278</v>
      </c>
      <c r="AB281" t="b">
        <f>OR(Tabla512[[#This Row],[Tiempo_lineal (ns)]]&gt;$L$508,Tabla512[[#This Row],[Tiempo_lineal (ns)]]&lt;$L$509)</f>
        <v>0</v>
      </c>
      <c r="AC281" t="b">
        <f>OR(Tabla512[[#This Row],[Tiempo_normal (ns)]]&gt;$M$508,Tabla512[[#This Row],[Tiempo_normal (ns)]]&lt;$M$509)</f>
        <v>0</v>
      </c>
      <c r="AD281" s="8">
        <v>278</v>
      </c>
      <c r="AE281" t="b">
        <f>OR(Tabla613[[#This Row],[Tiempo_lineal (ns)]]&gt;$O$508,Tabla613[[#This Row],[Tiempo_lineal (ns)]]&lt;$O$509)</f>
        <v>0</v>
      </c>
      <c r="AF281" s="1" t="b">
        <f>OR(Tabla613[[#This Row],[Tiempo_normal (ns)]]&gt;$P$508,Tabla613[[#This Row],[Tiempo_normal (ns)]]&lt;$P$509)</f>
        <v>0</v>
      </c>
    </row>
    <row r="282" spans="2:32" x14ac:dyDescent="0.3">
      <c r="B282">
        <v>279</v>
      </c>
      <c r="C282">
        <v>29206</v>
      </c>
      <c r="D282">
        <v>87785</v>
      </c>
      <c r="E282">
        <v>279</v>
      </c>
      <c r="F282">
        <v>212787</v>
      </c>
      <c r="G282">
        <v>672186</v>
      </c>
      <c r="H282">
        <v>279</v>
      </c>
      <c r="I282" s="35">
        <v>2128890</v>
      </c>
      <c r="J282" s="35">
        <v>6929640</v>
      </c>
      <c r="K282">
        <v>279</v>
      </c>
      <c r="L282" s="35">
        <v>23552200</v>
      </c>
      <c r="M282" s="35">
        <v>90946300</v>
      </c>
      <c r="N282">
        <v>279</v>
      </c>
      <c r="O282" s="35">
        <v>227126000</v>
      </c>
      <c r="P282" s="35">
        <v>750238000</v>
      </c>
      <c r="R282" s="7">
        <v>279</v>
      </c>
      <c r="S282" t="b">
        <f>OR(Tabla19[[#This Row],[Tiempo_lineal (ns)]]&gt;$C$508,Tabla19[[#This Row],[Tiempo_lineal (ns)]]&lt;$C$509)</f>
        <v>0</v>
      </c>
      <c r="T282" t="b">
        <f>OR(Tabla19[[#This Row],[Tiempo_normal (ns)]]&gt;$D$508,Tabla19[[#This Row],[Tiempo_normal (ns)]]&lt;$D$509)</f>
        <v>0</v>
      </c>
      <c r="U282" s="7">
        <v>279</v>
      </c>
      <c r="V282" t="b">
        <f>OR(Tabla310[[#This Row],[Tiempo_lineal (ns)]]&gt;$F$508,Tabla310[[#This Row],[Tiempo_lineal (ns)]]&lt;$F$509)</f>
        <v>0</v>
      </c>
      <c r="W282" t="b">
        <f>OR(Tabla310[[#This Row],[Tiempo_normal (ns)]]&gt;$G$508,Tabla310[[#This Row],[Tiempo_normal (ns)]]&lt;$G$509)</f>
        <v>0</v>
      </c>
      <c r="X282" s="7">
        <v>279</v>
      </c>
      <c r="Y282" t="b">
        <f>OR(Tabla411[[#This Row],[Tiempo_lineal (ns)]]&gt;$I$508,Tabla411[[#This Row],[Tiempo_lineal (ns)]]&lt;$I$509)</f>
        <v>0</v>
      </c>
      <c r="Z282" t="b">
        <f>OR(Tabla411[[#This Row],[Tiempo_normal (ns)]]&gt;$J$508,Tabla411[[#This Row],[Tiempo_normal (ns)]]&lt;$J$509)</f>
        <v>0</v>
      </c>
      <c r="AA282" s="7">
        <v>279</v>
      </c>
      <c r="AB282" t="b">
        <f>OR(Tabla512[[#This Row],[Tiempo_lineal (ns)]]&gt;$L$508,Tabla512[[#This Row],[Tiempo_lineal (ns)]]&lt;$L$509)</f>
        <v>0</v>
      </c>
      <c r="AC282" t="b">
        <f>OR(Tabla512[[#This Row],[Tiempo_normal (ns)]]&gt;$M$508,Tabla512[[#This Row],[Tiempo_normal (ns)]]&lt;$M$509)</f>
        <v>1</v>
      </c>
      <c r="AD282" s="7">
        <v>279</v>
      </c>
      <c r="AE282" t="b">
        <f>OR(Tabla613[[#This Row],[Tiempo_lineal (ns)]]&gt;$O$508,Tabla613[[#This Row],[Tiempo_lineal (ns)]]&lt;$O$509)</f>
        <v>0</v>
      </c>
      <c r="AF282" s="1" t="b">
        <f>OR(Tabla613[[#This Row],[Tiempo_normal (ns)]]&gt;$P$508,Tabla613[[#This Row],[Tiempo_normal (ns)]]&lt;$P$509)</f>
        <v>0</v>
      </c>
    </row>
    <row r="283" spans="2:32" x14ac:dyDescent="0.3">
      <c r="B283">
        <v>280</v>
      </c>
      <c r="C283">
        <v>23564</v>
      </c>
      <c r="D283">
        <v>89100</v>
      </c>
      <c r="E283">
        <v>280</v>
      </c>
      <c r="F283">
        <v>222601</v>
      </c>
      <c r="G283">
        <v>667753</v>
      </c>
      <c r="H283">
        <v>280</v>
      </c>
      <c r="I283" s="35">
        <v>2126000</v>
      </c>
      <c r="J283" s="35">
        <v>6586300</v>
      </c>
      <c r="K283">
        <v>280</v>
      </c>
      <c r="L283" s="35">
        <v>25146200</v>
      </c>
      <c r="M283" s="35">
        <v>75393600</v>
      </c>
      <c r="N283">
        <v>280</v>
      </c>
      <c r="O283" s="35">
        <v>242961000</v>
      </c>
      <c r="P283" s="35">
        <v>792408000</v>
      </c>
      <c r="R283" s="8">
        <v>280</v>
      </c>
      <c r="S283" t="b">
        <f>OR(Tabla19[[#This Row],[Tiempo_lineal (ns)]]&gt;$C$508,Tabla19[[#This Row],[Tiempo_lineal (ns)]]&lt;$C$509)</f>
        <v>0</v>
      </c>
      <c r="T283" t="b">
        <f>OR(Tabla19[[#This Row],[Tiempo_normal (ns)]]&gt;$D$508,Tabla19[[#This Row],[Tiempo_normal (ns)]]&lt;$D$509)</f>
        <v>0</v>
      </c>
      <c r="U283" s="8">
        <v>280</v>
      </c>
      <c r="V283" t="b">
        <f>OR(Tabla310[[#This Row],[Tiempo_lineal (ns)]]&gt;$F$508,Tabla310[[#This Row],[Tiempo_lineal (ns)]]&lt;$F$509)</f>
        <v>0</v>
      </c>
      <c r="W283" t="b">
        <f>OR(Tabla310[[#This Row],[Tiempo_normal (ns)]]&gt;$G$508,Tabla310[[#This Row],[Tiempo_normal (ns)]]&lt;$G$509)</f>
        <v>0</v>
      </c>
      <c r="X283" s="8">
        <v>280</v>
      </c>
      <c r="Y283" t="b">
        <f>OR(Tabla411[[#This Row],[Tiempo_lineal (ns)]]&gt;$I$508,Tabla411[[#This Row],[Tiempo_lineal (ns)]]&lt;$I$509)</f>
        <v>0</v>
      </c>
      <c r="Z283" t="b">
        <f>OR(Tabla411[[#This Row],[Tiempo_normal (ns)]]&gt;$J$508,Tabla411[[#This Row],[Tiempo_normal (ns)]]&lt;$J$509)</f>
        <v>0</v>
      </c>
      <c r="AA283" s="8">
        <v>280</v>
      </c>
      <c r="AB283" t="b">
        <f>OR(Tabla512[[#This Row],[Tiempo_lineal (ns)]]&gt;$L$508,Tabla512[[#This Row],[Tiempo_lineal (ns)]]&lt;$L$509)</f>
        <v>0</v>
      </c>
      <c r="AC283" t="b">
        <f>OR(Tabla512[[#This Row],[Tiempo_normal (ns)]]&gt;$M$508,Tabla512[[#This Row],[Tiempo_normal (ns)]]&lt;$M$509)</f>
        <v>0</v>
      </c>
      <c r="AD283" s="8">
        <v>280</v>
      </c>
      <c r="AE283" t="b">
        <f>OR(Tabla613[[#This Row],[Tiempo_lineal (ns)]]&gt;$O$508,Tabla613[[#This Row],[Tiempo_lineal (ns)]]&lt;$O$509)</f>
        <v>0</v>
      </c>
      <c r="AF283" s="1" t="b">
        <f>OR(Tabla613[[#This Row],[Tiempo_normal (ns)]]&gt;$P$508,Tabla613[[#This Row],[Tiempo_normal (ns)]]&lt;$P$509)</f>
        <v>0</v>
      </c>
    </row>
    <row r="284" spans="2:32" x14ac:dyDescent="0.3">
      <c r="B284">
        <v>281</v>
      </c>
      <c r="C284">
        <v>24279</v>
      </c>
      <c r="D284">
        <v>92945</v>
      </c>
      <c r="E284">
        <v>281</v>
      </c>
      <c r="F284">
        <v>212660</v>
      </c>
      <c r="G284">
        <v>695371</v>
      </c>
      <c r="H284">
        <v>281</v>
      </c>
      <c r="I284" s="35">
        <v>2203800</v>
      </c>
      <c r="J284" s="35">
        <v>7263010</v>
      </c>
      <c r="K284">
        <v>281</v>
      </c>
      <c r="L284" s="35">
        <v>24279200</v>
      </c>
      <c r="M284" s="35">
        <v>76639500</v>
      </c>
      <c r="N284">
        <v>281</v>
      </c>
      <c r="O284" s="35">
        <v>245483000</v>
      </c>
      <c r="P284" s="35">
        <v>747208000</v>
      </c>
      <c r="R284" s="7">
        <v>281</v>
      </c>
      <c r="S284" t="b">
        <f>OR(Tabla19[[#This Row],[Tiempo_lineal (ns)]]&gt;$C$508,Tabla19[[#This Row],[Tiempo_lineal (ns)]]&lt;$C$509)</f>
        <v>0</v>
      </c>
      <c r="T284" t="b">
        <f>OR(Tabla19[[#This Row],[Tiempo_normal (ns)]]&gt;$D$508,Tabla19[[#This Row],[Tiempo_normal (ns)]]&lt;$D$509)</f>
        <v>0</v>
      </c>
      <c r="U284" s="7">
        <v>281</v>
      </c>
      <c r="V284" t="b">
        <f>OR(Tabla310[[#This Row],[Tiempo_lineal (ns)]]&gt;$F$508,Tabla310[[#This Row],[Tiempo_lineal (ns)]]&lt;$F$509)</f>
        <v>0</v>
      </c>
      <c r="W284" t="b">
        <f>OR(Tabla310[[#This Row],[Tiempo_normal (ns)]]&gt;$G$508,Tabla310[[#This Row],[Tiempo_normal (ns)]]&lt;$G$509)</f>
        <v>0</v>
      </c>
      <c r="X284" s="7">
        <v>281</v>
      </c>
      <c r="Y284" t="b">
        <f>OR(Tabla411[[#This Row],[Tiempo_lineal (ns)]]&gt;$I$508,Tabla411[[#This Row],[Tiempo_lineal (ns)]]&lt;$I$509)</f>
        <v>0</v>
      </c>
      <c r="Z284" t="b">
        <f>OR(Tabla411[[#This Row],[Tiempo_normal (ns)]]&gt;$J$508,Tabla411[[#This Row],[Tiempo_normal (ns)]]&lt;$J$509)</f>
        <v>0</v>
      </c>
      <c r="AA284" s="7">
        <v>281</v>
      </c>
      <c r="AB284" t="b">
        <f>OR(Tabla512[[#This Row],[Tiempo_lineal (ns)]]&gt;$L$508,Tabla512[[#This Row],[Tiempo_lineal (ns)]]&lt;$L$509)</f>
        <v>0</v>
      </c>
      <c r="AC284" t="b">
        <f>OR(Tabla512[[#This Row],[Tiempo_normal (ns)]]&gt;$M$508,Tabla512[[#This Row],[Tiempo_normal (ns)]]&lt;$M$509)</f>
        <v>0</v>
      </c>
      <c r="AD284" s="7">
        <v>281</v>
      </c>
      <c r="AE284" t="b">
        <f>OR(Tabla613[[#This Row],[Tiempo_lineal (ns)]]&gt;$O$508,Tabla613[[#This Row],[Tiempo_lineal (ns)]]&lt;$O$509)</f>
        <v>0</v>
      </c>
      <c r="AF284" s="1" t="b">
        <f>OR(Tabla613[[#This Row],[Tiempo_normal (ns)]]&gt;$P$508,Tabla613[[#This Row],[Tiempo_normal (ns)]]&lt;$P$509)</f>
        <v>0</v>
      </c>
    </row>
    <row r="285" spans="2:32" x14ac:dyDescent="0.3">
      <c r="B285">
        <v>282</v>
      </c>
      <c r="C285">
        <v>25254</v>
      </c>
      <c r="D285">
        <v>96601</v>
      </c>
      <c r="E285">
        <v>282</v>
      </c>
      <c r="F285">
        <v>212860</v>
      </c>
      <c r="G285">
        <v>690107</v>
      </c>
      <c r="H285">
        <v>282</v>
      </c>
      <c r="I285" s="35">
        <v>2165330</v>
      </c>
      <c r="J285" s="35">
        <v>6772300</v>
      </c>
      <c r="K285">
        <v>282</v>
      </c>
      <c r="L285" s="35">
        <v>22747200</v>
      </c>
      <c r="M285" s="35">
        <v>79190200</v>
      </c>
      <c r="N285">
        <v>282</v>
      </c>
      <c r="O285" s="35">
        <v>240022000</v>
      </c>
      <c r="P285" s="35">
        <v>795862000</v>
      </c>
      <c r="R285" s="8">
        <v>282</v>
      </c>
      <c r="S285" t="b">
        <f>OR(Tabla19[[#This Row],[Tiempo_lineal (ns)]]&gt;$C$508,Tabla19[[#This Row],[Tiempo_lineal (ns)]]&lt;$C$509)</f>
        <v>0</v>
      </c>
      <c r="T285" t="b">
        <f>OR(Tabla19[[#This Row],[Tiempo_normal (ns)]]&gt;$D$508,Tabla19[[#This Row],[Tiempo_normal (ns)]]&lt;$D$509)</f>
        <v>0</v>
      </c>
      <c r="U285" s="8">
        <v>282</v>
      </c>
      <c r="V285" t="b">
        <f>OR(Tabla310[[#This Row],[Tiempo_lineal (ns)]]&gt;$F$508,Tabla310[[#This Row],[Tiempo_lineal (ns)]]&lt;$F$509)</f>
        <v>0</v>
      </c>
      <c r="W285" t="b">
        <f>OR(Tabla310[[#This Row],[Tiempo_normal (ns)]]&gt;$G$508,Tabla310[[#This Row],[Tiempo_normal (ns)]]&lt;$G$509)</f>
        <v>0</v>
      </c>
      <c r="X285" s="8">
        <v>282</v>
      </c>
      <c r="Y285" t="b">
        <f>OR(Tabla411[[#This Row],[Tiempo_lineal (ns)]]&gt;$I$508,Tabla411[[#This Row],[Tiempo_lineal (ns)]]&lt;$I$509)</f>
        <v>0</v>
      </c>
      <c r="Z285" t="b">
        <f>OR(Tabla411[[#This Row],[Tiempo_normal (ns)]]&gt;$J$508,Tabla411[[#This Row],[Tiempo_normal (ns)]]&lt;$J$509)</f>
        <v>0</v>
      </c>
      <c r="AA285" s="8">
        <v>282</v>
      </c>
      <c r="AB285" t="b">
        <f>OR(Tabla512[[#This Row],[Tiempo_lineal (ns)]]&gt;$L$508,Tabla512[[#This Row],[Tiempo_lineal (ns)]]&lt;$L$509)</f>
        <v>0</v>
      </c>
      <c r="AC285" t="b">
        <f>OR(Tabla512[[#This Row],[Tiempo_normal (ns)]]&gt;$M$508,Tabla512[[#This Row],[Tiempo_normal (ns)]]&lt;$M$509)</f>
        <v>0</v>
      </c>
      <c r="AD285" s="8">
        <v>282</v>
      </c>
      <c r="AE285" t="b">
        <f>OR(Tabla613[[#This Row],[Tiempo_lineal (ns)]]&gt;$O$508,Tabla613[[#This Row],[Tiempo_lineal (ns)]]&lt;$O$509)</f>
        <v>0</v>
      </c>
      <c r="AF285" s="1" t="b">
        <f>OR(Tabla613[[#This Row],[Tiempo_normal (ns)]]&gt;$P$508,Tabla613[[#This Row],[Tiempo_normal (ns)]]&lt;$P$509)</f>
        <v>0</v>
      </c>
    </row>
    <row r="286" spans="2:32" x14ac:dyDescent="0.3">
      <c r="B286">
        <v>283</v>
      </c>
      <c r="C286">
        <v>25946</v>
      </c>
      <c r="D286">
        <v>124726</v>
      </c>
      <c r="E286">
        <v>283</v>
      </c>
      <c r="F286">
        <v>212902</v>
      </c>
      <c r="G286">
        <v>659853</v>
      </c>
      <c r="H286">
        <v>283</v>
      </c>
      <c r="I286" s="35">
        <v>2161250</v>
      </c>
      <c r="J286" s="35">
        <v>6847140</v>
      </c>
      <c r="K286">
        <v>283</v>
      </c>
      <c r="L286" s="35">
        <v>22491200</v>
      </c>
      <c r="M286" s="35">
        <v>84166800</v>
      </c>
      <c r="N286">
        <v>283</v>
      </c>
      <c r="O286" s="35">
        <v>228643000</v>
      </c>
      <c r="P286" s="35">
        <v>782421000</v>
      </c>
      <c r="R286" s="7">
        <v>283</v>
      </c>
      <c r="S286" t="b">
        <f>OR(Tabla19[[#This Row],[Tiempo_lineal (ns)]]&gt;$C$508,Tabla19[[#This Row],[Tiempo_lineal (ns)]]&lt;$C$509)</f>
        <v>0</v>
      </c>
      <c r="T286" t="b">
        <f>OR(Tabla19[[#This Row],[Tiempo_normal (ns)]]&gt;$D$508,Tabla19[[#This Row],[Tiempo_normal (ns)]]&lt;$D$509)</f>
        <v>1</v>
      </c>
      <c r="U286" s="7">
        <v>283</v>
      </c>
      <c r="V286" t="b">
        <f>OR(Tabla310[[#This Row],[Tiempo_lineal (ns)]]&gt;$F$508,Tabla310[[#This Row],[Tiempo_lineal (ns)]]&lt;$F$509)</f>
        <v>0</v>
      </c>
      <c r="W286" t="b">
        <f>OR(Tabla310[[#This Row],[Tiempo_normal (ns)]]&gt;$G$508,Tabla310[[#This Row],[Tiempo_normal (ns)]]&lt;$G$509)</f>
        <v>0</v>
      </c>
      <c r="X286" s="7">
        <v>283</v>
      </c>
      <c r="Y286" t="b">
        <f>OR(Tabla411[[#This Row],[Tiempo_lineal (ns)]]&gt;$I$508,Tabla411[[#This Row],[Tiempo_lineal (ns)]]&lt;$I$509)</f>
        <v>0</v>
      </c>
      <c r="Z286" t="b">
        <f>OR(Tabla411[[#This Row],[Tiempo_normal (ns)]]&gt;$J$508,Tabla411[[#This Row],[Tiempo_normal (ns)]]&lt;$J$509)</f>
        <v>0</v>
      </c>
      <c r="AA286" s="7">
        <v>283</v>
      </c>
      <c r="AB286" t="b">
        <f>OR(Tabla512[[#This Row],[Tiempo_lineal (ns)]]&gt;$L$508,Tabla512[[#This Row],[Tiempo_lineal (ns)]]&lt;$L$509)</f>
        <v>0</v>
      </c>
      <c r="AC286" t="b">
        <f>OR(Tabla512[[#This Row],[Tiempo_normal (ns)]]&gt;$M$508,Tabla512[[#This Row],[Tiempo_normal (ns)]]&lt;$M$509)</f>
        <v>0</v>
      </c>
      <c r="AD286" s="7">
        <v>283</v>
      </c>
      <c r="AE286" t="b">
        <f>OR(Tabla613[[#This Row],[Tiempo_lineal (ns)]]&gt;$O$508,Tabla613[[#This Row],[Tiempo_lineal (ns)]]&lt;$O$509)</f>
        <v>0</v>
      </c>
      <c r="AF286" s="1" t="b">
        <f>OR(Tabla613[[#This Row],[Tiempo_normal (ns)]]&gt;$P$508,Tabla613[[#This Row],[Tiempo_normal (ns)]]&lt;$P$509)</f>
        <v>0</v>
      </c>
    </row>
    <row r="287" spans="2:32" x14ac:dyDescent="0.3">
      <c r="B287">
        <v>284</v>
      </c>
      <c r="C287">
        <v>25786</v>
      </c>
      <c r="D287">
        <v>92766</v>
      </c>
      <c r="E287">
        <v>284</v>
      </c>
      <c r="F287">
        <v>212488</v>
      </c>
      <c r="G287">
        <v>674360</v>
      </c>
      <c r="H287">
        <v>284</v>
      </c>
      <c r="I287" s="35">
        <v>2269600</v>
      </c>
      <c r="J287" s="35">
        <v>6912790</v>
      </c>
      <c r="K287">
        <v>284</v>
      </c>
      <c r="L287" s="35">
        <v>24025400</v>
      </c>
      <c r="M287" s="35">
        <v>77593400</v>
      </c>
      <c r="N287">
        <v>284</v>
      </c>
      <c r="O287" s="35">
        <v>235141000</v>
      </c>
      <c r="P287" s="35">
        <v>789006000</v>
      </c>
      <c r="R287" s="8">
        <v>284</v>
      </c>
      <c r="S287" t="b">
        <f>OR(Tabla19[[#This Row],[Tiempo_lineal (ns)]]&gt;$C$508,Tabla19[[#This Row],[Tiempo_lineal (ns)]]&lt;$C$509)</f>
        <v>0</v>
      </c>
      <c r="T287" t="b">
        <f>OR(Tabla19[[#This Row],[Tiempo_normal (ns)]]&gt;$D$508,Tabla19[[#This Row],[Tiempo_normal (ns)]]&lt;$D$509)</f>
        <v>0</v>
      </c>
      <c r="U287" s="8">
        <v>284</v>
      </c>
      <c r="V287" t="b">
        <f>OR(Tabla310[[#This Row],[Tiempo_lineal (ns)]]&gt;$F$508,Tabla310[[#This Row],[Tiempo_lineal (ns)]]&lt;$F$509)</f>
        <v>0</v>
      </c>
      <c r="W287" t="b">
        <f>OR(Tabla310[[#This Row],[Tiempo_normal (ns)]]&gt;$G$508,Tabla310[[#This Row],[Tiempo_normal (ns)]]&lt;$G$509)</f>
        <v>0</v>
      </c>
      <c r="X287" s="8">
        <v>284</v>
      </c>
      <c r="Y287" t="b">
        <f>OR(Tabla411[[#This Row],[Tiempo_lineal (ns)]]&gt;$I$508,Tabla411[[#This Row],[Tiempo_lineal (ns)]]&lt;$I$509)</f>
        <v>0</v>
      </c>
      <c r="Z287" t="b">
        <f>OR(Tabla411[[#This Row],[Tiempo_normal (ns)]]&gt;$J$508,Tabla411[[#This Row],[Tiempo_normal (ns)]]&lt;$J$509)</f>
        <v>0</v>
      </c>
      <c r="AA287" s="8">
        <v>284</v>
      </c>
      <c r="AB287" t="b">
        <f>OR(Tabla512[[#This Row],[Tiempo_lineal (ns)]]&gt;$L$508,Tabla512[[#This Row],[Tiempo_lineal (ns)]]&lt;$L$509)</f>
        <v>0</v>
      </c>
      <c r="AC287" t="b">
        <f>OR(Tabla512[[#This Row],[Tiempo_normal (ns)]]&gt;$M$508,Tabla512[[#This Row],[Tiempo_normal (ns)]]&lt;$M$509)</f>
        <v>0</v>
      </c>
      <c r="AD287" s="8">
        <v>284</v>
      </c>
      <c r="AE287" t="b">
        <f>OR(Tabla613[[#This Row],[Tiempo_lineal (ns)]]&gt;$O$508,Tabla613[[#This Row],[Tiempo_lineal (ns)]]&lt;$O$509)</f>
        <v>0</v>
      </c>
      <c r="AF287" s="1" t="b">
        <f>OR(Tabla613[[#This Row],[Tiempo_normal (ns)]]&gt;$P$508,Tabla613[[#This Row],[Tiempo_normal (ns)]]&lt;$P$509)</f>
        <v>0</v>
      </c>
    </row>
    <row r="288" spans="2:32" x14ac:dyDescent="0.3">
      <c r="B288">
        <v>285</v>
      </c>
      <c r="C288">
        <v>48166</v>
      </c>
      <c r="D288">
        <v>88823</v>
      </c>
      <c r="E288">
        <v>285</v>
      </c>
      <c r="F288">
        <v>229442</v>
      </c>
      <c r="G288">
        <v>659687</v>
      </c>
      <c r="H288">
        <v>285</v>
      </c>
      <c r="I288" s="35">
        <v>2306340</v>
      </c>
      <c r="J288" s="35">
        <v>6874350</v>
      </c>
      <c r="K288">
        <v>285</v>
      </c>
      <c r="L288" s="35">
        <v>23691300</v>
      </c>
      <c r="M288" s="35">
        <v>73334500</v>
      </c>
      <c r="N288">
        <v>285</v>
      </c>
      <c r="O288" s="35">
        <v>240396000</v>
      </c>
      <c r="P288" s="35">
        <v>749678000</v>
      </c>
      <c r="R288" s="7">
        <v>285</v>
      </c>
      <c r="S288" t="b">
        <f>OR(Tabla19[[#This Row],[Tiempo_lineal (ns)]]&gt;$C$508,Tabla19[[#This Row],[Tiempo_lineal (ns)]]&lt;$C$509)</f>
        <v>1</v>
      </c>
      <c r="T288" t="b">
        <f>OR(Tabla19[[#This Row],[Tiempo_normal (ns)]]&gt;$D$508,Tabla19[[#This Row],[Tiempo_normal (ns)]]&lt;$D$509)</f>
        <v>0</v>
      </c>
      <c r="U288" s="7">
        <v>285</v>
      </c>
      <c r="V288" t="b">
        <f>OR(Tabla310[[#This Row],[Tiempo_lineal (ns)]]&gt;$F$508,Tabla310[[#This Row],[Tiempo_lineal (ns)]]&lt;$F$509)</f>
        <v>0</v>
      </c>
      <c r="W288" t="b">
        <f>OR(Tabla310[[#This Row],[Tiempo_normal (ns)]]&gt;$G$508,Tabla310[[#This Row],[Tiempo_normal (ns)]]&lt;$G$509)</f>
        <v>0</v>
      </c>
      <c r="X288" s="7">
        <v>285</v>
      </c>
      <c r="Y288" t="b">
        <f>OR(Tabla411[[#This Row],[Tiempo_lineal (ns)]]&gt;$I$508,Tabla411[[#This Row],[Tiempo_lineal (ns)]]&lt;$I$509)</f>
        <v>0</v>
      </c>
      <c r="Z288" t="b">
        <f>OR(Tabla411[[#This Row],[Tiempo_normal (ns)]]&gt;$J$508,Tabla411[[#This Row],[Tiempo_normal (ns)]]&lt;$J$509)</f>
        <v>0</v>
      </c>
      <c r="AA288" s="7">
        <v>285</v>
      </c>
      <c r="AB288" t="b">
        <f>OR(Tabla512[[#This Row],[Tiempo_lineal (ns)]]&gt;$L$508,Tabla512[[#This Row],[Tiempo_lineal (ns)]]&lt;$L$509)</f>
        <v>0</v>
      </c>
      <c r="AC288" t="b">
        <f>OR(Tabla512[[#This Row],[Tiempo_normal (ns)]]&gt;$M$508,Tabla512[[#This Row],[Tiempo_normal (ns)]]&lt;$M$509)</f>
        <v>0</v>
      </c>
      <c r="AD288" s="7">
        <v>285</v>
      </c>
      <c r="AE288" t="b">
        <f>OR(Tabla613[[#This Row],[Tiempo_lineal (ns)]]&gt;$O$508,Tabla613[[#This Row],[Tiempo_lineal (ns)]]&lt;$O$509)</f>
        <v>0</v>
      </c>
      <c r="AF288" s="1" t="b">
        <f>OR(Tabla613[[#This Row],[Tiempo_normal (ns)]]&gt;$P$508,Tabla613[[#This Row],[Tiempo_normal (ns)]]&lt;$P$509)</f>
        <v>0</v>
      </c>
    </row>
    <row r="289" spans="2:32" x14ac:dyDescent="0.3">
      <c r="B289">
        <v>286</v>
      </c>
      <c r="C289">
        <v>25671</v>
      </c>
      <c r="D289">
        <v>90385</v>
      </c>
      <c r="E289">
        <v>286</v>
      </c>
      <c r="F289">
        <v>212517</v>
      </c>
      <c r="G289">
        <v>641667</v>
      </c>
      <c r="H289">
        <v>286</v>
      </c>
      <c r="I289" s="35">
        <v>2373860</v>
      </c>
      <c r="J289" s="35">
        <v>6535580</v>
      </c>
      <c r="K289">
        <v>286</v>
      </c>
      <c r="L289" s="35">
        <v>22478300</v>
      </c>
      <c r="M289" s="35">
        <v>78820800</v>
      </c>
      <c r="N289">
        <v>286</v>
      </c>
      <c r="O289" s="35">
        <v>242542000</v>
      </c>
      <c r="P289" s="35">
        <v>781601000</v>
      </c>
      <c r="R289" s="8">
        <v>286</v>
      </c>
      <c r="S289" t="b">
        <f>OR(Tabla19[[#This Row],[Tiempo_lineal (ns)]]&gt;$C$508,Tabla19[[#This Row],[Tiempo_lineal (ns)]]&lt;$C$509)</f>
        <v>0</v>
      </c>
      <c r="T289" t="b">
        <f>OR(Tabla19[[#This Row],[Tiempo_normal (ns)]]&gt;$D$508,Tabla19[[#This Row],[Tiempo_normal (ns)]]&lt;$D$509)</f>
        <v>0</v>
      </c>
      <c r="U289" s="8">
        <v>286</v>
      </c>
      <c r="V289" t="b">
        <f>OR(Tabla310[[#This Row],[Tiempo_lineal (ns)]]&gt;$F$508,Tabla310[[#This Row],[Tiempo_lineal (ns)]]&lt;$F$509)</f>
        <v>0</v>
      </c>
      <c r="W289" t="b">
        <f>OR(Tabla310[[#This Row],[Tiempo_normal (ns)]]&gt;$G$508,Tabla310[[#This Row],[Tiempo_normal (ns)]]&lt;$G$509)</f>
        <v>0</v>
      </c>
      <c r="X289" s="8">
        <v>286</v>
      </c>
      <c r="Y289" t="b">
        <f>OR(Tabla411[[#This Row],[Tiempo_lineal (ns)]]&gt;$I$508,Tabla411[[#This Row],[Tiempo_lineal (ns)]]&lt;$I$509)</f>
        <v>0</v>
      </c>
      <c r="Z289" t="b">
        <f>OR(Tabla411[[#This Row],[Tiempo_normal (ns)]]&gt;$J$508,Tabla411[[#This Row],[Tiempo_normal (ns)]]&lt;$J$509)</f>
        <v>0</v>
      </c>
      <c r="AA289" s="8">
        <v>286</v>
      </c>
      <c r="AB289" t="b">
        <f>OR(Tabla512[[#This Row],[Tiempo_lineal (ns)]]&gt;$L$508,Tabla512[[#This Row],[Tiempo_lineal (ns)]]&lt;$L$509)</f>
        <v>0</v>
      </c>
      <c r="AC289" t="b">
        <f>OR(Tabla512[[#This Row],[Tiempo_normal (ns)]]&gt;$M$508,Tabla512[[#This Row],[Tiempo_normal (ns)]]&lt;$M$509)</f>
        <v>0</v>
      </c>
      <c r="AD289" s="8">
        <v>286</v>
      </c>
      <c r="AE289" t="b">
        <f>OR(Tabla613[[#This Row],[Tiempo_lineal (ns)]]&gt;$O$508,Tabla613[[#This Row],[Tiempo_lineal (ns)]]&lt;$O$509)</f>
        <v>0</v>
      </c>
      <c r="AF289" s="1" t="b">
        <f>OR(Tabla613[[#This Row],[Tiempo_normal (ns)]]&gt;$P$508,Tabla613[[#This Row],[Tiempo_normal (ns)]]&lt;$P$509)</f>
        <v>0</v>
      </c>
    </row>
    <row r="290" spans="2:32" x14ac:dyDescent="0.3">
      <c r="B290">
        <v>287</v>
      </c>
      <c r="C290">
        <v>26017</v>
      </c>
      <c r="D290">
        <v>84058</v>
      </c>
      <c r="E290">
        <v>287</v>
      </c>
      <c r="F290">
        <v>212528</v>
      </c>
      <c r="G290">
        <v>641094</v>
      </c>
      <c r="H290">
        <v>287</v>
      </c>
      <c r="I290" s="35">
        <v>2128210</v>
      </c>
      <c r="J290" s="35">
        <v>6677170</v>
      </c>
      <c r="K290">
        <v>287</v>
      </c>
      <c r="L290" s="35">
        <v>24373200</v>
      </c>
      <c r="M290" s="35">
        <v>78753800</v>
      </c>
      <c r="N290">
        <v>287</v>
      </c>
      <c r="O290" s="35">
        <v>235109000</v>
      </c>
      <c r="P290" s="35">
        <v>785344000</v>
      </c>
      <c r="R290" s="7">
        <v>287</v>
      </c>
      <c r="S290" t="b">
        <f>OR(Tabla19[[#This Row],[Tiempo_lineal (ns)]]&gt;$C$508,Tabla19[[#This Row],[Tiempo_lineal (ns)]]&lt;$C$509)</f>
        <v>0</v>
      </c>
      <c r="T290" t="b">
        <f>OR(Tabla19[[#This Row],[Tiempo_normal (ns)]]&gt;$D$508,Tabla19[[#This Row],[Tiempo_normal (ns)]]&lt;$D$509)</f>
        <v>0</v>
      </c>
      <c r="U290" s="7">
        <v>287</v>
      </c>
      <c r="V290" t="b">
        <f>OR(Tabla310[[#This Row],[Tiempo_lineal (ns)]]&gt;$F$508,Tabla310[[#This Row],[Tiempo_lineal (ns)]]&lt;$F$509)</f>
        <v>0</v>
      </c>
      <c r="W290" t="b">
        <f>OR(Tabla310[[#This Row],[Tiempo_normal (ns)]]&gt;$G$508,Tabla310[[#This Row],[Tiempo_normal (ns)]]&lt;$G$509)</f>
        <v>0</v>
      </c>
      <c r="X290" s="7">
        <v>287</v>
      </c>
      <c r="Y290" t="b">
        <f>OR(Tabla411[[#This Row],[Tiempo_lineal (ns)]]&gt;$I$508,Tabla411[[#This Row],[Tiempo_lineal (ns)]]&lt;$I$509)</f>
        <v>0</v>
      </c>
      <c r="Z290" t="b">
        <f>OR(Tabla411[[#This Row],[Tiempo_normal (ns)]]&gt;$J$508,Tabla411[[#This Row],[Tiempo_normal (ns)]]&lt;$J$509)</f>
        <v>0</v>
      </c>
      <c r="AA290" s="7">
        <v>287</v>
      </c>
      <c r="AB290" t="b">
        <f>OR(Tabla512[[#This Row],[Tiempo_lineal (ns)]]&gt;$L$508,Tabla512[[#This Row],[Tiempo_lineal (ns)]]&lt;$L$509)</f>
        <v>0</v>
      </c>
      <c r="AC290" t="b">
        <f>OR(Tabla512[[#This Row],[Tiempo_normal (ns)]]&gt;$M$508,Tabla512[[#This Row],[Tiempo_normal (ns)]]&lt;$M$509)</f>
        <v>0</v>
      </c>
      <c r="AD290" s="7">
        <v>287</v>
      </c>
      <c r="AE290" t="b">
        <f>OR(Tabla613[[#This Row],[Tiempo_lineal (ns)]]&gt;$O$508,Tabla613[[#This Row],[Tiempo_lineal (ns)]]&lt;$O$509)</f>
        <v>0</v>
      </c>
      <c r="AF290" s="1" t="b">
        <f>OR(Tabla613[[#This Row],[Tiempo_normal (ns)]]&gt;$P$508,Tabla613[[#This Row],[Tiempo_normal (ns)]]&lt;$P$509)</f>
        <v>0</v>
      </c>
    </row>
    <row r="291" spans="2:32" x14ac:dyDescent="0.3">
      <c r="B291">
        <v>288</v>
      </c>
      <c r="C291">
        <v>26216</v>
      </c>
      <c r="D291">
        <v>88875</v>
      </c>
      <c r="E291">
        <v>288</v>
      </c>
      <c r="F291">
        <v>212540</v>
      </c>
      <c r="G291">
        <v>890608</v>
      </c>
      <c r="H291">
        <v>288</v>
      </c>
      <c r="I291" s="35">
        <v>2280500</v>
      </c>
      <c r="J291" s="35">
        <v>6696350</v>
      </c>
      <c r="K291">
        <v>288</v>
      </c>
      <c r="L291" s="35">
        <v>24260600</v>
      </c>
      <c r="M291" s="35">
        <v>79656800</v>
      </c>
      <c r="N291">
        <v>288</v>
      </c>
      <c r="O291" s="35">
        <v>232344000</v>
      </c>
      <c r="P291" s="35">
        <v>780253000</v>
      </c>
      <c r="R291" s="8">
        <v>288</v>
      </c>
      <c r="S291" t="b">
        <f>OR(Tabla19[[#This Row],[Tiempo_lineal (ns)]]&gt;$C$508,Tabla19[[#This Row],[Tiempo_lineal (ns)]]&lt;$C$509)</f>
        <v>0</v>
      </c>
      <c r="T291" t="b">
        <f>OR(Tabla19[[#This Row],[Tiempo_normal (ns)]]&gt;$D$508,Tabla19[[#This Row],[Tiempo_normal (ns)]]&lt;$D$509)</f>
        <v>0</v>
      </c>
      <c r="U291" s="8">
        <v>288</v>
      </c>
      <c r="V291" t="b">
        <f>OR(Tabla310[[#This Row],[Tiempo_lineal (ns)]]&gt;$F$508,Tabla310[[#This Row],[Tiempo_lineal (ns)]]&lt;$F$509)</f>
        <v>0</v>
      </c>
      <c r="W291" t="b">
        <f>OR(Tabla310[[#This Row],[Tiempo_normal (ns)]]&gt;$G$508,Tabla310[[#This Row],[Tiempo_normal (ns)]]&lt;$G$509)</f>
        <v>0</v>
      </c>
      <c r="X291" s="8">
        <v>288</v>
      </c>
      <c r="Y291" t="b">
        <f>OR(Tabla411[[#This Row],[Tiempo_lineal (ns)]]&gt;$I$508,Tabla411[[#This Row],[Tiempo_lineal (ns)]]&lt;$I$509)</f>
        <v>0</v>
      </c>
      <c r="Z291" t="b">
        <f>OR(Tabla411[[#This Row],[Tiempo_normal (ns)]]&gt;$J$508,Tabla411[[#This Row],[Tiempo_normal (ns)]]&lt;$J$509)</f>
        <v>0</v>
      </c>
      <c r="AA291" s="8">
        <v>288</v>
      </c>
      <c r="AB291" t="b">
        <f>OR(Tabla512[[#This Row],[Tiempo_lineal (ns)]]&gt;$L$508,Tabla512[[#This Row],[Tiempo_lineal (ns)]]&lt;$L$509)</f>
        <v>0</v>
      </c>
      <c r="AC291" t="b">
        <f>OR(Tabla512[[#This Row],[Tiempo_normal (ns)]]&gt;$M$508,Tabla512[[#This Row],[Tiempo_normal (ns)]]&lt;$M$509)</f>
        <v>0</v>
      </c>
      <c r="AD291" s="8">
        <v>288</v>
      </c>
      <c r="AE291" t="b">
        <f>OR(Tabla613[[#This Row],[Tiempo_lineal (ns)]]&gt;$O$508,Tabla613[[#This Row],[Tiempo_lineal (ns)]]&lt;$O$509)</f>
        <v>0</v>
      </c>
      <c r="AF291" s="1" t="b">
        <f>OR(Tabla613[[#This Row],[Tiempo_normal (ns)]]&gt;$P$508,Tabla613[[#This Row],[Tiempo_normal (ns)]]&lt;$P$509)</f>
        <v>0</v>
      </c>
    </row>
    <row r="292" spans="2:32" x14ac:dyDescent="0.3">
      <c r="B292">
        <v>289</v>
      </c>
      <c r="C292">
        <v>27450</v>
      </c>
      <c r="D292">
        <v>102426</v>
      </c>
      <c r="E292">
        <v>289</v>
      </c>
      <c r="F292">
        <v>213163</v>
      </c>
      <c r="G292">
        <v>649871</v>
      </c>
      <c r="H292">
        <v>289</v>
      </c>
      <c r="I292" s="35">
        <v>2128220</v>
      </c>
      <c r="J292" s="35">
        <v>7121210</v>
      </c>
      <c r="K292">
        <v>289</v>
      </c>
      <c r="L292" s="35">
        <v>26545400</v>
      </c>
      <c r="M292" s="35">
        <v>77015400</v>
      </c>
      <c r="N292">
        <v>289</v>
      </c>
      <c r="O292" s="35">
        <v>223774000</v>
      </c>
      <c r="P292" s="35">
        <v>768376000</v>
      </c>
      <c r="R292" s="7">
        <v>289</v>
      </c>
      <c r="S292" t="b">
        <f>OR(Tabla19[[#This Row],[Tiempo_lineal (ns)]]&gt;$C$508,Tabla19[[#This Row],[Tiempo_lineal (ns)]]&lt;$C$509)</f>
        <v>0</v>
      </c>
      <c r="T292" t="b">
        <f>OR(Tabla19[[#This Row],[Tiempo_normal (ns)]]&gt;$D$508,Tabla19[[#This Row],[Tiempo_normal (ns)]]&lt;$D$509)</f>
        <v>0</v>
      </c>
      <c r="U292" s="7">
        <v>289</v>
      </c>
      <c r="V292" t="b">
        <f>OR(Tabla310[[#This Row],[Tiempo_lineal (ns)]]&gt;$F$508,Tabla310[[#This Row],[Tiempo_lineal (ns)]]&lt;$F$509)</f>
        <v>0</v>
      </c>
      <c r="W292" t="b">
        <f>OR(Tabla310[[#This Row],[Tiempo_normal (ns)]]&gt;$G$508,Tabla310[[#This Row],[Tiempo_normal (ns)]]&lt;$G$509)</f>
        <v>0</v>
      </c>
      <c r="X292" s="7">
        <v>289</v>
      </c>
      <c r="Y292" t="b">
        <f>OR(Tabla411[[#This Row],[Tiempo_lineal (ns)]]&gt;$I$508,Tabla411[[#This Row],[Tiempo_lineal (ns)]]&lt;$I$509)</f>
        <v>0</v>
      </c>
      <c r="Z292" t="b">
        <f>OR(Tabla411[[#This Row],[Tiempo_normal (ns)]]&gt;$J$508,Tabla411[[#This Row],[Tiempo_normal (ns)]]&lt;$J$509)</f>
        <v>0</v>
      </c>
      <c r="AA292" s="7">
        <v>289</v>
      </c>
      <c r="AB292" t="b">
        <f>OR(Tabla512[[#This Row],[Tiempo_lineal (ns)]]&gt;$L$508,Tabla512[[#This Row],[Tiempo_lineal (ns)]]&lt;$L$509)</f>
        <v>0</v>
      </c>
      <c r="AC292" t="b">
        <f>OR(Tabla512[[#This Row],[Tiempo_normal (ns)]]&gt;$M$508,Tabla512[[#This Row],[Tiempo_normal (ns)]]&lt;$M$509)</f>
        <v>0</v>
      </c>
      <c r="AD292" s="7">
        <v>289</v>
      </c>
      <c r="AE292" t="b">
        <f>OR(Tabla613[[#This Row],[Tiempo_lineal (ns)]]&gt;$O$508,Tabla613[[#This Row],[Tiempo_lineal (ns)]]&lt;$O$509)</f>
        <v>0</v>
      </c>
      <c r="AF292" s="1" t="b">
        <f>OR(Tabla613[[#This Row],[Tiempo_normal (ns)]]&gt;$P$508,Tabla613[[#This Row],[Tiempo_normal (ns)]]&lt;$P$509)</f>
        <v>0</v>
      </c>
    </row>
    <row r="293" spans="2:32" x14ac:dyDescent="0.3">
      <c r="B293">
        <v>290</v>
      </c>
      <c r="C293">
        <v>25960</v>
      </c>
      <c r="D293">
        <v>95001</v>
      </c>
      <c r="E293">
        <v>290</v>
      </c>
      <c r="F293">
        <v>212507</v>
      </c>
      <c r="G293">
        <v>664757</v>
      </c>
      <c r="H293">
        <v>290</v>
      </c>
      <c r="I293" s="35">
        <v>2228010</v>
      </c>
      <c r="J293" s="35">
        <v>6673280</v>
      </c>
      <c r="K293">
        <v>290</v>
      </c>
      <c r="L293" s="35">
        <v>22767100</v>
      </c>
      <c r="M293" s="35">
        <v>73869300</v>
      </c>
      <c r="N293">
        <v>290</v>
      </c>
      <c r="O293" s="35">
        <v>237377000</v>
      </c>
      <c r="P293" s="35">
        <v>783822000</v>
      </c>
      <c r="R293" s="8">
        <v>290</v>
      </c>
      <c r="S293" t="b">
        <f>OR(Tabla19[[#This Row],[Tiempo_lineal (ns)]]&gt;$C$508,Tabla19[[#This Row],[Tiempo_lineal (ns)]]&lt;$C$509)</f>
        <v>0</v>
      </c>
      <c r="T293" t="b">
        <f>OR(Tabla19[[#This Row],[Tiempo_normal (ns)]]&gt;$D$508,Tabla19[[#This Row],[Tiempo_normal (ns)]]&lt;$D$509)</f>
        <v>0</v>
      </c>
      <c r="U293" s="8">
        <v>290</v>
      </c>
      <c r="V293" t="b">
        <f>OR(Tabla310[[#This Row],[Tiempo_lineal (ns)]]&gt;$F$508,Tabla310[[#This Row],[Tiempo_lineal (ns)]]&lt;$F$509)</f>
        <v>0</v>
      </c>
      <c r="W293" t="b">
        <f>OR(Tabla310[[#This Row],[Tiempo_normal (ns)]]&gt;$G$508,Tabla310[[#This Row],[Tiempo_normal (ns)]]&lt;$G$509)</f>
        <v>0</v>
      </c>
      <c r="X293" s="8">
        <v>290</v>
      </c>
      <c r="Y293" t="b">
        <f>OR(Tabla411[[#This Row],[Tiempo_lineal (ns)]]&gt;$I$508,Tabla411[[#This Row],[Tiempo_lineal (ns)]]&lt;$I$509)</f>
        <v>0</v>
      </c>
      <c r="Z293" t="b">
        <f>OR(Tabla411[[#This Row],[Tiempo_normal (ns)]]&gt;$J$508,Tabla411[[#This Row],[Tiempo_normal (ns)]]&lt;$J$509)</f>
        <v>0</v>
      </c>
      <c r="AA293" s="8">
        <v>290</v>
      </c>
      <c r="AB293" t="b">
        <f>OR(Tabla512[[#This Row],[Tiempo_lineal (ns)]]&gt;$L$508,Tabla512[[#This Row],[Tiempo_lineal (ns)]]&lt;$L$509)</f>
        <v>0</v>
      </c>
      <c r="AC293" t="b">
        <f>OR(Tabla512[[#This Row],[Tiempo_normal (ns)]]&gt;$M$508,Tabla512[[#This Row],[Tiempo_normal (ns)]]&lt;$M$509)</f>
        <v>0</v>
      </c>
      <c r="AD293" s="8">
        <v>290</v>
      </c>
      <c r="AE293" t="b">
        <f>OR(Tabla613[[#This Row],[Tiempo_lineal (ns)]]&gt;$O$508,Tabla613[[#This Row],[Tiempo_lineal (ns)]]&lt;$O$509)</f>
        <v>0</v>
      </c>
      <c r="AF293" s="1" t="b">
        <f>OR(Tabla613[[#This Row],[Tiempo_normal (ns)]]&gt;$P$508,Tabla613[[#This Row],[Tiempo_normal (ns)]]&lt;$P$509)</f>
        <v>0</v>
      </c>
    </row>
    <row r="294" spans="2:32" x14ac:dyDescent="0.3">
      <c r="B294">
        <v>291</v>
      </c>
      <c r="C294">
        <v>24875</v>
      </c>
      <c r="D294">
        <v>92193</v>
      </c>
      <c r="E294">
        <v>291</v>
      </c>
      <c r="F294">
        <v>212836</v>
      </c>
      <c r="G294">
        <v>645828</v>
      </c>
      <c r="H294">
        <v>291</v>
      </c>
      <c r="I294" s="35">
        <v>2126150</v>
      </c>
      <c r="J294" s="35">
        <v>6593260</v>
      </c>
      <c r="K294">
        <v>291</v>
      </c>
      <c r="L294" s="35">
        <v>22225700</v>
      </c>
      <c r="M294" s="35">
        <v>77030800</v>
      </c>
      <c r="N294">
        <v>291</v>
      </c>
      <c r="O294" s="35">
        <v>256463000</v>
      </c>
      <c r="P294" s="35">
        <v>758090000</v>
      </c>
      <c r="R294" s="7">
        <v>291</v>
      </c>
      <c r="S294" t="b">
        <f>OR(Tabla19[[#This Row],[Tiempo_lineal (ns)]]&gt;$C$508,Tabla19[[#This Row],[Tiempo_lineal (ns)]]&lt;$C$509)</f>
        <v>0</v>
      </c>
      <c r="T294" t="b">
        <f>OR(Tabla19[[#This Row],[Tiempo_normal (ns)]]&gt;$D$508,Tabla19[[#This Row],[Tiempo_normal (ns)]]&lt;$D$509)</f>
        <v>0</v>
      </c>
      <c r="U294" s="7">
        <v>291</v>
      </c>
      <c r="V294" t="b">
        <f>OR(Tabla310[[#This Row],[Tiempo_lineal (ns)]]&gt;$F$508,Tabla310[[#This Row],[Tiempo_lineal (ns)]]&lt;$F$509)</f>
        <v>0</v>
      </c>
      <c r="W294" t="b">
        <f>OR(Tabla310[[#This Row],[Tiempo_normal (ns)]]&gt;$G$508,Tabla310[[#This Row],[Tiempo_normal (ns)]]&lt;$G$509)</f>
        <v>0</v>
      </c>
      <c r="X294" s="7">
        <v>291</v>
      </c>
      <c r="Y294" t="b">
        <f>OR(Tabla411[[#This Row],[Tiempo_lineal (ns)]]&gt;$I$508,Tabla411[[#This Row],[Tiempo_lineal (ns)]]&lt;$I$509)</f>
        <v>0</v>
      </c>
      <c r="Z294" t="b">
        <f>OR(Tabla411[[#This Row],[Tiempo_normal (ns)]]&gt;$J$508,Tabla411[[#This Row],[Tiempo_normal (ns)]]&lt;$J$509)</f>
        <v>0</v>
      </c>
      <c r="AA294" s="7">
        <v>291</v>
      </c>
      <c r="AB294" t="b">
        <f>OR(Tabla512[[#This Row],[Tiempo_lineal (ns)]]&gt;$L$508,Tabla512[[#This Row],[Tiempo_lineal (ns)]]&lt;$L$509)</f>
        <v>0</v>
      </c>
      <c r="AC294" t="b">
        <f>OR(Tabla512[[#This Row],[Tiempo_normal (ns)]]&gt;$M$508,Tabla512[[#This Row],[Tiempo_normal (ns)]]&lt;$M$509)</f>
        <v>0</v>
      </c>
      <c r="AD294" s="7">
        <v>291</v>
      </c>
      <c r="AE294" t="b">
        <f>OR(Tabla613[[#This Row],[Tiempo_lineal (ns)]]&gt;$O$508,Tabla613[[#This Row],[Tiempo_lineal (ns)]]&lt;$O$509)</f>
        <v>0</v>
      </c>
      <c r="AF294" s="1" t="b">
        <f>OR(Tabla613[[#This Row],[Tiempo_normal (ns)]]&gt;$P$508,Tabla613[[#This Row],[Tiempo_normal (ns)]]&lt;$P$509)</f>
        <v>0</v>
      </c>
    </row>
    <row r="295" spans="2:32" x14ac:dyDescent="0.3">
      <c r="B295">
        <v>292</v>
      </c>
      <c r="C295">
        <v>24998</v>
      </c>
      <c r="D295">
        <v>91426</v>
      </c>
      <c r="E295">
        <v>292</v>
      </c>
      <c r="F295">
        <v>212561</v>
      </c>
      <c r="G295">
        <v>655525</v>
      </c>
      <c r="H295">
        <v>292</v>
      </c>
      <c r="I295" s="35">
        <v>2145330</v>
      </c>
      <c r="J295" s="35">
        <v>6682110</v>
      </c>
      <c r="K295">
        <v>292</v>
      </c>
      <c r="L295" s="35">
        <v>26455300</v>
      </c>
      <c r="M295" s="35">
        <v>77080800</v>
      </c>
      <c r="N295">
        <v>292</v>
      </c>
      <c r="O295" s="35">
        <v>253611000</v>
      </c>
      <c r="P295" s="35">
        <v>780943000</v>
      </c>
      <c r="R295" s="8">
        <v>292</v>
      </c>
      <c r="S295" t="b">
        <f>OR(Tabla19[[#This Row],[Tiempo_lineal (ns)]]&gt;$C$508,Tabla19[[#This Row],[Tiempo_lineal (ns)]]&lt;$C$509)</f>
        <v>0</v>
      </c>
      <c r="T295" t="b">
        <f>OR(Tabla19[[#This Row],[Tiempo_normal (ns)]]&gt;$D$508,Tabla19[[#This Row],[Tiempo_normal (ns)]]&lt;$D$509)</f>
        <v>0</v>
      </c>
      <c r="U295" s="8">
        <v>292</v>
      </c>
      <c r="V295" t="b">
        <f>OR(Tabla310[[#This Row],[Tiempo_lineal (ns)]]&gt;$F$508,Tabla310[[#This Row],[Tiempo_lineal (ns)]]&lt;$F$509)</f>
        <v>0</v>
      </c>
      <c r="W295" t="b">
        <f>OR(Tabla310[[#This Row],[Tiempo_normal (ns)]]&gt;$G$508,Tabla310[[#This Row],[Tiempo_normal (ns)]]&lt;$G$509)</f>
        <v>0</v>
      </c>
      <c r="X295" s="8">
        <v>292</v>
      </c>
      <c r="Y295" t="b">
        <f>OR(Tabla411[[#This Row],[Tiempo_lineal (ns)]]&gt;$I$508,Tabla411[[#This Row],[Tiempo_lineal (ns)]]&lt;$I$509)</f>
        <v>0</v>
      </c>
      <c r="Z295" t="b">
        <f>OR(Tabla411[[#This Row],[Tiempo_normal (ns)]]&gt;$J$508,Tabla411[[#This Row],[Tiempo_normal (ns)]]&lt;$J$509)</f>
        <v>0</v>
      </c>
      <c r="AA295" s="8">
        <v>292</v>
      </c>
      <c r="AB295" t="b">
        <f>OR(Tabla512[[#This Row],[Tiempo_lineal (ns)]]&gt;$L$508,Tabla512[[#This Row],[Tiempo_lineal (ns)]]&lt;$L$509)</f>
        <v>0</v>
      </c>
      <c r="AC295" t="b">
        <f>OR(Tabla512[[#This Row],[Tiempo_normal (ns)]]&gt;$M$508,Tabla512[[#This Row],[Tiempo_normal (ns)]]&lt;$M$509)</f>
        <v>0</v>
      </c>
      <c r="AD295" s="8">
        <v>292</v>
      </c>
      <c r="AE295" t="b">
        <f>OR(Tabla613[[#This Row],[Tiempo_lineal (ns)]]&gt;$O$508,Tabla613[[#This Row],[Tiempo_lineal (ns)]]&lt;$O$509)</f>
        <v>0</v>
      </c>
      <c r="AF295" s="1" t="b">
        <f>OR(Tabla613[[#This Row],[Tiempo_normal (ns)]]&gt;$P$508,Tabla613[[#This Row],[Tiempo_normal (ns)]]&lt;$P$509)</f>
        <v>0</v>
      </c>
    </row>
    <row r="296" spans="2:32" x14ac:dyDescent="0.3">
      <c r="B296">
        <v>293</v>
      </c>
      <c r="C296">
        <v>25158</v>
      </c>
      <c r="D296">
        <v>93023</v>
      </c>
      <c r="E296">
        <v>293</v>
      </c>
      <c r="F296">
        <v>212479</v>
      </c>
      <c r="G296">
        <v>643532</v>
      </c>
      <c r="H296">
        <v>293</v>
      </c>
      <c r="I296" s="35">
        <v>2276980</v>
      </c>
      <c r="J296" s="35">
        <v>8248660</v>
      </c>
      <c r="K296">
        <v>293</v>
      </c>
      <c r="L296" s="35">
        <v>24148400</v>
      </c>
      <c r="M296" s="35">
        <v>75800100</v>
      </c>
      <c r="N296">
        <v>293</v>
      </c>
      <c r="O296" s="35">
        <v>224656000</v>
      </c>
      <c r="P296" s="35">
        <v>786744000</v>
      </c>
      <c r="R296" s="7">
        <v>293</v>
      </c>
      <c r="S296" t="b">
        <f>OR(Tabla19[[#This Row],[Tiempo_lineal (ns)]]&gt;$C$508,Tabla19[[#This Row],[Tiempo_lineal (ns)]]&lt;$C$509)</f>
        <v>0</v>
      </c>
      <c r="T296" t="b">
        <f>OR(Tabla19[[#This Row],[Tiempo_normal (ns)]]&gt;$D$508,Tabla19[[#This Row],[Tiempo_normal (ns)]]&lt;$D$509)</f>
        <v>0</v>
      </c>
      <c r="U296" s="7">
        <v>293</v>
      </c>
      <c r="V296" t="b">
        <f>OR(Tabla310[[#This Row],[Tiempo_lineal (ns)]]&gt;$F$508,Tabla310[[#This Row],[Tiempo_lineal (ns)]]&lt;$F$509)</f>
        <v>0</v>
      </c>
      <c r="W296" t="b">
        <f>OR(Tabla310[[#This Row],[Tiempo_normal (ns)]]&gt;$G$508,Tabla310[[#This Row],[Tiempo_normal (ns)]]&lt;$G$509)</f>
        <v>0</v>
      </c>
      <c r="X296" s="7">
        <v>293</v>
      </c>
      <c r="Y296" t="b">
        <f>OR(Tabla411[[#This Row],[Tiempo_lineal (ns)]]&gt;$I$508,Tabla411[[#This Row],[Tiempo_lineal (ns)]]&lt;$I$509)</f>
        <v>0</v>
      </c>
      <c r="Z296" t="b">
        <f>OR(Tabla411[[#This Row],[Tiempo_normal (ns)]]&gt;$J$508,Tabla411[[#This Row],[Tiempo_normal (ns)]]&lt;$J$509)</f>
        <v>1</v>
      </c>
      <c r="AA296" s="7">
        <v>293</v>
      </c>
      <c r="AB296" t="b">
        <f>OR(Tabla512[[#This Row],[Tiempo_lineal (ns)]]&gt;$L$508,Tabla512[[#This Row],[Tiempo_lineal (ns)]]&lt;$L$509)</f>
        <v>0</v>
      </c>
      <c r="AC296" t="b">
        <f>OR(Tabla512[[#This Row],[Tiempo_normal (ns)]]&gt;$M$508,Tabla512[[#This Row],[Tiempo_normal (ns)]]&lt;$M$509)</f>
        <v>0</v>
      </c>
      <c r="AD296" s="7">
        <v>293</v>
      </c>
      <c r="AE296" t="b">
        <f>OR(Tabla613[[#This Row],[Tiempo_lineal (ns)]]&gt;$O$508,Tabla613[[#This Row],[Tiempo_lineal (ns)]]&lt;$O$509)</f>
        <v>0</v>
      </c>
      <c r="AF296" s="1" t="b">
        <f>OR(Tabla613[[#This Row],[Tiempo_normal (ns)]]&gt;$P$508,Tabla613[[#This Row],[Tiempo_normal (ns)]]&lt;$P$509)</f>
        <v>0</v>
      </c>
    </row>
    <row r="297" spans="2:32" x14ac:dyDescent="0.3">
      <c r="B297">
        <v>294</v>
      </c>
      <c r="C297">
        <v>25380</v>
      </c>
      <c r="D297">
        <v>91942</v>
      </c>
      <c r="E297">
        <v>294</v>
      </c>
      <c r="F297">
        <v>212553</v>
      </c>
      <c r="G297">
        <v>645554</v>
      </c>
      <c r="H297">
        <v>294</v>
      </c>
      <c r="I297" s="35">
        <v>2208050</v>
      </c>
      <c r="J297" s="35">
        <v>7035220</v>
      </c>
      <c r="K297">
        <v>294</v>
      </c>
      <c r="L297" s="35">
        <v>24460900</v>
      </c>
      <c r="M297" s="35">
        <v>83107700</v>
      </c>
      <c r="N297">
        <v>294</v>
      </c>
      <c r="O297" s="35">
        <v>231498000</v>
      </c>
      <c r="P297" s="35">
        <v>793168000</v>
      </c>
      <c r="R297" s="8">
        <v>294</v>
      </c>
      <c r="S297" t="b">
        <f>OR(Tabla19[[#This Row],[Tiempo_lineal (ns)]]&gt;$C$508,Tabla19[[#This Row],[Tiempo_lineal (ns)]]&lt;$C$509)</f>
        <v>0</v>
      </c>
      <c r="T297" t="b">
        <f>OR(Tabla19[[#This Row],[Tiempo_normal (ns)]]&gt;$D$508,Tabla19[[#This Row],[Tiempo_normal (ns)]]&lt;$D$509)</f>
        <v>0</v>
      </c>
      <c r="U297" s="8">
        <v>294</v>
      </c>
      <c r="V297" t="b">
        <f>OR(Tabla310[[#This Row],[Tiempo_lineal (ns)]]&gt;$F$508,Tabla310[[#This Row],[Tiempo_lineal (ns)]]&lt;$F$509)</f>
        <v>0</v>
      </c>
      <c r="W297" t="b">
        <f>OR(Tabla310[[#This Row],[Tiempo_normal (ns)]]&gt;$G$508,Tabla310[[#This Row],[Tiempo_normal (ns)]]&lt;$G$509)</f>
        <v>0</v>
      </c>
      <c r="X297" s="8">
        <v>294</v>
      </c>
      <c r="Y297" t="b">
        <f>OR(Tabla411[[#This Row],[Tiempo_lineal (ns)]]&gt;$I$508,Tabla411[[#This Row],[Tiempo_lineal (ns)]]&lt;$I$509)</f>
        <v>0</v>
      </c>
      <c r="Z297" t="b">
        <f>OR(Tabla411[[#This Row],[Tiempo_normal (ns)]]&gt;$J$508,Tabla411[[#This Row],[Tiempo_normal (ns)]]&lt;$J$509)</f>
        <v>0</v>
      </c>
      <c r="AA297" s="8">
        <v>294</v>
      </c>
      <c r="AB297" t="b">
        <f>OR(Tabla512[[#This Row],[Tiempo_lineal (ns)]]&gt;$L$508,Tabla512[[#This Row],[Tiempo_lineal (ns)]]&lt;$L$509)</f>
        <v>0</v>
      </c>
      <c r="AC297" t="b">
        <f>OR(Tabla512[[#This Row],[Tiempo_normal (ns)]]&gt;$M$508,Tabla512[[#This Row],[Tiempo_normal (ns)]]&lt;$M$509)</f>
        <v>0</v>
      </c>
      <c r="AD297" s="8">
        <v>294</v>
      </c>
      <c r="AE297" t="b">
        <f>OR(Tabla613[[#This Row],[Tiempo_lineal (ns)]]&gt;$O$508,Tabla613[[#This Row],[Tiempo_lineal (ns)]]&lt;$O$509)</f>
        <v>0</v>
      </c>
      <c r="AF297" s="1" t="b">
        <f>OR(Tabla613[[#This Row],[Tiempo_normal (ns)]]&gt;$P$508,Tabla613[[#This Row],[Tiempo_normal (ns)]]&lt;$P$509)</f>
        <v>0</v>
      </c>
    </row>
    <row r="298" spans="2:32" x14ac:dyDescent="0.3">
      <c r="B298">
        <v>295</v>
      </c>
      <c r="C298">
        <v>25471</v>
      </c>
      <c r="D298">
        <v>92395</v>
      </c>
      <c r="E298">
        <v>295</v>
      </c>
      <c r="F298">
        <v>213035</v>
      </c>
      <c r="G298">
        <v>690847</v>
      </c>
      <c r="H298">
        <v>295</v>
      </c>
      <c r="I298" s="35">
        <v>2138950</v>
      </c>
      <c r="J298" s="35">
        <v>6622860</v>
      </c>
      <c r="K298">
        <v>295</v>
      </c>
      <c r="L298" s="35">
        <v>25123000</v>
      </c>
      <c r="M298" s="35">
        <v>77431200</v>
      </c>
      <c r="N298">
        <v>295</v>
      </c>
      <c r="O298" s="35">
        <v>224871000</v>
      </c>
      <c r="P298" s="35">
        <v>797925000</v>
      </c>
      <c r="R298" s="7">
        <v>295</v>
      </c>
      <c r="S298" t="b">
        <f>OR(Tabla19[[#This Row],[Tiempo_lineal (ns)]]&gt;$C$508,Tabla19[[#This Row],[Tiempo_lineal (ns)]]&lt;$C$509)</f>
        <v>0</v>
      </c>
      <c r="T298" t="b">
        <f>OR(Tabla19[[#This Row],[Tiempo_normal (ns)]]&gt;$D$508,Tabla19[[#This Row],[Tiempo_normal (ns)]]&lt;$D$509)</f>
        <v>0</v>
      </c>
      <c r="U298" s="7">
        <v>295</v>
      </c>
      <c r="V298" t="b">
        <f>OR(Tabla310[[#This Row],[Tiempo_lineal (ns)]]&gt;$F$508,Tabla310[[#This Row],[Tiempo_lineal (ns)]]&lt;$F$509)</f>
        <v>0</v>
      </c>
      <c r="W298" t="b">
        <f>OR(Tabla310[[#This Row],[Tiempo_normal (ns)]]&gt;$G$508,Tabla310[[#This Row],[Tiempo_normal (ns)]]&lt;$G$509)</f>
        <v>0</v>
      </c>
      <c r="X298" s="7">
        <v>295</v>
      </c>
      <c r="Y298" t="b">
        <f>OR(Tabla411[[#This Row],[Tiempo_lineal (ns)]]&gt;$I$508,Tabla411[[#This Row],[Tiempo_lineal (ns)]]&lt;$I$509)</f>
        <v>0</v>
      </c>
      <c r="Z298" t="b">
        <f>OR(Tabla411[[#This Row],[Tiempo_normal (ns)]]&gt;$J$508,Tabla411[[#This Row],[Tiempo_normal (ns)]]&lt;$J$509)</f>
        <v>0</v>
      </c>
      <c r="AA298" s="7">
        <v>295</v>
      </c>
      <c r="AB298" t="b">
        <f>OR(Tabla512[[#This Row],[Tiempo_lineal (ns)]]&gt;$L$508,Tabla512[[#This Row],[Tiempo_lineal (ns)]]&lt;$L$509)</f>
        <v>0</v>
      </c>
      <c r="AC298" t="b">
        <f>OR(Tabla512[[#This Row],[Tiempo_normal (ns)]]&gt;$M$508,Tabla512[[#This Row],[Tiempo_normal (ns)]]&lt;$M$509)</f>
        <v>0</v>
      </c>
      <c r="AD298" s="7">
        <v>295</v>
      </c>
      <c r="AE298" t="b">
        <f>OR(Tabla613[[#This Row],[Tiempo_lineal (ns)]]&gt;$O$508,Tabla613[[#This Row],[Tiempo_lineal (ns)]]&lt;$O$509)</f>
        <v>0</v>
      </c>
      <c r="AF298" s="1" t="b">
        <f>OR(Tabla613[[#This Row],[Tiempo_normal (ns)]]&gt;$P$508,Tabla613[[#This Row],[Tiempo_normal (ns)]]&lt;$P$509)</f>
        <v>0</v>
      </c>
    </row>
    <row r="299" spans="2:32" x14ac:dyDescent="0.3">
      <c r="B299">
        <v>296</v>
      </c>
      <c r="C299">
        <v>25044</v>
      </c>
      <c r="D299">
        <v>88907</v>
      </c>
      <c r="E299">
        <v>296</v>
      </c>
      <c r="F299">
        <v>242372</v>
      </c>
      <c r="G299">
        <v>673562</v>
      </c>
      <c r="H299">
        <v>296</v>
      </c>
      <c r="I299" s="35">
        <v>2194020</v>
      </c>
      <c r="J299" s="35">
        <v>6688760</v>
      </c>
      <c r="K299">
        <v>296</v>
      </c>
      <c r="L299" s="35">
        <v>25890100</v>
      </c>
      <c r="M299" s="35">
        <v>76870200</v>
      </c>
      <c r="N299">
        <v>296</v>
      </c>
      <c r="O299" s="35">
        <v>242712000</v>
      </c>
      <c r="P299" s="35">
        <v>862479000</v>
      </c>
      <c r="R299" s="8">
        <v>296</v>
      </c>
      <c r="S299" t="b">
        <f>OR(Tabla19[[#This Row],[Tiempo_lineal (ns)]]&gt;$C$508,Tabla19[[#This Row],[Tiempo_lineal (ns)]]&lt;$C$509)</f>
        <v>0</v>
      </c>
      <c r="T299" t="b">
        <f>OR(Tabla19[[#This Row],[Tiempo_normal (ns)]]&gt;$D$508,Tabla19[[#This Row],[Tiempo_normal (ns)]]&lt;$D$509)</f>
        <v>0</v>
      </c>
      <c r="U299" s="8">
        <v>296</v>
      </c>
      <c r="V299" t="b">
        <f>OR(Tabla310[[#This Row],[Tiempo_lineal (ns)]]&gt;$F$508,Tabla310[[#This Row],[Tiempo_lineal (ns)]]&lt;$F$509)</f>
        <v>0</v>
      </c>
      <c r="W299" t="b">
        <f>OR(Tabla310[[#This Row],[Tiempo_normal (ns)]]&gt;$G$508,Tabla310[[#This Row],[Tiempo_normal (ns)]]&lt;$G$509)</f>
        <v>0</v>
      </c>
      <c r="X299" s="8">
        <v>296</v>
      </c>
      <c r="Y299" t="b">
        <f>OR(Tabla411[[#This Row],[Tiempo_lineal (ns)]]&gt;$I$508,Tabla411[[#This Row],[Tiempo_lineal (ns)]]&lt;$I$509)</f>
        <v>0</v>
      </c>
      <c r="Z299" t="b">
        <f>OR(Tabla411[[#This Row],[Tiempo_normal (ns)]]&gt;$J$508,Tabla411[[#This Row],[Tiempo_normal (ns)]]&lt;$J$509)</f>
        <v>0</v>
      </c>
      <c r="AA299" s="8">
        <v>296</v>
      </c>
      <c r="AB299" t="b">
        <f>OR(Tabla512[[#This Row],[Tiempo_lineal (ns)]]&gt;$L$508,Tabla512[[#This Row],[Tiempo_lineal (ns)]]&lt;$L$509)</f>
        <v>0</v>
      </c>
      <c r="AC299" t="b">
        <f>OR(Tabla512[[#This Row],[Tiempo_normal (ns)]]&gt;$M$508,Tabla512[[#This Row],[Tiempo_normal (ns)]]&lt;$M$509)</f>
        <v>0</v>
      </c>
      <c r="AD299" s="8">
        <v>296</v>
      </c>
      <c r="AE299" t="b">
        <f>OR(Tabla613[[#This Row],[Tiempo_lineal (ns)]]&gt;$O$508,Tabla613[[#This Row],[Tiempo_lineal (ns)]]&lt;$O$509)</f>
        <v>0</v>
      </c>
      <c r="AF299" s="1" t="b">
        <f>OR(Tabla613[[#This Row],[Tiempo_normal (ns)]]&gt;$P$508,Tabla613[[#This Row],[Tiempo_normal (ns)]]&lt;$P$509)</f>
        <v>1</v>
      </c>
    </row>
    <row r="300" spans="2:32" x14ac:dyDescent="0.3">
      <c r="B300">
        <v>297</v>
      </c>
      <c r="C300">
        <v>31454</v>
      </c>
      <c r="D300">
        <v>93207</v>
      </c>
      <c r="E300">
        <v>297</v>
      </c>
      <c r="F300">
        <v>213085</v>
      </c>
      <c r="G300">
        <v>653157</v>
      </c>
      <c r="H300">
        <v>297</v>
      </c>
      <c r="I300" s="35">
        <v>2176280</v>
      </c>
      <c r="J300" s="35">
        <v>6612100</v>
      </c>
      <c r="K300">
        <v>297</v>
      </c>
      <c r="L300" s="35">
        <v>23778800</v>
      </c>
      <c r="M300" s="35">
        <v>78798600</v>
      </c>
      <c r="N300">
        <v>297</v>
      </c>
      <c r="O300" s="35">
        <v>232657000</v>
      </c>
      <c r="P300" s="35">
        <v>803929000</v>
      </c>
      <c r="R300" s="7">
        <v>297</v>
      </c>
      <c r="S300" t="b">
        <f>OR(Tabla19[[#This Row],[Tiempo_lineal (ns)]]&gt;$C$508,Tabla19[[#This Row],[Tiempo_lineal (ns)]]&lt;$C$509)</f>
        <v>0</v>
      </c>
      <c r="T300" t="b">
        <f>OR(Tabla19[[#This Row],[Tiempo_normal (ns)]]&gt;$D$508,Tabla19[[#This Row],[Tiempo_normal (ns)]]&lt;$D$509)</f>
        <v>0</v>
      </c>
      <c r="U300" s="7">
        <v>297</v>
      </c>
      <c r="V300" t="b">
        <f>OR(Tabla310[[#This Row],[Tiempo_lineal (ns)]]&gt;$F$508,Tabla310[[#This Row],[Tiempo_lineal (ns)]]&lt;$F$509)</f>
        <v>0</v>
      </c>
      <c r="W300" t="b">
        <f>OR(Tabla310[[#This Row],[Tiempo_normal (ns)]]&gt;$G$508,Tabla310[[#This Row],[Tiempo_normal (ns)]]&lt;$G$509)</f>
        <v>0</v>
      </c>
      <c r="X300" s="7">
        <v>297</v>
      </c>
      <c r="Y300" t="b">
        <f>OR(Tabla411[[#This Row],[Tiempo_lineal (ns)]]&gt;$I$508,Tabla411[[#This Row],[Tiempo_lineal (ns)]]&lt;$I$509)</f>
        <v>0</v>
      </c>
      <c r="Z300" t="b">
        <f>OR(Tabla411[[#This Row],[Tiempo_normal (ns)]]&gt;$J$508,Tabla411[[#This Row],[Tiempo_normal (ns)]]&lt;$J$509)</f>
        <v>0</v>
      </c>
      <c r="AA300" s="7">
        <v>297</v>
      </c>
      <c r="AB300" t="b">
        <f>OR(Tabla512[[#This Row],[Tiempo_lineal (ns)]]&gt;$L$508,Tabla512[[#This Row],[Tiempo_lineal (ns)]]&lt;$L$509)</f>
        <v>0</v>
      </c>
      <c r="AC300" t="b">
        <f>OR(Tabla512[[#This Row],[Tiempo_normal (ns)]]&gt;$M$508,Tabla512[[#This Row],[Tiempo_normal (ns)]]&lt;$M$509)</f>
        <v>0</v>
      </c>
      <c r="AD300" s="7">
        <v>297</v>
      </c>
      <c r="AE300" t="b">
        <f>OR(Tabla613[[#This Row],[Tiempo_lineal (ns)]]&gt;$O$508,Tabla613[[#This Row],[Tiempo_lineal (ns)]]&lt;$O$509)</f>
        <v>0</v>
      </c>
      <c r="AF300" s="1" t="b">
        <f>OR(Tabla613[[#This Row],[Tiempo_normal (ns)]]&gt;$P$508,Tabla613[[#This Row],[Tiempo_normal (ns)]]&lt;$P$509)</f>
        <v>0</v>
      </c>
    </row>
    <row r="301" spans="2:32" x14ac:dyDescent="0.3">
      <c r="B301">
        <v>298</v>
      </c>
      <c r="C301">
        <v>24954</v>
      </c>
      <c r="D301">
        <v>92104</v>
      </c>
      <c r="E301">
        <v>298</v>
      </c>
      <c r="F301">
        <v>212776</v>
      </c>
      <c r="G301">
        <v>655529</v>
      </c>
      <c r="H301">
        <v>298</v>
      </c>
      <c r="I301" s="35">
        <v>2141810</v>
      </c>
      <c r="J301" s="35">
        <v>8735530</v>
      </c>
      <c r="K301">
        <v>298</v>
      </c>
      <c r="L301" s="35">
        <v>22998200</v>
      </c>
      <c r="M301" s="35">
        <v>76215400</v>
      </c>
      <c r="N301">
        <v>298</v>
      </c>
      <c r="O301" s="35">
        <v>247336000</v>
      </c>
      <c r="P301" s="35">
        <v>760168000</v>
      </c>
      <c r="R301" s="8">
        <v>298</v>
      </c>
      <c r="S301" t="b">
        <f>OR(Tabla19[[#This Row],[Tiempo_lineal (ns)]]&gt;$C$508,Tabla19[[#This Row],[Tiempo_lineal (ns)]]&lt;$C$509)</f>
        <v>0</v>
      </c>
      <c r="T301" t="b">
        <f>OR(Tabla19[[#This Row],[Tiempo_normal (ns)]]&gt;$D$508,Tabla19[[#This Row],[Tiempo_normal (ns)]]&lt;$D$509)</f>
        <v>0</v>
      </c>
      <c r="U301" s="8">
        <v>298</v>
      </c>
      <c r="V301" t="b">
        <f>OR(Tabla310[[#This Row],[Tiempo_lineal (ns)]]&gt;$F$508,Tabla310[[#This Row],[Tiempo_lineal (ns)]]&lt;$F$509)</f>
        <v>0</v>
      </c>
      <c r="W301" t="b">
        <f>OR(Tabla310[[#This Row],[Tiempo_normal (ns)]]&gt;$G$508,Tabla310[[#This Row],[Tiempo_normal (ns)]]&lt;$G$509)</f>
        <v>0</v>
      </c>
      <c r="X301" s="8">
        <v>298</v>
      </c>
      <c r="Y301" t="b">
        <f>OR(Tabla411[[#This Row],[Tiempo_lineal (ns)]]&gt;$I$508,Tabla411[[#This Row],[Tiempo_lineal (ns)]]&lt;$I$509)</f>
        <v>0</v>
      </c>
      <c r="Z301" t="b">
        <f>OR(Tabla411[[#This Row],[Tiempo_normal (ns)]]&gt;$J$508,Tabla411[[#This Row],[Tiempo_normal (ns)]]&lt;$J$509)</f>
        <v>1</v>
      </c>
      <c r="AA301" s="8">
        <v>298</v>
      </c>
      <c r="AB301" t="b">
        <f>OR(Tabla512[[#This Row],[Tiempo_lineal (ns)]]&gt;$L$508,Tabla512[[#This Row],[Tiempo_lineal (ns)]]&lt;$L$509)</f>
        <v>0</v>
      </c>
      <c r="AC301" t="b">
        <f>OR(Tabla512[[#This Row],[Tiempo_normal (ns)]]&gt;$M$508,Tabla512[[#This Row],[Tiempo_normal (ns)]]&lt;$M$509)</f>
        <v>0</v>
      </c>
      <c r="AD301" s="8">
        <v>298</v>
      </c>
      <c r="AE301" t="b">
        <f>OR(Tabla613[[#This Row],[Tiempo_lineal (ns)]]&gt;$O$508,Tabla613[[#This Row],[Tiempo_lineal (ns)]]&lt;$O$509)</f>
        <v>0</v>
      </c>
      <c r="AF301" s="1" t="b">
        <f>OR(Tabla613[[#This Row],[Tiempo_normal (ns)]]&gt;$P$508,Tabla613[[#This Row],[Tiempo_normal (ns)]]&lt;$P$509)</f>
        <v>0</v>
      </c>
    </row>
    <row r="302" spans="2:32" x14ac:dyDescent="0.3">
      <c r="B302">
        <v>299</v>
      </c>
      <c r="C302">
        <v>24752</v>
      </c>
      <c r="D302">
        <v>89243</v>
      </c>
      <c r="E302">
        <v>299</v>
      </c>
      <c r="F302">
        <v>212874</v>
      </c>
      <c r="G302">
        <v>643884</v>
      </c>
      <c r="H302">
        <v>299</v>
      </c>
      <c r="I302" s="35">
        <v>2727670</v>
      </c>
      <c r="J302" s="35">
        <v>8506590</v>
      </c>
      <c r="K302">
        <v>299</v>
      </c>
      <c r="L302" s="35">
        <v>22251100</v>
      </c>
      <c r="M302" s="35">
        <v>69388800</v>
      </c>
      <c r="N302">
        <v>299</v>
      </c>
      <c r="O302" s="35">
        <v>240477000</v>
      </c>
      <c r="P302" s="35">
        <v>801769000</v>
      </c>
      <c r="R302" s="7">
        <v>299</v>
      </c>
      <c r="S302" t="b">
        <f>OR(Tabla19[[#This Row],[Tiempo_lineal (ns)]]&gt;$C$508,Tabla19[[#This Row],[Tiempo_lineal (ns)]]&lt;$C$509)</f>
        <v>0</v>
      </c>
      <c r="T302" t="b">
        <f>OR(Tabla19[[#This Row],[Tiempo_normal (ns)]]&gt;$D$508,Tabla19[[#This Row],[Tiempo_normal (ns)]]&lt;$D$509)</f>
        <v>0</v>
      </c>
      <c r="U302" s="7">
        <v>299</v>
      </c>
      <c r="V302" t="b">
        <f>OR(Tabla310[[#This Row],[Tiempo_lineal (ns)]]&gt;$F$508,Tabla310[[#This Row],[Tiempo_lineal (ns)]]&lt;$F$509)</f>
        <v>0</v>
      </c>
      <c r="W302" t="b">
        <f>OR(Tabla310[[#This Row],[Tiempo_normal (ns)]]&gt;$G$508,Tabla310[[#This Row],[Tiempo_normal (ns)]]&lt;$G$509)</f>
        <v>0</v>
      </c>
      <c r="X302" s="7">
        <v>299</v>
      </c>
      <c r="Y302" t="b">
        <f>OR(Tabla411[[#This Row],[Tiempo_lineal (ns)]]&gt;$I$508,Tabla411[[#This Row],[Tiempo_lineal (ns)]]&lt;$I$509)</f>
        <v>1</v>
      </c>
      <c r="Z302" t="b">
        <f>OR(Tabla411[[#This Row],[Tiempo_normal (ns)]]&gt;$J$508,Tabla411[[#This Row],[Tiempo_normal (ns)]]&lt;$J$509)</f>
        <v>1</v>
      </c>
      <c r="AA302" s="7">
        <v>299</v>
      </c>
      <c r="AB302" t="b">
        <f>OR(Tabla512[[#This Row],[Tiempo_lineal (ns)]]&gt;$L$508,Tabla512[[#This Row],[Tiempo_lineal (ns)]]&lt;$L$509)</f>
        <v>0</v>
      </c>
      <c r="AC302" t="b">
        <f>OR(Tabla512[[#This Row],[Tiempo_normal (ns)]]&gt;$M$508,Tabla512[[#This Row],[Tiempo_normal (ns)]]&lt;$M$509)</f>
        <v>0</v>
      </c>
      <c r="AD302" s="7">
        <v>299</v>
      </c>
      <c r="AE302" t="b">
        <f>OR(Tabla613[[#This Row],[Tiempo_lineal (ns)]]&gt;$O$508,Tabla613[[#This Row],[Tiempo_lineal (ns)]]&lt;$O$509)</f>
        <v>0</v>
      </c>
      <c r="AF302" s="1" t="b">
        <f>OR(Tabla613[[#This Row],[Tiempo_normal (ns)]]&gt;$P$508,Tabla613[[#This Row],[Tiempo_normal (ns)]]&lt;$P$509)</f>
        <v>0</v>
      </c>
    </row>
    <row r="303" spans="2:32" x14ac:dyDescent="0.3">
      <c r="B303">
        <v>300</v>
      </c>
      <c r="C303">
        <v>24759</v>
      </c>
      <c r="D303">
        <v>93124</v>
      </c>
      <c r="E303">
        <v>300</v>
      </c>
      <c r="F303">
        <v>212509</v>
      </c>
      <c r="G303">
        <v>642746</v>
      </c>
      <c r="H303">
        <v>300</v>
      </c>
      <c r="I303" s="35">
        <v>2439190</v>
      </c>
      <c r="J303" s="35">
        <v>7243860</v>
      </c>
      <c r="K303">
        <v>300</v>
      </c>
      <c r="L303" s="35">
        <v>24320300</v>
      </c>
      <c r="M303" s="35">
        <v>79004800</v>
      </c>
      <c r="N303">
        <v>300</v>
      </c>
      <c r="O303" s="35">
        <v>292551000</v>
      </c>
      <c r="P303" s="35">
        <v>747337000</v>
      </c>
      <c r="R303" s="8">
        <v>300</v>
      </c>
      <c r="S303" t="b">
        <f>OR(Tabla19[[#This Row],[Tiempo_lineal (ns)]]&gt;$C$508,Tabla19[[#This Row],[Tiempo_lineal (ns)]]&lt;$C$509)</f>
        <v>0</v>
      </c>
      <c r="T303" t="b">
        <f>OR(Tabla19[[#This Row],[Tiempo_normal (ns)]]&gt;$D$508,Tabla19[[#This Row],[Tiempo_normal (ns)]]&lt;$D$509)</f>
        <v>0</v>
      </c>
      <c r="U303" s="8">
        <v>300</v>
      </c>
      <c r="V303" t="b">
        <f>OR(Tabla310[[#This Row],[Tiempo_lineal (ns)]]&gt;$F$508,Tabla310[[#This Row],[Tiempo_lineal (ns)]]&lt;$F$509)</f>
        <v>0</v>
      </c>
      <c r="W303" t="b">
        <f>OR(Tabla310[[#This Row],[Tiempo_normal (ns)]]&gt;$G$508,Tabla310[[#This Row],[Tiempo_normal (ns)]]&lt;$G$509)</f>
        <v>0</v>
      </c>
      <c r="X303" s="8">
        <v>300</v>
      </c>
      <c r="Y303" t="b">
        <f>OR(Tabla411[[#This Row],[Tiempo_lineal (ns)]]&gt;$I$508,Tabla411[[#This Row],[Tiempo_lineal (ns)]]&lt;$I$509)</f>
        <v>0</v>
      </c>
      <c r="Z303" t="b">
        <f>OR(Tabla411[[#This Row],[Tiempo_normal (ns)]]&gt;$J$508,Tabla411[[#This Row],[Tiempo_normal (ns)]]&lt;$J$509)</f>
        <v>0</v>
      </c>
      <c r="AA303" s="8">
        <v>300</v>
      </c>
      <c r="AB303" t="b">
        <f>OR(Tabla512[[#This Row],[Tiempo_lineal (ns)]]&gt;$L$508,Tabla512[[#This Row],[Tiempo_lineal (ns)]]&lt;$L$509)</f>
        <v>0</v>
      </c>
      <c r="AC303" t="b">
        <f>OR(Tabla512[[#This Row],[Tiempo_normal (ns)]]&gt;$M$508,Tabla512[[#This Row],[Tiempo_normal (ns)]]&lt;$M$509)</f>
        <v>0</v>
      </c>
      <c r="AD303" s="8">
        <v>300</v>
      </c>
      <c r="AE303" t="b">
        <f>OR(Tabla613[[#This Row],[Tiempo_lineal (ns)]]&gt;$O$508,Tabla613[[#This Row],[Tiempo_lineal (ns)]]&lt;$O$509)</f>
        <v>1</v>
      </c>
      <c r="AF303" s="1" t="b">
        <f>OR(Tabla613[[#This Row],[Tiempo_normal (ns)]]&gt;$P$508,Tabla613[[#This Row],[Tiempo_normal (ns)]]&lt;$P$509)</f>
        <v>0</v>
      </c>
    </row>
    <row r="304" spans="2:32" x14ac:dyDescent="0.3">
      <c r="B304">
        <v>301</v>
      </c>
      <c r="C304">
        <v>24134</v>
      </c>
      <c r="D304">
        <v>94036</v>
      </c>
      <c r="E304">
        <v>301</v>
      </c>
      <c r="F304">
        <v>212527</v>
      </c>
      <c r="G304">
        <v>669031</v>
      </c>
      <c r="H304">
        <v>301</v>
      </c>
      <c r="I304" s="35">
        <v>2679900</v>
      </c>
      <c r="J304" s="35">
        <v>6610520</v>
      </c>
      <c r="K304">
        <v>301</v>
      </c>
      <c r="L304" s="35">
        <v>22150200</v>
      </c>
      <c r="M304" s="35">
        <v>72079900</v>
      </c>
      <c r="N304">
        <v>301</v>
      </c>
      <c r="O304" s="35">
        <v>230497000</v>
      </c>
      <c r="P304" s="35">
        <v>805668000</v>
      </c>
      <c r="R304" s="7">
        <v>301</v>
      </c>
      <c r="S304" t="b">
        <f>OR(Tabla19[[#This Row],[Tiempo_lineal (ns)]]&gt;$C$508,Tabla19[[#This Row],[Tiempo_lineal (ns)]]&lt;$C$509)</f>
        <v>0</v>
      </c>
      <c r="T304" t="b">
        <f>OR(Tabla19[[#This Row],[Tiempo_normal (ns)]]&gt;$D$508,Tabla19[[#This Row],[Tiempo_normal (ns)]]&lt;$D$509)</f>
        <v>0</v>
      </c>
      <c r="U304" s="7">
        <v>301</v>
      </c>
      <c r="V304" t="b">
        <f>OR(Tabla310[[#This Row],[Tiempo_lineal (ns)]]&gt;$F$508,Tabla310[[#This Row],[Tiempo_lineal (ns)]]&lt;$F$509)</f>
        <v>0</v>
      </c>
      <c r="W304" t="b">
        <f>OR(Tabla310[[#This Row],[Tiempo_normal (ns)]]&gt;$G$508,Tabla310[[#This Row],[Tiempo_normal (ns)]]&lt;$G$509)</f>
        <v>0</v>
      </c>
      <c r="X304" s="7">
        <v>301</v>
      </c>
      <c r="Y304" t="b">
        <f>OR(Tabla411[[#This Row],[Tiempo_lineal (ns)]]&gt;$I$508,Tabla411[[#This Row],[Tiempo_lineal (ns)]]&lt;$I$509)</f>
        <v>1</v>
      </c>
      <c r="Z304" t="b">
        <f>OR(Tabla411[[#This Row],[Tiempo_normal (ns)]]&gt;$J$508,Tabla411[[#This Row],[Tiempo_normal (ns)]]&lt;$J$509)</f>
        <v>0</v>
      </c>
      <c r="AA304" s="7">
        <v>301</v>
      </c>
      <c r="AB304" t="b">
        <f>OR(Tabla512[[#This Row],[Tiempo_lineal (ns)]]&gt;$L$508,Tabla512[[#This Row],[Tiempo_lineal (ns)]]&lt;$L$509)</f>
        <v>0</v>
      </c>
      <c r="AC304" t="b">
        <f>OR(Tabla512[[#This Row],[Tiempo_normal (ns)]]&gt;$M$508,Tabla512[[#This Row],[Tiempo_normal (ns)]]&lt;$M$509)</f>
        <v>0</v>
      </c>
      <c r="AD304" s="7">
        <v>301</v>
      </c>
      <c r="AE304" t="b">
        <f>OR(Tabla613[[#This Row],[Tiempo_lineal (ns)]]&gt;$O$508,Tabla613[[#This Row],[Tiempo_lineal (ns)]]&lt;$O$509)</f>
        <v>0</v>
      </c>
      <c r="AF304" s="1" t="b">
        <f>OR(Tabla613[[#This Row],[Tiempo_normal (ns)]]&gt;$P$508,Tabla613[[#This Row],[Tiempo_normal (ns)]]&lt;$P$509)</f>
        <v>0</v>
      </c>
    </row>
    <row r="305" spans="2:32" x14ac:dyDescent="0.3">
      <c r="B305">
        <v>302</v>
      </c>
      <c r="C305">
        <v>25199</v>
      </c>
      <c r="D305">
        <v>91404</v>
      </c>
      <c r="E305">
        <v>302</v>
      </c>
      <c r="F305">
        <v>212516</v>
      </c>
      <c r="G305">
        <v>655193</v>
      </c>
      <c r="H305">
        <v>302</v>
      </c>
      <c r="I305" s="35">
        <v>2318500</v>
      </c>
      <c r="J305" s="35">
        <v>8367510</v>
      </c>
      <c r="K305">
        <v>302</v>
      </c>
      <c r="L305" s="35">
        <v>22342500</v>
      </c>
      <c r="M305" s="35">
        <v>71238000</v>
      </c>
      <c r="N305">
        <v>302</v>
      </c>
      <c r="O305" s="35">
        <v>231878000</v>
      </c>
      <c r="P305" s="35">
        <v>738951000</v>
      </c>
      <c r="R305" s="8">
        <v>302</v>
      </c>
      <c r="S305" t="b">
        <f>OR(Tabla19[[#This Row],[Tiempo_lineal (ns)]]&gt;$C$508,Tabla19[[#This Row],[Tiempo_lineal (ns)]]&lt;$C$509)</f>
        <v>0</v>
      </c>
      <c r="T305" t="b">
        <f>OR(Tabla19[[#This Row],[Tiempo_normal (ns)]]&gt;$D$508,Tabla19[[#This Row],[Tiempo_normal (ns)]]&lt;$D$509)</f>
        <v>0</v>
      </c>
      <c r="U305" s="8">
        <v>302</v>
      </c>
      <c r="V305" t="b">
        <f>OR(Tabla310[[#This Row],[Tiempo_lineal (ns)]]&gt;$F$508,Tabla310[[#This Row],[Tiempo_lineal (ns)]]&lt;$F$509)</f>
        <v>0</v>
      </c>
      <c r="W305" t="b">
        <f>OR(Tabla310[[#This Row],[Tiempo_normal (ns)]]&gt;$G$508,Tabla310[[#This Row],[Tiempo_normal (ns)]]&lt;$G$509)</f>
        <v>0</v>
      </c>
      <c r="X305" s="8">
        <v>302</v>
      </c>
      <c r="Y305" t="b">
        <f>OR(Tabla411[[#This Row],[Tiempo_lineal (ns)]]&gt;$I$508,Tabla411[[#This Row],[Tiempo_lineal (ns)]]&lt;$I$509)</f>
        <v>0</v>
      </c>
      <c r="Z305" t="b">
        <f>OR(Tabla411[[#This Row],[Tiempo_normal (ns)]]&gt;$J$508,Tabla411[[#This Row],[Tiempo_normal (ns)]]&lt;$J$509)</f>
        <v>1</v>
      </c>
      <c r="AA305" s="8">
        <v>302</v>
      </c>
      <c r="AB305" t="b">
        <f>OR(Tabla512[[#This Row],[Tiempo_lineal (ns)]]&gt;$L$508,Tabla512[[#This Row],[Tiempo_lineal (ns)]]&lt;$L$509)</f>
        <v>0</v>
      </c>
      <c r="AC305" t="b">
        <f>OR(Tabla512[[#This Row],[Tiempo_normal (ns)]]&gt;$M$508,Tabla512[[#This Row],[Tiempo_normal (ns)]]&lt;$M$509)</f>
        <v>0</v>
      </c>
      <c r="AD305" s="8">
        <v>302</v>
      </c>
      <c r="AE305" t="b">
        <f>OR(Tabla613[[#This Row],[Tiempo_lineal (ns)]]&gt;$O$508,Tabla613[[#This Row],[Tiempo_lineal (ns)]]&lt;$O$509)</f>
        <v>0</v>
      </c>
      <c r="AF305" s="1" t="b">
        <f>OR(Tabla613[[#This Row],[Tiempo_normal (ns)]]&gt;$P$508,Tabla613[[#This Row],[Tiempo_normal (ns)]]&lt;$P$509)</f>
        <v>0</v>
      </c>
    </row>
    <row r="306" spans="2:32" x14ac:dyDescent="0.3">
      <c r="B306">
        <v>303</v>
      </c>
      <c r="C306">
        <v>25085</v>
      </c>
      <c r="D306">
        <v>88102</v>
      </c>
      <c r="E306">
        <v>303</v>
      </c>
      <c r="F306">
        <v>212801</v>
      </c>
      <c r="G306">
        <v>634871</v>
      </c>
      <c r="H306">
        <v>303</v>
      </c>
      <c r="I306" s="35">
        <v>2448000</v>
      </c>
      <c r="J306" s="35">
        <v>6658280</v>
      </c>
      <c r="K306">
        <v>303</v>
      </c>
      <c r="L306" s="35">
        <v>22983300</v>
      </c>
      <c r="M306" s="35">
        <v>71802200</v>
      </c>
      <c r="N306">
        <v>303</v>
      </c>
      <c r="O306" s="35">
        <v>231489000</v>
      </c>
      <c r="P306" s="35">
        <v>769790000</v>
      </c>
      <c r="R306" s="7">
        <v>303</v>
      </c>
      <c r="S306" t="b">
        <f>OR(Tabla19[[#This Row],[Tiempo_lineal (ns)]]&gt;$C$508,Tabla19[[#This Row],[Tiempo_lineal (ns)]]&lt;$C$509)</f>
        <v>0</v>
      </c>
      <c r="T306" t="b">
        <f>OR(Tabla19[[#This Row],[Tiempo_normal (ns)]]&gt;$D$508,Tabla19[[#This Row],[Tiempo_normal (ns)]]&lt;$D$509)</f>
        <v>0</v>
      </c>
      <c r="U306" s="7">
        <v>303</v>
      </c>
      <c r="V306" t="b">
        <f>OR(Tabla310[[#This Row],[Tiempo_lineal (ns)]]&gt;$F$508,Tabla310[[#This Row],[Tiempo_lineal (ns)]]&lt;$F$509)</f>
        <v>0</v>
      </c>
      <c r="W306" t="b">
        <f>OR(Tabla310[[#This Row],[Tiempo_normal (ns)]]&gt;$G$508,Tabla310[[#This Row],[Tiempo_normal (ns)]]&lt;$G$509)</f>
        <v>0</v>
      </c>
      <c r="X306" s="7">
        <v>303</v>
      </c>
      <c r="Y306" t="b">
        <f>OR(Tabla411[[#This Row],[Tiempo_lineal (ns)]]&gt;$I$508,Tabla411[[#This Row],[Tiempo_lineal (ns)]]&lt;$I$509)</f>
        <v>0</v>
      </c>
      <c r="Z306" t="b">
        <f>OR(Tabla411[[#This Row],[Tiempo_normal (ns)]]&gt;$J$508,Tabla411[[#This Row],[Tiempo_normal (ns)]]&lt;$J$509)</f>
        <v>0</v>
      </c>
      <c r="AA306" s="7">
        <v>303</v>
      </c>
      <c r="AB306" t="b">
        <f>OR(Tabla512[[#This Row],[Tiempo_lineal (ns)]]&gt;$L$508,Tabla512[[#This Row],[Tiempo_lineal (ns)]]&lt;$L$509)</f>
        <v>0</v>
      </c>
      <c r="AC306" t="b">
        <f>OR(Tabla512[[#This Row],[Tiempo_normal (ns)]]&gt;$M$508,Tabla512[[#This Row],[Tiempo_normal (ns)]]&lt;$M$509)</f>
        <v>0</v>
      </c>
      <c r="AD306" s="7">
        <v>303</v>
      </c>
      <c r="AE306" t="b">
        <f>OR(Tabla613[[#This Row],[Tiempo_lineal (ns)]]&gt;$O$508,Tabla613[[#This Row],[Tiempo_lineal (ns)]]&lt;$O$509)</f>
        <v>0</v>
      </c>
      <c r="AF306" s="1" t="b">
        <f>OR(Tabla613[[#This Row],[Tiempo_normal (ns)]]&gt;$P$508,Tabla613[[#This Row],[Tiempo_normal (ns)]]&lt;$P$509)</f>
        <v>0</v>
      </c>
    </row>
    <row r="307" spans="2:32" x14ac:dyDescent="0.3">
      <c r="B307">
        <v>304</v>
      </c>
      <c r="C307">
        <v>26780</v>
      </c>
      <c r="D307">
        <v>87576</v>
      </c>
      <c r="E307">
        <v>304</v>
      </c>
      <c r="F307">
        <v>212542</v>
      </c>
      <c r="G307">
        <v>640116</v>
      </c>
      <c r="H307">
        <v>304</v>
      </c>
      <c r="I307" s="35">
        <v>2223580</v>
      </c>
      <c r="J307" s="35">
        <v>6845060</v>
      </c>
      <c r="K307">
        <v>304</v>
      </c>
      <c r="L307" s="35">
        <v>22898100</v>
      </c>
      <c r="M307" s="35">
        <v>87697200</v>
      </c>
      <c r="N307">
        <v>304</v>
      </c>
      <c r="O307" s="35">
        <v>237715000</v>
      </c>
      <c r="P307" s="35">
        <v>795297000</v>
      </c>
      <c r="R307" s="8">
        <v>304</v>
      </c>
      <c r="S307" t="b">
        <f>OR(Tabla19[[#This Row],[Tiempo_lineal (ns)]]&gt;$C$508,Tabla19[[#This Row],[Tiempo_lineal (ns)]]&lt;$C$509)</f>
        <v>0</v>
      </c>
      <c r="T307" t="b">
        <f>OR(Tabla19[[#This Row],[Tiempo_normal (ns)]]&gt;$D$508,Tabla19[[#This Row],[Tiempo_normal (ns)]]&lt;$D$509)</f>
        <v>0</v>
      </c>
      <c r="U307" s="8">
        <v>304</v>
      </c>
      <c r="V307" t="b">
        <f>OR(Tabla310[[#This Row],[Tiempo_lineal (ns)]]&gt;$F$508,Tabla310[[#This Row],[Tiempo_lineal (ns)]]&lt;$F$509)</f>
        <v>0</v>
      </c>
      <c r="W307" t="b">
        <f>OR(Tabla310[[#This Row],[Tiempo_normal (ns)]]&gt;$G$508,Tabla310[[#This Row],[Tiempo_normal (ns)]]&lt;$G$509)</f>
        <v>0</v>
      </c>
      <c r="X307" s="8">
        <v>304</v>
      </c>
      <c r="Y307" t="b">
        <f>OR(Tabla411[[#This Row],[Tiempo_lineal (ns)]]&gt;$I$508,Tabla411[[#This Row],[Tiempo_lineal (ns)]]&lt;$I$509)</f>
        <v>0</v>
      </c>
      <c r="Z307" t="b">
        <f>OR(Tabla411[[#This Row],[Tiempo_normal (ns)]]&gt;$J$508,Tabla411[[#This Row],[Tiempo_normal (ns)]]&lt;$J$509)</f>
        <v>0</v>
      </c>
      <c r="AA307" s="8">
        <v>304</v>
      </c>
      <c r="AB307" t="b">
        <f>OR(Tabla512[[#This Row],[Tiempo_lineal (ns)]]&gt;$L$508,Tabla512[[#This Row],[Tiempo_lineal (ns)]]&lt;$L$509)</f>
        <v>0</v>
      </c>
      <c r="AC307" t="b">
        <f>OR(Tabla512[[#This Row],[Tiempo_normal (ns)]]&gt;$M$508,Tabla512[[#This Row],[Tiempo_normal (ns)]]&lt;$M$509)</f>
        <v>1</v>
      </c>
      <c r="AD307" s="8">
        <v>304</v>
      </c>
      <c r="AE307" t="b">
        <f>OR(Tabla613[[#This Row],[Tiempo_lineal (ns)]]&gt;$O$508,Tabla613[[#This Row],[Tiempo_lineal (ns)]]&lt;$O$509)</f>
        <v>0</v>
      </c>
      <c r="AF307" s="1" t="b">
        <f>OR(Tabla613[[#This Row],[Tiempo_normal (ns)]]&gt;$P$508,Tabla613[[#This Row],[Tiempo_normal (ns)]]&lt;$P$509)</f>
        <v>0</v>
      </c>
    </row>
    <row r="308" spans="2:32" x14ac:dyDescent="0.3">
      <c r="B308">
        <v>305</v>
      </c>
      <c r="C308">
        <v>22097</v>
      </c>
      <c r="D308">
        <v>77867</v>
      </c>
      <c r="E308">
        <v>305</v>
      </c>
      <c r="F308">
        <v>212472</v>
      </c>
      <c r="G308">
        <v>648462</v>
      </c>
      <c r="H308">
        <v>305</v>
      </c>
      <c r="I308" s="35">
        <v>2673150</v>
      </c>
      <c r="J308" s="35">
        <v>6933890</v>
      </c>
      <c r="K308">
        <v>305</v>
      </c>
      <c r="L308" s="35">
        <v>34359600</v>
      </c>
      <c r="M308" s="35">
        <v>95768600</v>
      </c>
      <c r="N308">
        <v>305</v>
      </c>
      <c r="O308" s="35">
        <v>234467000</v>
      </c>
      <c r="P308" s="35">
        <v>760455000</v>
      </c>
      <c r="R308" s="7">
        <v>305</v>
      </c>
      <c r="S308" t="b">
        <f>OR(Tabla19[[#This Row],[Tiempo_lineal (ns)]]&gt;$C$508,Tabla19[[#This Row],[Tiempo_lineal (ns)]]&lt;$C$509)</f>
        <v>0</v>
      </c>
      <c r="T308" t="b">
        <f>OR(Tabla19[[#This Row],[Tiempo_normal (ns)]]&gt;$D$508,Tabla19[[#This Row],[Tiempo_normal (ns)]]&lt;$D$509)</f>
        <v>0</v>
      </c>
      <c r="U308" s="7">
        <v>305</v>
      </c>
      <c r="V308" t="b">
        <f>OR(Tabla310[[#This Row],[Tiempo_lineal (ns)]]&gt;$F$508,Tabla310[[#This Row],[Tiempo_lineal (ns)]]&lt;$F$509)</f>
        <v>0</v>
      </c>
      <c r="W308" t="b">
        <f>OR(Tabla310[[#This Row],[Tiempo_normal (ns)]]&gt;$G$508,Tabla310[[#This Row],[Tiempo_normal (ns)]]&lt;$G$509)</f>
        <v>0</v>
      </c>
      <c r="X308" s="7">
        <v>305</v>
      </c>
      <c r="Y308" t="b">
        <f>OR(Tabla411[[#This Row],[Tiempo_lineal (ns)]]&gt;$I$508,Tabla411[[#This Row],[Tiempo_lineal (ns)]]&lt;$I$509)</f>
        <v>1</v>
      </c>
      <c r="Z308" t="b">
        <f>OR(Tabla411[[#This Row],[Tiempo_normal (ns)]]&gt;$J$508,Tabla411[[#This Row],[Tiempo_normal (ns)]]&lt;$J$509)</f>
        <v>0</v>
      </c>
      <c r="AA308" s="7">
        <v>305</v>
      </c>
      <c r="AB308" t="b">
        <f>OR(Tabla512[[#This Row],[Tiempo_lineal (ns)]]&gt;$L$508,Tabla512[[#This Row],[Tiempo_lineal (ns)]]&lt;$L$509)</f>
        <v>1</v>
      </c>
      <c r="AC308" t="b">
        <f>OR(Tabla512[[#This Row],[Tiempo_normal (ns)]]&gt;$M$508,Tabla512[[#This Row],[Tiempo_normal (ns)]]&lt;$M$509)</f>
        <v>1</v>
      </c>
      <c r="AD308" s="7">
        <v>305</v>
      </c>
      <c r="AE308" t="b">
        <f>OR(Tabla613[[#This Row],[Tiempo_lineal (ns)]]&gt;$O$508,Tabla613[[#This Row],[Tiempo_lineal (ns)]]&lt;$O$509)</f>
        <v>0</v>
      </c>
      <c r="AF308" s="1" t="b">
        <f>OR(Tabla613[[#This Row],[Tiempo_normal (ns)]]&gt;$P$508,Tabla613[[#This Row],[Tiempo_normal (ns)]]&lt;$P$509)</f>
        <v>0</v>
      </c>
    </row>
    <row r="309" spans="2:32" x14ac:dyDescent="0.3">
      <c r="B309">
        <v>306</v>
      </c>
      <c r="C309">
        <v>23762</v>
      </c>
      <c r="D309">
        <v>73121</v>
      </c>
      <c r="E309">
        <v>306</v>
      </c>
      <c r="F309">
        <v>299943</v>
      </c>
      <c r="G309">
        <v>762956</v>
      </c>
      <c r="H309">
        <v>306</v>
      </c>
      <c r="I309" s="35">
        <v>2147100</v>
      </c>
      <c r="J309" s="35">
        <v>6667310</v>
      </c>
      <c r="K309">
        <v>306</v>
      </c>
      <c r="L309" s="35">
        <v>24887000</v>
      </c>
      <c r="M309" s="35">
        <v>72058100</v>
      </c>
      <c r="N309">
        <v>306</v>
      </c>
      <c r="O309" s="35">
        <v>234096000</v>
      </c>
      <c r="P309" s="35">
        <v>795049000</v>
      </c>
      <c r="R309" s="8">
        <v>306</v>
      </c>
      <c r="S309" t="b">
        <f>OR(Tabla19[[#This Row],[Tiempo_lineal (ns)]]&gt;$C$508,Tabla19[[#This Row],[Tiempo_lineal (ns)]]&lt;$C$509)</f>
        <v>0</v>
      </c>
      <c r="T309" t="b">
        <f>OR(Tabla19[[#This Row],[Tiempo_normal (ns)]]&gt;$D$508,Tabla19[[#This Row],[Tiempo_normal (ns)]]&lt;$D$509)</f>
        <v>0</v>
      </c>
      <c r="U309" s="8">
        <v>306</v>
      </c>
      <c r="V309" t="b">
        <f>OR(Tabla310[[#This Row],[Tiempo_lineal (ns)]]&gt;$F$508,Tabla310[[#This Row],[Tiempo_lineal (ns)]]&lt;$F$509)</f>
        <v>0</v>
      </c>
      <c r="W309" t="b">
        <f>OR(Tabla310[[#This Row],[Tiempo_normal (ns)]]&gt;$G$508,Tabla310[[#This Row],[Tiempo_normal (ns)]]&lt;$G$509)</f>
        <v>0</v>
      </c>
      <c r="X309" s="8">
        <v>306</v>
      </c>
      <c r="Y309" t="b">
        <f>OR(Tabla411[[#This Row],[Tiempo_lineal (ns)]]&gt;$I$508,Tabla411[[#This Row],[Tiempo_lineal (ns)]]&lt;$I$509)</f>
        <v>0</v>
      </c>
      <c r="Z309" t="b">
        <f>OR(Tabla411[[#This Row],[Tiempo_normal (ns)]]&gt;$J$508,Tabla411[[#This Row],[Tiempo_normal (ns)]]&lt;$J$509)</f>
        <v>0</v>
      </c>
      <c r="AA309" s="8">
        <v>306</v>
      </c>
      <c r="AB309" t="b">
        <f>OR(Tabla512[[#This Row],[Tiempo_lineal (ns)]]&gt;$L$508,Tabla512[[#This Row],[Tiempo_lineal (ns)]]&lt;$L$509)</f>
        <v>0</v>
      </c>
      <c r="AC309" t="b">
        <f>OR(Tabla512[[#This Row],[Tiempo_normal (ns)]]&gt;$M$508,Tabla512[[#This Row],[Tiempo_normal (ns)]]&lt;$M$509)</f>
        <v>0</v>
      </c>
      <c r="AD309" s="8">
        <v>306</v>
      </c>
      <c r="AE309" t="b">
        <f>OR(Tabla613[[#This Row],[Tiempo_lineal (ns)]]&gt;$O$508,Tabla613[[#This Row],[Tiempo_lineal (ns)]]&lt;$O$509)</f>
        <v>0</v>
      </c>
      <c r="AF309" s="1" t="b">
        <f>OR(Tabla613[[#This Row],[Tiempo_normal (ns)]]&gt;$P$508,Tabla613[[#This Row],[Tiempo_normal (ns)]]&lt;$P$509)</f>
        <v>0</v>
      </c>
    </row>
    <row r="310" spans="2:32" x14ac:dyDescent="0.3">
      <c r="B310">
        <v>307</v>
      </c>
      <c r="C310">
        <v>21284</v>
      </c>
      <c r="D310">
        <v>70626</v>
      </c>
      <c r="E310">
        <v>307</v>
      </c>
      <c r="F310">
        <v>238288</v>
      </c>
      <c r="G310" s="35">
        <v>1171860</v>
      </c>
      <c r="H310">
        <v>307</v>
      </c>
      <c r="I310" s="35">
        <v>2156660</v>
      </c>
      <c r="J310" s="35">
        <v>7601270</v>
      </c>
      <c r="K310">
        <v>307</v>
      </c>
      <c r="L310" s="35">
        <v>23738700</v>
      </c>
      <c r="M310" s="35">
        <v>76223200</v>
      </c>
      <c r="N310">
        <v>307</v>
      </c>
      <c r="O310" s="35">
        <v>230610000</v>
      </c>
      <c r="P310" s="35">
        <v>741746000</v>
      </c>
      <c r="R310" s="7">
        <v>307</v>
      </c>
      <c r="S310" t="b">
        <f>OR(Tabla19[[#This Row],[Tiempo_lineal (ns)]]&gt;$C$508,Tabla19[[#This Row],[Tiempo_lineal (ns)]]&lt;$C$509)</f>
        <v>0</v>
      </c>
      <c r="T310" t="b">
        <f>OR(Tabla19[[#This Row],[Tiempo_normal (ns)]]&gt;$D$508,Tabla19[[#This Row],[Tiempo_normal (ns)]]&lt;$D$509)</f>
        <v>0</v>
      </c>
      <c r="U310" s="7">
        <v>307</v>
      </c>
      <c r="V310" t="b">
        <f>OR(Tabla310[[#This Row],[Tiempo_lineal (ns)]]&gt;$F$508,Tabla310[[#This Row],[Tiempo_lineal (ns)]]&lt;$F$509)</f>
        <v>0</v>
      </c>
      <c r="W310" t="b">
        <f>OR(Tabla310[[#This Row],[Tiempo_normal (ns)]]&gt;$G$508,Tabla310[[#This Row],[Tiempo_normal (ns)]]&lt;$G$509)</f>
        <v>1</v>
      </c>
      <c r="X310" s="7">
        <v>307</v>
      </c>
      <c r="Y310" t="b">
        <f>OR(Tabla411[[#This Row],[Tiempo_lineal (ns)]]&gt;$I$508,Tabla411[[#This Row],[Tiempo_lineal (ns)]]&lt;$I$509)</f>
        <v>0</v>
      </c>
      <c r="Z310" t="b">
        <f>OR(Tabla411[[#This Row],[Tiempo_normal (ns)]]&gt;$J$508,Tabla411[[#This Row],[Tiempo_normal (ns)]]&lt;$J$509)</f>
        <v>0</v>
      </c>
      <c r="AA310" s="7">
        <v>307</v>
      </c>
      <c r="AB310" t="b">
        <f>OR(Tabla512[[#This Row],[Tiempo_lineal (ns)]]&gt;$L$508,Tabla512[[#This Row],[Tiempo_lineal (ns)]]&lt;$L$509)</f>
        <v>0</v>
      </c>
      <c r="AC310" t="b">
        <f>OR(Tabla512[[#This Row],[Tiempo_normal (ns)]]&gt;$M$508,Tabla512[[#This Row],[Tiempo_normal (ns)]]&lt;$M$509)</f>
        <v>0</v>
      </c>
      <c r="AD310" s="7">
        <v>307</v>
      </c>
      <c r="AE310" t="b">
        <f>OR(Tabla613[[#This Row],[Tiempo_lineal (ns)]]&gt;$O$508,Tabla613[[#This Row],[Tiempo_lineal (ns)]]&lt;$O$509)</f>
        <v>0</v>
      </c>
      <c r="AF310" s="1" t="b">
        <f>OR(Tabla613[[#This Row],[Tiempo_normal (ns)]]&gt;$P$508,Tabla613[[#This Row],[Tiempo_normal (ns)]]&lt;$P$509)</f>
        <v>0</v>
      </c>
    </row>
    <row r="311" spans="2:32" x14ac:dyDescent="0.3">
      <c r="B311">
        <v>308</v>
      </c>
      <c r="C311">
        <v>21271</v>
      </c>
      <c r="D311">
        <v>65911</v>
      </c>
      <c r="E311">
        <v>308</v>
      </c>
      <c r="F311">
        <v>377122</v>
      </c>
      <c r="G311" s="35">
        <v>1163950</v>
      </c>
      <c r="H311">
        <v>308</v>
      </c>
      <c r="I311" s="35">
        <v>2285880</v>
      </c>
      <c r="J311" s="35">
        <v>7368780</v>
      </c>
      <c r="K311">
        <v>308</v>
      </c>
      <c r="L311" s="35">
        <v>25403600</v>
      </c>
      <c r="M311" s="35">
        <v>79728000</v>
      </c>
      <c r="N311">
        <v>308</v>
      </c>
      <c r="O311" s="35">
        <v>231212000</v>
      </c>
      <c r="P311" s="35">
        <v>746958000</v>
      </c>
      <c r="R311" s="8">
        <v>308</v>
      </c>
      <c r="S311" t="b">
        <f>OR(Tabla19[[#This Row],[Tiempo_lineal (ns)]]&gt;$C$508,Tabla19[[#This Row],[Tiempo_lineal (ns)]]&lt;$C$509)</f>
        <v>0</v>
      </c>
      <c r="T311" t="b">
        <f>OR(Tabla19[[#This Row],[Tiempo_normal (ns)]]&gt;$D$508,Tabla19[[#This Row],[Tiempo_normal (ns)]]&lt;$D$509)</f>
        <v>0</v>
      </c>
      <c r="U311" s="8">
        <v>308</v>
      </c>
      <c r="V311" t="b">
        <f>OR(Tabla310[[#This Row],[Tiempo_lineal (ns)]]&gt;$F$508,Tabla310[[#This Row],[Tiempo_lineal (ns)]]&lt;$F$509)</f>
        <v>1</v>
      </c>
      <c r="W311" t="b">
        <f>OR(Tabla310[[#This Row],[Tiempo_normal (ns)]]&gt;$G$508,Tabla310[[#This Row],[Tiempo_normal (ns)]]&lt;$G$509)</f>
        <v>1</v>
      </c>
      <c r="X311" s="8">
        <v>308</v>
      </c>
      <c r="Y311" t="b">
        <f>OR(Tabla411[[#This Row],[Tiempo_lineal (ns)]]&gt;$I$508,Tabla411[[#This Row],[Tiempo_lineal (ns)]]&lt;$I$509)</f>
        <v>0</v>
      </c>
      <c r="Z311" t="b">
        <f>OR(Tabla411[[#This Row],[Tiempo_normal (ns)]]&gt;$J$508,Tabla411[[#This Row],[Tiempo_normal (ns)]]&lt;$J$509)</f>
        <v>0</v>
      </c>
      <c r="AA311" s="8">
        <v>308</v>
      </c>
      <c r="AB311" t="b">
        <f>OR(Tabla512[[#This Row],[Tiempo_lineal (ns)]]&gt;$L$508,Tabla512[[#This Row],[Tiempo_lineal (ns)]]&lt;$L$509)</f>
        <v>0</v>
      </c>
      <c r="AC311" t="b">
        <f>OR(Tabla512[[#This Row],[Tiempo_normal (ns)]]&gt;$M$508,Tabla512[[#This Row],[Tiempo_normal (ns)]]&lt;$M$509)</f>
        <v>0</v>
      </c>
      <c r="AD311" s="8">
        <v>308</v>
      </c>
      <c r="AE311" t="b">
        <f>OR(Tabla613[[#This Row],[Tiempo_lineal (ns)]]&gt;$O$508,Tabla613[[#This Row],[Tiempo_lineal (ns)]]&lt;$O$509)</f>
        <v>0</v>
      </c>
      <c r="AF311" s="1" t="b">
        <f>OR(Tabla613[[#This Row],[Tiempo_normal (ns)]]&gt;$P$508,Tabla613[[#This Row],[Tiempo_normal (ns)]]&lt;$P$509)</f>
        <v>0</v>
      </c>
    </row>
    <row r="312" spans="2:32" x14ac:dyDescent="0.3">
      <c r="B312">
        <v>309</v>
      </c>
      <c r="C312">
        <v>21247</v>
      </c>
      <c r="D312">
        <v>71659</v>
      </c>
      <c r="E312">
        <v>309</v>
      </c>
      <c r="F312">
        <v>292708</v>
      </c>
      <c r="G312">
        <v>858969</v>
      </c>
      <c r="H312">
        <v>309</v>
      </c>
      <c r="I312" s="35">
        <v>4022300</v>
      </c>
      <c r="J312" s="35">
        <v>8943650</v>
      </c>
      <c r="K312">
        <v>309</v>
      </c>
      <c r="L312" s="35">
        <v>22634900</v>
      </c>
      <c r="M312" s="35">
        <v>75191900</v>
      </c>
      <c r="N312">
        <v>309</v>
      </c>
      <c r="O312" s="35">
        <v>239304000</v>
      </c>
      <c r="P312" s="35">
        <v>791298000</v>
      </c>
      <c r="R312" s="7">
        <v>309</v>
      </c>
      <c r="S312" t="b">
        <f>OR(Tabla19[[#This Row],[Tiempo_lineal (ns)]]&gt;$C$508,Tabla19[[#This Row],[Tiempo_lineal (ns)]]&lt;$C$509)</f>
        <v>0</v>
      </c>
      <c r="T312" t="b">
        <f>OR(Tabla19[[#This Row],[Tiempo_normal (ns)]]&gt;$D$508,Tabla19[[#This Row],[Tiempo_normal (ns)]]&lt;$D$509)</f>
        <v>0</v>
      </c>
      <c r="U312" s="7">
        <v>309</v>
      </c>
      <c r="V312" t="b">
        <f>OR(Tabla310[[#This Row],[Tiempo_lineal (ns)]]&gt;$F$508,Tabla310[[#This Row],[Tiempo_lineal (ns)]]&lt;$F$509)</f>
        <v>0</v>
      </c>
      <c r="W312" t="b">
        <f>OR(Tabla310[[#This Row],[Tiempo_normal (ns)]]&gt;$G$508,Tabla310[[#This Row],[Tiempo_normal (ns)]]&lt;$G$509)</f>
        <v>0</v>
      </c>
      <c r="X312" s="7">
        <v>309</v>
      </c>
      <c r="Y312" t="b">
        <f>OR(Tabla411[[#This Row],[Tiempo_lineal (ns)]]&gt;$I$508,Tabla411[[#This Row],[Tiempo_lineal (ns)]]&lt;$I$509)</f>
        <v>1</v>
      </c>
      <c r="Z312" t="b">
        <f>OR(Tabla411[[#This Row],[Tiempo_normal (ns)]]&gt;$J$508,Tabla411[[#This Row],[Tiempo_normal (ns)]]&lt;$J$509)</f>
        <v>1</v>
      </c>
      <c r="AA312" s="7">
        <v>309</v>
      </c>
      <c r="AB312" t="b">
        <f>OR(Tabla512[[#This Row],[Tiempo_lineal (ns)]]&gt;$L$508,Tabla512[[#This Row],[Tiempo_lineal (ns)]]&lt;$L$509)</f>
        <v>0</v>
      </c>
      <c r="AC312" t="b">
        <f>OR(Tabla512[[#This Row],[Tiempo_normal (ns)]]&gt;$M$508,Tabla512[[#This Row],[Tiempo_normal (ns)]]&lt;$M$509)</f>
        <v>0</v>
      </c>
      <c r="AD312" s="7">
        <v>309</v>
      </c>
      <c r="AE312" t="b">
        <f>OR(Tabla613[[#This Row],[Tiempo_lineal (ns)]]&gt;$O$508,Tabla613[[#This Row],[Tiempo_lineal (ns)]]&lt;$O$509)</f>
        <v>0</v>
      </c>
      <c r="AF312" s="1" t="b">
        <f>OR(Tabla613[[#This Row],[Tiempo_normal (ns)]]&gt;$P$508,Tabla613[[#This Row],[Tiempo_normal (ns)]]&lt;$P$509)</f>
        <v>0</v>
      </c>
    </row>
    <row r="313" spans="2:32" x14ac:dyDescent="0.3">
      <c r="B313">
        <v>310</v>
      </c>
      <c r="C313">
        <v>21257</v>
      </c>
      <c r="D313">
        <v>71576</v>
      </c>
      <c r="E313">
        <v>310</v>
      </c>
      <c r="F313">
        <v>278188</v>
      </c>
      <c r="G313">
        <v>840287</v>
      </c>
      <c r="H313">
        <v>310</v>
      </c>
      <c r="I313" s="35">
        <v>2562850</v>
      </c>
      <c r="J313" s="35">
        <v>7240960</v>
      </c>
      <c r="K313">
        <v>310</v>
      </c>
      <c r="L313" s="35">
        <v>24583600</v>
      </c>
      <c r="M313" s="35">
        <v>82622400</v>
      </c>
      <c r="N313">
        <v>310</v>
      </c>
      <c r="O313" s="35">
        <v>228496000</v>
      </c>
      <c r="P313" s="35">
        <v>772668000</v>
      </c>
      <c r="R313" s="8">
        <v>310</v>
      </c>
      <c r="S313" t="b">
        <f>OR(Tabla19[[#This Row],[Tiempo_lineal (ns)]]&gt;$C$508,Tabla19[[#This Row],[Tiempo_lineal (ns)]]&lt;$C$509)</f>
        <v>0</v>
      </c>
      <c r="T313" t="b">
        <f>OR(Tabla19[[#This Row],[Tiempo_normal (ns)]]&gt;$D$508,Tabla19[[#This Row],[Tiempo_normal (ns)]]&lt;$D$509)</f>
        <v>0</v>
      </c>
      <c r="U313" s="8">
        <v>310</v>
      </c>
      <c r="V313" t="b">
        <f>OR(Tabla310[[#This Row],[Tiempo_lineal (ns)]]&gt;$F$508,Tabla310[[#This Row],[Tiempo_lineal (ns)]]&lt;$F$509)</f>
        <v>0</v>
      </c>
      <c r="W313" t="b">
        <f>OR(Tabla310[[#This Row],[Tiempo_normal (ns)]]&gt;$G$508,Tabla310[[#This Row],[Tiempo_normal (ns)]]&lt;$G$509)</f>
        <v>0</v>
      </c>
      <c r="X313" s="8">
        <v>310</v>
      </c>
      <c r="Y313" t="b">
        <f>OR(Tabla411[[#This Row],[Tiempo_lineal (ns)]]&gt;$I$508,Tabla411[[#This Row],[Tiempo_lineal (ns)]]&lt;$I$509)</f>
        <v>1</v>
      </c>
      <c r="Z313" t="b">
        <f>OR(Tabla411[[#This Row],[Tiempo_normal (ns)]]&gt;$J$508,Tabla411[[#This Row],[Tiempo_normal (ns)]]&lt;$J$509)</f>
        <v>0</v>
      </c>
      <c r="AA313" s="8">
        <v>310</v>
      </c>
      <c r="AB313" t="b">
        <f>OR(Tabla512[[#This Row],[Tiempo_lineal (ns)]]&gt;$L$508,Tabla512[[#This Row],[Tiempo_lineal (ns)]]&lt;$L$509)</f>
        <v>0</v>
      </c>
      <c r="AC313" t="b">
        <f>OR(Tabla512[[#This Row],[Tiempo_normal (ns)]]&gt;$M$508,Tabla512[[#This Row],[Tiempo_normal (ns)]]&lt;$M$509)</f>
        <v>0</v>
      </c>
      <c r="AD313" s="8">
        <v>310</v>
      </c>
      <c r="AE313" t="b">
        <f>OR(Tabla613[[#This Row],[Tiempo_lineal (ns)]]&gt;$O$508,Tabla613[[#This Row],[Tiempo_lineal (ns)]]&lt;$O$509)</f>
        <v>0</v>
      </c>
      <c r="AF313" s="1" t="b">
        <f>OR(Tabla613[[#This Row],[Tiempo_normal (ns)]]&gt;$P$508,Tabla613[[#This Row],[Tiempo_normal (ns)]]&lt;$P$509)</f>
        <v>0</v>
      </c>
    </row>
    <row r="314" spans="2:32" x14ac:dyDescent="0.3">
      <c r="B314">
        <v>311</v>
      </c>
      <c r="C314">
        <v>21261</v>
      </c>
      <c r="D314">
        <v>71659</v>
      </c>
      <c r="E314">
        <v>311</v>
      </c>
      <c r="F314">
        <v>274712</v>
      </c>
      <c r="G314">
        <v>908709</v>
      </c>
      <c r="H314">
        <v>311</v>
      </c>
      <c r="I314" s="35">
        <v>2256950</v>
      </c>
      <c r="J314" s="35">
        <v>6662510</v>
      </c>
      <c r="K314">
        <v>311</v>
      </c>
      <c r="L314" s="35">
        <v>23401300</v>
      </c>
      <c r="M314" s="35">
        <v>78626100</v>
      </c>
      <c r="N314">
        <v>311</v>
      </c>
      <c r="O314" s="35">
        <v>223937000</v>
      </c>
      <c r="P314" s="35">
        <v>818737000</v>
      </c>
      <c r="R314" s="7">
        <v>311</v>
      </c>
      <c r="S314" t="b">
        <f>OR(Tabla19[[#This Row],[Tiempo_lineal (ns)]]&gt;$C$508,Tabla19[[#This Row],[Tiempo_lineal (ns)]]&lt;$C$509)</f>
        <v>0</v>
      </c>
      <c r="T314" t="b">
        <f>OR(Tabla19[[#This Row],[Tiempo_normal (ns)]]&gt;$D$508,Tabla19[[#This Row],[Tiempo_normal (ns)]]&lt;$D$509)</f>
        <v>0</v>
      </c>
      <c r="U314" s="7">
        <v>311</v>
      </c>
      <c r="V314" t="b">
        <f>OR(Tabla310[[#This Row],[Tiempo_lineal (ns)]]&gt;$F$508,Tabla310[[#This Row],[Tiempo_lineal (ns)]]&lt;$F$509)</f>
        <v>0</v>
      </c>
      <c r="W314" t="b">
        <f>OR(Tabla310[[#This Row],[Tiempo_normal (ns)]]&gt;$G$508,Tabla310[[#This Row],[Tiempo_normal (ns)]]&lt;$G$509)</f>
        <v>0</v>
      </c>
      <c r="X314" s="7">
        <v>311</v>
      </c>
      <c r="Y314" t="b">
        <f>OR(Tabla411[[#This Row],[Tiempo_lineal (ns)]]&gt;$I$508,Tabla411[[#This Row],[Tiempo_lineal (ns)]]&lt;$I$509)</f>
        <v>0</v>
      </c>
      <c r="Z314" t="b">
        <f>OR(Tabla411[[#This Row],[Tiempo_normal (ns)]]&gt;$J$508,Tabla411[[#This Row],[Tiempo_normal (ns)]]&lt;$J$509)</f>
        <v>0</v>
      </c>
      <c r="AA314" s="7">
        <v>311</v>
      </c>
      <c r="AB314" t="b">
        <f>OR(Tabla512[[#This Row],[Tiempo_lineal (ns)]]&gt;$L$508,Tabla512[[#This Row],[Tiempo_lineal (ns)]]&lt;$L$509)</f>
        <v>0</v>
      </c>
      <c r="AC314" t="b">
        <f>OR(Tabla512[[#This Row],[Tiempo_normal (ns)]]&gt;$M$508,Tabla512[[#This Row],[Tiempo_normal (ns)]]&lt;$M$509)</f>
        <v>0</v>
      </c>
      <c r="AD314" s="7">
        <v>311</v>
      </c>
      <c r="AE314" t="b">
        <f>OR(Tabla613[[#This Row],[Tiempo_lineal (ns)]]&gt;$O$508,Tabla613[[#This Row],[Tiempo_lineal (ns)]]&lt;$O$509)</f>
        <v>0</v>
      </c>
      <c r="AF314" s="1" t="b">
        <f>OR(Tabla613[[#This Row],[Tiempo_normal (ns)]]&gt;$P$508,Tabla613[[#This Row],[Tiempo_normal (ns)]]&lt;$P$509)</f>
        <v>0</v>
      </c>
    </row>
    <row r="315" spans="2:32" x14ac:dyDescent="0.3">
      <c r="B315">
        <v>312</v>
      </c>
      <c r="C315">
        <v>21253</v>
      </c>
      <c r="D315">
        <v>71669</v>
      </c>
      <c r="E315">
        <v>312</v>
      </c>
      <c r="F315">
        <v>292105</v>
      </c>
      <c r="G315">
        <v>827322</v>
      </c>
      <c r="H315">
        <v>312</v>
      </c>
      <c r="I315" s="35">
        <v>2194260</v>
      </c>
      <c r="J315" s="35">
        <v>6698590</v>
      </c>
      <c r="K315">
        <v>312</v>
      </c>
      <c r="L315" s="35">
        <v>24474300</v>
      </c>
      <c r="M315" s="35">
        <v>75108700</v>
      </c>
      <c r="N315">
        <v>312</v>
      </c>
      <c r="O315" s="35">
        <v>242211000</v>
      </c>
      <c r="P315" s="35">
        <v>756375000</v>
      </c>
      <c r="R315" s="8">
        <v>312</v>
      </c>
      <c r="S315" t="b">
        <f>OR(Tabla19[[#This Row],[Tiempo_lineal (ns)]]&gt;$C$508,Tabla19[[#This Row],[Tiempo_lineal (ns)]]&lt;$C$509)</f>
        <v>0</v>
      </c>
      <c r="T315" t="b">
        <f>OR(Tabla19[[#This Row],[Tiempo_normal (ns)]]&gt;$D$508,Tabla19[[#This Row],[Tiempo_normal (ns)]]&lt;$D$509)</f>
        <v>0</v>
      </c>
      <c r="U315" s="8">
        <v>312</v>
      </c>
      <c r="V315" t="b">
        <f>OR(Tabla310[[#This Row],[Tiempo_lineal (ns)]]&gt;$F$508,Tabla310[[#This Row],[Tiempo_lineal (ns)]]&lt;$F$509)</f>
        <v>0</v>
      </c>
      <c r="W315" t="b">
        <f>OR(Tabla310[[#This Row],[Tiempo_normal (ns)]]&gt;$G$508,Tabla310[[#This Row],[Tiempo_normal (ns)]]&lt;$G$509)</f>
        <v>0</v>
      </c>
      <c r="X315" s="8">
        <v>312</v>
      </c>
      <c r="Y315" t="b">
        <f>OR(Tabla411[[#This Row],[Tiempo_lineal (ns)]]&gt;$I$508,Tabla411[[#This Row],[Tiempo_lineal (ns)]]&lt;$I$509)</f>
        <v>0</v>
      </c>
      <c r="Z315" t="b">
        <f>OR(Tabla411[[#This Row],[Tiempo_normal (ns)]]&gt;$J$508,Tabla411[[#This Row],[Tiempo_normal (ns)]]&lt;$J$509)</f>
        <v>0</v>
      </c>
      <c r="AA315" s="8">
        <v>312</v>
      </c>
      <c r="AB315" t="b">
        <f>OR(Tabla512[[#This Row],[Tiempo_lineal (ns)]]&gt;$L$508,Tabla512[[#This Row],[Tiempo_lineal (ns)]]&lt;$L$509)</f>
        <v>0</v>
      </c>
      <c r="AC315" t="b">
        <f>OR(Tabla512[[#This Row],[Tiempo_normal (ns)]]&gt;$M$508,Tabla512[[#This Row],[Tiempo_normal (ns)]]&lt;$M$509)</f>
        <v>0</v>
      </c>
      <c r="AD315" s="8">
        <v>312</v>
      </c>
      <c r="AE315" t="b">
        <f>OR(Tabla613[[#This Row],[Tiempo_lineal (ns)]]&gt;$O$508,Tabla613[[#This Row],[Tiempo_lineal (ns)]]&lt;$O$509)</f>
        <v>0</v>
      </c>
      <c r="AF315" s="1" t="b">
        <f>OR(Tabla613[[#This Row],[Tiempo_normal (ns)]]&gt;$P$508,Tabla613[[#This Row],[Tiempo_normal (ns)]]&lt;$P$509)</f>
        <v>0</v>
      </c>
    </row>
    <row r="316" spans="2:32" x14ac:dyDescent="0.3">
      <c r="B316">
        <v>313</v>
      </c>
      <c r="C316">
        <v>21295</v>
      </c>
      <c r="D316">
        <v>72213</v>
      </c>
      <c r="E316">
        <v>313</v>
      </c>
      <c r="F316">
        <v>261921</v>
      </c>
      <c r="G316">
        <v>823595</v>
      </c>
      <c r="H316">
        <v>313</v>
      </c>
      <c r="I316" s="35">
        <v>2128440</v>
      </c>
      <c r="J316" s="35">
        <v>6672440</v>
      </c>
      <c r="K316">
        <v>313</v>
      </c>
      <c r="L316" s="35">
        <v>22826400</v>
      </c>
      <c r="M316" s="35">
        <v>76956400</v>
      </c>
      <c r="N316">
        <v>313</v>
      </c>
      <c r="O316" s="35">
        <v>224939000</v>
      </c>
      <c r="P316" s="35">
        <v>763729000</v>
      </c>
      <c r="R316" s="7">
        <v>313</v>
      </c>
      <c r="S316" t="b">
        <f>OR(Tabla19[[#This Row],[Tiempo_lineal (ns)]]&gt;$C$508,Tabla19[[#This Row],[Tiempo_lineal (ns)]]&lt;$C$509)</f>
        <v>0</v>
      </c>
      <c r="T316" t="b">
        <f>OR(Tabla19[[#This Row],[Tiempo_normal (ns)]]&gt;$D$508,Tabla19[[#This Row],[Tiempo_normal (ns)]]&lt;$D$509)</f>
        <v>0</v>
      </c>
      <c r="U316" s="7">
        <v>313</v>
      </c>
      <c r="V316" t="b">
        <f>OR(Tabla310[[#This Row],[Tiempo_lineal (ns)]]&gt;$F$508,Tabla310[[#This Row],[Tiempo_lineal (ns)]]&lt;$F$509)</f>
        <v>0</v>
      </c>
      <c r="W316" t="b">
        <f>OR(Tabla310[[#This Row],[Tiempo_normal (ns)]]&gt;$G$508,Tabla310[[#This Row],[Tiempo_normal (ns)]]&lt;$G$509)</f>
        <v>0</v>
      </c>
      <c r="X316" s="7">
        <v>313</v>
      </c>
      <c r="Y316" t="b">
        <f>OR(Tabla411[[#This Row],[Tiempo_lineal (ns)]]&gt;$I$508,Tabla411[[#This Row],[Tiempo_lineal (ns)]]&lt;$I$509)</f>
        <v>0</v>
      </c>
      <c r="Z316" t="b">
        <f>OR(Tabla411[[#This Row],[Tiempo_normal (ns)]]&gt;$J$508,Tabla411[[#This Row],[Tiempo_normal (ns)]]&lt;$J$509)</f>
        <v>0</v>
      </c>
      <c r="AA316" s="7">
        <v>313</v>
      </c>
      <c r="AB316" t="b">
        <f>OR(Tabla512[[#This Row],[Tiempo_lineal (ns)]]&gt;$L$508,Tabla512[[#This Row],[Tiempo_lineal (ns)]]&lt;$L$509)</f>
        <v>0</v>
      </c>
      <c r="AC316" t="b">
        <f>OR(Tabla512[[#This Row],[Tiempo_normal (ns)]]&gt;$M$508,Tabla512[[#This Row],[Tiempo_normal (ns)]]&lt;$M$509)</f>
        <v>0</v>
      </c>
      <c r="AD316" s="7">
        <v>313</v>
      </c>
      <c r="AE316" t="b">
        <f>OR(Tabla613[[#This Row],[Tiempo_lineal (ns)]]&gt;$O$508,Tabla613[[#This Row],[Tiempo_lineal (ns)]]&lt;$O$509)</f>
        <v>0</v>
      </c>
      <c r="AF316" s="1" t="b">
        <f>OR(Tabla613[[#This Row],[Tiempo_normal (ns)]]&gt;$P$508,Tabla613[[#This Row],[Tiempo_normal (ns)]]&lt;$P$509)</f>
        <v>0</v>
      </c>
    </row>
    <row r="317" spans="2:32" x14ac:dyDescent="0.3">
      <c r="B317">
        <v>314</v>
      </c>
      <c r="C317">
        <v>21680</v>
      </c>
      <c r="D317">
        <v>70582</v>
      </c>
      <c r="E317">
        <v>314</v>
      </c>
      <c r="F317">
        <v>264028</v>
      </c>
      <c r="G317">
        <v>850413</v>
      </c>
      <c r="H317">
        <v>314</v>
      </c>
      <c r="I317" s="35">
        <v>2139590</v>
      </c>
      <c r="J317" s="35">
        <v>8698610</v>
      </c>
      <c r="K317">
        <v>314</v>
      </c>
      <c r="L317" s="35">
        <v>22645000</v>
      </c>
      <c r="M317" s="35">
        <v>70680400</v>
      </c>
      <c r="N317">
        <v>314</v>
      </c>
      <c r="O317" s="35">
        <v>251787000</v>
      </c>
      <c r="P317" s="35">
        <v>758294000</v>
      </c>
      <c r="R317" s="8">
        <v>314</v>
      </c>
      <c r="S317" t="b">
        <f>OR(Tabla19[[#This Row],[Tiempo_lineal (ns)]]&gt;$C$508,Tabla19[[#This Row],[Tiempo_lineal (ns)]]&lt;$C$509)</f>
        <v>0</v>
      </c>
      <c r="T317" t="b">
        <f>OR(Tabla19[[#This Row],[Tiempo_normal (ns)]]&gt;$D$508,Tabla19[[#This Row],[Tiempo_normal (ns)]]&lt;$D$509)</f>
        <v>0</v>
      </c>
      <c r="U317" s="8">
        <v>314</v>
      </c>
      <c r="V317" t="b">
        <f>OR(Tabla310[[#This Row],[Tiempo_lineal (ns)]]&gt;$F$508,Tabla310[[#This Row],[Tiempo_lineal (ns)]]&lt;$F$509)</f>
        <v>0</v>
      </c>
      <c r="W317" t="b">
        <f>OR(Tabla310[[#This Row],[Tiempo_normal (ns)]]&gt;$G$508,Tabla310[[#This Row],[Tiempo_normal (ns)]]&lt;$G$509)</f>
        <v>0</v>
      </c>
      <c r="X317" s="8">
        <v>314</v>
      </c>
      <c r="Y317" t="b">
        <f>OR(Tabla411[[#This Row],[Tiempo_lineal (ns)]]&gt;$I$508,Tabla411[[#This Row],[Tiempo_lineal (ns)]]&lt;$I$509)</f>
        <v>0</v>
      </c>
      <c r="Z317" t="b">
        <f>OR(Tabla411[[#This Row],[Tiempo_normal (ns)]]&gt;$J$508,Tabla411[[#This Row],[Tiempo_normal (ns)]]&lt;$J$509)</f>
        <v>1</v>
      </c>
      <c r="AA317" s="8">
        <v>314</v>
      </c>
      <c r="AB317" t="b">
        <f>OR(Tabla512[[#This Row],[Tiempo_lineal (ns)]]&gt;$L$508,Tabla512[[#This Row],[Tiempo_lineal (ns)]]&lt;$L$509)</f>
        <v>0</v>
      </c>
      <c r="AC317" t="b">
        <f>OR(Tabla512[[#This Row],[Tiempo_normal (ns)]]&gt;$M$508,Tabla512[[#This Row],[Tiempo_normal (ns)]]&lt;$M$509)</f>
        <v>0</v>
      </c>
      <c r="AD317" s="8">
        <v>314</v>
      </c>
      <c r="AE317" t="b">
        <f>OR(Tabla613[[#This Row],[Tiempo_lineal (ns)]]&gt;$O$508,Tabla613[[#This Row],[Tiempo_lineal (ns)]]&lt;$O$509)</f>
        <v>0</v>
      </c>
      <c r="AF317" s="1" t="b">
        <f>OR(Tabla613[[#This Row],[Tiempo_normal (ns)]]&gt;$P$508,Tabla613[[#This Row],[Tiempo_normal (ns)]]&lt;$P$509)</f>
        <v>0</v>
      </c>
    </row>
    <row r="318" spans="2:32" x14ac:dyDescent="0.3">
      <c r="B318">
        <v>315</v>
      </c>
      <c r="C318">
        <v>21290</v>
      </c>
      <c r="D318">
        <v>71810</v>
      </c>
      <c r="E318">
        <v>315</v>
      </c>
      <c r="F318">
        <v>261697</v>
      </c>
      <c r="G318">
        <v>776595</v>
      </c>
      <c r="H318">
        <v>315</v>
      </c>
      <c r="I318" s="35">
        <v>2875360</v>
      </c>
      <c r="J318" s="35">
        <v>12336600</v>
      </c>
      <c r="K318">
        <v>315</v>
      </c>
      <c r="L318" s="35">
        <v>22730700</v>
      </c>
      <c r="M318" s="35">
        <v>72662800</v>
      </c>
      <c r="N318">
        <v>315</v>
      </c>
      <c r="O318" s="35">
        <v>228365000</v>
      </c>
      <c r="P318" s="35">
        <v>739678000</v>
      </c>
      <c r="R318" s="7">
        <v>315</v>
      </c>
      <c r="S318" t="b">
        <f>OR(Tabla19[[#This Row],[Tiempo_lineal (ns)]]&gt;$C$508,Tabla19[[#This Row],[Tiempo_lineal (ns)]]&lt;$C$509)</f>
        <v>0</v>
      </c>
      <c r="T318" t="b">
        <f>OR(Tabla19[[#This Row],[Tiempo_normal (ns)]]&gt;$D$508,Tabla19[[#This Row],[Tiempo_normal (ns)]]&lt;$D$509)</f>
        <v>0</v>
      </c>
      <c r="U318" s="7">
        <v>315</v>
      </c>
      <c r="V318" t="b">
        <f>OR(Tabla310[[#This Row],[Tiempo_lineal (ns)]]&gt;$F$508,Tabla310[[#This Row],[Tiempo_lineal (ns)]]&lt;$F$509)</f>
        <v>0</v>
      </c>
      <c r="W318" t="b">
        <f>OR(Tabla310[[#This Row],[Tiempo_normal (ns)]]&gt;$G$508,Tabla310[[#This Row],[Tiempo_normal (ns)]]&lt;$G$509)</f>
        <v>0</v>
      </c>
      <c r="X318" s="7">
        <v>315</v>
      </c>
      <c r="Y318" t="b">
        <f>OR(Tabla411[[#This Row],[Tiempo_lineal (ns)]]&gt;$I$508,Tabla411[[#This Row],[Tiempo_lineal (ns)]]&lt;$I$509)</f>
        <v>1</v>
      </c>
      <c r="Z318" t="b">
        <f>OR(Tabla411[[#This Row],[Tiempo_normal (ns)]]&gt;$J$508,Tabla411[[#This Row],[Tiempo_normal (ns)]]&lt;$J$509)</f>
        <v>1</v>
      </c>
      <c r="AA318" s="7">
        <v>315</v>
      </c>
      <c r="AB318" t="b">
        <f>OR(Tabla512[[#This Row],[Tiempo_lineal (ns)]]&gt;$L$508,Tabla512[[#This Row],[Tiempo_lineal (ns)]]&lt;$L$509)</f>
        <v>0</v>
      </c>
      <c r="AC318" t="b">
        <f>OR(Tabla512[[#This Row],[Tiempo_normal (ns)]]&gt;$M$508,Tabla512[[#This Row],[Tiempo_normal (ns)]]&lt;$M$509)</f>
        <v>0</v>
      </c>
      <c r="AD318" s="7">
        <v>315</v>
      </c>
      <c r="AE318" t="b">
        <f>OR(Tabla613[[#This Row],[Tiempo_lineal (ns)]]&gt;$O$508,Tabla613[[#This Row],[Tiempo_lineal (ns)]]&lt;$O$509)</f>
        <v>0</v>
      </c>
      <c r="AF318" s="1" t="b">
        <f>OR(Tabla613[[#This Row],[Tiempo_normal (ns)]]&gt;$P$508,Tabla613[[#This Row],[Tiempo_normal (ns)]]&lt;$P$509)</f>
        <v>0</v>
      </c>
    </row>
    <row r="319" spans="2:32" x14ac:dyDescent="0.3">
      <c r="B319">
        <v>316</v>
      </c>
      <c r="C319">
        <v>21287</v>
      </c>
      <c r="D319">
        <v>72583</v>
      </c>
      <c r="E319">
        <v>316</v>
      </c>
      <c r="F319">
        <v>237522</v>
      </c>
      <c r="G319">
        <v>925773</v>
      </c>
      <c r="H319">
        <v>316</v>
      </c>
      <c r="I319" s="35">
        <v>3006250</v>
      </c>
      <c r="J319" s="35">
        <v>8651820</v>
      </c>
      <c r="K319">
        <v>316</v>
      </c>
      <c r="L319" s="35">
        <v>24327200</v>
      </c>
      <c r="M319" s="35">
        <v>79904500</v>
      </c>
      <c r="N319">
        <v>316</v>
      </c>
      <c r="O319" s="35">
        <v>238798000</v>
      </c>
      <c r="P319" s="35">
        <v>811747000</v>
      </c>
      <c r="R319" s="8">
        <v>316</v>
      </c>
      <c r="S319" t="b">
        <f>OR(Tabla19[[#This Row],[Tiempo_lineal (ns)]]&gt;$C$508,Tabla19[[#This Row],[Tiempo_lineal (ns)]]&lt;$C$509)</f>
        <v>0</v>
      </c>
      <c r="T319" t="b">
        <f>OR(Tabla19[[#This Row],[Tiempo_normal (ns)]]&gt;$D$508,Tabla19[[#This Row],[Tiempo_normal (ns)]]&lt;$D$509)</f>
        <v>0</v>
      </c>
      <c r="U319" s="8">
        <v>316</v>
      </c>
      <c r="V319" t="b">
        <f>OR(Tabla310[[#This Row],[Tiempo_lineal (ns)]]&gt;$F$508,Tabla310[[#This Row],[Tiempo_lineal (ns)]]&lt;$F$509)</f>
        <v>0</v>
      </c>
      <c r="W319" t="b">
        <f>OR(Tabla310[[#This Row],[Tiempo_normal (ns)]]&gt;$G$508,Tabla310[[#This Row],[Tiempo_normal (ns)]]&lt;$G$509)</f>
        <v>0</v>
      </c>
      <c r="X319" s="8">
        <v>316</v>
      </c>
      <c r="Y319" t="b">
        <f>OR(Tabla411[[#This Row],[Tiempo_lineal (ns)]]&gt;$I$508,Tabla411[[#This Row],[Tiempo_lineal (ns)]]&lt;$I$509)</f>
        <v>1</v>
      </c>
      <c r="Z319" t="b">
        <f>OR(Tabla411[[#This Row],[Tiempo_normal (ns)]]&gt;$J$508,Tabla411[[#This Row],[Tiempo_normal (ns)]]&lt;$J$509)</f>
        <v>1</v>
      </c>
      <c r="AA319" s="8">
        <v>316</v>
      </c>
      <c r="AB319" t="b">
        <f>OR(Tabla512[[#This Row],[Tiempo_lineal (ns)]]&gt;$L$508,Tabla512[[#This Row],[Tiempo_lineal (ns)]]&lt;$L$509)</f>
        <v>0</v>
      </c>
      <c r="AC319" t="b">
        <f>OR(Tabla512[[#This Row],[Tiempo_normal (ns)]]&gt;$M$508,Tabla512[[#This Row],[Tiempo_normal (ns)]]&lt;$M$509)</f>
        <v>0</v>
      </c>
      <c r="AD319" s="8">
        <v>316</v>
      </c>
      <c r="AE319" t="b">
        <f>OR(Tabla613[[#This Row],[Tiempo_lineal (ns)]]&gt;$O$508,Tabla613[[#This Row],[Tiempo_lineal (ns)]]&lt;$O$509)</f>
        <v>0</v>
      </c>
      <c r="AF319" s="1" t="b">
        <f>OR(Tabla613[[#This Row],[Tiempo_normal (ns)]]&gt;$P$508,Tabla613[[#This Row],[Tiempo_normal (ns)]]&lt;$P$509)</f>
        <v>0</v>
      </c>
    </row>
    <row r="320" spans="2:32" x14ac:dyDescent="0.3">
      <c r="B320">
        <v>317</v>
      </c>
      <c r="C320">
        <v>21294</v>
      </c>
      <c r="D320">
        <v>71064</v>
      </c>
      <c r="E320">
        <v>317</v>
      </c>
      <c r="F320">
        <v>239747</v>
      </c>
      <c r="G320">
        <v>910343</v>
      </c>
      <c r="H320">
        <v>317</v>
      </c>
      <c r="I320" s="35">
        <v>3272220</v>
      </c>
      <c r="J320" s="35">
        <v>7858200</v>
      </c>
      <c r="K320">
        <v>317</v>
      </c>
      <c r="L320" s="35">
        <v>22253600</v>
      </c>
      <c r="M320" s="35">
        <v>84938300</v>
      </c>
      <c r="N320">
        <v>317</v>
      </c>
      <c r="O320" s="35">
        <v>231029000</v>
      </c>
      <c r="P320" s="35">
        <v>766298000</v>
      </c>
      <c r="R320" s="7">
        <v>317</v>
      </c>
      <c r="S320" t="b">
        <f>OR(Tabla19[[#This Row],[Tiempo_lineal (ns)]]&gt;$C$508,Tabla19[[#This Row],[Tiempo_lineal (ns)]]&lt;$C$509)</f>
        <v>0</v>
      </c>
      <c r="T320" t="b">
        <f>OR(Tabla19[[#This Row],[Tiempo_normal (ns)]]&gt;$D$508,Tabla19[[#This Row],[Tiempo_normal (ns)]]&lt;$D$509)</f>
        <v>0</v>
      </c>
      <c r="U320" s="7">
        <v>317</v>
      </c>
      <c r="V320" t="b">
        <f>OR(Tabla310[[#This Row],[Tiempo_lineal (ns)]]&gt;$F$508,Tabla310[[#This Row],[Tiempo_lineal (ns)]]&lt;$F$509)</f>
        <v>0</v>
      </c>
      <c r="W320" t="b">
        <f>OR(Tabla310[[#This Row],[Tiempo_normal (ns)]]&gt;$G$508,Tabla310[[#This Row],[Tiempo_normal (ns)]]&lt;$G$509)</f>
        <v>0</v>
      </c>
      <c r="X320" s="7">
        <v>317</v>
      </c>
      <c r="Y320" t="b">
        <f>OR(Tabla411[[#This Row],[Tiempo_lineal (ns)]]&gt;$I$508,Tabla411[[#This Row],[Tiempo_lineal (ns)]]&lt;$I$509)</f>
        <v>1</v>
      </c>
      <c r="Z320" t="b">
        <f>OR(Tabla411[[#This Row],[Tiempo_normal (ns)]]&gt;$J$508,Tabla411[[#This Row],[Tiempo_normal (ns)]]&lt;$J$509)</f>
        <v>0</v>
      </c>
      <c r="AA320" s="7">
        <v>317</v>
      </c>
      <c r="AB320" t="b">
        <f>OR(Tabla512[[#This Row],[Tiempo_lineal (ns)]]&gt;$L$508,Tabla512[[#This Row],[Tiempo_lineal (ns)]]&lt;$L$509)</f>
        <v>0</v>
      </c>
      <c r="AC320" t="b">
        <f>OR(Tabla512[[#This Row],[Tiempo_normal (ns)]]&gt;$M$508,Tabla512[[#This Row],[Tiempo_normal (ns)]]&lt;$M$509)</f>
        <v>0</v>
      </c>
      <c r="AD320" s="7">
        <v>317</v>
      </c>
      <c r="AE320" t="b">
        <f>OR(Tabla613[[#This Row],[Tiempo_lineal (ns)]]&gt;$O$508,Tabla613[[#This Row],[Tiempo_lineal (ns)]]&lt;$O$509)</f>
        <v>0</v>
      </c>
      <c r="AF320" s="1" t="b">
        <f>OR(Tabla613[[#This Row],[Tiempo_normal (ns)]]&gt;$P$508,Tabla613[[#This Row],[Tiempo_normal (ns)]]&lt;$P$509)</f>
        <v>0</v>
      </c>
    </row>
    <row r="321" spans="2:32" x14ac:dyDescent="0.3">
      <c r="B321">
        <v>318</v>
      </c>
      <c r="C321">
        <v>21261</v>
      </c>
      <c r="D321">
        <v>70891</v>
      </c>
      <c r="E321">
        <v>318</v>
      </c>
      <c r="F321">
        <v>238447</v>
      </c>
      <c r="G321">
        <v>883044</v>
      </c>
      <c r="H321">
        <v>318</v>
      </c>
      <c r="I321" s="35">
        <v>2480240</v>
      </c>
      <c r="J321" s="35">
        <v>8875450</v>
      </c>
      <c r="K321">
        <v>318</v>
      </c>
      <c r="L321" s="35">
        <v>22837200</v>
      </c>
      <c r="M321" s="35">
        <v>106870000</v>
      </c>
      <c r="N321">
        <v>318</v>
      </c>
      <c r="O321" s="35">
        <v>231502000</v>
      </c>
      <c r="P321" s="35">
        <v>751244000</v>
      </c>
      <c r="R321" s="8">
        <v>318</v>
      </c>
      <c r="S321" t="b">
        <f>OR(Tabla19[[#This Row],[Tiempo_lineal (ns)]]&gt;$C$508,Tabla19[[#This Row],[Tiempo_lineal (ns)]]&lt;$C$509)</f>
        <v>0</v>
      </c>
      <c r="T321" t="b">
        <f>OR(Tabla19[[#This Row],[Tiempo_normal (ns)]]&gt;$D$508,Tabla19[[#This Row],[Tiempo_normal (ns)]]&lt;$D$509)</f>
        <v>0</v>
      </c>
      <c r="U321" s="8">
        <v>318</v>
      </c>
      <c r="V321" t="b">
        <f>OR(Tabla310[[#This Row],[Tiempo_lineal (ns)]]&gt;$F$508,Tabla310[[#This Row],[Tiempo_lineal (ns)]]&lt;$F$509)</f>
        <v>0</v>
      </c>
      <c r="W321" t="b">
        <f>OR(Tabla310[[#This Row],[Tiempo_normal (ns)]]&gt;$G$508,Tabla310[[#This Row],[Tiempo_normal (ns)]]&lt;$G$509)</f>
        <v>0</v>
      </c>
      <c r="X321" s="8">
        <v>318</v>
      </c>
      <c r="Y321" t="b">
        <f>OR(Tabla411[[#This Row],[Tiempo_lineal (ns)]]&gt;$I$508,Tabla411[[#This Row],[Tiempo_lineal (ns)]]&lt;$I$509)</f>
        <v>0</v>
      </c>
      <c r="Z321" t="b">
        <f>OR(Tabla411[[#This Row],[Tiempo_normal (ns)]]&gt;$J$508,Tabla411[[#This Row],[Tiempo_normal (ns)]]&lt;$J$509)</f>
        <v>1</v>
      </c>
      <c r="AA321" s="8">
        <v>318</v>
      </c>
      <c r="AB321" t="b">
        <f>OR(Tabla512[[#This Row],[Tiempo_lineal (ns)]]&gt;$L$508,Tabla512[[#This Row],[Tiempo_lineal (ns)]]&lt;$L$509)</f>
        <v>0</v>
      </c>
      <c r="AC321" t="b">
        <f>OR(Tabla512[[#This Row],[Tiempo_normal (ns)]]&gt;$M$508,Tabla512[[#This Row],[Tiempo_normal (ns)]]&lt;$M$509)</f>
        <v>1</v>
      </c>
      <c r="AD321" s="8">
        <v>318</v>
      </c>
      <c r="AE321" t="b">
        <f>OR(Tabla613[[#This Row],[Tiempo_lineal (ns)]]&gt;$O$508,Tabla613[[#This Row],[Tiempo_lineal (ns)]]&lt;$O$509)</f>
        <v>0</v>
      </c>
      <c r="AF321" s="1" t="b">
        <f>OR(Tabla613[[#This Row],[Tiempo_normal (ns)]]&gt;$P$508,Tabla613[[#This Row],[Tiempo_normal (ns)]]&lt;$P$509)</f>
        <v>0</v>
      </c>
    </row>
    <row r="322" spans="2:32" x14ac:dyDescent="0.3">
      <c r="B322">
        <v>319</v>
      </c>
      <c r="C322">
        <v>21250</v>
      </c>
      <c r="D322">
        <v>71851</v>
      </c>
      <c r="E322">
        <v>319</v>
      </c>
      <c r="F322">
        <v>315491</v>
      </c>
      <c r="G322">
        <v>900738</v>
      </c>
      <c r="H322">
        <v>319</v>
      </c>
      <c r="I322" s="35">
        <v>2321030</v>
      </c>
      <c r="J322" s="35">
        <v>8397810</v>
      </c>
      <c r="K322">
        <v>319</v>
      </c>
      <c r="L322" s="35">
        <v>31868500</v>
      </c>
      <c r="M322" s="35">
        <v>97350100</v>
      </c>
      <c r="N322">
        <v>319</v>
      </c>
      <c r="O322" s="35">
        <v>251624000</v>
      </c>
      <c r="P322" s="35">
        <v>761926000</v>
      </c>
      <c r="R322" s="7">
        <v>319</v>
      </c>
      <c r="S322" t="b">
        <f>OR(Tabla19[[#This Row],[Tiempo_lineal (ns)]]&gt;$C$508,Tabla19[[#This Row],[Tiempo_lineal (ns)]]&lt;$C$509)</f>
        <v>0</v>
      </c>
      <c r="T322" t="b">
        <f>OR(Tabla19[[#This Row],[Tiempo_normal (ns)]]&gt;$D$508,Tabla19[[#This Row],[Tiempo_normal (ns)]]&lt;$D$509)</f>
        <v>0</v>
      </c>
      <c r="U322" s="7">
        <v>319</v>
      </c>
      <c r="V322" t="b">
        <f>OR(Tabla310[[#This Row],[Tiempo_lineal (ns)]]&gt;$F$508,Tabla310[[#This Row],[Tiempo_lineal (ns)]]&lt;$F$509)</f>
        <v>0</v>
      </c>
      <c r="W322" t="b">
        <f>OR(Tabla310[[#This Row],[Tiempo_normal (ns)]]&gt;$G$508,Tabla310[[#This Row],[Tiempo_normal (ns)]]&lt;$G$509)</f>
        <v>0</v>
      </c>
      <c r="X322" s="7">
        <v>319</v>
      </c>
      <c r="Y322" t="b">
        <f>OR(Tabla411[[#This Row],[Tiempo_lineal (ns)]]&gt;$I$508,Tabla411[[#This Row],[Tiempo_lineal (ns)]]&lt;$I$509)</f>
        <v>0</v>
      </c>
      <c r="Z322" t="b">
        <f>OR(Tabla411[[#This Row],[Tiempo_normal (ns)]]&gt;$J$508,Tabla411[[#This Row],[Tiempo_normal (ns)]]&lt;$J$509)</f>
        <v>1</v>
      </c>
      <c r="AA322" s="7">
        <v>319</v>
      </c>
      <c r="AB322" t="b">
        <f>OR(Tabla512[[#This Row],[Tiempo_lineal (ns)]]&gt;$L$508,Tabla512[[#This Row],[Tiempo_lineal (ns)]]&lt;$L$509)</f>
        <v>1</v>
      </c>
      <c r="AC322" t="b">
        <f>OR(Tabla512[[#This Row],[Tiempo_normal (ns)]]&gt;$M$508,Tabla512[[#This Row],[Tiempo_normal (ns)]]&lt;$M$509)</f>
        <v>1</v>
      </c>
      <c r="AD322" s="7">
        <v>319</v>
      </c>
      <c r="AE322" t="b">
        <f>OR(Tabla613[[#This Row],[Tiempo_lineal (ns)]]&gt;$O$508,Tabla613[[#This Row],[Tiempo_lineal (ns)]]&lt;$O$509)</f>
        <v>0</v>
      </c>
      <c r="AF322" s="1" t="b">
        <f>OR(Tabla613[[#This Row],[Tiempo_normal (ns)]]&gt;$P$508,Tabla613[[#This Row],[Tiempo_normal (ns)]]&lt;$P$509)</f>
        <v>0</v>
      </c>
    </row>
    <row r="323" spans="2:32" x14ac:dyDescent="0.3">
      <c r="B323">
        <v>320</v>
      </c>
      <c r="C323">
        <v>21246</v>
      </c>
      <c r="D323">
        <v>70629</v>
      </c>
      <c r="E323">
        <v>320</v>
      </c>
      <c r="F323">
        <v>262304</v>
      </c>
      <c r="G323">
        <v>820256</v>
      </c>
      <c r="H323">
        <v>320</v>
      </c>
      <c r="I323" s="35">
        <v>2277990</v>
      </c>
      <c r="J323" s="35">
        <v>7828730</v>
      </c>
      <c r="K323">
        <v>320</v>
      </c>
      <c r="L323" s="35">
        <v>23858000</v>
      </c>
      <c r="M323" s="35">
        <v>70564800</v>
      </c>
      <c r="N323">
        <v>320</v>
      </c>
      <c r="O323" s="35">
        <v>238072000</v>
      </c>
      <c r="P323" s="35">
        <v>755300000</v>
      </c>
      <c r="R323" s="8">
        <v>320</v>
      </c>
      <c r="S323" t="b">
        <f>OR(Tabla19[[#This Row],[Tiempo_lineal (ns)]]&gt;$C$508,Tabla19[[#This Row],[Tiempo_lineal (ns)]]&lt;$C$509)</f>
        <v>0</v>
      </c>
      <c r="T323" t="b">
        <f>OR(Tabla19[[#This Row],[Tiempo_normal (ns)]]&gt;$D$508,Tabla19[[#This Row],[Tiempo_normal (ns)]]&lt;$D$509)</f>
        <v>0</v>
      </c>
      <c r="U323" s="8">
        <v>320</v>
      </c>
      <c r="V323" t="b">
        <f>OR(Tabla310[[#This Row],[Tiempo_lineal (ns)]]&gt;$F$508,Tabla310[[#This Row],[Tiempo_lineal (ns)]]&lt;$F$509)</f>
        <v>0</v>
      </c>
      <c r="W323" t="b">
        <f>OR(Tabla310[[#This Row],[Tiempo_normal (ns)]]&gt;$G$508,Tabla310[[#This Row],[Tiempo_normal (ns)]]&lt;$G$509)</f>
        <v>0</v>
      </c>
      <c r="X323" s="8">
        <v>320</v>
      </c>
      <c r="Y323" t="b">
        <f>OR(Tabla411[[#This Row],[Tiempo_lineal (ns)]]&gt;$I$508,Tabla411[[#This Row],[Tiempo_lineal (ns)]]&lt;$I$509)</f>
        <v>0</v>
      </c>
      <c r="Z323" t="b">
        <f>OR(Tabla411[[#This Row],[Tiempo_normal (ns)]]&gt;$J$508,Tabla411[[#This Row],[Tiempo_normal (ns)]]&lt;$J$509)</f>
        <v>0</v>
      </c>
      <c r="AA323" s="8">
        <v>320</v>
      </c>
      <c r="AB323" t="b">
        <f>OR(Tabla512[[#This Row],[Tiempo_lineal (ns)]]&gt;$L$508,Tabla512[[#This Row],[Tiempo_lineal (ns)]]&lt;$L$509)</f>
        <v>0</v>
      </c>
      <c r="AC323" t="b">
        <f>OR(Tabla512[[#This Row],[Tiempo_normal (ns)]]&gt;$M$508,Tabla512[[#This Row],[Tiempo_normal (ns)]]&lt;$M$509)</f>
        <v>0</v>
      </c>
      <c r="AD323" s="8">
        <v>320</v>
      </c>
      <c r="AE323" t="b">
        <f>OR(Tabla613[[#This Row],[Tiempo_lineal (ns)]]&gt;$O$508,Tabla613[[#This Row],[Tiempo_lineal (ns)]]&lt;$O$509)</f>
        <v>0</v>
      </c>
      <c r="AF323" s="1" t="b">
        <f>OR(Tabla613[[#This Row],[Tiempo_normal (ns)]]&gt;$P$508,Tabla613[[#This Row],[Tiempo_normal (ns)]]&lt;$P$509)</f>
        <v>0</v>
      </c>
    </row>
    <row r="324" spans="2:32" x14ac:dyDescent="0.3">
      <c r="B324">
        <v>321</v>
      </c>
      <c r="C324">
        <v>21278</v>
      </c>
      <c r="D324">
        <v>71196</v>
      </c>
      <c r="E324">
        <v>321</v>
      </c>
      <c r="F324">
        <v>263486</v>
      </c>
      <c r="G324">
        <v>828830</v>
      </c>
      <c r="H324">
        <v>321</v>
      </c>
      <c r="I324" s="35">
        <v>3940580</v>
      </c>
      <c r="J324" s="35">
        <v>7755080</v>
      </c>
      <c r="K324">
        <v>321</v>
      </c>
      <c r="L324" s="35">
        <v>21733200</v>
      </c>
      <c r="M324" s="35">
        <v>70162600</v>
      </c>
      <c r="N324">
        <v>321</v>
      </c>
      <c r="O324" s="35">
        <v>329632000</v>
      </c>
      <c r="P324" s="35">
        <v>804756000</v>
      </c>
      <c r="R324" s="7">
        <v>321</v>
      </c>
      <c r="S324" t="b">
        <f>OR(Tabla19[[#This Row],[Tiempo_lineal (ns)]]&gt;$C$508,Tabla19[[#This Row],[Tiempo_lineal (ns)]]&lt;$C$509)</f>
        <v>0</v>
      </c>
      <c r="T324" t="b">
        <f>OR(Tabla19[[#This Row],[Tiempo_normal (ns)]]&gt;$D$508,Tabla19[[#This Row],[Tiempo_normal (ns)]]&lt;$D$509)</f>
        <v>0</v>
      </c>
      <c r="U324" s="7">
        <v>321</v>
      </c>
      <c r="V324" t="b">
        <f>OR(Tabla310[[#This Row],[Tiempo_lineal (ns)]]&gt;$F$508,Tabla310[[#This Row],[Tiempo_lineal (ns)]]&lt;$F$509)</f>
        <v>0</v>
      </c>
      <c r="W324" t="b">
        <f>OR(Tabla310[[#This Row],[Tiempo_normal (ns)]]&gt;$G$508,Tabla310[[#This Row],[Tiempo_normal (ns)]]&lt;$G$509)</f>
        <v>0</v>
      </c>
      <c r="X324" s="7">
        <v>321</v>
      </c>
      <c r="Y324" t="b">
        <f>OR(Tabla411[[#This Row],[Tiempo_lineal (ns)]]&gt;$I$508,Tabla411[[#This Row],[Tiempo_lineal (ns)]]&lt;$I$509)</f>
        <v>1</v>
      </c>
      <c r="Z324" t="b">
        <f>OR(Tabla411[[#This Row],[Tiempo_normal (ns)]]&gt;$J$508,Tabla411[[#This Row],[Tiempo_normal (ns)]]&lt;$J$509)</f>
        <v>0</v>
      </c>
      <c r="AA324" s="7">
        <v>321</v>
      </c>
      <c r="AB324" t="b">
        <f>OR(Tabla512[[#This Row],[Tiempo_lineal (ns)]]&gt;$L$508,Tabla512[[#This Row],[Tiempo_lineal (ns)]]&lt;$L$509)</f>
        <v>0</v>
      </c>
      <c r="AC324" t="b">
        <f>OR(Tabla512[[#This Row],[Tiempo_normal (ns)]]&gt;$M$508,Tabla512[[#This Row],[Tiempo_normal (ns)]]&lt;$M$509)</f>
        <v>0</v>
      </c>
      <c r="AD324" s="7">
        <v>321</v>
      </c>
      <c r="AE324" t="b">
        <f>OR(Tabla613[[#This Row],[Tiempo_lineal (ns)]]&gt;$O$508,Tabla613[[#This Row],[Tiempo_lineal (ns)]]&lt;$O$509)</f>
        <v>1</v>
      </c>
      <c r="AF324" s="1" t="b">
        <f>OR(Tabla613[[#This Row],[Tiempo_normal (ns)]]&gt;$P$508,Tabla613[[#This Row],[Tiempo_normal (ns)]]&lt;$P$509)</f>
        <v>0</v>
      </c>
    </row>
    <row r="325" spans="2:32" x14ac:dyDescent="0.3">
      <c r="B325">
        <v>322</v>
      </c>
      <c r="C325">
        <v>21255</v>
      </c>
      <c r="D325">
        <v>72792</v>
      </c>
      <c r="E325">
        <v>322</v>
      </c>
      <c r="F325">
        <v>263223</v>
      </c>
      <c r="G325">
        <v>763011</v>
      </c>
      <c r="H325">
        <v>322</v>
      </c>
      <c r="I325" s="35">
        <v>2605250</v>
      </c>
      <c r="J325" s="35">
        <v>7613120</v>
      </c>
      <c r="K325">
        <v>322</v>
      </c>
      <c r="L325" s="35">
        <v>24526200</v>
      </c>
      <c r="M325" s="35">
        <v>77286600</v>
      </c>
      <c r="N325">
        <v>322</v>
      </c>
      <c r="O325" s="35">
        <v>239794000</v>
      </c>
      <c r="P325" s="35">
        <v>798323000</v>
      </c>
      <c r="R325" s="8">
        <v>322</v>
      </c>
      <c r="S325" t="b">
        <f>OR(Tabla19[[#This Row],[Tiempo_lineal (ns)]]&gt;$C$508,Tabla19[[#This Row],[Tiempo_lineal (ns)]]&lt;$C$509)</f>
        <v>0</v>
      </c>
      <c r="T325" t="b">
        <f>OR(Tabla19[[#This Row],[Tiempo_normal (ns)]]&gt;$D$508,Tabla19[[#This Row],[Tiempo_normal (ns)]]&lt;$D$509)</f>
        <v>0</v>
      </c>
      <c r="U325" s="8">
        <v>322</v>
      </c>
      <c r="V325" t="b">
        <f>OR(Tabla310[[#This Row],[Tiempo_lineal (ns)]]&gt;$F$508,Tabla310[[#This Row],[Tiempo_lineal (ns)]]&lt;$F$509)</f>
        <v>0</v>
      </c>
      <c r="W325" t="b">
        <f>OR(Tabla310[[#This Row],[Tiempo_normal (ns)]]&gt;$G$508,Tabla310[[#This Row],[Tiempo_normal (ns)]]&lt;$G$509)</f>
        <v>0</v>
      </c>
      <c r="X325" s="8">
        <v>322</v>
      </c>
      <c r="Y325" t="b">
        <f>OR(Tabla411[[#This Row],[Tiempo_lineal (ns)]]&gt;$I$508,Tabla411[[#This Row],[Tiempo_lineal (ns)]]&lt;$I$509)</f>
        <v>1</v>
      </c>
      <c r="Z325" t="b">
        <f>OR(Tabla411[[#This Row],[Tiempo_normal (ns)]]&gt;$J$508,Tabla411[[#This Row],[Tiempo_normal (ns)]]&lt;$J$509)</f>
        <v>0</v>
      </c>
      <c r="AA325" s="8">
        <v>322</v>
      </c>
      <c r="AB325" t="b">
        <f>OR(Tabla512[[#This Row],[Tiempo_lineal (ns)]]&gt;$L$508,Tabla512[[#This Row],[Tiempo_lineal (ns)]]&lt;$L$509)</f>
        <v>0</v>
      </c>
      <c r="AC325" t="b">
        <f>OR(Tabla512[[#This Row],[Tiempo_normal (ns)]]&gt;$M$508,Tabla512[[#This Row],[Tiempo_normal (ns)]]&lt;$M$509)</f>
        <v>0</v>
      </c>
      <c r="AD325" s="8">
        <v>322</v>
      </c>
      <c r="AE325" t="b">
        <f>OR(Tabla613[[#This Row],[Tiempo_lineal (ns)]]&gt;$O$508,Tabla613[[#This Row],[Tiempo_lineal (ns)]]&lt;$O$509)</f>
        <v>0</v>
      </c>
      <c r="AF325" s="1" t="b">
        <f>OR(Tabla613[[#This Row],[Tiempo_normal (ns)]]&gt;$P$508,Tabla613[[#This Row],[Tiempo_normal (ns)]]&lt;$P$509)</f>
        <v>0</v>
      </c>
    </row>
    <row r="326" spans="2:32" x14ac:dyDescent="0.3">
      <c r="B326">
        <v>323</v>
      </c>
      <c r="C326">
        <v>21261</v>
      </c>
      <c r="D326">
        <v>70365</v>
      </c>
      <c r="E326">
        <v>323</v>
      </c>
      <c r="F326">
        <v>260734</v>
      </c>
      <c r="G326">
        <v>646851</v>
      </c>
      <c r="H326">
        <v>323</v>
      </c>
      <c r="I326" s="35">
        <v>2163860</v>
      </c>
      <c r="J326" s="35">
        <v>6730030</v>
      </c>
      <c r="K326">
        <v>323</v>
      </c>
      <c r="L326" s="35">
        <v>21959100</v>
      </c>
      <c r="M326" s="35">
        <v>73847500</v>
      </c>
      <c r="N326">
        <v>323</v>
      </c>
      <c r="O326" s="35">
        <v>235026000</v>
      </c>
      <c r="P326" s="35">
        <v>781236000</v>
      </c>
      <c r="R326" s="7">
        <v>323</v>
      </c>
      <c r="S326" t="b">
        <f>OR(Tabla19[[#This Row],[Tiempo_lineal (ns)]]&gt;$C$508,Tabla19[[#This Row],[Tiempo_lineal (ns)]]&lt;$C$509)</f>
        <v>0</v>
      </c>
      <c r="T326" t="b">
        <f>OR(Tabla19[[#This Row],[Tiempo_normal (ns)]]&gt;$D$508,Tabla19[[#This Row],[Tiempo_normal (ns)]]&lt;$D$509)</f>
        <v>0</v>
      </c>
      <c r="U326" s="7">
        <v>323</v>
      </c>
      <c r="V326" t="b">
        <f>OR(Tabla310[[#This Row],[Tiempo_lineal (ns)]]&gt;$F$508,Tabla310[[#This Row],[Tiempo_lineal (ns)]]&lt;$F$509)</f>
        <v>0</v>
      </c>
      <c r="W326" t="b">
        <f>OR(Tabla310[[#This Row],[Tiempo_normal (ns)]]&gt;$G$508,Tabla310[[#This Row],[Tiempo_normal (ns)]]&lt;$G$509)</f>
        <v>0</v>
      </c>
      <c r="X326" s="7">
        <v>323</v>
      </c>
      <c r="Y326" t="b">
        <f>OR(Tabla411[[#This Row],[Tiempo_lineal (ns)]]&gt;$I$508,Tabla411[[#This Row],[Tiempo_lineal (ns)]]&lt;$I$509)</f>
        <v>0</v>
      </c>
      <c r="Z326" t="b">
        <f>OR(Tabla411[[#This Row],[Tiempo_normal (ns)]]&gt;$J$508,Tabla411[[#This Row],[Tiempo_normal (ns)]]&lt;$J$509)</f>
        <v>0</v>
      </c>
      <c r="AA326" s="7">
        <v>323</v>
      </c>
      <c r="AB326" t="b">
        <f>OR(Tabla512[[#This Row],[Tiempo_lineal (ns)]]&gt;$L$508,Tabla512[[#This Row],[Tiempo_lineal (ns)]]&lt;$L$509)</f>
        <v>0</v>
      </c>
      <c r="AC326" t="b">
        <f>OR(Tabla512[[#This Row],[Tiempo_normal (ns)]]&gt;$M$508,Tabla512[[#This Row],[Tiempo_normal (ns)]]&lt;$M$509)</f>
        <v>0</v>
      </c>
      <c r="AD326" s="7">
        <v>323</v>
      </c>
      <c r="AE326" t="b">
        <f>OR(Tabla613[[#This Row],[Tiempo_lineal (ns)]]&gt;$O$508,Tabla613[[#This Row],[Tiempo_lineal (ns)]]&lt;$O$509)</f>
        <v>0</v>
      </c>
      <c r="AF326" s="1" t="b">
        <f>OR(Tabla613[[#This Row],[Tiempo_normal (ns)]]&gt;$P$508,Tabla613[[#This Row],[Tiempo_normal (ns)]]&lt;$P$509)</f>
        <v>0</v>
      </c>
    </row>
    <row r="327" spans="2:32" x14ac:dyDescent="0.3">
      <c r="B327">
        <v>324</v>
      </c>
      <c r="C327">
        <v>21253</v>
      </c>
      <c r="D327">
        <v>71474</v>
      </c>
      <c r="E327">
        <v>324</v>
      </c>
      <c r="F327">
        <v>212856</v>
      </c>
      <c r="G327">
        <v>963600</v>
      </c>
      <c r="H327">
        <v>324</v>
      </c>
      <c r="I327" s="35">
        <v>2142280</v>
      </c>
      <c r="J327" s="35">
        <v>8567300</v>
      </c>
      <c r="K327">
        <v>324</v>
      </c>
      <c r="L327" s="35">
        <v>22682600</v>
      </c>
      <c r="M327" s="35">
        <v>70760800</v>
      </c>
      <c r="N327">
        <v>324</v>
      </c>
      <c r="O327" s="35">
        <v>237795000</v>
      </c>
      <c r="P327" s="35">
        <v>752628000</v>
      </c>
      <c r="R327" s="8">
        <v>324</v>
      </c>
      <c r="S327" t="b">
        <f>OR(Tabla19[[#This Row],[Tiempo_lineal (ns)]]&gt;$C$508,Tabla19[[#This Row],[Tiempo_lineal (ns)]]&lt;$C$509)</f>
        <v>0</v>
      </c>
      <c r="T327" t="b">
        <f>OR(Tabla19[[#This Row],[Tiempo_normal (ns)]]&gt;$D$508,Tabla19[[#This Row],[Tiempo_normal (ns)]]&lt;$D$509)</f>
        <v>0</v>
      </c>
      <c r="U327" s="8">
        <v>324</v>
      </c>
      <c r="V327" t="b">
        <f>OR(Tabla310[[#This Row],[Tiempo_lineal (ns)]]&gt;$F$508,Tabla310[[#This Row],[Tiempo_lineal (ns)]]&lt;$F$509)</f>
        <v>0</v>
      </c>
      <c r="W327" t="b">
        <f>OR(Tabla310[[#This Row],[Tiempo_normal (ns)]]&gt;$G$508,Tabla310[[#This Row],[Tiempo_normal (ns)]]&lt;$G$509)</f>
        <v>0</v>
      </c>
      <c r="X327" s="8">
        <v>324</v>
      </c>
      <c r="Y327" t="b">
        <f>OR(Tabla411[[#This Row],[Tiempo_lineal (ns)]]&gt;$I$508,Tabla411[[#This Row],[Tiempo_lineal (ns)]]&lt;$I$509)</f>
        <v>0</v>
      </c>
      <c r="Z327" t="b">
        <f>OR(Tabla411[[#This Row],[Tiempo_normal (ns)]]&gt;$J$508,Tabla411[[#This Row],[Tiempo_normal (ns)]]&lt;$J$509)</f>
        <v>1</v>
      </c>
      <c r="AA327" s="8">
        <v>324</v>
      </c>
      <c r="AB327" t="b">
        <f>OR(Tabla512[[#This Row],[Tiempo_lineal (ns)]]&gt;$L$508,Tabla512[[#This Row],[Tiempo_lineal (ns)]]&lt;$L$509)</f>
        <v>0</v>
      </c>
      <c r="AC327" t="b">
        <f>OR(Tabla512[[#This Row],[Tiempo_normal (ns)]]&gt;$M$508,Tabla512[[#This Row],[Tiempo_normal (ns)]]&lt;$M$509)</f>
        <v>0</v>
      </c>
      <c r="AD327" s="8">
        <v>324</v>
      </c>
      <c r="AE327" t="b">
        <f>OR(Tabla613[[#This Row],[Tiempo_lineal (ns)]]&gt;$O$508,Tabla613[[#This Row],[Tiempo_lineal (ns)]]&lt;$O$509)</f>
        <v>0</v>
      </c>
      <c r="AF327" s="1" t="b">
        <f>OR(Tabla613[[#This Row],[Tiempo_normal (ns)]]&gt;$P$508,Tabla613[[#This Row],[Tiempo_normal (ns)]]&lt;$P$509)</f>
        <v>0</v>
      </c>
    </row>
    <row r="328" spans="2:32" x14ac:dyDescent="0.3">
      <c r="B328">
        <v>325</v>
      </c>
      <c r="C328">
        <v>21294</v>
      </c>
      <c r="D328">
        <v>72509</v>
      </c>
      <c r="E328">
        <v>325</v>
      </c>
      <c r="F328">
        <v>239527</v>
      </c>
      <c r="G328">
        <v>784565</v>
      </c>
      <c r="H328">
        <v>325</v>
      </c>
      <c r="I328" s="35">
        <v>2181270</v>
      </c>
      <c r="J328" s="35">
        <v>6569740</v>
      </c>
      <c r="K328">
        <v>325</v>
      </c>
      <c r="L328" s="35">
        <v>24455900</v>
      </c>
      <c r="M328" s="35">
        <v>81607600</v>
      </c>
      <c r="N328">
        <v>325</v>
      </c>
      <c r="O328" s="35">
        <v>229144000</v>
      </c>
      <c r="P328" s="35">
        <v>793752000</v>
      </c>
      <c r="R328" s="7">
        <v>325</v>
      </c>
      <c r="S328" t="b">
        <f>OR(Tabla19[[#This Row],[Tiempo_lineal (ns)]]&gt;$C$508,Tabla19[[#This Row],[Tiempo_lineal (ns)]]&lt;$C$509)</f>
        <v>0</v>
      </c>
      <c r="T328" t="b">
        <f>OR(Tabla19[[#This Row],[Tiempo_normal (ns)]]&gt;$D$508,Tabla19[[#This Row],[Tiempo_normal (ns)]]&lt;$D$509)</f>
        <v>0</v>
      </c>
      <c r="U328" s="7">
        <v>325</v>
      </c>
      <c r="V328" t="b">
        <f>OR(Tabla310[[#This Row],[Tiempo_lineal (ns)]]&gt;$F$508,Tabla310[[#This Row],[Tiempo_lineal (ns)]]&lt;$F$509)</f>
        <v>0</v>
      </c>
      <c r="W328" t="b">
        <f>OR(Tabla310[[#This Row],[Tiempo_normal (ns)]]&gt;$G$508,Tabla310[[#This Row],[Tiempo_normal (ns)]]&lt;$G$509)</f>
        <v>0</v>
      </c>
      <c r="X328" s="7">
        <v>325</v>
      </c>
      <c r="Y328" t="b">
        <f>OR(Tabla411[[#This Row],[Tiempo_lineal (ns)]]&gt;$I$508,Tabla411[[#This Row],[Tiempo_lineal (ns)]]&lt;$I$509)</f>
        <v>0</v>
      </c>
      <c r="Z328" t="b">
        <f>OR(Tabla411[[#This Row],[Tiempo_normal (ns)]]&gt;$J$508,Tabla411[[#This Row],[Tiempo_normal (ns)]]&lt;$J$509)</f>
        <v>0</v>
      </c>
      <c r="AA328" s="7">
        <v>325</v>
      </c>
      <c r="AB328" t="b">
        <f>OR(Tabla512[[#This Row],[Tiempo_lineal (ns)]]&gt;$L$508,Tabla512[[#This Row],[Tiempo_lineal (ns)]]&lt;$L$509)</f>
        <v>0</v>
      </c>
      <c r="AC328" t="b">
        <f>OR(Tabla512[[#This Row],[Tiempo_normal (ns)]]&gt;$M$508,Tabla512[[#This Row],[Tiempo_normal (ns)]]&lt;$M$509)</f>
        <v>0</v>
      </c>
      <c r="AD328" s="7">
        <v>325</v>
      </c>
      <c r="AE328" t="b">
        <f>OR(Tabla613[[#This Row],[Tiempo_lineal (ns)]]&gt;$O$508,Tabla613[[#This Row],[Tiempo_lineal (ns)]]&lt;$O$509)</f>
        <v>0</v>
      </c>
      <c r="AF328" s="1" t="b">
        <f>OR(Tabla613[[#This Row],[Tiempo_normal (ns)]]&gt;$P$508,Tabla613[[#This Row],[Tiempo_normal (ns)]]&lt;$P$509)</f>
        <v>0</v>
      </c>
    </row>
    <row r="329" spans="2:32" x14ac:dyDescent="0.3">
      <c r="B329">
        <v>326</v>
      </c>
      <c r="C329">
        <v>21250</v>
      </c>
      <c r="D329">
        <v>71453</v>
      </c>
      <c r="E329">
        <v>326</v>
      </c>
      <c r="F329">
        <v>212688</v>
      </c>
      <c r="G329">
        <v>656787</v>
      </c>
      <c r="H329">
        <v>326</v>
      </c>
      <c r="I329" s="35">
        <v>2125390</v>
      </c>
      <c r="J329" s="35">
        <v>7336980</v>
      </c>
      <c r="K329">
        <v>326</v>
      </c>
      <c r="L329" s="35">
        <v>24021200</v>
      </c>
      <c r="M329" s="35">
        <v>72170800</v>
      </c>
      <c r="N329">
        <v>326</v>
      </c>
      <c r="O329" s="35">
        <v>230169000</v>
      </c>
      <c r="P329" s="35">
        <v>779927000</v>
      </c>
      <c r="R329" s="8">
        <v>326</v>
      </c>
      <c r="S329" t="b">
        <f>OR(Tabla19[[#This Row],[Tiempo_lineal (ns)]]&gt;$C$508,Tabla19[[#This Row],[Tiempo_lineal (ns)]]&lt;$C$509)</f>
        <v>0</v>
      </c>
      <c r="T329" t="b">
        <f>OR(Tabla19[[#This Row],[Tiempo_normal (ns)]]&gt;$D$508,Tabla19[[#This Row],[Tiempo_normal (ns)]]&lt;$D$509)</f>
        <v>0</v>
      </c>
      <c r="U329" s="8">
        <v>326</v>
      </c>
      <c r="V329" t="b">
        <f>OR(Tabla310[[#This Row],[Tiempo_lineal (ns)]]&gt;$F$508,Tabla310[[#This Row],[Tiempo_lineal (ns)]]&lt;$F$509)</f>
        <v>0</v>
      </c>
      <c r="W329" t="b">
        <f>OR(Tabla310[[#This Row],[Tiempo_normal (ns)]]&gt;$G$508,Tabla310[[#This Row],[Tiempo_normal (ns)]]&lt;$G$509)</f>
        <v>0</v>
      </c>
      <c r="X329" s="8">
        <v>326</v>
      </c>
      <c r="Y329" t="b">
        <f>OR(Tabla411[[#This Row],[Tiempo_lineal (ns)]]&gt;$I$508,Tabla411[[#This Row],[Tiempo_lineal (ns)]]&lt;$I$509)</f>
        <v>0</v>
      </c>
      <c r="Z329" t="b">
        <f>OR(Tabla411[[#This Row],[Tiempo_normal (ns)]]&gt;$J$508,Tabla411[[#This Row],[Tiempo_normal (ns)]]&lt;$J$509)</f>
        <v>0</v>
      </c>
      <c r="AA329" s="8">
        <v>326</v>
      </c>
      <c r="AB329" t="b">
        <f>OR(Tabla512[[#This Row],[Tiempo_lineal (ns)]]&gt;$L$508,Tabla512[[#This Row],[Tiempo_lineal (ns)]]&lt;$L$509)</f>
        <v>0</v>
      </c>
      <c r="AC329" t="b">
        <f>OR(Tabla512[[#This Row],[Tiempo_normal (ns)]]&gt;$M$508,Tabla512[[#This Row],[Tiempo_normal (ns)]]&lt;$M$509)</f>
        <v>0</v>
      </c>
      <c r="AD329" s="8">
        <v>326</v>
      </c>
      <c r="AE329" t="b">
        <f>OR(Tabla613[[#This Row],[Tiempo_lineal (ns)]]&gt;$O$508,Tabla613[[#This Row],[Tiempo_lineal (ns)]]&lt;$O$509)</f>
        <v>0</v>
      </c>
      <c r="AF329" s="1" t="b">
        <f>OR(Tabla613[[#This Row],[Tiempo_normal (ns)]]&gt;$P$508,Tabla613[[#This Row],[Tiempo_normal (ns)]]&lt;$P$509)</f>
        <v>0</v>
      </c>
    </row>
    <row r="330" spans="2:32" x14ac:dyDescent="0.3">
      <c r="B330">
        <v>327</v>
      </c>
      <c r="C330">
        <v>21296</v>
      </c>
      <c r="D330">
        <v>71590</v>
      </c>
      <c r="E330">
        <v>327</v>
      </c>
      <c r="F330">
        <v>212508</v>
      </c>
      <c r="G330">
        <v>660847</v>
      </c>
      <c r="H330">
        <v>327</v>
      </c>
      <c r="I330" s="35">
        <v>2684300</v>
      </c>
      <c r="J330" s="35">
        <v>7540130</v>
      </c>
      <c r="K330">
        <v>327</v>
      </c>
      <c r="L330" s="35">
        <v>24199900</v>
      </c>
      <c r="M330" s="35">
        <v>75293800</v>
      </c>
      <c r="N330">
        <v>327</v>
      </c>
      <c r="O330" s="35">
        <v>235555000</v>
      </c>
      <c r="P330" s="35">
        <v>764788000</v>
      </c>
      <c r="R330" s="7">
        <v>327</v>
      </c>
      <c r="S330" t="b">
        <f>OR(Tabla19[[#This Row],[Tiempo_lineal (ns)]]&gt;$C$508,Tabla19[[#This Row],[Tiempo_lineal (ns)]]&lt;$C$509)</f>
        <v>0</v>
      </c>
      <c r="T330" t="b">
        <f>OR(Tabla19[[#This Row],[Tiempo_normal (ns)]]&gt;$D$508,Tabla19[[#This Row],[Tiempo_normal (ns)]]&lt;$D$509)</f>
        <v>0</v>
      </c>
      <c r="U330" s="7">
        <v>327</v>
      </c>
      <c r="V330" t="b">
        <f>OR(Tabla310[[#This Row],[Tiempo_lineal (ns)]]&gt;$F$508,Tabla310[[#This Row],[Tiempo_lineal (ns)]]&lt;$F$509)</f>
        <v>0</v>
      </c>
      <c r="W330" t="b">
        <f>OR(Tabla310[[#This Row],[Tiempo_normal (ns)]]&gt;$G$508,Tabla310[[#This Row],[Tiempo_normal (ns)]]&lt;$G$509)</f>
        <v>0</v>
      </c>
      <c r="X330" s="7">
        <v>327</v>
      </c>
      <c r="Y330" t="b">
        <f>OR(Tabla411[[#This Row],[Tiempo_lineal (ns)]]&gt;$I$508,Tabla411[[#This Row],[Tiempo_lineal (ns)]]&lt;$I$509)</f>
        <v>1</v>
      </c>
      <c r="Z330" t="b">
        <f>OR(Tabla411[[#This Row],[Tiempo_normal (ns)]]&gt;$J$508,Tabla411[[#This Row],[Tiempo_normal (ns)]]&lt;$J$509)</f>
        <v>0</v>
      </c>
      <c r="AA330" s="7">
        <v>327</v>
      </c>
      <c r="AB330" t="b">
        <f>OR(Tabla512[[#This Row],[Tiempo_lineal (ns)]]&gt;$L$508,Tabla512[[#This Row],[Tiempo_lineal (ns)]]&lt;$L$509)</f>
        <v>0</v>
      </c>
      <c r="AC330" t="b">
        <f>OR(Tabla512[[#This Row],[Tiempo_normal (ns)]]&gt;$M$508,Tabla512[[#This Row],[Tiempo_normal (ns)]]&lt;$M$509)</f>
        <v>0</v>
      </c>
      <c r="AD330" s="7">
        <v>327</v>
      </c>
      <c r="AE330" t="b">
        <f>OR(Tabla613[[#This Row],[Tiempo_lineal (ns)]]&gt;$O$508,Tabla613[[#This Row],[Tiempo_lineal (ns)]]&lt;$O$509)</f>
        <v>0</v>
      </c>
      <c r="AF330" s="1" t="b">
        <f>OR(Tabla613[[#This Row],[Tiempo_normal (ns)]]&gt;$P$508,Tabla613[[#This Row],[Tiempo_normal (ns)]]&lt;$P$509)</f>
        <v>0</v>
      </c>
    </row>
    <row r="331" spans="2:32" x14ac:dyDescent="0.3">
      <c r="B331">
        <v>328</v>
      </c>
      <c r="C331">
        <v>21281</v>
      </c>
      <c r="D331">
        <v>71422</v>
      </c>
      <c r="E331">
        <v>328</v>
      </c>
      <c r="F331">
        <v>212923</v>
      </c>
      <c r="G331">
        <v>640656</v>
      </c>
      <c r="H331">
        <v>328</v>
      </c>
      <c r="I331" s="35">
        <v>2126960</v>
      </c>
      <c r="J331" s="35">
        <v>6688360</v>
      </c>
      <c r="K331">
        <v>328</v>
      </c>
      <c r="L331" s="35">
        <v>24018800</v>
      </c>
      <c r="M331" s="35">
        <v>71732700</v>
      </c>
      <c r="N331">
        <v>328</v>
      </c>
      <c r="O331" s="35">
        <v>247624000</v>
      </c>
      <c r="P331" s="35">
        <v>756767000</v>
      </c>
      <c r="R331" s="8">
        <v>328</v>
      </c>
      <c r="S331" t="b">
        <f>OR(Tabla19[[#This Row],[Tiempo_lineal (ns)]]&gt;$C$508,Tabla19[[#This Row],[Tiempo_lineal (ns)]]&lt;$C$509)</f>
        <v>0</v>
      </c>
      <c r="T331" t="b">
        <f>OR(Tabla19[[#This Row],[Tiempo_normal (ns)]]&gt;$D$508,Tabla19[[#This Row],[Tiempo_normal (ns)]]&lt;$D$509)</f>
        <v>0</v>
      </c>
      <c r="U331" s="8">
        <v>328</v>
      </c>
      <c r="V331" t="b">
        <f>OR(Tabla310[[#This Row],[Tiempo_lineal (ns)]]&gt;$F$508,Tabla310[[#This Row],[Tiempo_lineal (ns)]]&lt;$F$509)</f>
        <v>0</v>
      </c>
      <c r="W331" t="b">
        <f>OR(Tabla310[[#This Row],[Tiempo_normal (ns)]]&gt;$G$508,Tabla310[[#This Row],[Tiempo_normal (ns)]]&lt;$G$509)</f>
        <v>0</v>
      </c>
      <c r="X331" s="8">
        <v>328</v>
      </c>
      <c r="Y331" t="b">
        <f>OR(Tabla411[[#This Row],[Tiempo_lineal (ns)]]&gt;$I$508,Tabla411[[#This Row],[Tiempo_lineal (ns)]]&lt;$I$509)</f>
        <v>0</v>
      </c>
      <c r="Z331" t="b">
        <f>OR(Tabla411[[#This Row],[Tiempo_normal (ns)]]&gt;$J$508,Tabla411[[#This Row],[Tiempo_normal (ns)]]&lt;$J$509)</f>
        <v>0</v>
      </c>
      <c r="AA331" s="8">
        <v>328</v>
      </c>
      <c r="AB331" t="b">
        <f>OR(Tabla512[[#This Row],[Tiempo_lineal (ns)]]&gt;$L$508,Tabla512[[#This Row],[Tiempo_lineal (ns)]]&lt;$L$509)</f>
        <v>0</v>
      </c>
      <c r="AC331" t="b">
        <f>OR(Tabla512[[#This Row],[Tiempo_normal (ns)]]&gt;$M$508,Tabla512[[#This Row],[Tiempo_normal (ns)]]&lt;$M$509)</f>
        <v>0</v>
      </c>
      <c r="AD331" s="8">
        <v>328</v>
      </c>
      <c r="AE331" t="b">
        <f>OR(Tabla613[[#This Row],[Tiempo_lineal (ns)]]&gt;$O$508,Tabla613[[#This Row],[Tiempo_lineal (ns)]]&lt;$O$509)</f>
        <v>0</v>
      </c>
      <c r="AF331" s="1" t="b">
        <f>OR(Tabla613[[#This Row],[Tiempo_normal (ns)]]&gt;$P$508,Tabla613[[#This Row],[Tiempo_normal (ns)]]&lt;$P$509)</f>
        <v>0</v>
      </c>
    </row>
    <row r="332" spans="2:32" x14ac:dyDescent="0.3">
      <c r="B332">
        <v>329</v>
      </c>
      <c r="C332">
        <v>21239</v>
      </c>
      <c r="D332">
        <v>70135</v>
      </c>
      <c r="E332">
        <v>329</v>
      </c>
      <c r="F332">
        <v>212596</v>
      </c>
      <c r="G332">
        <v>653945</v>
      </c>
      <c r="H332">
        <v>329</v>
      </c>
      <c r="I332" s="35">
        <v>2445860</v>
      </c>
      <c r="J332" s="35">
        <v>7239150</v>
      </c>
      <c r="K332">
        <v>329</v>
      </c>
      <c r="L332" s="35">
        <v>22532600</v>
      </c>
      <c r="M332" s="35">
        <v>71660900</v>
      </c>
      <c r="N332">
        <v>329</v>
      </c>
      <c r="O332" s="35">
        <v>238512000</v>
      </c>
      <c r="P332" s="35">
        <v>754394000</v>
      </c>
      <c r="R332" s="7">
        <v>329</v>
      </c>
      <c r="S332" t="b">
        <f>OR(Tabla19[[#This Row],[Tiempo_lineal (ns)]]&gt;$C$508,Tabla19[[#This Row],[Tiempo_lineal (ns)]]&lt;$C$509)</f>
        <v>0</v>
      </c>
      <c r="T332" t="b">
        <f>OR(Tabla19[[#This Row],[Tiempo_normal (ns)]]&gt;$D$508,Tabla19[[#This Row],[Tiempo_normal (ns)]]&lt;$D$509)</f>
        <v>0</v>
      </c>
      <c r="U332" s="7">
        <v>329</v>
      </c>
      <c r="V332" t="b">
        <f>OR(Tabla310[[#This Row],[Tiempo_lineal (ns)]]&gt;$F$508,Tabla310[[#This Row],[Tiempo_lineal (ns)]]&lt;$F$509)</f>
        <v>0</v>
      </c>
      <c r="W332" t="b">
        <f>OR(Tabla310[[#This Row],[Tiempo_normal (ns)]]&gt;$G$508,Tabla310[[#This Row],[Tiempo_normal (ns)]]&lt;$G$509)</f>
        <v>0</v>
      </c>
      <c r="X332" s="7">
        <v>329</v>
      </c>
      <c r="Y332" t="b">
        <f>OR(Tabla411[[#This Row],[Tiempo_lineal (ns)]]&gt;$I$508,Tabla411[[#This Row],[Tiempo_lineal (ns)]]&lt;$I$509)</f>
        <v>0</v>
      </c>
      <c r="Z332" t="b">
        <f>OR(Tabla411[[#This Row],[Tiempo_normal (ns)]]&gt;$J$508,Tabla411[[#This Row],[Tiempo_normal (ns)]]&lt;$J$509)</f>
        <v>0</v>
      </c>
      <c r="AA332" s="7">
        <v>329</v>
      </c>
      <c r="AB332" t="b">
        <f>OR(Tabla512[[#This Row],[Tiempo_lineal (ns)]]&gt;$L$508,Tabla512[[#This Row],[Tiempo_lineal (ns)]]&lt;$L$509)</f>
        <v>0</v>
      </c>
      <c r="AC332" t="b">
        <f>OR(Tabla512[[#This Row],[Tiempo_normal (ns)]]&gt;$M$508,Tabla512[[#This Row],[Tiempo_normal (ns)]]&lt;$M$509)</f>
        <v>0</v>
      </c>
      <c r="AD332" s="7">
        <v>329</v>
      </c>
      <c r="AE332" t="b">
        <f>OR(Tabla613[[#This Row],[Tiempo_lineal (ns)]]&gt;$O$508,Tabla613[[#This Row],[Tiempo_lineal (ns)]]&lt;$O$509)</f>
        <v>0</v>
      </c>
      <c r="AF332" s="1" t="b">
        <f>OR(Tabla613[[#This Row],[Tiempo_normal (ns)]]&gt;$P$508,Tabla613[[#This Row],[Tiempo_normal (ns)]]&lt;$P$509)</f>
        <v>0</v>
      </c>
    </row>
    <row r="333" spans="2:32" x14ac:dyDescent="0.3">
      <c r="B333">
        <v>330</v>
      </c>
      <c r="C333">
        <v>21254</v>
      </c>
      <c r="D333">
        <v>70798</v>
      </c>
      <c r="E333">
        <v>330</v>
      </c>
      <c r="F333">
        <v>212503</v>
      </c>
      <c r="G333">
        <v>675052</v>
      </c>
      <c r="H333">
        <v>330</v>
      </c>
      <c r="I333" s="35">
        <v>2140810</v>
      </c>
      <c r="J333" s="35">
        <v>6817130</v>
      </c>
      <c r="K333">
        <v>330</v>
      </c>
      <c r="L333" s="35">
        <v>22820800</v>
      </c>
      <c r="M333" s="35">
        <v>74947800</v>
      </c>
      <c r="N333">
        <v>330</v>
      </c>
      <c r="O333" s="35">
        <v>232214000</v>
      </c>
      <c r="P333" s="35">
        <v>800642000</v>
      </c>
      <c r="R333" s="8">
        <v>330</v>
      </c>
      <c r="S333" t="b">
        <f>OR(Tabla19[[#This Row],[Tiempo_lineal (ns)]]&gt;$C$508,Tabla19[[#This Row],[Tiempo_lineal (ns)]]&lt;$C$509)</f>
        <v>0</v>
      </c>
      <c r="T333" t="b">
        <f>OR(Tabla19[[#This Row],[Tiempo_normal (ns)]]&gt;$D$508,Tabla19[[#This Row],[Tiempo_normal (ns)]]&lt;$D$509)</f>
        <v>0</v>
      </c>
      <c r="U333" s="8">
        <v>330</v>
      </c>
      <c r="V333" t="b">
        <f>OR(Tabla310[[#This Row],[Tiempo_lineal (ns)]]&gt;$F$508,Tabla310[[#This Row],[Tiempo_lineal (ns)]]&lt;$F$509)</f>
        <v>0</v>
      </c>
      <c r="W333" t="b">
        <f>OR(Tabla310[[#This Row],[Tiempo_normal (ns)]]&gt;$G$508,Tabla310[[#This Row],[Tiempo_normal (ns)]]&lt;$G$509)</f>
        <v>0</v>
      </c>
      <c r="X333" s="8">
        <v>330</v>
      </c>
      <c r="Y333" t="b">
        <f>OR(Tabla411[[#This Row],[Tiempo_lineal (ns)]]&gt;$I$508,Tabla411[[#This Row],[Tiempo_lineal (ns)]]&lt;$I$509)</f>
        <v>0</v>
      </c>
      <c r="Z333" t="b">
        <f>OR(Tabla411[[#This Row],[Tiempo_normal (ns)]]&gt;$J$508,Tabla411[[#This Row],[Tiempo_normal (ns)]]&lt;$J$509)</f>
        <v>0</v>
      </c>
      <c r="AA333" s="8">
        <v>330</v>
      </c>
      <c r="AB333" t="b">
        <f>OR(Tabla512[[#This Row],[Tiempo_lineal (ns)]]&gt;$L$508,Tabla512[[#This Row],[Tiempo_lineal (ns)]]&lt;$L$509)</f>
        <v>0</v>
      </c>
      <c r="AC333" t="b">
        <f>OR(Tabla512[[#This Row],[Tiempo_normal (ns)]]&gt;$M$508,Tabla512[[#This Row],[Tiempo_normal (ns)]]&lt;$M$509)</f>
        <v>0</v>
      </c>
      <c r="AD333" s="8">
        <v>330</v>
      </c>
      <c r="AE333" t="b">
        <f>OR(Tabla613[[#This Row],[Tiempo_lineal (ns)]]&gt;$O$508,Tabla613[[#This Row],[Tiempo_lineal (ns)]]&lt;$O$509)</f>
        <v>0</v>
      </c>
      <c r="AF333" s="1" t="b">
        <f>OR(Tabla613[[#This Row],[Tiempo_normal (ns)]]&gt;$P$508,Tabla613[[#This Row],[Tiempo_normal (ns)]]&lt;$P$509)</f>
        <v>0</v>
      </c>
    </row>
    <row r="334" spans="2:32" x14ac:dyDescent="0.3">
      <c r="B334">
        <v>331</v>
      </c>
      <c r="C334">
        <v>21255</v>
      </c>
      <c r="D334">
        <v>70844</v>
      </c>
      <c r="E334">
        <v>331</v>
      </c>
      <c r="F334">
        <v>251030</v>
      </c>
      <c r="G334">
        <v>710502</v>
      </c>
      <c r="H334">
        <v>331</v>
      </c>
      <c r="I334" s="35">
        <v>2199490</v>
      </c>
      <c r="J334" s="35">
        <v>6630310</v>
      </c>
      <c r="K334">
        <v>331</v>
      </c>
      <c r="L334" s="35">
        <v>22233100</v>
      </c>
      <c r="M334" s="35">
        <v>73425500</v>
      </c>
      <c r="N334">
        <v>331</v>
      </c>
      <c r="O334" s="35">
        <v>245597000</v>
      </c>
      <c r="P334" s="35">
        <v>752231000</v>
      </c>
      <c r="R334" s="7">
        <v>331</v>
      </c>
      <c r="S334" t="b">
        <f>OR(Tabla19[[#This Row],[Tiempo_lineal (ns)]]&gt;$C$508,Tabla19[[#This Row],[Tiempo_lineal (ns)]]&lt;$C$509)</f>
        <v>0</v>
      </c>
      <c r="T334" t="b">
        <f>OR(Tabla19[[#This Row],[Tiempo_normal (ns)]]&gt;$D$508,Tabla19[[#This Row],[Tiempo_normal (ns)]]&lt;$D$509)</f>
        <v>0</v>
      </c>
      <c r="U334" s="7">
        <v>331</v>
      </c>
      <c r="V334" t="b">
        <f>OR(Tabla310[[#This Row],[Tiempo_lineal (ns)]]&gt;$F$508,Tabla310[[#This Row],[Tiempo_lineal (ns)]]&lt;$F$509)</f>
        <v>0</v>
      </c>
      <c r="W334" t="b">
        <f>OR(Tabla310[[#This Row],[Tiempo_normal (ns)]]&gt;$G$508,Tabla310[[#This Row],[Tiempo_normal (ns)]]&lt;$G$509)</f>
        <v>0</v>
      </c>
      <c r="X334" s="7">
        <v>331</v>
      </c>
      <c r="Y334" t="b">
        <f>OR(Tabla411[[#This Row],[Tiempo_lineal (ns)]]&gt;$I$508,Tabla411[[#This Row],[Tiempo_lineal (ns)]]&lt;$I$509)</f>
        <v>0</v>
      </c>
      <c r="Z334" t="b">
        <f>OR(Tabla411[[#This Row],[Tiempo_normal (ns)]]&gt;$J$508,Tabla411[[#This Row],[Tiempo_normal (ns)]]&lt;$J$509)</f>
        <v>0</v>
      </c>
      <c r="AA334" s="7">
        <v>331</v>
      </c>
      <c r="AB334" t="b">
        <f>OR(Tabla512[[#This Row],[Tiempo_lineal (ns)]]&gt;$L$508,Tabla512[[#This Row],[Tiempo_lineal (ns)]]&lt;$L$509)</f>
        <v>0</v>
      </c>
      <c r="AC334" t="b">
        <f>OR(Tabla512[[#This Row],[Tiempo_normal (ns)]]&gt;$M$508,Tabla512[[#This Row],[Tiempo_normal (ns)]]&lt;$M$509)</f>
        <v>0</v>
      </c>
      <c r="AD334" s="7">
        <v>331</v>
      </c>
      <c r="AE334" t="b">
        <f>OR(Tabla613[[#This Row],[Tiempo_lineal (ns)]]&gt;$O$508,Tabla613[[#This Row],[Tiempo_lineal (ns)]]&lt;$O$509)</f>
        <v>0</v>
      </c>
      <c r="AF334" s="1" t="b">
        <f>OR(Tabla613[[#This Row],[Tiempo_normal (ns)]]&gt;$P$508,Tabla613[[#This Row],[Tiempo_normal (ns)]]&lt;$P$509)</f>
        <v>0</v>
      </c>
    </row>
    <row r="335" spans="2:32" x14ac:dyDescent="0.3">
      <c r="B335">
        <v>332</v>
      </c>
      <c r="C335">
        <v>21249</v>
      </c>
      <c r="D335">
        <v>71415</v>
      </c>
      <c r="E335">
        <v>332</v>
      </c>
      <c r="F335">
        <v>228497</v>
      </c>
      <c r="G335">
        <v>762069</v>
      </c>
      <c r="H335">
        <v>332</v>
      </c>
      <c r="I335" s="35">
        <v>2129970</v>
      </c>
      <c r="J335" s="35">
        <v>6965800</v>
      </c>
      <c r="K335">
        <v>332</v>
      </c>
      <c r="L335" s="35">
        <v>25682400</v>
      </c>
      <c r="M335" s="35">
        <v>78887200</v>
      </c>
      <c r="N335">
        <v>332</v>
      </c>
      <c r="O335" s="35">
        <v>231588000</v>
      </c>
      <c r="P335" s="35">
        <v>782864000</v>
      </c>
      <c r="R335" s="8">
        <v>332</v>
      </c>
      <c r="S335" t="b">
        <f>OR(Tabla19[[#This Row],[Tiempo_lineal (ns)]]&gt;$C$508,Tabla19[[#This Row],[Tiempo_lineal (ns)]]&lt;$C$509)</f>
        <v>0</v>
      </c>
      <c r="T335" t="b">
        <f>OR(Tabla19[[#This Row],[Tiempo_normal (ns)]]&gt;$D$508,Tabla19[[#This Row],[Tiempo_normal (ns)]]&lt;$D$509)</f>
        <v>0</v>
      </c>
      <c r="U335" s="8">
        <v>332</v>
      </c>
      <c r="V335" t="b">
        <f>OR(Tabla310[[#This Row],[Tiempo_lineal (ns)]]&gt;$F$508,Tabla310[[#This Row],[Tiempo_lineal (ns)]]&lt;$F$509)</f>
        <v>0</v>
      </c>
      <c r="W335" t="b">
        <f>OR(Tabla310[[#This Row],[Tiempo_normal (ns)]]&gt;$G$508,Tabla310[[#This Row],[Tiempo_normal (ns)]]&lt;$G$509)</f>
        <v>0</v>
      </c>
      <c r="X335" s="8">
        <v>332</v>
      </c>
      <c r="Y335" t="b">
        <f>OR(Tabla411[[#This Row],[Tiempo_lineal (ns)]]&gt;$I$508,Tabla411[[#This Row],[Tiempo_lineal (ns)]]&lt;$I$509)</f>
        <v>0</v>
      </c>
      <c r="Z335" t="b">
        <f>OR(Tabla411[[#This Row],[Tiempo_normal (ns)]]&gt;$J$508,Tabla411[[#This Row],[Tiempo_normal (ns)]]&lt;$J$509)</f>
        <v>0</v>
      </c>
      <c r="AA335" s="8">
        <v>332</v>
      </c>
      <c r="AB335" t="b">
        <f>OR(Tabla512[[#This Row],[Tiempo_lineal (ns)]]&gt;$L$508,Tabla512[[#This Row],[Tiempo_lineal (ns)]]&lt;$L$509)</f>
        <v>0</v>
      </c>
      <c r="AC335" t="b">
        <f>OR(Tabla512[[#This Row],[Tiempo_normal (ns)]]&gt;$M$508,Tabla512[[#This Row],[Tiempo_normal (ns)]]&lt;$M$509)</f>
        <v>0</v>
      </c>
      <c r="AD335" s="8">
        <v>332</v>
      </c>
      <c r="AE335" t="b">
        <f>OR(Tabla613[[#This Row],[Tiempo_lineal (ns)]]&gt;$O$508,Tabla613[[#This Row],[Tiempo_lineal (ns)]]&lt;$O$509)</f>
        <v>0</v>
      </c>
      <c r="AF335" s="1" t="b">
        <f>OR(Tabla613[[#This Row],[Tiempo_normal (ns)]]&gt;$P$508,Tabla613[[#This Row],[Tiempo_normal (ns)]]&lt;$P$509)</f>
        <v>0</v>
      </c>
    </row>
    <row r="336" spans="2:32" x14ac:dyDescent="0.3">
      <c r="B336">
        <v>333</v>
      </c>
      <c r="C336">
        <v>21304</v>
      </c>
      <c r="D336">
        <v>67079</v>
      </c>
      <c r="E336">
        <v>333</v>
      </c>
      <c r="F336">
        <v>240746</v>
      </c>
      <c r="G336">
        <v>803891</v>
      </c>
      <c r="H336">
        <v>333</v>
      </c>
      <c r="I336" s="35">
        <v>2161100</v>
      </c>
      <c r="J336" s="35">
        <v>6697150</v>
      </c>
      <c r="K336">
        <v>333</v>
      </c>
      <c r="L336" s="35">
        <v>22125500</v>
      </c>
      <c r="M336" s="35">
        <v>78038500</v>
      </c>
      <c r="N336">
        <v>333</v>
      </c>
      <c r="O336" s="35">
        <v>258902000</v>
      </c>
      <c r="P336" s="35">
        <v>763621000</v>
      </c>
      <c r="R336" s="7">
        <v>333</v>
      </c>
      <c r="S336" t="b">
        <f>OR(Tabla19[[#This Row],[Tiempo_lineal (ns)]]&gt;$C$508,Tabla19[[#This Row],[Tiempo_lineal (ns)]]&lt;$C$509)</f>
        <v>0</v>
      </c>
      <c r="T336" t="b">
        <f>OR(Tabla19[[#This Row],[Tiempo_normal (ns)]]&gt;$D$508,Tabla19[[#This Row],[Tiempo_normal (ns)]]&lt;$D$509)</f>
        <v>0</v>
      </c>
      <c r="U336" s="7">
        <v>333</v>
      </c>
      <c r="V336" t="b">
        <f>OR(Tabla310[[#This Row],[Tiempo_lineal (ns)]]&gt;$F$508,Tabla310[[#This Row],[Tiempo_lineal (ns)]]&lt;$F$509)</f>
        <v>0</v>
      </c>
      <c r="W336" t="b">
        <f>OR(Tabla310[[#This Row],[Tiempo_normal (ns)]]&gt;$G$508,Tabla310[[#This Row],[Tiempo_normal (ns)]]&lt;$G$509)</f>
        <v>0</v>
      </c>
      <c r="X336" s="7">
        <v>333</v>
      </c>
      <c r="Y336" t="b">
        <f>OR(Tabla411[[#This Row],[Tiempo_lineal (ns)]]&gt;$I$508,Tabla411[[#This Row],[Tiempo_lineal (ns)]]&lt;$I$509)</f>
        <v>0</v>
      </c>
      <c r="Z336" t="b">
        <f>OR(Tabla411[[#This Row],[Tiempo_normal (ns)]]&gt;$J$508,Tabla411[[#This Row],[Tiempo_normal (ns)]]&lt;$J$509)</f>
        <v>0</v>
      </c>
      <c r="AA336" s="7">
        <v>333</v>
      </c>
      <c r="AB336" t="b">
        <f>OR(Tabla512[[#This Row],[Tiempo_lineal (ns)]]&gt;$L$508,Tabla512[[#This Row],[Tiempo_lineal (ns)]]&lt;$L$509)</f>
        <v>0</v>
      </c>
      <c r="AC336" t="b">
        <f>OR(Tabla512[[#This Row],[Tiempo_normal (ns)]]&gt;$M$508,Tabla512[[#This Row],[Tiempo_normal (ns)]]&lt;$M$509)</f>
        <v>0</v>
      </c>
      <c r="AD336" s="7">
        <v>333</v>
      </c>
      <c r="AE336" t="b">
        <f>OR(Tabla613[[#This Row],[Tiempo_lineal (ns)]]&gt;$O$508,Tabla613[[#This Row],[Tiempo_lineal (ns)]]&lt;$O$509)</f>
        <v>0</v>
      </c>
      <c r="AF336" s="1" t="b">
        <f>OR(Tabla613[[#This Row],[Tiempo_normal (ns)]]&gt;$P$508,Tabla613[[#This Row],[Tiempo_normal (ns)]]&lt;$P$509)</f>
        <v>0</v>
      </c>
    </row>
    <row r="337" spans="2:32" x14ac:dyDescent="0.3">
      <c r="B337">
        <v>334</v>
      </c>
      <c r="C337">
        <v>21274</v>
      </c>
      <c r="D337">
        <v>66979</v>
      </c>
      <c r="E337">
        <v>334</v>
      </c>
      <c r="F337">
        <v>238383</v>
      </c>
      <c r="G337">
        <v>807448</v>
      </c>
      <c r="H337">
        <v>334</v>
      </c>
      <c r="I337" s="35">
        <v>2249590</v>
      </c>
      <c r="J337" s="35">
        <v>7085240</v>
      </c>
      <c r="K337">
        <v>334</v>
      </c>
      <c r="L337" s="35">
        <v>21888800</v>
      </c>
      <c r="M337" s="35">
        <v>73102200</v>
      </c>
      <c r="N337">
        <v>334</v>
      </c>
      <c r="O337" s="35">
        <v>224327000</v>
      </c>
      <c r="P337" s="35">
        <v>724040000</v>
      </c>
      <c r="R337" s="8">
        <v>334</v>
      </c>
      <c r="S337" t="b">
        <f>OR(Tabla19[[#This Row],[Tiempo_lineal (ns)]]&gt;$C$508,Tabla19[[#This Row],[Tiempo_lineal (ns)]]&lt;$C$509)</f>
        <v>0</v>
      </c>
      <c r="T337" t="b">
        <f>OR(Tabla19[[#This Row],[Tiempo_normal (ns)]]&gt;$D$508,Tabla19[[#This Row],[Tiempo_normal (ns)]]&lt;$D$509)</f>
        <v>0</v>
      </c>
      <c r="U337" s="8">
        <v>334</v>
      </c>
      <c r="V337" t="b">
        <f>OR(Tabla310[[#This Row],[Tiempo_lineal (ns)]]&gt;$F$508,Tabla310[[#This Row],[Tiempo_lineal (ns)]]&lt;$F$509)</f>
        <v>0</v>
      </c>
      <c r="W337" t="b">
        <f>OR(Tabla310[[#This Row],[Tiempo_normal (ns)]]&gt;$G$508,Tabla310[[#This Row],[Tiempo_normal (ns)]]&lt;$G$509)</f>
        <v>0</v>
      </c>
      <c r="X337" s="8">
        <v>334</v>
      </c>
      <c r="Y337" t="b">
        <f>OR(Tabla411[[#This Row],[Tiempo_lineal (ns)]]&gt;$I$508,Tabla411[[#This Row],[Tiempo_lineal (ns)]]&lt;$I$509)</f>
        <v>0</v>
      </c>
      <c r="Z337" t="b">
        <f>OR(Tabla411[[#This Row],[Tiempo_normal (ns)]]&gt;$J$508,Tabla411[[#This Row],[Tiempo_normal (ns)]]&lt;$J$509)</f>
        <v>0</v>
      </c>
      <c r="AA337" s="8">
        <v>334</v>
      </c>
      <c r="AB337" t="b">
        <f>OR(Tabla512[[#This Row],[Tiempo_lineal (ns)]]&gt;$L$508,Tabla512[[#This Row],[Tiempo_lineal (ns)]]&lt;$L$509)</f>
        <v>0</v>
      </c>
      <c r="AC337" t="b">
        <f>OR(Tabla512[[#This Row],[Tiempo_normal (ns)]]&gt;$M$508,Tabla512[[#This Row],[Tiempo_normal (ns)]]&lt;$M$509)</f>
        <v>0</v>
      </c>
      <c r="AD337" s="8">
        <v>334</v>
      </c>
      <c r="AE337" t="b">
        <f>OR(Tabla613[[#This Row],[Tiempo_lineal (ns)]]&gt;$O$508,Tabla613[[#This Row],[Tiempo_lineal (ns)]]&lt;$O$509)</f>
        <v>0</v>
      </c>
      <c r="AF337" s="1" t="b">
        <f>OR(Tabla613[[#This Row],[Tiempo_normal (ns)]]&gt;$P$508,Tabla613[[#This Row],[Tiempo_normal (ns)]]&lt;$P$509)</f>
        <v>0</v>
      </c>
    </row>
    <row r="338" spans="2:32" x14ac:dyDescent="0.3">
      <c r="B338">
        <v>335</v>
      </c>
      <c r="C338">
        <v>21275</v>
      </c>
      <c r="D338">
        <v>71600</v>
      </c>
      <c r="E338">
        <v>335</v>
      </c>
      <c r="F338">
        <v>374099</v>
      </c>
      <c r="G338">
        <v>838301</v>
      </c>
      <c r="H338">
        <v>335</v>
      </c>
      <c r="I338" s="35">
        <v>2232090</v>
      </c>
      <c r="J338" s="35">
        <v>8217260</v>
      </c>
      <c r="K338">
        <v>335</v>
      </c>
      <c r="L338" s="35">
        <v>25137100</v>
      </c>
      <c r="M338" s="35">
        <v>81390300</v>
      </c>
      <c r="N338">
        <v>335</v>
      </c>
      <c r="O338" s="35">
        <v>234215000</v>
      </c>
      <c r="P338" s="35">
        <v>773273000</v>
      </c>
      <c r="R338" s="7">
        <v>335</v>
      </c>
      <c r="S338" t="b">
        <f>OR(Tabla19[[#This Row],[Tiempo_lineal (ns)]]&gt;$C$508,Tabla19[[#This Row],[Tiempo_lineal (ns)]]&lt;$C$509)</f>
        <v>0</v>
      </c>
      <c r="T338" t="b">
        <f>OR(Tabla19[[#This Row],[Tiempo_normal (ns)]]&gt;$D$508,Tabla19[[#This Row],[Tiempo_normal (ns)]]&lt;$D$509)</f>
        <v>0</v>
      </c>
      <c r="U338" s="7">
        <v>335</v>
      </c>
      <c r="V338" t="b">
        <f>OR(Tabla310[[#This Row],[Tiempo_lineal (ns)]]&gt;$F$508,Tabla310[[#This Row],[Tiempo_lineal (ns)]]&lt;$F$509)</f>
        <v>1</v>
      </c>
      <c r="W338" t="b">
        <f>OR(Tabla310[[#This Row],[Tiempo_normal (ns)]]&gt;$G$508,Tabla310[[#This Row],[Tiempo_normal (ns)]]&lt;$G$509)</f>
        <v>0</v>
      </c>
      <c r="X338" s="7">
        <v>335</v>
      </c>
      <c r="Y338" t="b">
        <f>OR(Tabla411[[#This Row],[Tiempo_lineal (ns)]]&gt;$I$508,Tabla411[[#This Row],[Tiempo_lineal (ns)]]&lt;$I$509)</f>
        <v>0</v>
      </c>
      <c r="Z338" t="b">
        <f>OR(Tabla411[[#This Row],[Tiempo_normal (ns)]]&gt;$J$508,Tabla411[[#This Row],[Tiempo_normal (ns)]]&lt;$J$509)</f>
        <v>1</v>
      </c>
      <c r="AA338" s="7">
        <v>335</v>
      </c>
      <c r="AB338" t="b">
        <f>OR(Tabla512[[#This Row],[Tiempo_lineal (ns)]]&gt;$L$508,Tabla512[[#This Row],[Tiempo_lineal (ns)]]&lt;$L$509)</f>
        <v>0</v>
      </c>
      <c r="AC338" t="b">
        <f>OR(Tabla512[[#This Row],[Tiempo_normal (ns)]]&gt;$M$508,Tabla512[[#This Row],[Tiempo_normal (ns)]]&lt;$M$509)</f>
        <v>0</v>
      </c>
      <c r="AD338" s="7">
        <v>335</v>
      </c>
      <c r="AE338" t="b">
        <f>OR(Tabla613[[#This Row],[Tiempo_lineal (ns)]]&gt;$O$508,Tabla613[[#This Row],[Tiempo_lineal (ns)]]&lt;$O$509)</f>
        <v>0</v>
      </c>
      <c r="AF338" s="1" t="b">
        <f>OR(Tabla613[[#This Row],[Tiempo_normal (ns)]]&gt;$P$508,Tabla613[[#This Row],[Tiempo_normal (ns)]]&lt;$P$509)</f>
        <v>0</v>
      </c>
    </row>
    <row r="339" spans="2:32" x14ac:dyDescent="0.3">
      <c r="B339">
        <v>336</v>
      </c>
      <c r="C339">
        <v>21281</v>
      </c>
      <c r="D339">
        <v>71526</v>
      </c>
      <c r="E339">
        <v>336</v>
      </c>
      <c r="F339">
        <v>213100</v>
      </c>
      <c r="G339">
        <v>660086</v>
      </c>
      <c r="H339">
        <v>336</v>
      </c>
      <c r="I339" s="35">
        <v>2358080</v>
      </c>
      <c r="J339" s="35">
        <v>7751430</v>
      </c>
      <c r="K339">
        <v>336</v>
      </c>
      <c r="L339" s="35">
        <v>26095600</v>
      </c>
      <c r="M339" s="35">
        <v>85667000</v>
      </c>
      <c r="N339">
        <v>336</v>
      </c>
      <c r="O339" s="35">
        <v>234476000</v>
      </c>
      <c r="P339" s="35">
        <v>826462000</v>
      </c>
      <c r="R339" s="8">
        <v>336</v>
      </c>
      <c r="S339" t="b">
        <f>OR(Tabla19[[#This Row],[Tiempo_lineal (ns)]]&gt;$C$508,Tabla19[[#This Row],[Tiempo_lineal (ns)]]&lt;$C$509)</f>
        <v>0</v>
      </c>
      <c r="T339" t="b">
        <f>OR(Tabla19[[#This Row],[Tiempo_normal (ns)]]&gt;$D$508,Tabla19[[#This Row],[Tiempo_normal (ns)]]&lt;$D$509)</f>
        <v>0</v>
      </c>
      <c r="U339" s="8">
        <v>336</v>
      </c>
      <c r="V339" t="b">
        <f>OR(Tabla310[[#This Row],[Tiempo_lineal (ns)]]&gt;$F$508,Tabla310[[#This Row],[Tiempo_lineal (ns)]]&lt;$F$509)</f>
        <v>0</v>
      </c>
      <c r="W339" t="b">
        <f>OR(Tabla310[[#This Row],[Tiempo_normal (ns)]]&gt;$G$508,Tabla310[[#This Row],[Tiempo_normal (ns)]]&lt;$G$509)</f>
        <v>0</v>
      </c>
      <c r="X339" s="8">
        <v>336</v>
      </c>
      <c r="Y339" t="b">
        <f>OR(Tabla411[[#This Row],[Tiempo_lineal (ns)]]&gt;$I$508,Tabla411[[#This Row],[Tiempo_lineal (ns)]]&lt;$I$509)</f>
        <v>0</v>
      </c>
      <c r="Z339" t="b">
        <f>OR(Tabla411[[#This Row],[Tiempo_normal (ns)]]&gt;$J$508,Tabla411[[#This Row],[Tiempo_normal (ns)]]&lt;$J$509)</f>
        <v>0</v>
      </c>
      <c r="AA339" s="8">
        <v>336</v>
      </c>
      <c r="AB339" t="b">
        <f>OR(Tabla512[[#This Row],[Tiempo_lineal (ns)]]&gt;$L$508,Tabla512[[#This Row],[Tiempo_lineal (ns)]]&lt;$L$509)</f>
        <v>0</v>
      </c>
      <c r="AC339" t="b">
        <f>OR(Tabla512[[#This Row],[Tiempo_normal (ns)]]&gt;$M$508,Tabla512[[#This Row],[Tiempo_normal (ns)]]&lt;$M$509)</f>
        <v>0</v>
      </c>
      <c r="AD339" s="8">
        <v>336</v>
      </c>
      <c r="AE339" t="b">
        <f>OR(Tabla613[[#This Row],[Tiempo_lineal (ns)]]&gt;$O$508,Tabla613[[#This Row],[Tiempo_lineal (ns)]]&lt;$O$509)</f>
        <v>0</v>
      </c>
      <c r="AF339" s="1" t="b">
        <f>OR(Tabla613[[#This Row],[Tiempo_normal (ns)]]&gt;$P$508,Tabla613[[#This Row],[Tiempo_normal (ns)]]&lt;$P$509)</f>
        <v>0</v>
      </c>
    </row>
    <row r="340" spans="2:32" x14ac:dyDescent="0.3">
      <c r="B340">
        <v>337</v>
      </c>
      <c r="C340">
        <v>21277</v>
      </c>
      <c r="D340">
        <v>71537</v>
      </c>
      <c r="E340">
        <v>337</v>
      </c>
      <c r="F340">
        <v>212509</v>
      </c>
      <c r="G340">
        <v>648351</v>
      </c>
      <c r="H340">
        <v>337</v>
      </c>
      <c r="I340" s="35">
        <v>2238040</v>
      </c>
      <c r="J340" s="35">
        <v>8281590</v>
      </c>
      <c r="K340">
        <v>337</v>
      </c>
      <c r="L340" s="35">
        <v>23259100</v>
      </c>
      <c r="M340" s="35">
        <v>74190200</v>
      </c>
      <c r="N340">
        <v>337</v>
      </c>
      <c r="O340" s="35">
        <v>238976000</v>
      </c>
      <c r="P340" s="35">
        <v>758854000</v>
      </c>
      <c r="R340" s="7">
        <v>337</v>
      </c>
      <c r="S340" t="b">
        <f>OR(Tabla19[[#This Row],[Tiempo_lineal (ns)]]&gt;$C$508,Tabla19[[#This Row],[Tiempo_lineal (ns)]]&lt;$C$509)</f>
        <v>0</v>
      </c>
      <c r="T340" t="b">
        <f>OR(Tabla19[[#This Row],[Tiempo_normal (ns)]]&gt;$D$508,Tabla19[[#This Row],[Tiempo_normal (ns)]]&lt;$D$509)</f>
        <v>0</v>
      </c>
      <c r="U340" s="7">
        <v>337</v>
      </c>
      <c r="V340" t="b">
        <f>OR(Tabla310[[#This Row],[Tiempo_lineal (ns)]]&gt;$F$508,Tabla310[[#This Row],[Tiempo_lineal (ns)]]&lt;$F$509)</f>
        <v>0</v>
      </c>
      <c r="W340" t="b">
        <f>OR(Tabla310[[#This Row],[Tiempo_normal (ns)]]&gt;$G$508,Tabla310[[#This Row],[Tiempo_normal (ns)]]&lt;$G$509)</f>
        <v>0</v>
      </c>
      <c r="X340" s="7">
        <v>337</v>
      </c>
      <c r="Y340" t="b">
        <f>OR(Tabla411[[#This Row],[Tiempo_lineal (ns)]]&gt;$I$508,Tabla411[[#This Row],[Tiempo_lineal (ns)]]&lt;$I$509)</f>
        <v>0</v>
      </c>
      <c r="Z340" t="b">
        <f>OR(Tabla411[[#This Row],[Tiempo_normal (ns)]]&gt;$J$508,Tabla411[[#This Row],[Tiempo_normal (ns)]]&lt;$J$509)</f>
        <v>1</v>
      </c>
      <c r="AA340" s="7">
        <v>337</v>
      </c>
      <c r="AB340" t="b">
        <f>OR(Tabla512[[#This Row],[Tiempo_lineal (ns)]]&gt;$L$508,Tabla512[[#This Row],[Tiempo_lineal (ns)]]&lt;$L$509)</f>
        <v>0</v>
      </c>
      <c r="AC340" t="b">
        <f>OR(Tabla512[[#This Row],[Tiempo_normal (ns)]]&gt;$M$508,Tabla512[[#This Row],[Tiempo_normal (ns)]]&lt;$M$509)</f>
        <v>0</v>
      </c>
      <c r="AD340" s="7">
        <v>337</v>
      </c>
      <c r="AE340" t="b">
        <f>OR(Tabla613[[#This Row],[Tiempo_lineal (ns)]]&gt;$O$508,Tabla613[[#This Row],[Tiempo_lineal (ns)]]&lt;$O$509)</f>
        <v>0</v>
      </c>
      <c r="AF340" s="1" t="b">
        <f>OR(Tabla613[[#This Row],[Tiempo_normal (ns)]]&gt;$P$508,Tabla613[[#This Row],[Tiempo_normal (ns)]]&lt;$P$509)</f>
        <v>0</v>
      </c>
    </row>
    <row r="341" spans="2:32" x14ac:dyDescent="0.3">
      <c r="B341">
        <v>338</v>
      </c>
      <c r="C341">
        <v>93294</v>
      </c>
      <c r="D341">
        <v>67731</v>
      </c>
      <c r="E341">
        <v>338</v>
      </c>
      <c r="F341">
        <v>212570</v>
      </c>
      <c r="G341">
        <v>656108</v>
      </c>
      <c r="H341">
        <v>338</v>
      </c>
      <c r="I341" s="35">
        <v>2710780</v>
      </c>
      <c r="J341" s="35">
        <v>7303380</v>
      </c>
      <c r="K341">
        <v>338</v>
      </c>
      <c r="L341" s="35">
        <v>22410500</v>
      </c>
      <c r="M341" s="35">
        <v>77424500</v>
      </c>
      <c r="N341">
        <v>338</v>
      </c>
      <c r="O341" s="35">
        <v>224865000</v>
      </c>
      <c r="P341" s="35">
        <v>799956000</v>
      </c>
      <c r="R341" s="8">
        <v>338</v>
      </c>
      <c r="S341" t="b">
        <f>OR(Tabla19[[#This Row],[Tiempo_lineal (ns)]]&gt;$C$508,Tabla19[[#This Row],[Tiempo_lineal (ns)]]&lt;$C$509)</f>
        <v>1</v>
      </c>
      <c r="T341" t="b">
        <f>OR(Tabla19[[#This Row],[Tiempo_normal (ns)]]&gt;$D$508,Tabla19[[#This Row],[Tiempo_normal (ns)]]&lt;$D$509)</f>
        <v>0</v>
      </c>
      <c r="U341" s="8">
        <v>338</v>
      </c>
      <c r="V341" t="b">
        <f>OR(Tabla310[[#This Row],[Tiempo_lineal (ns)]]&gt;$F$508,Tabla310[[#This Row],[Tiempo_lineal (ns)]]&lt;$F$509)</f>
        <v>0</v>
      </c>
      <c r="W341" t="b">
        <f>OR(Tabla310[[#This Row],[Tiempo_normal (ns)]]&gt;$G$508,Tabla310[[#This Row],[Tiempo_normal (ns)]]&lt;$G$509)</f>
        <v>0</v>
      </c>
      <c r="X341" s="8">
        <v>338</v>
      </c>
      <c r="Y341" t="b">
        <f>OR(Tabla411[[#This Row],[Tiempo_lineal (ns)]]&gt;$I$508,Tabla411[[#This Row],[Tiempo_lineal (ns)]]&lt;$I$509)</f>
        <v>1</v>
      </c>
      <c r="Z341" t="b">
        <f>OR(Tabla411[[#This Row],[Tiempo_normal (ns)]]&gt;$J$508,Tabla411[[#This Row],[Tiempo_normal (ns)]]&lt;$J$509)</f>
        <v>0</v>
      </c>
      <c r="AA341" s="8">
        <v>338</v>
      </c>
      <c r="AB341" t="b">
        <f>OR(Tabla512[[#This Row],[Tiempo_lineal (ns)]]&gt;$L$508,Tabla512[[#This Row],[Tiempo_lineal (ns)]]&lt;$L$509)</f>
        <v>0</v>
      </c>
      <c r="AC341" t="b">
        <f>OR(Tabla512[[#This Row],[Tiempo_normal (ns)]]&gt;$M$508,Tabla512[[#This Row],[Tiempo_normal (ns)]]&lt;$M$509)</f>
        <v>0</v>
      </c>
      <c r="AD341" s="8">
        <v>338</v>
      </c>
      <c r="AE341" t="b">
        <f>OR(Tabla613[[#This Row],[Tiempo_lineal (ns)]]&gt;$O$508,Tabla613[[#This Row],[Tiempo_lineal (ns)]]&lt;$O$509)</f>
        <v>0</v>
      </c>
      <c r="AF341" s="1" t="b">
        <f>OR(Tabla613[[#This Row],[Tiempo_normal (ns)]]&gt;$P$508,Tabla613[[#This Row],[Tiempo_normal (ns)]]&lt;$P$509)</f>
        <v>0</v>
      </c>
    </row>
    <row r="342" spans="2:32" x14ac:dyDescent="0.3">
      <c r="B342">
        <v>339</v>
      </c>
      <c r="C342">
        <v>21290</v>
      </c>
      <c r="D342">
        <v>70413</v>
      </c>
      <c r="E342">
        <v>339</v>
      </c>
      <c r="F342">
        <v>212797</v>
      </c>
      <c r="G342">
        <v>659111</v>
      </c>
      <c r="H342">
        <v>339</v>
      </c>
      <c r="I342" s="35">
        <v>2136050</v>
      </c>
      <c r="J342" s="35">
        <v>6540240</v>
      </c>
      <c r="K342">
        <v>339</v>
      </c>
      <c r="L342" s="35">
        <v>25785800</v>
      </c>
      <c r="M342" s="35">
        <v>79122800</v>
      </c>
      <c r="N342">
        <v>339</v>
      </c>
      <c r="O342" s="35">
        <v>240808000</v>
      </c>
      <c r="P342" s="35">
        <v>746180000</v>
      </c>
      <c r="R342" s="7">
        <v>339</v>
      </c>
      <c r="S342" t="b">
        <f>OR(Tabla19[[#This Row],[Tiempo_lineal (ns)]]&gt;$C$508,Tabla19[[#This Row],[Tiempo_lineal (ns)]]&lt;$C$509)</f>
        <v>0</v>
      </c>
      <c r="T342" t="b">
        <f>OR(Tabla19[[#This Row],[Tiempo_normal (ns)]]&gt;$D$508,Tabla19[[#This Row],[Tiempo_normal (ns)]]&lt;$D$509)</f>
        <v>0</v>
      </c>
      <c r="U342" s="7">
        <v>339</v>
      </c>
      <c r="V342" t="b">
        <f>OR(Tabla310[[#This Row],[Tiempo_lineal (ns)]]&gt;$F$508,Tabla310[[#This Row],[Tiempo_lineal (ns)]]&lt;$F$509)</f>
        <v>0</v>
      </c>
      <c r="W342" t="b">
        <f>OR(Tabla310[[#This Row],[Tiempo_normal (ns)]]&gt;$G$508,Tabla310[[#This Row],[Tiempo_normal (ns)]]&lt;$G$509)</f>
        <v>0</v>
      </c>
      <c r="X342" s="7">
        <v>339</v>
      </c>
      <c r="Y342" t="b">
        <f>OR(Tabla411[[#This Row],[Tiempo_lineal (ns)]]&gt;$I$508,Tabla411[[#This Row],[Tiempo_lineal (ns)]]&lt;$I$509)</f>
        <v>0</v>
      </c>
      <c r="Z342" t="b">
        <f>OR(Tabla411[[#This Row],[Tiempo_normal (ns)]]&gt;$J$508,Tabla411[[#This Row],[Tiempo_normal (ns)]]&lt;$J$509)</f>
        <v>0</v>
      </c>
      <c r="AA342" s="7">
        <v>339</v>
      </c>
      <c r="AB342" t="b">
        <f>OR(Tabla512[[#This Row],[Tiempo_lineal (ns)]]&gt;$L$508,Tabla512[[#This Row],[Tiempo_lineal (ns)]]&lt;$L$509)</f>
        <v>0</v>
      </c>
      <c r="AC342" t="b">
        <f>OR(Tabla512[[#This Row],[Tiempo_normal (ns)]]&gt;$M$508,Tabla512[[#This Row],[Tiempo_normal (ns)]]&lt;$M$509)</f>
        <v>0</v>
      </c>
      <c r="AD342" s="7">
        <v>339</v>
      </c>
      <c r="AE342" t="b">
        <f>OR(Tabla613[[#This Row],[Tiempo_lineal (ns)]]&gt;$O$508,Tabla613[[#This Row],[Tiempo_lineal (ns)]]&lt;$O$509)</f>
        <v>0</v>
      </c>
      <c r="AF342" s="1" t="b">
        <f>OR(Tabla613[[#This Row],[Tiempo_normal (ns)]]&gt;$P$508,Tabla613[[#This Row],[Tiempo_normal (ns)]]&lt;$P$509)</f>
        <v>0</v>
      </c>
    </row>
    <row r="343" spans="2:32" x14ac:dyDescent="0.3">
      <c r="B343">
        <v>340</v>
      </c>
      <c r="C343">
        <v>21284</v>
      </c>
      <c r="D343">
        <v>71434</v>
      </c>
      <c r="E343">
        <v>340</v>
      </c>
      <c r="F343">
        <v>212563</v>
      </c>
      <c r="G343">
        <v>654542</v>
      </c>
      <c r="H343">
        <v>340</v>
      </c>
      <c r="I343" s="35">
        <v>2143820</v>
      </c>
      <c r="J343" s="35">
        <v>8059130</v>
      </c>
      <c r="K343">
        <v>340</v>
      </c>
      <c r="L343" s="35">
        <v>29263600</v>
      </c>
      <c r="M343" s="35">
        <v>82132900</v>
      </c>
      <c r="N343">
        <v>340</v>
      </c>
      <c r="O343" s="35">
        <v>246337000</v>
      </c>
      <c r="P343" s="35">
        <v>782930000</v>
      </c>
      <c r="R343" s="8">
        <v>340</v>
      </c>
      <c r="S343" t="b">
        <f>OR(Tabla19[[#This Row],[Tiempo_lineal (ns)]]&gt;$C$508,Tabla19[[#This Row],[Tiempo_lineal (ns)]]&lt;$C$509)</f>
        <v>0</v>
      </c>
      <c r="T343" t="b">
        <f>OR(Tabla19[[#This Row],[Tiempo_normal (ns)]]&gt;$D$508,Tabla19[[#This Row],[Tiempo_normal (ns)]]&lt;$D$509)</f>
        <v>0</v>
      </c>
      <c r="U343" s="8">
        <v>340</v>
      </c>
      <c r="V343" t="b">
        <f>OR(Tabla310[[#This Row],[Tiempo_lineal (ns)]]&gt;$F$508,Tabla310[[#This Row],[Tiempo_lineal (ns)]]&lt;$F$509)</f>
        <v>0</v>
      </c>
      <c r="W343" t="b">
        <f>OR(Tabla310[[#This Row],[Tiempo_normal (ns)]]&gt;$G$508,Tabla310[[#This Row],[Tiempo_normal (ns)]]&lt;$G$509)</f>
        <v>0</v>
      </c>
      <c r="X343" s="8">
        <v>340</v>
      </c>
      <c r="Y343" t="b">
        <f>OR(Tabla411[[#This Row],[Tiempo_lineal (ns)]]&gt;$I$508,Tabla411[[#This Row],[Tiempo_lineal (ns)]]&lt;$I$509)</f>
        <v>0</v>
      </c>
      <c r="Z343" t="b">
        <f>OR(Tabla411[[#This Row],[Tiempo_normal (ns)]]&gt;$J$508,Tabla411[[#This Row],[Tiempo_normal (ns)]]&lt;$J$509)</f>
        <v>0</v>
      </c>
      <c r="AA343" s="8">
        <v>340</v>
      </c>
      <c r="AB343" t="b">
        <f>OR(Tabla512[[#This Row],[Tiempo_lineal (ns)]]&gt;$L$508,Tabla512[[#This Row],[Tiempo_lineal (ns)]]&lt;$L$509)</f>
        <v>1</v>
      </c>
      <c r="AC343" t="b">
        <f>OR(Tabla512[[#This Row],[Tiempo_normal (ns)]]&gt;$M$508,Tabla512[[#This Row],[Tiempo_normal (ns)]]&lt;$M$509)</f>
        <v>0</v>
      </c>
      <c r="AD343" s="8">
        <v>340</v>
      </c>
      <c r="AE343" t="b">
        <f>OR(Tabla613[[#This Row],[Tiempo_lineal (ns)]]&gt;$O$508,Tabla613[[#This Row],[Tiempo_lineal (ns)]]&lt;$O$509)</f>
        <v>0</v>
      </c>
      <c r="AF343" s="1" t="b">
        <f>OR(Tabla613[[#This Row],[Tiempo_normal (ns)]]&gt;$P$508,Tabla613[[#This Row],[Tiempo_normal (ns)]]&lt;$P$509)</f>
        <v>0</v>
      </c>
    </row>
    <row r="344" spans="2:32" x14ac:dyDescent="0.3">
      <c r="B344">
        <v>341</v>
      </c>
      <c r="C344">
        <v>21284</v>
      </c>
      <c r="D344">
        <v>70579</v>
      </c>
      <c r="E344">
        <v>341</v>
      </c>
      <c r="F344">
        <v>212573</v>
      </c>
      <c r="G344">
        <v>649540</v>
      </c>
      <c r="H344">
        <v>341</v>
      </c>
      <c r="I344" s="35">
        <v>2675320</v>
      </c>
      <c r="J344" s="35">
        <v>7998760</v>
      </c>
      <c r="K344">
        <v>341</v>
      </c>
      <c r="L344" s="35">
        <v>24913400</v>
      </c>
      <c r="M344" s="35">
        <v>84531000</v>
      </c>
      <c r="N344">
        <v>341</v>
      </c>
      <c r="O344" s="35">
        <v>236175000</v>
      </c>
      <c r="P344" s="35">
        <v>755481000</v>
      </c>
      <c r="R344" s="7">
        <v>341</v>
      </c>
      <c r="S344" t="b">
        <f>OR(Tabla19[[#This Row],[Tiempo_lineal (ns)]]&gt;$C$508,Tabla19[[#This Row],[Tiempo_lineal (ns)]]&lt;$C$509)</f>
        <v>0</v>
      </c>
      <c r="T344" t="b">
        <f>OR(Tabla19[[#This Row],[Tiempo_normal (ns)]]&gt;$D$508,Tabla19[[#This Row],[Tiempo_normal (ns)]]&lt;$D$509)</f>
        <v>0</v>
      </c>
      <c r="U344" s="7">
        <v>341</v>
      </c>
      <c r="V344" t="b">
        <f>OR(Tabla310[[#This Row],[Tiempo_lineal (ns)]]&gt;$F$508,Tabla310[[#This Row],[Tiempo_lineal (ns)]]&lt;$F$509)</f>
        <v>0</v>
      </c>
      <c r="W344" t="b">
        <f>OR(Tabla310[[#This Row],[Tiempo_normal (ns)]]&gt;$G$508,Tabla310[[#This Row],[Tiempo_normal (ns)]]&lt;$G$509)</f>
        <v>0</v>
      </c>
      <c r="X344" s="7">
        <v>341</v>
      </c>
      <c r="Y344" t="b">
        <f>OR(Tabla411[[#This Row],[Tiempo_lineal (ns)]]&gt;$I$508,Tabla411[[#This Row],[Tiempo_lineal (ns)]]&lt;$I$509)</f>
        <v>1</v>
      </c>
      <c r="Z344" t="b">
        <f>OR(Tabla411[[#This Row],[Tiempo_normal (ns)]]&gt;$J$508,Tabla411[[#This Row],[Tiempo_normal (ns)]]&lt;$J$509)</f>
        <v>0</v>
      </c>
      <c r="AA344" s="7">
        <v>341</v>
      </c>
      <c r="AB344" t="b">
        <f>OR(Tabla512[[#This Row],[Tiempo_lineal (ns)]]&gt;$L$508,Tabla512[[#This Row],[Tiempo_lineal (ns)]]&lt;$L$509)</f>
        <v>0</v>
      </c>
      <c r="AC344" t="b">
        <f>OR(Tabla512[[#This Row],[Tiempo_normal (ns)]]&gt;$M$508,Tabla512[[#This Row],[Tiempo_normal (ns)]]&lt;$M$509)</f>
        <v>0</v>
      </c>
      <c r="AD344" s="7">
        <v>341</v>
      </c>
      <c r="AE344" t="b">
        <f>OR(Tabla613[[#This Row],[Tiempo_lineal (ns)]]&gt;$O$508,Tabla613[[#This Row],[Tiempo_lineal (ns)]]&lt;$O$509)</f>
        <v>0</v>
      </c>
      <c r="AF344" s="1" t="b">
        <f>OR(Tabla613[[#This Row],[Tiempo_normal (ns)]]&gt;$P$508,Tabla613[[#This Row],[Tiempo_normal (ns)]]&lt;$P$509)</f>
        <v>0</v>
      </c>
    </row>
    <row r="345" spans="2:32" x14ac:dyDescent="0.3">
      <c r="B345">
        <v>342</v>
      </c>
      <c r="C345">
        <v>21310</v>
      </c>
      <c r="D345">
        <v>71478</v>
      </c>
      <c r="E345">
        <v>342</v>
      </c>
      <c r="F345">
        <v>212462</v>
      </c>
      <c r="G345">
        <v>659417</v>
      </c>
      <c r="H345">
        <v>342</v>
      </c>
      <c r="I345" s="35">
        <v>2245670</v>
      </c>
      <c r="J345" s="35">
        <v>6619270</v>
      </c>
      <c r="K345">
        <v>342</v>
      </c>
      <c r="L345" s="35">
        <v>24450400</v>
      </c>
      <c r="M345" s="35">
        <v>100063000</v>
      </c>
      <c r="N345">
        <v>342</v>
      </c>
      <c r="O345" s="35">
        <v>234005000</v>
      </c>
      <c r="P345" s="35">
        <v>777752000</v>
      </c>
      <c r="R345" s="8">
        <v>342</v>
      </c>
      <c r="S345" t="b">
        <f>OR(Tabla19[[#This Row],[Tiempo_lineal (ns)]]&gt;$C$508,Tabla19[[#This Row],[Tiempo_lineal (ns)]]&lt;$C$509)</f>
        <v>0</v>
      </c>
      <c r="T345" t="b">
        <f>OR(Tabla19[[#This Row],[Tiempo_normal (ns)]]&gt;$D$508,Tabla19[[#This Row],[Tiempo_normal (ns)]]&lt;$D$509)</f>
        <v>0</v>
      </c>
      <c r="U345" s="8">
        <v>342</v>
      </c>
      <c r="V345" t="b">
        <f>OR(Tabla310[[#This Row],[Tiempo_lineal (ns)]]&gt;$F$508,Tabla310[[#This Row],[Tiempo_lineal (ns)]]&lt;$F$509)</f>
        <v>0</v>
      </c>
      <c r="W345" t="b">
        <f>OR(Tabla310[[#This Row],[Tiempo_normal (ns)]]&gt;$G$508,Tabla310[[#This Row],[Tiempo_normal (ns)]]&lt;$G$509)</f>
        <v>0</v>
      </c>
      <c r="X345" s="8">
        <v>342</v>
      </c>
      <c r="Y345" t="b">
        <f>OR(Tabla411[[#This Row],[Tiempo_lineal (ns)]]&gt;$I$508,Tabla411[[#This Row],[Tiempo_lineal (ns)]]&lt;$I$509)</f>
        <v>0</v>
      </c>
      <c r="Z345" t="b">
        <f>OR(Tabla411[[#This Row],[Tiempo_normal (ns)]]&gt;$J$508,Tabla411[[#This Row],[Tiempo_normal (ns)]]&lt;$J$509)</f>
        <v>0</v>
      </c>
      <c r="AA345" s="8">
        <v>342</v>
      </c>
      <c r="AB345" t="b">
        <f>OR(Tabla512[[#This Row],[Tiempo_lineal (ns)]]&gt;$L$508,Tabla512[[#This Row],[Tiempo_lineal (ns)]]&lt;$L$509)</f>
        <v>0</v>
      </c>
      <c r="AC345" t="b">
        <f>OR(Tabla512[[#This Row],[Tiempo_normal (ns)]]&gt;$M$508,Tabla512[[#This Row],[Tiempo_normal (ns)]]&lt;$M$509)</f>
        <v>1</v>
      </c>
      <c r="AD345" s="8">
        <v>342</v>
      </c>
      <c r="AE345" t="b">
        <f>OR(Tabla613[[#This Row],[Tiempo_lineal (ns)]]&gt;$O$508,Tabla613[[#This Row],[Tiempo_lineal (ns)]]&lt;$O$509)</f>
        <v>0</v>
      </c>
      <c r="AF345" s="1" t="b">
        <f>OR(Tabla613[[#This Row],[Tiempo_normal (ns)]]&gt;$P$508,Tabla613[[#This Row],[Tiempo_normal (ns)]]&lt;$P$509)</f>
        <v>0</v>
      </c>
    </row>
    <row r="346" spans="2:32" x14ac:dyDescent="0.3">
      <c r="B346">
        <v>343</v>
      </c>
      <c r="C346">
        <v>21315</v>
      </c>
      <c r="D346">
        <v>71923</v>
      </c>
      <c r="E346">
        <v>343</v>
      </c>
      <c r="F346">
        <v>212825</v>
      </c>
      <c r="G346">
        <v>655394</v>
      </c>
      <c r="H346">
        <v>343</v>
      </c>
      <c r="I346" s="35">
        <v>2436890</v>
      </c>
      <c r="J346" s="35">
        <v>8667580</v>
      </c>
      <c r="K346">
        <v>343</v>
      </c>
      <c r="L346" s="35">
        <v>26846700</v>
      </c>
      <c r="M346" s="35">
        <v>84070100</v>
      </c>
      <c r="N346">
        <v>343</v>
      </c>
      <c r="O346" s="35">
        <v>239484000</v>
      </c>
      <c r="P346" s="35">
        <v>835703000</v>
      </c>
      <c r="R346" s="7">
        <v>343</v>
      </c>
      <c r="S346" t="b">
        <f>OR(Tabla19[[#This Row],[Tiempo_lineal (ns)]]&gt;$C$508,Tabla19[[#This Row],[Tiempo_lineal (ns)]]&lt;$C$509)</f>
        <v>0</v>
      </c>
      <c r="T346" t="b">
        <f>OR(Tabla19[[#This Row],[Tiempo_normal (ns)]]&gt;$D$508,Tabla19[[#This Row],[Tiempo_normal (ns)]]&lt;$D$509)</f>
        <v>0</v>
      </c>
      <c r="U346" s="7">
        <v>343</v>
      </c>
      <c r="V346" t="b">
        <f>OR(Tabla310[[#This Row],[Tiempo_lineal (ns)]]&gt;$F$508,Tabla310[[#This Row],[Tiempo_lineal (ns)]]&lt;$F$509)</f>
        <v>0</v>
      </c>
      <c r="W346" t="b">
        <f>OR(Tabla310[[#This Row],[Tiempo_normal (ns)]]&gt;$G$508,Tabla310[[#This Row],[Tiempo_normal (ns)]]&lt;$G$509)</f>
        <v>0</v>
      </c>
      <c r="X346" s="7">
        <v>343</v>
      </c>
      <c r="Y346" t="b">
        <f>OR(Tabla411[[#This Row],[Tiempo_lineal (ns)]]&gt;$I$508,Tabla411[[#This Row],[Tiempo_lineal (ns)]]&lt;$I$509)</f>
        <v>0</v>
      </c>
      <c r="Z346" t="b">
        <f>OR(Tabla411[[#This Row],[Tiempo_normal (ns)]]&gt;$J$508,Tabla411[[#This Row],[Tiempo_normal (ns)]]&lt;$J$509)</f>
        <v>1</v>
      </c>
      <c r="AA346" s="7">
        <v>343</v>
      </c>
      <c r="AB346" t="b">
        <f>OR(Tabla512[[#This Row],[Tiempo_lineal (ns)]]&gt;$L$508,Tabla512[[#This Row],[Tiempo_lineal (ns)]]&lt;$L$509)</f>
        <v>0</v>
      </c>
      <c r="AC346" t="b">
        <f>OR(Tabla512[[#This Row],[Tiempo_normal (ns)]]&gt;$M$508,Tabla512[[#This Row],[Tiempo_normal (ns)]]&lt;$M$509)</f>
        <v>0</v>
      </c>
      <c r="AD346" s="7">
        <v>343</v>
      </c>
      <c r="AE346" t="b">
        <f>OR(Tabla613[[#This Row],[Tiempo_lineal (ns)]]&gt;$O$508,Tabla613[[#This Row],[Tiempo_lineal (ns)]]&lt;$O$509)</f>
        <v>0</v>
      </c>
      <c r="AF346" s="1" t="b">
        <f>OR(Tabla613[[#This Row],[Tiempo_normal (ns)]]&gt;$P$508,Tabla613[[#This Row],[Tiempo_normal (ns)]]&lt;$P$509)</f>
        <v>1</v>
      </c>
    </row>
    <row r="347" spans="2:32" x14ac:dyDescent="0.3">
      <c r="B347">
        <v>344</v>
      </c>
      <c r="C347">
        <v>21277</v>
      </c>
      <c r="D347">
        <v>71062</v>
      </c>
      <c r="E347">
        <v>344</v>
      </c>
      <c r="F347">
        <v>212825</v>
      </c>
      <c r="G347">
        <v>658434</v>
      </c>
      <c r="H347">
        <v>344</v>
      </c>
      <c r="I347" s="35">
        <v>2552020</v>
      </c>
      <c r="J347" s="35">
        <v>6757530</v>
      </c>
      <c r="K347">
        <v>344</v>
      </c>
      <c r="L347" s="35">
        <v>26008100</v>
      </c>
      <c r="M347" s="35">
        <v>96849500</v>
      </c>
      <c r="N347">
        <v>344</v>
      </c>
      <c r="O347" s="35">
        <v>232529000</v>
      </c>
      <c r="P347" s="35">
        <v>766861000</v>
      </c>
      <c r="R347" s="8">
        <v>344</v>
      </c>
      <c r="S347" t="b">
        <f>OR(Tabla19[[#This Row],[Tiempo_lineal (ns)]]&gt;$C$508,Tabla19[[#This Row],[Tiempo_lineal (ns)]]&lt;$C$509)</f>
        <v>0</v>
      </c>
      <c r="T347" t="b">
        <f>OR(Tabla19[[#This Row],[Tiempo_normal (ns)]]&gt;$D$508,Tabla19[[#This Row],[Tiempo_normal (ns)]]&lt;$D$509)</f>
        <v>0</v>
      </c>
      <c r="U347" s="8">
        <v>344</v>
      </c>
      <c r="V347" t="b">
        <f>OR(Tabla310[[#This Row],[Tiempo_lineal (ns)]]&gt;$F$508,Tabla310[[#This Row],[Tiempo_lineal (ns)]]&lt;$F$509)</f>
        <v>0</v>
      </c>
      <c r="W347" t="b">
        <f>OR(Tabla310[[#This Row],[Tiempo_normal (ns)]]&gt;$G$508,Tabla310[[#This Row],[Tiempo_normal (ns)]]&lt;$G$509)</f>
        <v>0</v>
      </c>
      <c r="X347" s="8">
        <v>344</v>
      </c>
      <c r="Y347" t="b">
        <f>OR(Tabla411[[#This Row],[Tiempo_lineal (ns)]]&gt;$I$508,Tabla411[[#This Row],[Tiempo_lineal (ns)]]&lt;$I$509)</f>
        <v>1</v>
      </c>
      <c r="Z347" t="b">
        <f>OR(Tabla411[[#This Row],[Tiempo_normal (ns)]]&gt;$J$508,Tabla411[[#This Row],[Tiempo_normal (ns)]]&lt;$J$509)</f>
        <v>0</v>
      </c>
      <c r="AA347" s="8">
        <v>344</v>
      </c>
      <c r="AB347" t="b">
        <f>OR(Tabla512[[#This Row],[Tiempo_lineal (ns)]]&gt;$L$508,Tabla512[[#This Row],[Tiempo_lineal (ns)]]&lt;$L$509)</f>
        <v>0</v>
      </c>
      <c r="AC347" t="b">
        <f>OR(Tabla512[[#This Row],[Tiempo_normal (ns)]]&gt;$M$508,Tabla512[[#This Row],[Tiempo_normal (ns)]]&lt;$M$509)</f>
        <v>1</v>
      </c>
      <c r="AD347" s="8">
        <v>344</v>
      </c>
      <c r="AE347" t="b">
        <f>OR(Tabla613[[#This Row],[Tiempo_lineal (ns)]]&gt;$O$508,Tabla613[[#This Row],[Tiempo_lineal (ns)]]&lt;$O$509)</f>
        <v>0</v>
      </c>
      <c r="AF347" s="1" t="b">
        <f>OR(Tabla613[[#This Row],[Tiempo_normal (ns)]]&gt;$P$508,Tabla613[[#This Row],[Tiempo_normal (ns)]]&lt;$P$509)</f>
        <v>0</v>
      </c>
    </row>
    <row r="348" spans="2:32" x14ac:dyDescent="0.3">
      <c r="B348">
        <v>345</v>
      </c>
      <c r="C348">
        <v>21286</v>
      </c>
      <c r="D348">
        <v>75241</v>
      </c>
      <c r="E348">
        <v>345</v>
      </c>
      <c r="F348">
        <v>212786</v>
      </c>
      <c r="G348">
        <v>672869</v>
      </c>
      <c r="H348">
        <v>345</v>
      </c>
      <c r="I348" s="35">
        <v>2896310</v>
      </c>
      <c r="J348" s="35">
        <v>6652310</v>
      </c>
      <c r="K348">
        <v>345</v>
      </c>
      <c r="L348" s="35">
        <v>28436900</v>
      </c>
      <c r="M348" s="35">
        <v>102271000</v>
      </c>
      <c r="N348">
        <v>345</v>
      </c>
      <c r="O348" s="35">
        <v>241001000</v>
      </c>
      <c r="P348" s="35">
        <v>769291000</v>
      </c>
      <c r="R348" s="7">
        <v>345</v>
      </c>
      <c r="S348" t="b">
        <f>OR(Tabla19[[#This Row],[Tiempo_lineal (ns)]]&gt;$C$508,Tabla19[[#This Row],[Tiempo_lineal (ns)]]&lt;$C$509)</f>
        <v>0</v>
      </c>
      <c r="T348" t="b">
        <f>OR(Tabla19[[#This Row],[Tiempo_normal (ns)]]&gt;$D$508,Tabla19[[#This Row],[Tiempo_normal (ns)]]&lt;$D$509)</f>
        <v>0</v>
      </c>
      <c r="U348" s="7">
        <v>345</v>
      </c>
      <c r="V348" t="b">
        <f>OR(Tabla310[[#This Row],[Tiempo_lineal (ns)]]&gt;$F$508,Tabla310[[#This Row],[Tiempo_lineal (ns)]]&lt;$F$509)</f>
        <v>0</v>
      </c>
      <c r="W348" t="b">
        <f>OR(Tabla310[[#This Row],[Tiempo_normal (ns)]]&gt;$G$508,Tabla310[[#This Row],[Tiempo_normal (ns)]]&lt;$G$509)</f>
        <v>0</v>
      </c>
      <c r="X348" s="7">
        <v>345</v>
      </c>
      <c r="Y348" t="b">
        <f>OR(Tabla411[[#This Row],[Tiempo_lineal (ns)]]&gt;$I$508,Tabla411[[#This Row],[Tiempo_lineal (ns)]]&lt;$I$509)</f>
        <v>1</v>
      </c>
      <c r="Z348" t="b">
        <f>OR(Tabla411[[#This Row],[Tiempo_normal (ns)]]&gt;$J$508,Tabla411[[#This Row],[Tiempo_normal (ns)]]&lt;$J$509)</f>
        <v>0</v>
      </c>
      <c r="AA348" s="7">
        <v>345</v>
      </c>
      <c r="AB348" t="b">
        <f>OR(Tabla512[[#This Row],[Tiempo_lineal (ns)]]&gt;$L$508,Tabla512[[#This Row],[Tiempo_lineal (ns)]]&lt;$L$509)</f>
        <v>1</v>
      </c>
      <c r="AC348" t="b">
        <f>OR(Tabla512[[#This Row],[Tiempo_normal (ns)]]&gt;$M$508,Tabla512[[#This Row],[Tiempo_normal (ns)]]&lt;$M$509)</f>
        <v>1</v>
      </c>
      <c r="AD348" s="7">
        <v>345</v>
      </c>
      <c r="AE348" t="b">
        <f>OR(Tabla613[[#This Row],[Tiempo_lineal (ns)]]&gt;$O$508,Tabla613[[#This Row],[Tiempo_lineal (ns)]]&lt;$O$509)</f>
        <v>0</v>
      </c>
      <c r="AF348" s="1" t="b">
        <f>OR(Tabla613[[#This Row],[Tiempo_normal (ns)]]&gt;$P$508,Tabla613[[#This Row],[Tiempo_normal (ns)]]&lt;$P$509)</f>
        <v>0</v>
      </c>
    </row>
    <row r="349" spans="2:32" x14ac:dyDescent="0.3">
      <c r="B349">
        <v>346</v>
      </c>
      <c r="C349">
        <v>21270</v>
      </c>
      <c r="D349">
        <v>71912</v>
      </c>
      <c r="E349">
        <v>346</v>
      </c>
      <c r="F349">
        <v>214789</v>
      </c>
      <c r="G349">
        <v>797452</v>
      </c>
      <c r="H349">
        <v>346</v>
      </c>
      <c r="I349" s="35">
        <v>2274530</v>
      </c>
      <c r="J349" s="35">
        <v>6667650</v>
      </c>
      <c r="K349">
        <v>346</v>
      </c>
      <c r="L349" s="35">
        <v>24477000</v>
      </c>
      <c r="M349" s="35">
        <v>91662300</v>
      </c>
      <c r="N349">
        <v>346</v>
      </c>
      <c r="O349" s="35">
        <v>236493000</v>
      </c>
      <c r="P349" s="35">
        <v>753446000</v>
      </c>
      <c r="R349" s="8">
        <v>346</v>
      </c>
      <c r="S349" t="b">
        <f>OR(Tabla19[[#This Row],[Tiempo_lineal (ns)]]&gt;$C$508,Tabla19[[#This Row],[Tiempo_lineal (ns)]]&lt;$C$509)</f>
        <v>0</v>
      </c>
      <c r="T349" t="b">
        <f>OR(Tabla19[[#This Row],[Tiempo_normal (ns)]]&gt;$D$508,Tabla19[[#This Row],[Tiempo_normal (ns)]]&lt;$D$509)</f>
        <v>0</v>
      </c>
      <c r="U349" s="8">
        <v>346</v>
      </c>
      <c r="V349" t="b">
        <f>OR(Tabla310[[#This Row],[Tiempo_lineal (ns)]]&gt;$F$508,Tabla310[[#This Row],[Tiempo_lineal (ns)]]&lt;$F$509)</f>
        <v>0</v>
      </c>
      <c r="W349" t="b">
        <f>OR(Tabla310[[#This Row],[Tiempo_normal (ns)]]&gt;$G$508,Tabla310[[#This Row],[Tiempo_normal (ns)]]&lt;$G$509)</f>
        <v>0</v>
      </c>
      <c r="X349" s="8">
        <v>346</v>
      </c>
      <c r="Y349" t="b">
        <f>OR(Tabla411[[#This Row],[Tiempo_lineal (ns)]]&gt;$I$508,Tabla411[[#This Row],[Tiempo_lineal (ns)]]&lt;$I$509)</f>
        <v>0</v>
      </c>
      <c r="Z349" t="b">
        <f>OR(Tabla411[[#This Row],[Tiempo_normal (ns)]]&gt;$J$508,Tabla411[[#This Row],[Tiempo_normal (ns)]]&lt;$J$509)</f>
        <v>0</v>
      </c>
      <c r="AA349" s="8">
        <v>346</v>
      </c>
      <c r="AB349" t="b">
        <f>OR(Tabla512[[#This Row],[Tiempo_lineal (ns)]]&gt;$L$508,Tabla512[[#This Row],[Tiempo_lineal (ns)]]&lt;$L$509)</f>
        <v>0</v>
      </c>
      <c r="AC349" t="b">
        <f>OR(Tabla512[[#This Row],[Tiempo_normal (ns)]]&gt;$M$508,Tabla512[[#This Row],[Tiempo_normal (ns)]]&lt;$M$509)</f>
        <v>1</v>
      </c>
      <c r="AD349" s="8">
        <v>346</v>
      </c>
      <c r="AE349" t="b">
        <f>OR(Tabla613[[#This Row],[Tiempo_lineal (ns)]]&gt;$O$508,Tabla613[[#This Row],[Tiempo_lineal (ns)]]&lt;$O$509)</f>
        <v>0</v>
      </c>
      <c r="AF349" s="1" t="b">
        <f>OR(Tabla613[[#This Row],[Tiempo_normal (ns)]]&gt;$P$508,Tabla613[[#This Row],[Tiempo_normal (ns)]]&lt;$P$509)</f>
        <v>0</v>
      </c>
    </row>
    <row r="350" spans="2:32" x14ac:dyDescent="0.3">
      <c r="B350">
        <v>347</v>
      </c>
      <c r="C350">
        <v>21274</v>
      </c>
      <c r="D350">
        <v>71348</v>
      </c>
      <c r="E350">
        <v>347</v>
      </c>
      <c r="F350">
        <v>229857</v>
      </c>
      <c r="G350">
        <v>700178</v>
      </c>
      <c r="H350">
        <v>347</v>
      </c>
      <c r="I350" s="35">
        <v>2418000</v>
      </c>
      <c r="J350" s="35">
        <v>7081180</v>
      </c>
      <c r="K350">
        <v>347</v>
      </c>
      <c r="L350" s="35">
        <v>25776300</v>
      </c>
      <c r="M350" s="35">
        <v>84593600</v>
      </c>
      <c r="N350">
        <v>347</v>
      </c>
      <c r="O350" s="35">
        <v>232764000</v>
      </c>
      <c r="P350" s="35">
        <v>766977000</v>
      </c>
      <c r="R350" s="7">
        <v>347</v>
      </c>
      <c r="S350" t="b">
        <f>OR(Tabla19[[#This Row],[Tiempo_lineal (ns)]]&gt;$C$508,Tabla19[[#This Row],[Tiempo_lineal (ns)]]&lt;$C$509)</f>
        <v>0</v>
      </c>
      <c r="T350" t="b">
        <f>OR(Tabla19[[#This Row],[Tiempo_normal (ns)]]&gt;$D$508,Tabla19[[#This Row],[Tiempo_normal (ns)]]&lt;$D$509)</f>
        <v>0</v>
      </c>
      <c r="U350" s="7">
        <v>347</v>
      </c>
      <c r="V350" t="b">
        <f>OR(Tabla310[[#This Row],[Tiempo_lineal (ns)]]&gt;$F$508,Tabla310[[#This Row],[Tiempo_lineal (ns)]]&lt;$F$509)</f>
        <v>0</v>
      </c>
      <c r="W350" t="b">
        <f>OR(Tabla310[[#This Row],[Tiempo_normal (ns)]]&gt;$G$508,Tabla310[[#This Row],[Tiempo_normal (ns)]]&lt;$G$509)</f>
        <v>0</v>
      </c>
      <c r="X350" s="7">
        <v>347</v>
      </c>
      <c r="Y350" t="b">
        <f>OR(Tabla411[[#This Row],[Tiempo_lineal (ns)]]&gt;$I$508,Tabla411[[#This Row],[Tiempo_lineal (ns)]]&lt;$I$509)</f>
        <v>0</v>
      </c>
      <c r="Z350" t="b">
        <f>OR(Tabla411[[#This Row],[Tiempo_normal (ns)]]&gt;$J$508,Tabla411[[#This Row],[Tiempo_normal (ns)]]&lt;$J$509)</f>
        <v>0</v>
      </c>
      <c r="AA350" s="7">
        <v>347</v>
      </c>
      <c r="AB350" t="b">
        <f>OR(Tabla512[[#This Row],[Tiempo_lineal (ns)]]&gt;$L$508,Tabla512[[#This Row],[Tiempo_lineal (ns)]]&lt;$L$509)</f>
        <v>0</v>
      </c>
      <c r="AC350" t="b">
        <f>OR(Tabla512[[#This Row],[Tiempo_normal (ns)]]&gt;$M$508,Tabla512[[#This Row],[Tiempo_normal (ns)]]&lt;$M$509)</f>
        <v>0</v>
      </c>
      <c r="AD350" s="7">
        <v>347</v>
      </c>
      <c r="AE350" t="b">
        <f>OR(Tabla613[[#This Row],[Tiempo_lineal (ns)]]&gt;$O$508,Tabla613[[#This Row],[Tiempo_lineal (ns)]]&lt;$O$509)</f>
        <v>0</v>
      </c>
      <c r="AF350" s="1" t="b">
        <f>OR(Tabla613[[#This Row],[Tiempo_normal (ns)]]&gt;$P$508,Tabla613[[#This Row],[Tiempo_normal (ns)]]&lt;$P$509)</f>
        <v>0</v>
      </c>
    </row>
    <row r="351" spans="2:32" x14ac:dyDescent="0.3">
      <c r="B351">
        <v>348</v>
      </c>
      <c r="C351">
        <v>21307</v>
      </c>
      <c r="D351">
        <v>80849</v>
      </c>
      <c r="E351">
        <v>348</v>
      </c>
      <c r="F351">
        <v>238959</v>
      </c>
      <c r="G351">
        <v>693750</v>
      </c>
      <c r="H351">
        <v>348</v>
      </c>
      <c r="I351" s="35">
        <v>2166090</v>
      </c>
      <c r="J351" s="35">
        <v>8439170</v>
      </c>
      <c r="K351">
        <v>348</v>
      </c>
      <c r="L351" s="35">
        <v>24145900</v>
      </c>
      <c r="M351" s="35">
        <v>85374400</v>
      </c>
      <c r="N351">
        <v>348</v>
      </c>
      <c r="O351" s="35">
        <v>230377000</v>
      </c>
      <c r="P351" s="35">
        <v>783816000</v>
      </c>
      <c r="R351" s="8">
        <v>348</v>
      </c>
      <c r="S351" t="b">
        <f>OR(Tabla19[[#This Row],[Tiempo_lineal (ns)]]&gt;$C$508,Tabla19[[#This Row],[Tiempo_lineal (ns)]]&lt;$C$509)</f>
        <v>0</v>
      </c>
      <c r="T351" t="b">
        <f>OR(Tabla19[[#This Row],[Tiempo_normal (ns)]]&gt;$D$508,Tabla19[[#This Row],[Tiempo_normal (ns)]]&lt;$D$509)</f>
        <v>0</v>
      </c>
      <c r="U351" s="8">
        <v>348</v>
      </c>
      <c r="V351" t="b">
        <f>OR(Tabla310[[#This Row],[Tiempo_lineal (ns)]]&gt;$F$508,Tabla310[[#This Row],[Tiempo_lineal (ns)]]&lt;$F$509)</f>
        <v>0</v>
      </c>
      <c r="W351" t="b">
        <f>OR(Tabla310[[#This Row],[Tiempo_normal (ns)]]&gt;$G$508,Tabla310[[#This Row],[Tiempo_normal (ns)]]&lt;$G$509)</f>
        <v>0</v>
      </c>
      <c r="X351" s="8">
        <v>348</v>
      </c>
      <c r="Y351" t="b">
        <f>OR(Tabla411[[#This Row],[Tiempo_lineal (ns)]]&gt;$I$508,Tabla411[[#This Row],[Tiempo_lineal (ns)]]&lt;$I$509)</f>
        <v>0</v>
      </c>
      <c r="Z351" t="b">
        <f>OR(Tabla411[[#This Row],[Tiempo_normal (ns)]]&gt;$J$508,Tabla411[[#This Row],[Tiempo_normal (ns)]]&lt;$J$509)</f>
        <v>1</v>
      </c>
      <c r="AA351" s="8">
        <v>348</v>
      </c>
      <c r="AB351" t="b">
        <f>OR(Tabla512[[#This Row],[Tiempo_lineal (ns)]]&gt;$L$508,Tabla512[[#This Row],[Tiempo_lineal (ns)]]&lt;$L$509)</f>
        <v>0</v>
      </c>
      <c r="AC351" t="b">
        <f>OR(Tabla512[[#This Row],[Tiempo_normal (ns)]]&gt;$M$508,Tabla512[[#This Row],[Tiempo_normal (ns)]]&lt;$M$509)</f>
        <v>0</v>
      </c>
      <c r="AD351" s="8">
        <v>348</v>
      </c>
      <c r="AE351" t="b">
        <f>OR(Tabla613[[#This Row],[Tiempo_lineal (ns)]]&gt;$O$508,Tabla613[[#This Row],[Tiempo_lineal (ns)]]&lt;$O$509)</f>
        <v>0</v>
      </c>
      <c r="AF351" s="1" t="b">
        <f>OR(Tabla613[[#This Row],[Tiempo_normal (ns)]]&gt;$P$508,Tabla613[[#This Row],[Tiempo_normal (ns)]]&lt;$P$509)</f>
        <v>0</v>
      </c>
    </row>
    <row r="352" spans="2:32" x14ac:dyDescent="0.3">
      <c r="B352">
        <v>349</v>
      </c>
      <c r="C352">
        <v>21336</v>
      </c>
      <c r="D352">
        <v>71790</v>
      </c>
      <c r="E352">
        <v>349</v>
      </c>
      <c r="F352">
        <v>302420</v>
      </c>
      <c r="G352">
        <v>743534</v>
      </c>
      <c r="H352">
        <v>349</v>
      </c>
      <c r="I352" s="35">
        <v>2503420</v>
      </c>
      <c r="J352" s="35">
        <v>6713500</v>
      </c>
      <c r="K352">
        <v>349</v>
      </c>
      <c r="L352" s="35">
        <v>26638100</v>
      </c>
      <c r="M352" s="35">
        <v>89231500</v>
      </c>
      <c r="N352">
        <v>349</v>
      </c>
      <c r="O352" s="35">
        <v>235160000</v>
      </c>
      <c r="P352" s="35">
        <v>798664000</v>
      </c>
      <c r="R352" s="7">
        <v>349</v>
      </c>
      <c r="S352" t="b">
        <f>OR(Tabla19[[#This Row],[Tiempo_lineal (ns)]]&gt;$C$508,Tabla19[[#This Row],[Tiempo_lineal (ns)]]&lt;$C$509)</f>
        <v>0</v>
      </c>
      <c r="T352" t="b">
        <f>OR(Tabla19[[#This Row],[Tiempo_normal (ns)]]&gt;$D$508,Tabla19[[#This Row],[Tiempo_normal (ns)]]&lt;$D$509)</f>
        <v>0</v>
      </c>
      <c r="U352" s="7">
        <v>349</v>
      </c>
      <c r="V352" t="b">
        <f>OR(Tabla310[[#This Row],[Tiempo_lineal (ns)]]&gt;$F$508,Tabla310[[#This Row],[Tiempo_lineal (ns)]]&lt;$F$509)</f>
        <v>0</v>
      </c>
      <c r="W352" t="b">
        <f>OR(Tabla310[[#This Row],[Tiempo_normal (ns)]]&gt;$G$508,Tabla310[[#This Row],[Tiempo_normal (ns)]]&lt;$G$509)</f>
        <v>0</v>
      </c>
      <c r="X352" s="7">
        <v>349</v>
      </c>
      <c r="Y352" t="b">
        <f>OR(Tabla411[[#This Row],[Tiempo_lineal (ns)]]&gt;$I$508,Tabla411[[#This Row],[Tiempo_lineal (ns)]]&lt;$I$509)</f>
        <v>0</v>
      </c>
      <c r="Z352" t="b">
        <f>OR(Tabla411[[#This Row],[Tiempo_normal (ns)]]&gt;$J$508,Tabla411[[#This Row],[Tiempo_normal (ns)]]&lt;$J$509)</f>
        <v>0</v>
      </c>
      <c r="AA352" s="7">
        <v>349</v>
      </c>
      <c r="AB352" t="b">
        <f>OR(Tabla512[[#This Row],[Tiempo_lineal (ns)]]&gt;$L$508,Tabla512[[#This Row],[Tiempo_lineal (ns)]]&lt;$L$509)</f>
        <v>0</v>
      </c>
      <c r="AC352" t="b">
        <f>OR(Tabla512[[#This Row],[Tiempo_normal (ns)]]&gt;$M$508,Tabla512[[#This Row],[Tiempo_normal (ns)]]&lt;$M$509)</f>
        <v>1</v>
      </c>
      <c r="AD352" s="7">
        <v>349</v>
      </c>
      <c r="AE352" t="b">
        <f>OR(Tabla613[[#This Row],[Tiempo_lineal (ns)]]&gt;$O$508,Tabla613[[#This Row],[Tiempo_lineal (ns)]]&lt;$O$509)</f>
        <v>0</v>
      </c>
      <c r="AF352" s="1" t="b">
        <f>OR(Tabla613[[#This Row],[Tiempo_normal (ns)]]&gt;$P$508,Tabla613[[#This Row],[Tiempo_normal (ns)]]&lt;$P$509)</f>
        <v>0</v>
      </c>
    </row>
    <row r="353" spans="2:32" x14ac:dyDescent="0.3">
      <c r="B353">
        <v>350</v>
      </c>
      <c r="C353">
        <v>22462</v>
      </c>
      <c r="D353">
        <v>83296</v>
      </c>
      <c r="E353">
        <v>350</v>
      </c>
      <c r="F353">
        <v>260004</v>
      </c>
      <c r="G353">
        <v>733059</v>
      </c>
      <c r="H353">
        <v>350</v>
      </c>
      <c r="I353" s="35">
        <v>2154380</v>
      </c>
      <c r="J353" s="35">
        <v>7311120</v>
      </c>
      <c r="K353">
        <v>350</v>
      </c>
      <c r="L353" s="35">
        <v>23186600</v>
      </c>
      <c r="M353" s="35">
        <v>84882000</v>
      </c>
      <c r="N353">
        <v>350</v>
      </c>
      <c r="O353" s="35">
        <v>231507000</v>
      </c>
      <c r="P353" s="35">
        <v>796993000</v>
      </c>
      <c r="R353" s="8">
        <v>350</v>
      </c>
      <c r="S353" t="b">
        <f>OR(Tabla19[[#This Row],[Tiempo_lineal (ns)]]&gt;$C$508,Tabla19[[#This Row],[Tiempo_lineal (ns)]]&lt;$C$509)</f>
        <v>0</v>
      </c>
      <c r="T353" t="b">
        <f>OR(Tabla19[[#This Row],[Tiempo_normal (ns)]]&gt;$D$508,Tabla19[[#This Row],[Tiempo_normal (ns)]]&lt;$D$509)</f>
        <v>0</v>
      </c>
      <c r="U353" s="8">
        <v>350</v>
      </c>
      <c r="V353" t="b">
        <f>OR(Tabla310[[#This Row],[Tiempo_lineal (ns)]]&gt;$F$508,Tabla310[[#This Row],[Tiempo_lineal (ns)]]&lt;$F$509)</f>
        <v>0</v>
      </c>
      <c r="W353" t="b">
        <f>OR(Tabla310[[#This Row],[Tiempo_normal (ns)]]&gt;$G$508,Tabla310[[#This Row],[Tiempo_normal (ns)]]&lt;$G$509)</f>
        <v>0</v>
      </c>
      <c r="X353" s="8">
        <v>350</v>
      </c>
      <c r="Y353" t="b">
        <f>OR(Tabla411[[#This Row],[Tiempo_lineal (ns)]]&gt;$I$508,Tabla411[[#This Row],[Tiempo_lineal (ns)]]&lt;$I$509)</f>
        <v>0</v>
      </c>
      <c r="Z353" t="b">
        <f>OR(Tabla411[[#This Row],[Tiempo_normal (ns)]]&gt;$J$508,Tabla411[[#This Row],[Tiempo_normal (ns)]]&lt;$J$509)</f>
        <v>0</v>
      </c>
      <c r="AA353" s="8">
        <v>350</v>
      </c>
      <c r="AB353" t="b">
        <f>OR(Tabla512[[#This Row],[Tiempo_lineal (ns)]]&gt;$L$508,Tabla512[[#This Row],[Tiempo_lineal (ns)]]&lt;$L$509)</f>
        <v>0</v>
      </c>
      <c r="AC353" t="b">
        <f>OR(Tabla512[[#This Row],[Tiempo_normal (ns)]]&gt;$M$508,Tabla512[[#This Row],[Tiempo_normal (ns)]]&lt;$M$509)</f>
        <v>0</v>
      </c>
      <c r="AD353" s="8">
        <v>350</v>
      </c>
      <c r="AE353" t="b">
        <f>OR(Tabla613[[#This Row],[Tiempo_lineal (ns)]]&gt;$O$508,Tabla613[[#This Row],[Tiempo_lineal (ns)]]&lt;$O$509)</f>
        <v>0</v>
      </c>
      <c r="AF353" s="1" t="b">
        <f>OR(Tabla613[[#This Row],[Tiempo_normal (ns)]]&gt;$P$508,Tabla613[[#This Row],[Tiempo_normal (ns)]]&lt;$P$509)</f>
        <v>0</v>
      </c>
    </row>
    <row r="354" spans="2:32" x14ac:dyDescent="0.3">
      <c r="B354">
        <v>351</v>
      </c>
      <c r="C354">
        <v>21340</v>
      </c>
      <c r="D354">
        <v>66366</v>
      </c>
      <c r="E354">
        <v>351</v>
      </c>
      <c r="F354">
        <v>228297</v>
      </c>
      <c r="G354">
        <v>652189</v>
      </c>
      <c r="H354">
        <v>351</v>
      </c>
      <c r="I354" s="35">
        <v>2138860</v>
      </c>
      <c r="J354" s="35">
        <v>6632740</v>
      </c>
      <c r="K354">
        <v>351</v>
      </c>
      <c r="L354" s="35">
        <v>27313600</v>
      </c>
      <c r="M354" s="35">
        <v>78312500</v>
      </c>
      <c r="N354">
        <v>351</v>
      </c>
      <c r="O354" s="35">
        <v>232236000</v>
      </c>
      <c r="P354" s="35">
        <v>772061000</v>
      </c>
      <c r="R354" s="7">
        <v>351</v>
      </c>
      <c r="S354" t="b">
        <f>OR(Tabla19[[#This Row],[Tiempo_lineal (ns)]]&gt;$C$508,Tabla19[[#This Row],[Tiempo_lineal (ns)]]&lt;$C$509)</f>
        <v>0</v>
      </c>
      <c r="T354" t="b">
        <f>OR(Tabla19[[#This Row],[Tiempo_normal (ns)]]&gt;$D$508,Tabla19[[#This Row],[Tiempo_normal (ns)]]&lt;$D$509)</f>
        <v>0</v>
      </c>
      <c r="U354" s="7">
        <v>351</v>
      </c>
      <c r="V354" t="b">
        <f>OR(Tabla310[[#This Row],[Tiempo_lineal (ns)]]&gt;$F$508,Tabla310[[#This Row],[Tiempo_lineal (ns)]]&lt;$F$509)</f>
        <v>0</v>
      </c>
      <c r="W354" t="b">
        <f>OR(Tabla310[[#This Row],[Tiempo_normal (ns)]]&gt;$G$508,Tabla310[[#This Row],[Tiempo_normal (ns)]]&lt;$G$509)</f>
        <v>0</v>
      </c>
      <c r="X354" s="7">
        <v>351</v>
      </c>
      <c r="Y354" t="b">
        <f>OR(Tabla411[[#This Row],[Tiempo_lineal (ns)]]&gt;$I$508,Tabla411[[#This Row],[Tiempo_lineal (ns)]]&lt;$I$509)</f>
        <v>0</v>
      </c>
      <c r="Z354" t="b">
        <f>OR(Tabla411[[#This Row],[Tiempo_normal (ns)]]&gt;$J$508,Tabla411[[#This Row],[Tiempo_normal (ns)]]&lt;$J$509)</f>
        <v>0</v>
      </c>
      <c r="AA354" s="7">
        <v>351</v>
      </c>
      <c r="AB354" t="b">
        <f>OR(Tabla512[[#This Row],[Tiempo_lineal (ns)]]&gt;$L$508,Tabla512[[#This Row],[Tiempo_lineal (ns)]]&lt;$L$509)</f>
        <v>0</v>
      </c>
      <c r="AC354" t="b">
        <f>OR(Tabla512[[#This Row],[Tiempo_normal (ns)]]&gt;$M$508,Tabla512[[#This Row],[Tiempo_normal (ns)]]&lt;$M$509)</f>
        <v>0</v>
      </c>
      <c r="AD354" s="7">
        <v>351</v>
      </c>
      <c r="AE354" t="b">
        <f>OR(Tabla613[[#This Row],[Tiempo_lineal (ns)]]&gt;$O$508,Tabla613[[#This Row],[Tiempo_lineal (ns)]]&lt;$O$509)</f>
        <v>0</v>
      </c>
      <c r="AF354" s="1" t="b">
        <f>OR(Tabla613[[#This Row],[Tiempo_normal (ns)]]&gt;$P$508,Tabla613[[#This Row],[Tiempo_normal (ns)]]&lt;$P$509)</f>
        <v>0</v>
      </c>
    </row>
    <row r="355" spans="2:32" x14ac:dyDescent="0.3">
      <c r="B355">
        <v>352</v>
      </c>
      <c r="C355">
        <v>21270</v>
      </c>
      <c r="D355">
        <v>70289</v>
      </c>
      <c r="E355">
        <v>352</v>
      </c>
      <c r="F355">
        <v>241344</v>
      </c>
      <c r="G355">
        <v>827388</v>
      </c>
      <c r="H355">
        <v>352</v>
      </c>
      <c r="I355" s="35">
        <v>2125510</v>
      </c>
      <c r="J355" s="35">
        <v>6996570</v>
      </c>
      <c r="K355">
        <v>352</v>
      </c>
      <c r="L355" s="35">
        <v>26292100</v>
      </c>
      <c r="M355" s="35">
        <v>93141100</v>
      </c>
      <c r="N355">
        <v>352</v>
      </c>
      <c r="O355" s="35">
        <v>226177000</v>
      </c>
      <c r="P355" s="35">
        <v>748503000</v>
      </c>
      <c r="R355" s="8">
        <v>352</v>
      </c>
      <c r="S355" t="b">
        <f>OR(Tabla19[[#This Row],[Tiempo_lineal (ns)]]&gt;$C$508,Tabla19[[#This Row],[Tiempo_lineal (ns)]]&lt;$C$509)</f>
        <v>0</v>
      </c>
      <c r="T355" t="b">
        <f>OR(Tabla19[[#This Row],[Tiempo_normal (ns)]]&gt;$D$508,Tabla19[[#This Row],[Tiempo_normal (ns)]]&lt;$D$509)</f>
        <v>0</v>
      </c>
      <c r="U355" s="8">
        <v>352</v>
      </c>
      <c r="V355" t="b">
        <f>OR(Tabla310[[#This Row],[Tiempo_lineal (ns)]]&gt;$F$508,Tabla310[[#This Row],[Tiempo_lineal (ns)]]&lt;$F$509)</f>
        <v>0</v>
      </c>
      <c r="W355" t="b">
        <f>OR(Tabla310[[#This Row],[Tiempo_normal (ns)]]&gt;$G$508,Tabla310[[#This Row],[Tiempo_normal (ns)]]&lt;$G$509)</f>
        <v>0</v>
      </c>
      <c r="X355" s="8">
        <v>352</v>
      </c>
      <c r="Y355" t="b">
        <f>OR(Tabla411[[#This Row],[Tiempo_lineal (ns)]]&gt;$I$508,Tabla411[[#This Row],[Tiempo_lineal (ns)]]&lt;$I$509)</f>
        <v>0</v>
      </c>
      <c r="Z355" t="b">
        <f>OR(Tabla411[[#This Row],[Tiempo_normal (ns)]]&gt;$J$508,Tabla411[[#This Row],[Tiempo_normal (ns)]]&lt;$J$509)</f>
        <v>0</v>
      </c>
      <c r="AA355" s="8">
        <v>352</v>
      </c>
      <c r="AB355" t="b">
        <f>OR(Tabla512[[#This Row],[Tiempo_lineal (ns)]]&gt;$L$508,Tabla512[[#This Row],[Tiempo_lineal (ns)]]&lt;$L$509)</f>
        <v>0</v>
      </c>
      <c r="AC355" t="b">
        <f>OR(Tabla512[[#This Row],[Tiempo_normal (ns)]]&gt;$M$508,Tabla512[[#This Row],[Tiempo_normal (ns)]]&lt;$M$509)</f>
        <v>1</v>
      </c>
      <c r="AD355" s="8">
        <v>352</v>
      </c>
      <c r="AE355" t="b">
        <f>OR(Tabla613[[#This Row],[Tiempo_lineal (ns)]]&gt;$O$508,Tabla613[[#This Row],[Tiempo_lineal (ns)]]&lt;$O$509)</f>
        <v>0</v>
      </c>
      <c r="AF355" s="1" t="b">
        <f>OR(Tabla613[[#This Row],[Tiempo_normal (ns)]]&gt;$P$508,Tabla613[[#This Row],[Tiempo_normal (ns)]]&lt;$P$509)</f>
        <v>0</v>
      </c>
    </row>
    <row r="356" spans="2:32" x14ac:dyDescent="0.3">
      <c r="B356">
        <v>353</v>
      </c>
      <c r="C356">
        <v>21261</v>
      </c>
      <c r="D356">
        <v>76206</v>
      </c>
      <c r="E356">
        <v>353</v>
      </c>
      <c r="F356">
        <v>260202</v>
      </c>
      <c r="G356">
        <v>837745</v>
      </c>
      <c r="H356">
        <v>353</v>
      </c>
      <c r="I356" s="35">
        <v>2130300</v>
      </c>
      <c r="J356" s="35">
        <v>7085790</v>
      </c>
      <c r="K356">
        <v>353</v>
      </c>
      <c r="L356" s="35">
        <v>30081400</v>
      </c>
      <c r="M356" s="35">
        <v>78299500</v>
      </c>
      <c r="N356">
        <v>353</v>
      </c>
      <c r="O356" s="35">
        <v>258585000</v>
      </c>
      <c r="P356" s="35">
        <v>765590000</v>
      </c>
      <c r="R356" s="7">
        <v>353</v>
      </c>
      <c r="S356" t="b">
        <f>OR(Tabla19[[#This Row],[Tiempo_lineal (ns)]]&gt;$C$508,Tabla19[[#This Row],[Tiempo_lineal (ns)]]&lt;$C$509)</f>
        <v>0</v>
      </c>
      <c r="T356" t="b">
        <f>OR(Tabla19[[#This Row],[Tiempo_normal (ns)]]&gt;$D$508,Tabla19[[#This Row],[Tiempo_normal (ns)]]&lt;$D$509)</f>
        <v>0</v>
      </c>
      <c r="U356" s="7">
        <v>353</v>
      </c>
      <c r="V356" t="b">
        <f>OR(Tabla310[[#This Row],[Tiempo_lineal (ns)]]&gt;$F$508,Tabla310[[#This Row],[Tiempo_lineal (ns)]]&lt;$F$509)</f>
        <v>0</v>
      </c>
      <c r="W356" t="b">
        <f>OR(Tabla310[[#This Row],[Tiempo_normal (ns)]]&gt;$G$508,Tabla310[[#This Row],[Tiempo_normal (ns)]]&lt;$G$509)</f>
        <v>0</v>
      </c>
      <c r="X356" s="7">
        <v>353</v>
      </c>
      <c r="Y356" t="b">
        <f>OR(Tabla411[[#This Row],[Tiempo_lineal (ns)]]&gt;$I$508,Tabla411[[#This Row],[Tiempo_lineal (ns)]]&lt;$I$509)</f>
        <v>0</v>
      </c>
      <c r="Z356" t="b">
        <f>OR(Tabla411[[#This Row],[Tiempo_normal (ns)]]&gt;$J$508,Tabla411[[#This Row],[Tiempo_normal (ns)]]&lt;$J$509)</f>
        <v>0</v>
      </c>
      <c r="AA356" s="7">
        <v>353</v>
      </c>
      <c r="AB356" t="b">
        <f>OR(Tabla512[[#This Row],[Tiempo_lineal (ns)]]&gt;$L$508,Tabla512[[#This Row],[Tiempo_lineal (ns)]]&lt;$L$509)</f>
        <v>1</v>
      </c>
      <c r="AC356" t="b">
        <f>OR(Tabla512[[#This Row],[Tiempo_normal (ns)]]&gt;$M$508,Tabla512[[#This Row],[Tiempo_normal (ns)]]&lt;$M$509)</f>
        <v>0</v>
      </c>
      <c r="AD356" s="7">
        <v>353</v>
      </c>
      <c r="AE356" t="b">
        <f>OR(Tabla613[[#This Row],[Tiempo_lineal (ns)]]&gt;$O$508,Tabla613[[#This Row],[Tiempo_lineal (ns)]]&lt;$O$509)</f>
        <v>0</v>
      </c>
      <c r="AF356" s="1" t="b">
        <f>OR(Tabla613[[#This Row],[Tiempo_normal (ns)]]&gt;$P$508,Tabla613[[#This Row],[Tiempo_normal (ns)]]&lt;$P$509)</f>
        <v>0</v>
      </c>
    </row>
    <row r="357" spans="2:32" x14ac:dyDescent="0.3">
      <c r="B357">
        <v>354</v>
      </c>
      <c r="C357">
        <v>21788</v>
      </c>
      <c r="D357">
        <v>68553</v>
      </c>
      <c r="E357">
        <v>354</v>
      </c>
      <c r="F357">
        <v>253083</v>
      </c>
      <c r="G357">
        <v>654398</v>
      </c>
      <c r="H357">
        <v>354</v>
      </c>
      <c r="I357" s="35">
        <v>2137330</v>
      </c>
      <c r="J357" s="35">
        <v>7299920</v>
      </c>
      <c r="K357">
        <v>354</v>
      </c>
      <c r="L357" s="35">
        <v>23710800</v>
      </c>
      <c r="M357" s="35">
        <v>85343300</v>
      </c>
      <c r="N357">
        <v>354</v>
      </c>
      <c r="O357" s="35">
        <v>238136000</v>
      </c>
      <c r="P357" s="35">
        <v>817110000</v>
      </c>
      <c r="R357" s="8">
        <v>354</v>
      </c>
      <c r="S357" t="b">
        <f>OR(Tabla19[[#This Row],[Tiempo_lineal (ns)]]&gt;$C$508,Tabla19[[#This Row],[Tiempo_lineal (ns)]]&lt;$C$509)</f>
        <v>0</v>
      </c>
      <c r="T357" t="b">
        <f>OR(Tabla19[[#This Row],[Tiempo_normal (ns)]]&gt;$D$508,Tabla19[[#This Row],[Tiempo_normal (ns)]]&lt;$D$509)</f>
        <v>0</v>
      </c>
      <c r="U357" s="8">
        <v>354</v>
      </c>
      <c r="V357" t="b">
        <f>OR(Tabla310[[#This Row],[Tiempo_lineal (ns)]]&gt;$F$508,Tabla310[[#This Row],[Tiempo_lineal (ns)]]&lt;$F$509)</f>
        <v>0</v>
      </c>
      <c r="W357" t="b">
        <f>OR(Tabla310[[#This Row],[Tiempo_normal (ns)]]&gt;$G$508,Tabla310[[#This Row],[Tiempo_normal (ns)]]&lt;$G$509)</f>
        <v>0</v>
      </c>
      <c r="X357" s="8">
        <v>354</v>
      </c>
      <c r="Y357" t="b">
        <f>OR(Tabla411[[#This Row],[Tiempo_lineal (ns)]]&gt;$I$508,Tabla411[[#This Row],[Tiempo_lineal (ns)]]&lt;$I$509)</f>
        <v>0</v>
      </c>
      <c r="Z357" t="b">
        <f>OR(Tabla411[[#This Row],[Tiempo_normal (ns)]]&gt;$J$508,Tabla411[[#This Row],[Tiempo_normal (ns)]]&lt;$J$509)</f>
        <v>0</v>
      </c>
      <c r="AA357" s="8">
        <v>354</v>
      </c>
      <c r="AB357" t="b">
        <f>OR(Tabla512[[#This Row],[Tiempo_lineal (ns)]]&gt;$L$508,Tabla512[[#This Row],[Tiempo_lineal (ns)]]&lt;$L$509)</f>
        <v>0</v>
      </c>
      <c r="AC357" t="b">
        <f>OR(Tabla512[[#This Row],[Tiempo_normal (ns)]]&gt;$M$508,Tabla512[[#This Row],[Tiempo_normal (ns)]]&lt;$M$509)</f>
        <v>0</v>
      </c>
      <c r="AD357" s="8">
        <v>354</v>
      </c>
      <c r="AE357" t="b">
        <f>OR(Tabla613[[#This Row],[Tiempo_lineal (ns)]]&gt;$O$508,Tabla613[[#This Row],[Tiempo_lineal (ns)]]&lt;$O$509)</f>
        <v>0</v>
      </c>
      <c r="AF357" s="1" t="b">
        <f>OR(Tabla613[[#This Row],[Tiempo_normal (ns)]]&gt;$P$508,Tabla613[[#This Row],[Tiempo_normal (ns)]]&lt;$P$509)</f>
        <v>0</v>
      </c>
    </row>
    <row r="358" spans="2:32" x14ac:dyDescent="0.3">
      <c r="B358">
        <v>355</v>
      </c>
      <c r="C358">
        <v>21301</v>
      </c>
      <c r="D358">
        <v>114519</v>
      </c>
      <c r="E358">
        <v>355</v>
      </c>
      <c r="F358">
        <v>212860</v>
      </c>
      <c r="G358">
        <v>722320</v>
      </c>
      <c r="H358">
        <v>355</v>
      </c>
      <c r="I358" s="35">
        <v>2643260</v>
      </c>
      <c r="J358" s="35">
        <v>7612290</v>
      </c>
      <c r="K358">
        <v>355</v>
      </c>
      <c r="L358" s="35">
        <v>22728900</v>
      </c>
      <c r="M358" s="35">
        <v>77139500</v>
      </c>
      <c r="N358">
        <v>355</v>
      </c>
      <c r="O358" s="35">
        <v>234412000</v>
      </c>
      <c r="P358" s="35">
        <v>791192000</v>
      </c>
      <c r="R358" s="7">
        <v>355</v>
      </c>
      <c r="S358" t="b">
        <f>OR(Tabla19[[#This Row],[Tiempo_lineal (ns)]]&gt;$C$508,Tabla19[[#This Row],[Tiempo_lineal (ns)]]&lt;$C$509)</f>
        <v>0</v>
      </c>
      <c r="T358" t="b">
        <f>OR(Tabla19[[#This Row],[Tiempo_normal (ns)]]&gt;$D$508,Tabla19[[#This Row],[Tiempo_normal (ns)]]&lt;$D$509)</f>
        <v>0</v>
      </c>
      <c r="U358" s="7">
        <v>355</v>
      </c>
      <c r="V358" t="b">
        <f>OR(Tabla310[[#This Row],[Tiempo_lineal (ns)]]&gt;$F$508,Tabla310[[#This Row],[Tiempo_lineal (ns)]]&lt;$F$509)</f>
        <v>0</v>
      </c>
      <c r="W358" t="b">
        <f>OR(Tabla310[[#This Row],[Tiempo_normal (ns)]]&gt;$G$508,Tabla310[[#This Row],[Tiempo_normal (ns)]]&lt;$G$509)</f>
        <v>0</v>
      </c>
      <c r="X358" s="7">
        <v>355</v>
      </c>
      <c r="Y358" t="b">
        <f>OR(Tabla411[[#This Row],[Tiempo_lineal (ns)]]&gt;$I$508,Tabla411[[#This Row],[Tiempo_lineal (ns)]]&lt;$I$509)</f>
        <v>1</v>
      </c>
      <c r="Z358" t="b">
        <f>OR(Tabla411[[#This Row],[Tiempo_normal (ns)]]&gt;$J$508,Tabla411[[#This Row],[Tiempo_normal (ns)]]&lt;$J$509)</f>
        <v>0</v>
      </c>
      <c r="AA358" s="7">
        <v>355</v>
      </c>
      <c r="AB358" t="b">
        <f>OR(Tabla512[[#This Row],[Tiempo_lineal (ns)]]&gt;$L$508,Tabla512[[#This Row],[Tiempo_lineal (ns)]]&lt;$L$509)</f>
        <v>0</v>
      </c>
      <c r="AC358" t="b">
        <f>OR(Tabla512[[#This Row],[Tiempo_normal (ns)]]&gt;$M$508,Tabla512[[#This Row],[Tiempo_normal (ns)]]&lt;$M$509)</f>
        <v>0</v>
      </c>
      <c r="AD358" s="7">
        <v>355</v>
      </c>
      <c r="AE358" t="b">
        <f>OR(Tabla613[[#This Row],[Tiempo_lineal (ns)]]&gt;$O$508,Tabla613[[#This Row],[Tiempo_lineal (ns)]]&lt;$O$509)</f>
        <v>0</v>
      </c>
      <c r="AF358" s="1" t="b">
        <f>OR(Tabla613[[#This Row],[Tiempo_normal (ns)]]&gt;$P$508,Tabla613[[#This Row],[Tiempo_normal (ns)]]&lt;$P$509)</f>
        <v>0</v>
      </c>
    </row>
    <row r="359" spans="2:32" x14ac:dyDescent="0.3">
      <c r="B359">
        <v>356</v>
      </c>
      <c r="C359">
        <v>21342</v>
      </c>
      <c r="D359">
        <v>74729</v>
      </c>
      <c r="E359">
        <v>356</v>
      </c>
      <c r="F359">
        <v>212626</v>
      </c>
      <c r="G359">
        <v>866208</v>
      </c>
      <c r="H359">
        <v>356</v>
      </c>
      <c r="I359" s="35">
        <v>2139180</v>
      </c>
      <c r="J359" s="35">
        <v>6988120</v>
      </c>
      <c r="K359">
        <v>356</v>
      </c>
      <c r="L359" s="35">
        <v>26595300</v>
      </c>
      <c r="M359" s="35">
        <v>83143500</v>
      </c>
      <c r="N359">
        <v>356</v>
      </c>
      <c r="O359" s="35">
        <v>237998000</v>
      </c>
      <c r="P359" s="35">
        <v>755963000</v>
      </c>
      <c r="R359" s="8">
        <v>356</v>
      </c>
      <c r="S359" t="b">
        <f>OR(Tabla19[[#This Row],[Tiempo_lineal (ns)]]&gt;$C$508,Tabla19[[#This Row],[Tiempo_lineal (ns)]]&lt;$C$509)</f>
        <v>0</v>
      </c>
      <c r="T359" t="b">
        <f>OR(Tabla19[[#This Row],[Tiempo_normal (ns)]]&gt;$D$508,Tabla19[[#This Row],[Tiempo_normal (ns)]]&lt;$D$509)</f>
        <v>0</v>
      </c>
      <c r="U359" s="8">
        <v>356</v>
      </c>
      <c r="V359" t="b">
        <f>OR(Tabla310[[#This Row],[Tiempo_lineal (ns)]]&gt;$F$508,Tabla310[[#This Row],[Tiempo_lineal (ns)]]&lt;$F$509)</f>
        <v>0</v>
      </c>
      <c r="W359" t="b">
        <f>OR(Tabla310[[#This Row],[Tiempo_normal (ns)]]&gt;$G$508,Tabla310[[#This Row],[Tiempo_normal (ns)]]&lt;$G$509)</f>
        <v>0</v>
      </c>
      <c r="X359" s="8">
        <v>356</v>
      </c>
      <c r="Y359" t="b">
        <f>OR(Tabla411[[#This Row],[Tiempo_lineal (ns)]]&gt;$I$508,Tabla411[[#This Row],[Tiempo_lineal (ns)]]&lt;$I$509)</f>
        <v>0</v>
      </c>
      <c r="Z359" t="b">
        <f>OR(Tabla411[[#This Row],[Tiempo_normal (ns)]]&gt;$J$508,Tabla411[[#This Row],[Tiempo_normal (ns)]]&lt;$J$509)</f>
        <v>0</v>
      </c>
      <c r="AA359" s="8">
        <v>356</v>
      </c>
      <c r="AB359" t="b">
        <f>OR(Tabla512[[#This Row],[Tiempo_lineal (ns)]]&gt;$L$508,Tabla512[[#This Row],[Tiempo_lineal (ns)]]&lt;$L$509)</f>
        <v>0</v>
      </c>
      <c r="AC359" t="b">
        <f>OR(Tabla512[[#This Row],[Tiempo_normal (ns)]]&gt;$M$508,Tabla512[[#This Row],[Tiempo_normal (ns)]]&lt;$M$509)</f>
        <v>0</v>
      </c>
      <c r="AD359" s="8">
        <v>356</v>
      </c>
      <c r="AE359" t="b">
        <f>OR(Tabla613[[#This Row],[Tiempo_lineal (ns)]]&gt;$O$508,Tabla613[[#This Row],[Tiempo_lineal (ns)]]&lt;$O$509)</f>
        <v>0</v>
      </c>
      <c r="AF359" s="1" t="b">
        <f>OR(Tabla613[[#This Row],[Tiempo_normal (ns)]]&gt;$P$508,Tabla613[[#This Row],[Tiempo_normal (ns)]]&lt;$P$509)</f>
        <v>0</v>
      </c>
    </row>
    <row r="360" spans="2:32" x14ac:dyDescent="0.3">
      <c r="B360">
        <v>357</v>
      </c>
      <c r="C360">
        <v>21340</v>
      </c>
      <c r="D360">
        <v>71401</v>
      </c>
      <c r="E360">
        <v>357</v>
      </c>
      <c r="F360">
        <v>213979</v>
      </c>
      <c r="G360">
        <v>703348</v>
      </c>
      <c r="H360">
        <v>357</v>
      </c>
      <c r="I360" s="35">
        <v>2130840</v>
      </c>
      <c r="J360" s="35">
        <v>6677150</v>
      </c>
      <c r="K360">
        <v>357</v>
      </c>
      <c r="L360" s="35">
        <v>27019700</v>
      </c>
      <c r="M360" s="35">
        <v>77420000</v>
      </c>
      <c r="N360">
        <v>357</v>
      </c>
      <c r="O360" s="35">
        <v>232426000</v>
      </c>
      <c r="P360" s="35">
        <v>818360000</v>
      </c>
      <c r="R360" s="7">
        <v>357</v>
      </c>
      <c r="S360" t="b">
        <f>OR(Tabla19[[#This Row],[Tiempo_lineal (ns)]]&gt;$C$508,Tabla19[[#This Row],[Tiempo_lineal (ns)]]&lt;$C$509)</f>
        <v>0</v>
      </c>
      <c r="T360" t="b">
        <f>OR(Tabla19[[#This Row],[Tiempo_normal (ns)]]&gt;$D$508,Tabla19[[#This Row],[Tiempo_normal (ns)]]&lt;$D$509)</f>
        <v>0</v>
      </c>
      <c r="U360" s="7">
        <v>357</v>
      </c>
      <c r="V360" t="b">
        <f>OR(Tabla310[[#This Row],[Tiempo_lineal (ns)]]&gt;$F$508,Tabla310[[#This Row],[Tiempo_lineal (ns)]]&lt;$F$509)</f>
        <v>0</v>
      </c>
      <c r="W360" t="b">
        <f>OR(Tabla310[[#This Row],[Tiempo_normal (ns)]]&gt;$G$508,Tabla310[[#This Row],[Tiempo_normal (ns)]]&lt;$G$509)</f>
        <v>0</v>
      </c>
      <c r="X360" s="7">
        <v>357</v>
      </c>
      <c r="Y360" t="b">
        <f>OR(Tabla411[[#This Row],[Tiempo_lineal (ns)]]&gt;$I$508,Tabla411[[#This Row],[Tiempo_lineal (ns)]]&lt;$I$509)</f>
        <v>0</v>
      </c>
      <c r="Z360" t="b">
        <f>OR(Tabla411[[#This Row],[Tiempo_normal (ns)]]&gt;$J$508,Tabla411[[#This Row],[Tiempo_normal (ns)]]&lt;$J$509)</f>
        <v>0</v>
      </c>
      <c r="AA360" s="7">
        <v>357</v>
      </c>
      <c r="AB360" t="b">
        <f>OR(Tabla512[[#This Row],[Tiempo_lineal (ns)]]&gt;$L$508,Tabla512[[#This Row],[Tiempo_lineal (ns)]]&lt;$L$509)</f>
        <v>0</v>
      </c>
      <c r="AC360" t="b">
        <f>OR(Tabla512[[#This Row],[Tiempo_normal (ns)]]&gt;$M$508,Tabla512[[#This Row],[Tiempo_normal (ns)]]&lt;$M$509)</f>
        <v>0</v>
      </c>
      <c r="AD360" s="7">
        <v>357</v>
      </c>
      <c r="AE360" t="b">
        <f>OR(Tabla613[[#This Row],[Tiempo_lineal (ns)]]&gt;$O$508,Tabla613[[#This Row],[Tiempo_lineal (ns)]]&lt;$O$509)</f>
        <v>0</v>
      </c>
      <c r="AF360" s="1" t="b">
        <f>OR(Tabla613[[#This Row],[Tiempo_normal (ns)]]&gt;$P$508,Tabla613[[#This Row],[Tiempo_normal (ns)]]&lt;$P$509)</f>
        <v>0</v>
      </c>
    </row>
    <row r="361" spans="2:32" x14ac:dyDescent="0.3">
      <c r="B361">
        <v>358</v>
      </c>
      <c r="C361">
        <v>21297</v>
      </c>
      <c r="D361">
        <v>71460</v>
      </c>
      <c r="E361">
        <v>358</v>
      </c>
      <c r="F361">
        <v>277219</v>
      </c>
      <c r="G361">
        <v>751455</v>
      </c>
      <c r="H361">
        <v>358</v>
      </c>
      <c r="I361" s="35">
        <v>2170150</v>
      </c>
      <c r="J361" s="35">
        <v>7372260</v>
      </c>
      <c r="K361">
        <v>358</v>
      </c>
      <c r="L361" s="35">
        <v>23368700</v>
      </c>
      <c r="M361" s="35">
        <v>77940700</v>
      </c>
      <c r="N361">
        <v>358</v>
      </c>
      <c r="O361" s="35">
        <v>228617000</v>
      </c>
      <c r="P361" s="35">
        <v>768664000</v>
      </c>
      <c r="R361" s="8">
        <v>358</v>
      </c>
      <c r="S361" t="b">
        <f>OR(Tabla19[[#This Row],[Tiempo_lineal (ns)]]&gt;$C$508,Tabla19[[#This Row],[Tiempo_lineal (ns)]]&lt;$C$509)</f>
        <v>0</v>
      </c>
      <c r="T361" t="b">
        <f>OR(Tabla19[[#This Row],[Tiempo_normal (ns)]]&gt;$D$508,Tabla19[[#This Row],[Tiempo_normal (ns)]]&lt;$D$509)</f>
        <v>0</v>
      </c>
      <c r="U361" s="8">
        <v>358</v>
      </c>
      <c r="V361" t="b">
        <f>OR(Tabla310[[#This Row],[Tiempo_lineal (ns)]]&gt;$F$508,Tabla310[[#This Row],[Tiempo_lineal (ns)]]&lt;$F$509)</f>
        <v>0</v>
      </c>
      <c r="W361" t="b">
        <f>OR(Tabla310[[#This Row],[Tiempo_normal (ns)]]&gt;$G$508,Tabla310[[#This Row],[Tiempo_normal (ns)]]&lt;$G$509)</f>
        <v>0</v>
      </c>
      <c r="X361" s="8">
        <v>358</v>
      </c>
      <c r="Y361" t="b">
        <f>OR(Tabla411[[#This Row],[Tiempo_lineal (ns)]]&gt;$I$508,Tabla411[[#This Row],[Tiempo_lineal (ns)]]&lt;$I$509)</f>
        <v>0</v>
      </c>
      <c r="Z361" t="b">
        <f>OR(Tabla411[[#This Row],[Tiempo_normal (ns)]]&gt;$J$508,Tabla411[[#This Row],[Tiempo_normal (ns)]]&lt;$J$509)</f>
        <v>0</v>
      </c>
      <c r="AA361" s="8">
        <v>358</v>
      </c>
      <c r="AB361" t="b">
        <f>OR(Tabla512[[#This Row],[Tiempo_lineal (ns)]]&gt;$L$508,Tabla512[[#This Row],[Tiempo_lineal (ns)]]&lt;$L$509)</f>
        <v>0</v>
      </c>
      <c r="AC361" t="b">
        <f>OR(Tabla512[[#This Row],[Tiempo_normal (ns)]]&gt;$M$508,Tabla512[[#This Row],[Tiempo_normal (ns)]]&lt;$M$509)</f>
        <v>0</v>
      </c>
      <c r="AD361" s="8">
        <v>358</v>
      </c>
      <c r="AE361" t="b">
        <f>OR(Tabla613[[#This Row],[Tiempo_lineal (ns)]]&gt;$O$508,Tabla613[[#This Row],[Tiempo_lineal (ns)]]&lt;$O$509)</f>
        <v>0</v>
      </c>
      <c r="AF361" s="1" t="b">
        <f>OR(Tabla613[[#This Row],[Tiempo_normal (ns)]]&gt;$P$508,Tabla613[[#This Row],[Tiempo_normal (ns)]]&lt;$P$509)</f>
        <v>0</v>
      </c>
    </row>
    <row r="362" spans="2:32" x14ac:dyDescent="0.3">
      <c r="B362">
        <v>359</v>
      </c>
      <c r="C362">
        <v>21326</v>
      </c>
      <c r="D362">
        <v>71258</v>
      </c>
      <c r="E362">
        <v>359</v>
      </c>
      <c r="F362">
        <v>213872</v>
      </c>
      <c r="G362">
        <v>700197</v>
      </c>
      <c r="H362">
        <v>359</v>
      </c>
      <c r="I362" s="35">
        <v>2154270</v>
      </c>
      <c r="J362" s="35">
        <v>6720900</v>
      </c>
      <c r="K362">
        <v>359</v>
      </c>
      <c r="L362" s="35">
        <v>25503600</v>
      </c>
      <c r="M362" s="35">
        <v>82893600</v>
      </c>
      <c r="N362">
        <v>359</v>
      </c>
      <c r="O362" s="35">
        <v>225237000</v>
      </c>
      <c r="P362" s="35">
        <v>780651000</v>
      </c>
      <c r="R362" s="7">
        <v>359</v>
      </c>
      <c r="S362" t="b">
        <f>OR(Tabla19[[#This Row],[Tiempo_lineal (ns)]]&gt;$C$508,Tabla19[[#This Row],[Tiempo_lineal (ns)]]&lt;$C$509)</f>
        <v>0</v>
      </c>
      <c r="T362" t="b">
        <f>OR(Tabla19[[#This Row],[Tiempo_normal (ns)]]&gt;$D$508,Tabla19[[#This Row],[Tiempo_normal (ns)]]&lt;$D$509)</f>
        <v>0</v>
      </c>
      <c r="U362" s="7">
        <v>359</v>
      </c>
      <c r="V362" t="b">
        <f>OR(Tabla310[[#This Row],[Tiempo_lineal (ns)]]&gt;$F$508,Tabla310[[#This Row],[Tiempo_lineal (ns)]]&lt;$F$509)</f>
        <v>0</v>
      </c>
      <c r="W362" t="b">
        <f>OR(Tabla310[[#This Row],[Tiempo_normal (ns)]]&gt;$G$508,Tabla310[[#This Row],[Tiempo_normal (ns)]]&lt;$G$509)</f>
        <v>0</v>
      </c>
      <c r="X362" s="7">
        <v>359</v>
      </c>
      <c r="Y362" t="b">
        <f>OR(Tabla411[[#This Row],[Tiempo_lineal (ns)]]&gt;$I$508,Tabla411[[#This Row],[Tiempo_lineal (ns)]]&lt;$I$509)</f>
        <v>0</v>
      </c>
      <c r="Z362" t="b">
        <f>OR(Tabla411[[#This Row],[Tiempo_normal (ns)]]&gt;$J$508,Tabla411[[#This Row],[Tiempo_normal (ns)]]&lt;$J$509)</f>
        <v>0</v>
      </c>
      <c r="AA362" s="7">
        <v>359</v>
      </c>
      <c r="AB362" t="b">
        <f>OR(Tabla512[[#This Row],[Tiempo_lineal (ns)]]&gt;$L$508,Tabla512[[#This Row],[Tiempo_lineal (ns)]]&lt;$L$509)</f>
        <v>0</v>
      </c>
      <c r="AC362" t="b">
        <f>OR(Tabla512[[#This Row],[Tiempo_normal (ns)]]&gt;$M$508,Tabla512[[#This Row],[Tiempo_normal (ns)]]&lt;$M$509)</f>
        <v>0</v>
      </c>
      <c r="AD362" s="7">
        <v>359</v>
      </c>
      <c r="AE362" t="b">
        <f>OR(Tabla613[[#This Row],[Tiempo_lineal (ns)]]&gt;$O$508,Tabla613[[#This Row],[Tiempo_lineal (ns)]]&lt;$O$509)</f>
        <v>0</v>
      </c>
      <c r="AF362" s="1" t="b">
        <f>OR(Tabla613[[#This Row],[Tiempo_normal (ns)]]&gt;$P$508,Tabla613[[#This Row],[Tiempo_normal (ns)]]&lt;$P$509)</f>
        <v>0</v>
      </c>
    </row>
    <row r="363" spans="2:32" x14ac:dyDescent="0.3">
      <c r="B363">
        <v>360</v>
      </c>
      <c r="C363">
        <v>21287</v>
      </c>
      <c r="D363">
        <v>73793</v>
      </c>
      <c r="E363">
        <v>360</v>
      </c>
      <c r="F363">
        <v>216448</v>
      </c>
      <c r="G363">
        <v>861109</v>
      </c>
      <c r="H363">
        <v>360</v>
      </c>
      <c r="I363" s="35">
        <v>2271110</v>
      </c>
      <c r="J363" s="35">
        <v>6569850</v>
      </c>
      <c r="K363">
        <v>360</v>
      </c>
      <c r="L363" s="35">
        <v>26332200</v>
      </c>
      <c r="M363" s="35">
        <v>97549700</v>
      </c>
      <c r="N363">
        <v>360</v>
      </c>
      <c r="O363" s="35">
        <v>224159000</v>
      </c>
      <c r="P363" s="35">
        <v>796539000</v>
      </c>
      <c r="R363" s="8">
        <v>360</v>
      </c>
      <c r="S363" t="b">
        <f>OR(Tabla19[[#This Row],[Tiempo_lineal (ns)]]&gt;$C$508,Tabla19[[#This Row],[Tiempo_lineal (ns)]]&lt;$C$509)</f>
        <v>0</v>
      </c>
      <c r="T363" t="b">
        <f>OR(Tabla19[[#This Row],[Tiempo_normal (ns)]]&gt;$D$508,Tabla19[[#This Row],[Tiempo_normal (ns)]]&lt;$D$509)</f>
        <v>0</v>
      </c>
      <c r="U363" s="8">
        <v>360</v>
      </c>
      <c r="V363" t="b">
        <f>OR(Tabla310[[#This Row],[Tiempo_lineal (ns)]]&gt;$F$508,Tabla310[[#This Row],[Tiempo_lineal (ns)]]&lt;$F$509)</f>
        <v>0</v>
      </c>
      <c r="W363" t="b">
        <f>OR(Tabla310[[#This Row],[Tiempo_normal (ns)]]&gt;$G$508,Tabla310[[#This Row],[Tiempo_normal (ns)]]&lt;$G$509)</f>
        <v>0</v>
      </c>
      <c r="X363" s="8">
        <v>360</v>
      </c>
      <c r="Y363" t="b">
        <f>OR(Tabla411[[#This Row],[Tiempo_lineal (ns)]]&gt;$I$508,Tabla411[[#This Row],[Tiempo_lineal (ns)]]&lt;$I$509)</f>
        <v>0</v>
      </c>
      <c r="Z363" t="b">
        <f>OR(Tabla411[[#This Row],[Tiempo_normal (ns)]]&gt;$J$508,Tabla411[[#This Row],[Tiempo_normal (ns)]]&lt;$J$509)</f>
        <v>0</v>
      </c>
      <c r="AA363" s="8">
        <v>360</v>
      </c>
      <c r="AB363" t="b">
        <f>OR(Tabla512[[#This Row],[Tiempo_lineal (ns)]]&gt;$L$508,Tabla512[[#This Row],[Tiempo_lineal (ns)]]&lt;$L$509)</f>
        <v>0</v>
      </c>
      <c r="AC363" t="b">
        <f>OR(Tabla512[[#This Row],[Tiempo_normal (ns)]]&gt;$M$508,Tabla512[[#This Row],[Tiempo_normal (ns)]]&lt;$M$509)</f>
        <v>1</v>
      </c>
      <c r="AD363" s="8">
        <v>360</v>
      </c>
      <c r="AE363" t="b">
        <f>OR(Tabla613[[#This Row],[Tiempo_lineal (ns)]]&gt;$O$508,Tabla613[[#This Row],[Tiempo_lineal (ns)]]&lt;$O$509)</f>
        <v>0</v>
      </c>
      <c r="AF363" s="1" t="b">
        <f>OR(Tabla613[[#This Row],[Tiempo_normal (ns)]]&gt;$P$508,Tabla613[[#This Row],[Tiempo_normal (ns)]]&lt;$P$509)</f>
        <v>0</v>
      </c>
    </row>
    <row r="364" spans="2:32" x14ac:dyDescent="0.3">
      <c r="B364">
        <v>361</v>
      </c>
      <c r="C364">
        <v>22513</v>
      </c>
      <c r="D364">
        <v>67833</v>
      </c>
      <c r="E364">
        <v>361</v>
      </c>
      <c r="F364">
        <v>266080</v>
      </c>
      <c r="G364">
        <v>848945</v>
      </c>
      <c r="H364">
        <v>361</v>
      </c>
      <c r="I364" s="35">
        <v>2450120</v>
      </c>
      <c r="J364" s="35">
        <v>7040720</v>
      </c>
      <c r="K364">
        <v>361</v>
      </c>
      <c r="L364" s="35">
        <v>23299000</v>
      </c>
      <c r="M364" s="35">
        <v>72655200</v>
      </c>
      <c r="N364">
        <v>361</v>
      </c>
      <c r="O364" s="35">
        <v>223465000</v>
      </c>
      <c r="P364" s="35">
        <v>796502000</v>
      </c>
      <c r="R364" s="7">
        <v>361</v>
      </c>
      <c r="S364" t="b">
        <f>OR(Tabla19[[#This Row],[Tiempo_lineal (ns)]]&gt;$C$508,Tabla19[[#This Row],[Tiempo_lineal (ns)]]&lt;$C$509)</f>
        <v>0</v>
      </c>
      <c r="T364" t="b">
        <f>OR(Tabla19[[#This Row],[Tiempo_normal (ns)]]&gt;$D$508,Tabla19[[#This Row],[Tiempo_normal (ns)]]&lt;$D$509)</f>
        <v>0</v>
      </c>
      <c r="U364" s="7">
        <v>361</v>
      </c>
      <c r="V364" t="b">
        <f>OR(Tabla310[[#This Row],[Tiempo_lineal (ns)]]&gt;$F$508,Tabla310[[#This Row],[Tiempo_lineal (ns)]]&lt;$F$509)</f>
        <v>0</v>
      </c>
      <c r="W364" t="b">
        <f>OR(Tabla310[[#This Row],[Tiempo_normal (ns)]]&gt;$G$508,Tabla310[[#This Row],[Tiempo_normal (ns)]]&lt;$G$509)</f>
        <v>0</v>
      </c>
      <c r="X364" s="7">
        <v>361</v>
      </c>
      <c r="Y364" t="b">
        <f>OR(Tabla411[[#This Row],[Tiempo_lineal (ns)]]&gt;$I$508,Tabla411[[#This Row],[Tiempo_lineal (ns)]]&lt;$I$509)</f>
        <v>0</v>
      </c>
      <c r="Z364" t="b">
        <f>OR(Tabla411[[#This Row],[Tiempo_normal (ns)]]&gt;$J$508,Tabla411[[#This Row],[Tiempo_normal (ns)]]&lt;$J$509)</f>
        <v>0</v>
      </c>
      <c r="AA364" s="7">
        <v>361</v>
      </c>
      <c r="AB364" t="b">
        <f>OR(Tabla512[[#This Row],[Tiempo_lineal (ns)]]&gt;$L$508,Tabla512[[#This Row],[Tiempo_lineal (ns)]]&lt;$L$509)</f>
        <v>0</v>
      </c>
      <c r="AC364" t="b">
        <f>OR(Tabla512[[#This Row],[Tiempo_normal (ns)]]&gt;$M$508,Tabla512[[#This Row],[Tiempo_normal (ns)]]&lt;$M$509)</f>
        <v>0</v>
      </c>
      <c r="AD364" s="7">
        <v>361</v>
      </c>
      <c r="AE364" t="b">
        <f>OR(Tabla613[[#This Row],[Tiempo_lineal (ns)]]&gt;$O$508,Tabla613[[#This Row],[Tiempo_lineal (ns)]]&lt;$O$509)</f>
        <v>0</v>
      </c>
      <c r="AF364" s="1" t="b">
        <f>OR(Tabla613[[#This Row],[Tiempo_normal (ns)]]&gt;$P$508,Tabla613[[#This Row],[Tiempo_normal (ns)]]&lt;$P$509)</f>
        <v>0</v>
      </c>
    </row>
    <row r="365" spans="2:32" x14ac:dyDescent="0.3">
      <c r="B365">
        <v>362</v>
      </c>
      <c r="C365">
        <v>21308</v>
      </c>
      <c r="D365">
        <v>72145</v>
      </c>
      <c r="E365">
        <v>362</v>
      </c>
      <c r="F365">
        <v>266095</v>
      </c>
      <c r="G365">
        <v>832465</v>
      </c>
      <c r="H365">
        <v>362</v>
      </c>
      <c r="I365" s="35">
        <v>2251350</v>
      </c>
      <c r="J365" s="35">
        <v>6549130</v>
      </c>
      <c r="K365">
        <v>362</v>
      </c>
      <c r="L365" s="35">
        <v>24168200</v>
      </c>
      <c r="M365" s="35">
        <v>71946900</v>
      </c>
      <c r="N365">
        <v>362</v>
      </c>
      <c r="O365" s="35">
        <v>240401000</v>
      </c>
      <c r="P365" s="35">
        <v>777320000</v>
      </c>
      <c r="R365" s="8">
        <v>362</v>
      </c>
      <c r="S365" t="b">
        <f>OR(Tabla19[[#This Row],[Tiempo_lineal (ns)]]&gt;$C$508,Tabla19[[#This Row],[Tiempo_lineal (ns)]]&lt;$C$509)</f>
        <v>0</v>
      </c>
      <c r="T365" t="b">
        <f>OR(Tabla19[[#This Row],[Tiempo_normal (ns)]]&gt;$D$508,Tabla19[[#This Row],[Tiempo_normal (ns)]]&lt;$D$509)</f>
        <v>0</v>
      </c>
      <c r="U365" s="8">
        <v>362</v>
      </c>
      <c r="V365" t="b">
        <f>OR(Tabla310[[#This Row],[Tiempo_lineal (ns)]]&gt;$F$508,Tabla310[[#This Row],[Tiempo_lineal (ns)]]&lt;$F$509)</f>
        <v>0</v>
      </c>
      <c r="W365" t="b">
        <f>OR(Tabla310[[#This Row],[Tiempo_normal (ns)]]&gt;$G$508,Tabla310[[#This Row],[Tiempo_normal (ns)]]&lt;$G$509)</f>
        <v>0</v>
      </c>
      <c r="X365" s="8">
        <v>362</v>
      </c>
      <c r="Y365" t="b">
        <f>OR(Tabla411[[#This Row],[Tiempo_lineal (ns)]]&gt;$I$508,Tabla411[[#This Row],[Tiempo_lineal (ns)]]&lt;$I$509)</f>
        <v>0</v>
      </c>
      <c r="Z365" t="b">
        <f>OR(Tabla411[[#This Row],[Tiempo_normal (ns)]]&gt;$J$508,Tabla411[[#This Row],[Tiempo_normal (ns)]]&lt;$J$509)</f>
        <v>0</v>
      </c>
      <c r="AA365" s="8">
        <v>362</v>
      </c>
      <c r="AB365" t="b">
        <f>OR(Tabla512[[#This Row],[Tiempo_lineal (ns)]]&gt;$L$508,Tabla512[[#This Row],[Tiempo_lineal (ns)]]&lt;$L$509)</f>
        <v>0</v>
      </c>
      <c r="AC365" t="b">
        <f>OR(Tabla512[[#This Row],[Tiempo_normal (ns)]]&gt;$M$508,Tabla512[[#This Row],[Tiempo_normal (ns)]]&lt;$M$509)</f>
        <v>0</v>
      </c>
      <c r="AD365" s="8">
        <v>362</v>
      </c>
      <c r="AE365" t="b">
        <f>OR(Tabla613[[#This Row],[Tiempo_lineal (ns)]]&gt;$O$508,Tabla613[[#This Row],[Tiempo_lineal (ns)]]&lt;$O$509)</f>
        <v>0</v>
      </c>
      <c r="AF365" s="1" t="b">
        <f>OR(Tabla613[[#This Row],[Tiempo_normal (ns)]]&gt;$P$508,Tabla613[[#This Row],[Tiempo_normal (ns)]]&lt;$P$509)</f>
        <v>0</v>
      </c>
    </row>
    <row r="366" spans="2:32" x14ac:dyDescent="0.3">
      <c r="B366">
        <v>363</v>
      </c>
      <c r="C366">
        <v>21275</v>
      </c>
      <c r="D366">
        <v>71338</v>
      </c>
      <c r="E366">
        <v>363</v>
      </c>
      <c r="F366">
        <v>266807</v>
      </c>
      <c r="G366">
        <v>853953</v>
      </c>
      <c r="H366">
        <v>363</v>
      </c>
      <c r="I366" s="35">
        <v>2188940</v>
      </c>
      <c r="J366" s="35">
        <v>7456750</v>
      </c>
      <c r="K366">
        <v>363</v>
      </c>
      <c r="L366" s="35">
        <v>24848300</v>
      </c>
      <c r="M366" s="35">
        <v>76834800</v>
      </c>
      <c r="N366">
        <v>363</v>
      </c>
      <c r="O366" s="35">
        <v>235346000</v>
      </c>
      <c r="P366" s="35">
        <v>780604000</v>
      </c>
      <c r="R366" s="7">
        <v>363</v>
      </c>
      <c r="S366" t="b">
        <f>OR(Tabla19[[#This Row],[Tiempo_lineal (ns)]]&gt;$C$508,Tabla19[[#This Row],[Tiempo_lineal (ns)]]&lt;$C$509)</f>
        <v>0</v>
      </c>
      <c r="T366" t="b">
        <f>OR(Tabla19[[#This Row],[Tiempo_normal (ns)]]&gt;$D$508,Tabla19[[#This Row],[Tiempo_normal (ns)]]&lt;$D$509)</f>
        <v>0</v>
      </c>
      <c r="U366" s="7">
        <v>363</v>
      </c>
      <c r="V366" t="b">
        <f>OR(Tabla310[[#This Row],[Tiempo_lineal (ns)]]&gt;$F$508,Tabla310[[#This Row],[Tiempo_lineal (ns)]]&lt;$F$509)</f>
        <v>0</v>
      </c>
      <c r="W366" t="b">
        <f>OR(Tabla310[[#This Row],[Tiempo_normal (ns)]]&gt;$G$508,Tabla310[[#This Row],[Tiempo_normal (ns)]]&lt;$G$509)</f>
        <v>0</v>
      </c>
      <c r="X366" s="7">
        <v>363</v>
      </c>
      <c r="Y366" t="b">
        <f>OR(Tabla411[[#This Row],[Tiempo_lineal (ns)]]&gt;$I$508,Tabla411[[#This Row],[Tiempo_lineal (ns)]]&lt;$I$509)</f>
        <v>0</v>
      </c>
      <c r="Z366" t="b">
        <f>OR(Tabla411[[#This Row],[Tiempo_normal (ns)]]&gt;$J$508,Tabla411[[#This Row],[Tiempo_normal (ns)]]&lt;$J$509)</f>
        <v>0</v>
      </c>
      <c r="AA366" s="7">
        <v>363</v>
      </c>
      <c r="AB366" t="b">
        <f>OR(Tabla512[[#This Row],[Tiempo_lineal (ns)]]&gt;$L$508,Tabla512[[#This Row],[Tiempo_lineal (ns)]]&lt;$L$509)</f>
        <v>0</v>
      </c>
      <c r="AC366" t="b">
        <f>OR(Tabla512[[#This Row],[Tiempo_normal (ns)]]&gt;$M$508,Tabla512[[#This Row],[Tiempo_normal (ns)]]&lt;$M$509)</f>
        <v>0</v>
      </c>
      <c r="AD366" s="7">
        <v>363</v>
      </c>
      <c r="AE366" t="b">
        <f>OR(Tabla613[[#This Row],[Tiempo_lineal (ns)]]&gt;$O$508,Tabla613[[#This Row],[Tiempo_lineal (ns)]]&lt;$O$509)</f>
        <v>0</v>
      </c>
      <c r="AF366" s="1" t="b">
        <f>OR(Tabla613[[#This Row],[Tiempo_normal (ns)]]&gt;$P$508,Tabla613[[#This Row],[Tiempo_normal (ns)]]&lt;$P$509)</f>
        <v>0</v>
      </c>
    </row>
    <row r="367" spans="2:32" x14ac:dyDescent="0.3">
      <c r="B367">
        <v>364</v>
      </c>
      <c r="C367">
        <v>21282</v>
      </c>
      <c r="D367">
        <v>71605</v>
      </c>
      <c r="E367">
        <v>364</v>
      </c>
      <c r="F367">
        <v>320411</v>
      </c>
      <c r="G367">
        <v>858668</v>
      </c>
      <c r="H367">
        <v>364</v>
      </c>
      <c r="I367" s="35">
        <v>2157420</v>
      </c>
      <c r="J367" s="35">
        <v>6741630</v>
      </c>
      <c r="K367">
        <v>364</v>
      </c>
      <c r="L367" s="35">
        <v>23500600</v>
      </c>
      <c r="M367" s="35">
        <v>73639700</v>
      </c>
      <c r="N367">
        <v>364</v>
      </c>
      <c r="O367" s="35">
        <v>248470000</v>
      </c>
      <c r="P367" s="35">
        <v>798477000</v>
      </c>
      <c r="R367" s="8">
        <v>364</v>
      </c>
      <c r="S367" t="b">
        <f>OR(Tabla19[[#This Row],[Tiempo_lineal (ns)]]&gt;$C$508,Tabla19[[#This Row],[Tiempo_lineal (ns)]]&lt;$C$509)</f>
        <v>0</v>
      </c>
      <c r="T367" t="b">
        <f>OR(Tabla19[[#This Row],[Tiempo_normal (ns)]]&gt;$D$508,Tabla19[[#This Row],[Tiempo_normal (ns)]]&lt;$D$509)</f>
        <v>0</v>
      </c>
      <c r="U367" s="8">
        <v>364</v>
      </c>
      <c r="V367" t="b">
        <f>OR(Tabla310[[#This Row],[Tiempo_lineal (ns)]]&gt;$F$508,Tabla310[[#This Row],[Tiempo_lineal (ns)]]&lt;$F$509)</f>
        <v>1</v>
      </c>
      <c r="W367" t="b">
        <f>OR(Tabla310[[#This Row],[Tiempo_normal (ns)]]&gt;$G$508,Tabla310[[#This Row],[Tiempo_normal (ns)]]&lt;$G$509)</f>
        <v>0</v>
      </c>
      <c r="X367" s="8">
        <v>364</v>
      </c>
      <c r="Y367" t="b">
        <f>OR(Tabla411[[#This Row],[Tiempo_lineal (ns)]]&gt;$I$508,Tabla411[[#This Row],[Tiempo_lineal (ns)]]&lt;$I$509)</f>
        <v>0</v>
      </c>
      <c r="Z367" t="b">
        <f>OR(Tabla411[[#This Row],[Tiempo_normal (ns)]]&gt;$J$508,Tabla411[[#This Row],[Tiempo_normal (ns)]]&lt;$J$509)</f>
        <v>0</v>
      </c>
      <c r="AA367" s="8">
        <v>364</v>
      </c>
      <c r="AB367" t="b">
        <f>OR(Tabla512[[#This Row],[Tiempo_lineal (ns)]]&gt;$L$508,Tabla512[[#This Row],[Tiempo_lineal (ns)]]&lt;$L$509)</f>
        <v>0</v>
      </c>
      <c r="AC367" t="b">
        <f>OR(Tabla512[[#This Row],[Tiempo_normal (ns)]]&gt;$M$508,Tabla512[[#This Row],[Tiempo_normal (ns)]]&lt;$M$509)</f>
        <v>0</v>
      </c>
      <c r="AD367" s="8">
        <v>364</v>
      </c>
      <c r="AE367" t="b">
        <f>OR(Tabla613[[#This Row],[Tiempo_lineal (ns)]]&gt;$O$508,Tabla613[[#This Row],[Tiempo_lineal (ns)]]&lt;$O$509)</f>
        <v>0</v>
      </c>
      <c r="AF367" s="1" t="b">
        <f>OR(Tabla613[[#This Row],[Tiempo_normal (ns)]]&gt;$P$508,Tabla613[[#This Row],[Tiempo_normal (ns)]]&lt;$P$509)</f>
        <v>0</v>
      </c>
    </row>
    <row r="368" spans="2:32" x14ac:dyDescent="0.3">
      <c r="B368">
        <v>365</v>
      </c>
      <c r="C368">
        <v>22456</v>
      </c>
      <c r="D368">
        <v>84747</v>
      </c>
      <c r="E368">
        <v>365</v>
      </c>
      <c r="F368">
        <v>248107</v>
      </c>
      <c r="G368">
        <v>925404</v>
      </c>
      <c r="H368">
        <v>365</v>
      </c>
      <c r="I368" s="35">
        <v>2149940</v>
      </c>
      <c r="J368" s="35">
        <v>7800480</v>
      </c>
      <c r="K368">
        <v>365</v>
      </c>
      <c r="L368" s="35">
        <v>25947300</v>
      </c>
      <c r="M368" s="35">
        <v>79779000</v>
      </c>
      <c r="N368">
        <v>365</v>
      </c>
      <c r="O368" s="35">
        <v>236773000</v>
      </c>
      <c r="P368" s="35">
        <v>805565000</v>
      </c>
      <c r="R368" s="7">
        <v>365</v>
      </c>
      <c r="S368" t="b">
        <f>OR(Tabla19[[#This Row],[Tiempo_lineal (ns)]]&gt;$C$508,Tabla19[[#This Row],[Tiempo_lineal (ns)]]&lt;$C$509)</f>
        <v>0</v>
      </c>
      <c r="T368" t="b">
        <f>OR(Tabla19[[#This Row],[Tiempo_normal (ns)]]&gt;$D$508,Tabla19[[#This Row],[Tiempo_normal (ns)]]&lt;$D$509)</f>
        <v>0</v>
      </c>
      <c r="U368" s="7">
        <v>365</v>
      </c>
      <c r="V368" t="b">
        <f>OR(Tabla310[[#This Row],[Tiempo_lineal (ns)]]&gt;$F$508,Tabla310[[#This Row],[Tiempo_lineal (ns)]]&lt;$F$509)</f>
        <v>0</v>
      </c>
      <c r="W368" t="b">
        <f>OR(Tabla310[[#This Row],[Tiempo_normal (ns)]]&gt;$G$508,Tabla310[[#This Row],[Tiempo_normal (ns)]]&lt;$G$509)</f>
        <v>0</v>
      </c>
      <c r="X368" s="7">
        <v>365</v>
      </c>
      <c r="Y368" t="b">
        <f>OR(Tabla411[[#This Row],[Tiempo_lineal (ns)]]&gt;$I$508,Tabla411[[#This Row],[Tiempo_lineal (ns)]]&lt;$I$509)</f>
        <v>0</v>
      </c>
      <c r="Z368" t="b">
        <f>OR(Tabla411[[#This Row],[Tiempo_normal (ns)]]&gt;$J$508,Tabla411[[#This Row],[Tiempo_normal (ns)]]&lt;$J$509)</f>
        <v>0</v>
      </c>
      <c r="AA368" s="7">
        <v>365</v>
      </c>
      <c r="AB368" t="b">
        <f>OR(Tabla512[[#This Row],[Tiempo_lineal (ns)]]&gt;$L$508,Tabla512[[#This Row],[Tiempo_lineal (ns)]]&lt;$L$509)</f>
        <v>0</v>
      </c>
      <c r="AC368" t="b">
        <f>OR(Tabla512[[#This Row],[Tiempo_normal (ns)]]&gt;$M$508,Tabla512[[#This Row],[Tiempo_normal (ns)]]&lt;$M$509)</f>
        <v>0</v>
      </c>
      <c r="AD368" s="7">
        <v>365</v>
      </c>
      <c r="AE368" t="b">
        <f>OR(Tabla613[[#This Row],[Tiempo_lineal (ns)]]&gt;$O$508,Tabla613[[#This Row],[Tiempo_lineal (ns)]]&lt;$O$509)</f>
        <v>0</v>
      </c>
      <c r="AF368" s="1" t="b">
        <f>OR(Tabla613[[#This Row],[Tiempo_normal (ns)]]&gt;$P$508,Tabla613[[#This Row],[Tiempo_normal (ns)]]&lt;$P$509)</f>
        <v>0</v>
      </c>
    </row>
    <row r="369" spans="2:32" x14ac:dyDescent="0.3">
      <c r="B369">
        <v>366</v>
      </c>
      <c r="C369">
        <v>24458</v>
      </c>
      <c r="D369">
        <v>90602</v>
      </c>
      <c r="E369">
        <v>366</v>
      </c>
      <c r="F369">
        <v>253987</v>
      </c>
      <c r="G369">
        <v>839305</v>
      </c>
      <c r="H369">
        <v>366</v>
      </c>
      <c r="I369" s="35">
        <v>2344790</v>
      </c>
      <c r="J369" s="35">
        <v>7079210</v>
      </c>
      <c r="K369">
        <v>366</v>
      </c>
      <c r="L369" s="35">
        <v>24735800</v>
      </c>
      <c r="M369" s="35">
        <v>77582200</v>
      </c>
      <c r="N369">
        <v>366</v>
      </c>
      <c r="O369" s="35">
        <v>231181000</v>
      </c>
      <c r="P369" s="35">
        <v>798366000</v>
      </c>
      <c r="R369" s="8">
        <v>366</v>
      </c>
      <c r="S369" t="b">
        <f>OR(Tabla19[[#This Row],[Tiempo_lineal (ns)]]&gt;$C$508,Tabla19[[#This Row],[Tiempo_lineal (ns)]]&lt;$C$509)</f>
        <v>0</v>
      </c>
      <c r="T369" t="b">
        <f>OR(Tabla19[[#This Row],[Tiempo_normal (ns)]]&gt;$D$508,Tabla19[[#This Row],[Tiempo_normal (ns)]]&lt;$D$509)</f>
        <v>0</v>
      </c>
      <c r="U369" s="8">
        <v>366</v>
      </c>
      <c r="V369" t="b">
        <f>OR(Tabla310[[#This Row],[Tiempo_lineal (ns)]]&gt;$F$508,Tabla310[[#This Row],[Tiempo_lineal (ns)]]&lt;$F$509)</f>
        <v>0</v>
      </c>
      <c r="W369" t="b">
        <f>OR(Tabla310[[#This Row],[Tiempo_normal (ns)]]&gt;$G$508,Tabla310[[#This Row],[Tiempo_normal (ns)]]&lt;$G$509)</f>
        <v>0</v>
      </c>
      <c r="X369" s="8">
        <v>366</v>
      </c>
      <c r="Y369" t="b">
        <f>OR(Tabla411[[#This Row],[Tiempo_lineal (ns)]]&gt;$I$508,Tabla411[[#This Row],[Tiempo_lineal (ns)]]&lt;$I$509)</f>
        <v>0</v>
      </c>
      <c r="Z369" t="b">
        <f>OR(Tabla411[[#This Row],[Tiempo_normal (ns)]]&gt;$J$508,Tabla411[[#This Row],[Tiempo_normal (ns)]]&lt;$J$509)</f>
        <v>0</v>
      </c>
      <c r="AA369" s="8">
        <v>366</v>
      </c>
      <c r="AB369" t="b">
        <f>OR(Tabla512[[#This Row],[Tiempo_lineal (ns)]]&gt;$L$508,Tabla512[[#This Row],[Tiempo_lineal (ns)]]&lt;$L$509)</f>
        <v>0</v>
      </c>
      <c r="AC369" t="b">
        <f>OR(Tabla512[[#This Row],[Tiempo_normal (ns)]]&gt;$M$508,Tabla512[[#This Row],[Tiempo_normal (ns)]]&lt;$M$509)</f>
        <v>0</v>
      </c>
      <c r="AD369" s="8">
        <v>366</v>
      </c>
      <c r="AE369" t="b">
        <f>OR(Tabla613[[#This Row],[Tiempo_lineal (ns)]]&gt;$O$508,Tabla613[[#This Row],[Tiempo_lineal (ns)]]&lt;$O$509)</f>
        <v>0</v>
      </c>
      <c r="AF369" s="1" t="b">
        <f>OR(Tabla613[[#This Row],[Tiempo_normal (ns)]]&gt;$P$508,Tabla613[[#This Row],[Tiempo_normal (ns)]]&lt;$P$509)</f>
        <v>0</v>
      </c>
    </row>
    <row r="370" spans="2:32" x14ac:dyDescent="0.3">
      <c r="B370">
        <v>367</v>
      </c>
      <c r="C370">
        <v>23007</v>
      </c>
      <c r="D370">
        <v>71196</v>
      </c>
      <c r="E370">
        <v>367</v>
      </c>
      <c r="F370">
        <v>254373</v>
      </c>
      <c r="G370">
        <v>850799</v>
      </c>
      <c r="H370">
        <v>367</v>
      </c>
      <c r="I370" s="35">
        <v>2207040</v>
      </c>
      <c r="J370" s="35">
        <v>6843220</v>
      </c>
      <c r="K370">
        <v>367</v>
      </c>
      <c r="L370" s="35">
        <v>24453100</v>
      </c>
      <c r="M370" s="35">
        <v>75688000</v>
      </c>
      <c r="N370">
        <v>367</v>
      </c>
      <c r="O370" s="35">
        <v>229197000</v>
      </c>
      <c r="P370" s="35">
        <v>775941000</v>
      </c>
      <c r="R370" s="7">
        <v>367</v>
      </c>
      <c r="S370" t="b">
        <f>OR(Tabla19[[#This Row],[Tiempo_lineal (ns)]]&gt;$C$508,Tabla19[[#This Row],[Tiempo_lineal (ns)]]&lt;$C$509)</f>
        <v>0</v>
      </c>
      <c r="T370" t="b">
        <f>OR(Tabla19[[#This Row],[Tiempo_normal (ns)]]&gt;$D$508,Tabla19[[#This Row],[Tiempo_normal (ns)]]&lt;$D$509)</f>
        <v>0</v>
      </c>
      <c r="U370" s="7">
        <v>367</v>
      </c>
      <c r="V370" t="b">
        <f>OR(Tabla310[[#This Row],[Tiempo_lineal (ns)]]&gt;$F$508,Tabla310[[#This Row],[Tiempo_lineal (ns)]]&lt;$F$509)</f>
        <v>0</v>
      </c>
      <c r="W370" t="b">
        <f>OR(Tabla310[[#This Row],[Tiempo_normal (ns)]]&gt;$G$508,Tabla310[[#This Row],[Tiempo_normal (ns)]]&lt;$G$509)</f>
        <v>0</v>
      </c>
      <c r="X370" s="7">
        <v>367</v>
      </c>
      <c r="Y370" t="b">
        <f>OR(Tabla411[[#This Row],[Tiempo_lineal (ns)]]&gt;$I$508,Tabla411[[#This Row],[Tiempo_lineal (ns)]]&lt;$I$509)</f>
        <v>0</v>
      </c>
      <c r="Z370" t="b">
        <f>OR(Tabla411[[#This Row],[Tiempo_normal (ns)]]&gt;$J$508,Tabla411[[#This Row],[Tiempo_normal (ns)]]&lt;$J$509)</f>
        <v>0</v>
      </c>
      <c r="AA370" s="7">
        <v>367</v>
      </c>
      <c r="AB370" t="b">
        <f>OR(Tabla512[[#This Row],[Tiempo_lineal (ns)]]&gt;$L$508,Tabla512[[#This Row],[Tiempo_lineal (ns)]]&lt;$L$509)</f>
        <v>0</v>
      </c>
      <c r="AC370" t="b">
        <f>OR(Tabla512[[#This Row],[Tiempo_normal (ns)]]&gt;$M$508,Tabla512[[#This Row],[Tiempo_normal (ns)]]&lt;$M$509)</f>
        <v>0</v>
      </c>
      <c r="AD370" s="7">
        <v>367</v>
      </c>
      <c r="AE370" t="b">
        <f>OR(Tabla613[[#This Row],[Tiempo_lineal (ns)]]&gt;$O$508,Tabla613[[#This Row],[Tiempo_lineal (ns)]]&lt;$O$509)</f>
        <v>0</v>
      </c>
      <c r="AF370" s="1" t="b">
        <f>OR(Tabla613[[#This Row],[Tiempo_normal (ns)]]&gt;$P$508,Tabla613[[#This Row],[Tiempo_normal (ns)]]&lt;$P$509)</f>
        <v>0</v>
      </c>
    </row>
    <row r="371" spans="2:32" x14ac:dyDescent="0.3">
      <c r="B371">
        <v>368</v>
      </c>
      <c r="C371">
        <v>21311</v>
      </c>
      <c r="D371">
        <v>71260</v>
      </c>
      <c r="E371">
        <v>368</v>
      </c>
      <c r="F371">
        <v>249593</v>
      </c>
      <c r="G371">
        <v>835747</v>
      </c>
      <c r="H371">
        <v>368</v>
      </c>
      <c r="I371" s="35">
        <v>2186910</v>
      </c>
      <c r="J371" s="35">
        <v>7748180</v>
      </c>
      <c r="K371">
        <v>368</v>
      </c>
      <c r="L371" s="35">
        <v>22273400</v>
      </c>
      <c r="M371" s="35">
        <v>72972200</v>
      </c>
      <c r="N371">
        <v>368</v>
      </c>
      <c r="O371" s="35">
        <v>231533000</v>
      </c>
      <c r="P371" s="35">
        <v>764888000</v>
      </c>
      <c r="R371" s="8">
        <v>368</v>
      </c>
      <c r="S371" t="b">
        <f>OR(Tabla19[[#This Row],[Tiempo_lineal (ns)]]&gt;$C$508,Tabla19[[#This Row],[Tiempo_lineal (ns)]]&lt;$C$509)</f>
        <v>0</v>
      </c>
      <c r="T371" t="b">
        <f>OR(Tabla19[[#This Row],[Tiempo_normal (ns)]]&gt;$D$508,Tabla19[[#This Row],[Tiempo_normal (ns)]]&lt;$D$509)</f>
        <v>0</v>
      </c>
      <c r="U371" s="8">
        <v>368</v>
      </c>
      <c r="V371" t="b">
        <f>OR(Tabla310[[#This Row],[Tiempo_lineal (ns)]]&gt;$F$508,Tabla310[[#This Row],[Tiempo_lineal (ns)]]&lt;$F$509)</f>
        <v>0</v>
      </c>
      <c r="W371" t="b">
        <f>OR(Tabla310[[#This Row],[Tiempo_normal (ns)]]&gt;$G$508,Tabla310[[#This Row],[Tiempo_normal (ns)]]&lt;$G$509)</f>
        <v>0</v>
      </c>
      <c r="X371" s="8">
        <v>368</v>
      </c>
      <c r="Y371" t="b">
        <f>OR(Tabla411[[#This Row],[Tiempo_lineal (ns)]]&gt;$I$508,Tabla411[[#This Row],[Tiempo_lineal (ns)]]&lt;$I$509)</f>
        <v>0</v>
      </c>
      <c r="Z371" t="b">
        <f>OR(Tabla411[[#This Row],[Tiempo_normal (ns)]]&gt;$J$508,Tabla411[[#This Row],[Tiempo_normal (ns)]]&lt;$J$509)</f>
        <v>0</v>
      </c>
      <c r="AA371" s="8">
        <v>368</v>
      </c>
      <c r="AB371" t="b">
        <f>OR(Tabla512[[#This Row],[Tiempo_lineal (ns)]]&gt;$L$508,Tabla512[[#This Row],[Tiempo_lineal (ns)]]&lt;$L$509)</f>
        <v>0</v>
      </c>
      <c r="AC371" t="b">
        <f>OR(Tabla512[[#This Row],[Tiempo_normal (ns)]]&gt;$M$508,Tabla512[[#This Row],[Tiempo_normal (ns)]]&lt;$M$509)</f>
        <v>0</v>
      </c>
      <c r="AD371" s="8">
        <v>368</v>
      </c>
      <c r="AE371" t="b">
        <f>OR(Tabla613[[#This Row],[Tiempo_lineal (ns)]]&gt;$O$508,Tabla613[[#This Row],[Tiempo_lineal (ns)]]&lt;$O$509)</f>
        <v>0</v>
      </c>
      <c r="AF371" s="1" t="b">
        <f>OR(Tabla613[[#This Row],[Tiempo_normal (ns)]]&gt;$P$508,Tabla613[[#This Row],[Tiempo_normal (ns)]]&lt;$P$509)</f>
        <v>0</v>
      </c>
    </row>
    <row r="372" spans="2:32" x14ac:dyDescent="0.3">
      <c r="B372">
        <v>369</v>
      </c>
      <c r="C372">
        <v>21266</v>
      </c>
      <c r="D372">
        <v>71397</v>
      </c>
      <c r="E372">
        <v>369</v>
      </c>
      <c r="F372">
        <v>253555</v>
      </c>
      <c r="G372">
        <v>860706</v>
      </c>
      <c r="H372">
        <v>369</v>
      </c>
      <c r="I372" s="35">
        <v>2360260</v>
      </c>
      <c r="J372" s="35">
        <v>10096400</v>
      </c>
      <c r="K372">
        <v>369</v>
      </c>
      <c r="L372" s="35">
        <v>21787400</v>
      </c>
      <c r="M372" s="35">
        <v>69428000</v>
      </c>
      <c r="N372">
        <v>369</v>
      </c>
      <c r="O372" s="35">
        <v>236321000</v>
      </c>
      <c r="P372" s="35">
        <v>792570000</v>
      </c>
      <c r="R372" s="7">
        <v>369</v>
      </c>
      <c r="S372" t="b">
        <f>OR(Tabla19[[#This Row],[Tiempo_lineal (ns)]]&gt;$C$508,Tabla19[[#This Row],[Tiempo_lineal (ns)]]&lt;$C$509)</f>
        <v>0</v>
      </c>
      <c r="T372" t="b">
        <f>OR(Tabla19[[#This Row],[Tiempo_normal (ns)]]&gt;$D$508,Tabla19[[#This Row],[Tiempo_normal (ns)]]&lt;$D$509)</f>
        <v>0</v>
      </c>
      <c r="U372" s="7">
        <v>369</v>
      </c>
      <c r="V372" t="b">
        <f>OR(Tabla310[[#This Row],[Tiempo_lineal (ns)]]&gt;$F$508,Tabla310[[#This Row],[Tiempo_lineal (ns)]]&lt;$F$509)</f>
        <v>0</v>
      </c>
      <c r="W372" t="b">
        <f>OR(Tabla310[[#This Row],[Tiempo_normal (ns)]]&gt;$G$508,Tabla310[[#This Row],[Tiempo_normal (ns)]]&lt;$G$509)</f>
        <v>0</v>
      </c>
      <c r="X372" s="7">
        <v>369</v>
      </c>
      <c r="Y372" t="b">
        <f>OR(Tabla411[[#This Row],[Tiempo_lineal (ns)]]&gt;$I$508,Tabla411[[#This Row],[Tiempo_lineal (ns)]]&lt;$I$509)</f>
        <v>0</v>
      </c>
      <c r="Z372" t="b">
        <f>OR(Tabla411[[#This Row],[Tiempo_normal (ns)]]&gt;$J$508,Tabla411[[#This Row],[Tiempo_normal (ns)]]&lt;$J$509)</f>
        <v>1</v>
      </c>
      <c r="AA372" s="7">
        <v>369</v>
      </c>
      <c r="AB372" t="b">
        <f>OR(Tabla512[[#This Row],[Tiempo_lineal (ns)]]&gt;$L$508,Tabla512[[#This Row],[Tiempo_lineal (ns)]]&lt;$L$509)</f>
        <v>0</v>
      </c>
      <c r="AC372" t="b">
        <f>OR(Tabla512[[#This Row],[Tiempo_normal (ns)]]&gt;$M$508,Tabla512[[#This Row],[Tiempo_normal (ns)]]&lt;$M$509)</f>
        <v>0</v>
      </c>
      <c r="AD372" s="7">
        <v>369</v>
      </c>
      <c r="AE372" t="b">
        <f>OR(Tabla613[[#This Row],[Tiempo_lineal (ns)]]&gt;$O$508,Tabla613[[#This Row],[Tiempo_lineal (ns)]]&lt;$O$509)</f>
        <v>0</v>
      </c>
      <c r="AF372" s="1" t="b">
        <f>OR(Tabla613[[#This Row],[Tiempo_normal (ns)]]&gt;$P$508,Tabla613[[#This Row],[Tiempo_normal (ns)]]&lt;$P$509)</f>
        <v>0</v>
      </c>
    </row>
    <row r="373" spans="2:32" x14ac:dyDescent="0.3">
      <c r="B373">
        <v>370</v>
      </c>
      <c r="C373">
        <v>21243</v>
      </c>
      <c r="D373">
        <v>71764</v>
      </c>
      <c r="E373">
        <v>370</v>
      </c>
      <c r="F373">
        <v>255175</v>
      </c>
      <c r="G373">
        <v>838313</v>
      </c>
      <c r="H373">
        <v>370</v>
      </c>
      <c r="I373" s="35">
        <v>5756850</v>
      </c>
      <c r="J373" s="35">
        <v>7970430</v>
      </c>
      <c r="K373">
        <v>370</v>
      </c>
      <c r="L373" s="35">
        <v>22080700</v>
      </c>
      <c r="M373" s="35">
        <v>71434400</v>
      </c>
      <c r="N373">
        <v>370</v>
      </c>
      <c r="O373" s="35">
        <v>239065000</v>
      </c>
      <c r="P373" s="35">
        <v>747163000</v>
      </c>
      <c r="R373" s="8">
        <v>370</v>
      </c>
      <c r="S373" t="b">
        <f>OR(Tabla19[[#This Row],[Tiempo_lineal (ns)]]&gt;$C$508,Tabla19[[#This Row],[Tiempo_lineal (ns)]]&lt;$C$509)</f>
        <v>0</v>
      </c>
      <c r="T373" t="b">
        <f>OR(Tabla19[[#This Row],[Tiempo_normal (ns)]]&gt;$D$508,Tabla19[[#This Row],[Tiempo_normal (ns)]]&lt;$D$509)</f>
        <v>0</v>
      </c>
      <c r="U373" s="8">
        <v>370</v>
      </c>
      <c r="V373" t="b">
        <f>OR(Tabla310[[#This Row],[Tiempo_lineal (ns)]]&gt;$F$508,Tabla310[[#This Row],[Tiempo_lineal (ns)]]&lt;$F$509)</f>
        <v>0</v>
      </c>
      <c r="W373" t="b">
        <f>OR(Tabla310[[#This Row],[Tiempo_normal (ns)]]&gt;$G$508,Tabla310[[#This Row],[Tiempo_normal (ns)]]&lt;$G$509)</f>
        <v>0</v>
      </c>
      <c r="X373" s="8">
        <v>370</v>
      </c>
      <c r="Y373" t="b">
        <f>OR(Tabla411[[#This Row],[Tiempo_lineal (ns)]]&gt;$I$508,Tabla411[[#This Row],[Tiempo_lineal (ns)]]&lt;$I$509)</f>
        <v>1</v>
      </c>
      <c r="Z373" t="b">
        <f>OR(Tabla411[[#This Row],[Tiempo_normal (ns)]]&gt;$J$508,Tabla411[[#This Row],[Tiempo_normal (ns)]]&lt;$J$509)</f>
        <v>0</v>
      </c>
      <c r="AA373" s="8">
        <v>370</v>
      </c>
      <c r="AB373" t="b">
        <f>OR(Tabla512[[#This Row],[Tiempo_lineal (ns)]]&gt;$L$508,Tabla512[[#This Row],[Tiempo_lineal (ns)]]&lt;$L$509)</f>
        <v>0</v>
      </c>
      <c r="AC373" t="b">
        <f>OR(Tabla512[[#This Row],[Tiempo_normal (ns)]]&gt;$M$508,Tabla512[[#This Row],[Tiempo_normal (ns)]]&lt;$M$509)</f>
        <v>0</v>
      </c>
      <c r="AD373" s="8">
        <v>370</v>
      </c>
      <c r="AE373" t="b">
        <f>OR(Tabla613[[#This Row],[Tiempo_lineal (ns)]]&gt;$O$508,Tabla613[[#This Row],[Tiempo_lineal (ns)]]&lt;$O$509)</f>
        <v>0</v>
      </c>
      <c r="AF373" s="1" t="b">
        <f>OR(Tabla613[[#This Row],[Tiempo_normal (ns)]]&gt;$P$508,Tabla613[[#This Row],[Tiempo_normal (ns)]]&lt;$P$509)</f>
        <v>0</v>
      </c>
    </row>
    <row r="374" spans="2:32" x14ac:dyDescent="0.3">
      <c r="B374">
        <v>371</v>
      </c>
      <c r="C374">
        <v>21258</v>
      </c>
      <c r="D374">
        <v>71666</v>
      </c>
      <c r="E374">
        <v>371</v>
      </c>
      <c r="F374">
        <v>256633</v>
      </c>
      <c r="G374">
        <v>786957</v>
      </c>
      <c r="H374">
        <v>371</v>
      </c>
      <c r="I374" s="35">
        <v>3493370</v>
      </c>
      <c r="J374" s="35">
        <v>10958000</v>
      </c>
      <c r="K374">
        <v>371</v>
      </c>
      <c r="L374" s="35">
        <v>22429800</v>
      </c>
      <c r="M374" s="35">
        <v>70899300</v>
      </c>
      <c r="N374">
        <v>371</v>
      </c>
      <c r="O374" s="35">
        <v>226900000</v>
      </c>
      <c r="P374" s="35">
        <v>763847000</v>
      </c>
      <c r="R374" s="7">
        <v>371</v>
      </c>
      <c r="S374" t="b">
        <f>OR(Tabla19[[#This Row],[Tiempo_lineal (ns)]]&gt;$C$508,Tabla19[[#This Row],[Tiempo_lineal (ns)]]&lt;$C$509)</f>
        <v>0</v>
      </c>
      <c r="T374" t="b">
        <f>OR(Tabla19[[#This Row],[Tiempo_normal (ns)]]&gt;$D$508,Tabla19[[#This Row],[Tiempo_normal (ns)]]&lt;$D$509)</f>
        <v>0</v>
      </c>
      <c r="U374" s="7">
        <v>371</v>
      </c>
      <c r="V374" t="b">
        <f>OR(Tabla310[[#This Row],[Tiempo_lineal (ns)]]&gt;$F$508,Tabla310[[#This Row],[Tiempo_lineal (ns)]]&lt;$F$509)</f>
        <v>0</v>
      </c>
      <c r="W374" t="b">
        <f>OR(Tabla310[[#This Row],[Tiempo_normal (ns)]]&gt;$G$508,Tabla310[[#This Row],[Tiempo_normal (ns)]]&lt;$G$509)</f>
        <v>0</v>
      </c>
      <c r="X374" s="7">
        <v>371</v>
      </c>
      <c r="Y374" t="b">
        <f>OR(Tabla411[[#This Row],[Tiempo_lineal (ns)]]&gt;$I$508,Tabla411[[#This Row],[Tiempo_lineal (ns)]]&lt;$I$509)</f>
        <v>1</v>
      </c>
      <c r="Z374" t="b">
        <f>OR(Tabla411[[#This Row],[Tiempo_normal (ns)]]&gt;$J$508,Tabla411[[#This Row],[Tiempo_normal (ns)]]&lt;$J$509)</f>
        <v>1</v>
      </c>
      <c r="AA374" s="7">
        <v>371</v>
      </c>
      <c r="AB374" t="b">
        <f>OR(Tabla512[[#This Row],[Tiempo_lineal (ns)]]&gt;$L$508,Tabla512[[#This Row],[Tiempo_lineal (ns)]]&lt;$L$509)</f>
        <v>0</v>
      </c>
      <c r="AC374" t="b">
        <f>OR(Tabla512[[#This Row],[Tiempo_normal (ns)]]&gt;$M$508,Tabla512[[#This Row],[Tiempo_normal (ns)]]&lt;$M$509)</f>
        <v>0</v>
      </c>
      <c r="AD374" s="7">
        <v>371</v>
      </c>
      <c r="AE374" t="b">
        <f>OR(Tabla613[[#This Row],[Tiempo_lineal (ns)]]&gt;$O$508,Tabla613[[#This Row],[Tiempo_lineal (ns)]]&lt;$O$509)</f>
        <v>0</v>
      </c>
      <c r="AF374" s="1" t="b">
        <f>OR(Tabla613[[#This Row],[Tiempo_normal (ns)]]&gt;$P$508,Tabla613[[#This Row],[Tiempo_normal (ns)]]&lt;$P$509)</f>
        <v>0</v>
      </c>
    </row>
    <row r="375" spans="2:32" x14ac:dyDescent="0.3">
      <c r="B375">
        <v>372</v>
      </c>
      <c r="C375">
        <v>21252</v>
      </c>
      <c r="D375">
        <v>67802</v>
      </c>
      <c r="E375">
        <v>372</v>
      </c>
      <c r="F375">
        <v>262934</v>
      </c>
      <c r="G375">
        <v>749685</v>
      </c>
      <c r="H375">
        <v>372</v>
      </c>
      <c r="I375" s="35">
        <v>2486130</v>
      </c>
      <c r="J375" s="35">
        <v>7931880</v>
      </c>
      <c r="K375">
        <v>372</v>
      </c>
      <c r="L375" s="35">
        <v>21871300</v>
      </c>
      <c r="M375" s="35">
        <v>70297600</v>
      </c>
      <c r="N375">
        <v>372</v>
      </c>
      <c r="O375" s="35">
        <v>228319000</v>
      </c>
      <c r="P375" s="35">
        <v>776270000</v>
      </c>
      <c r="R375" s="8">
        <v>372</v>
      </c>
      <c r="S375" t="b">
        <f>OR(Tabla19[[#This Row],[Tiempo_lineal (ns)]]&gt;$C$508,Tabla19[[#This Row],[Tiempo_lineal (ns)]]&lt;$C$509)</f>
        <v>0</v>
      </c>
      <c r="T375" t="b">
        <f>OR(Tabla19[[#This Row],[Tiempo_normal (ns)]]&gt;$D$508,Tabla19[[#This Row],[Tiempo_normal (ns)]]&lt;$D$509)</f>
        <v>0</v>
      </c>
      <c r="U375" s="8">
        <v>372</v>
      </c>
      <c r="V375" t="b">
        <f>OR(Tabla310[[#This Row],[Tiempo_lineal (ns)]]&gt;$F$508,Tabla310[[#This Row],[Tiempo_lineal (ns)]]&lt;$F$509)</f>
        <v>0</v>
      </c>
      <c r="W375" t="b">
        <f>OR(Tabla310[[#This Row],[Tiempo_normal (ns)]]&gt;$G$508,Tabla310[[#This Row],[Tiempo_normal (ns)]]&lt;$G$509)</f>
        <v>0</v>
      </c>
      <c r="X375" s="8">
        <v>372</v>
      </c>
      <c r="Y375" t="b">
        <f>OR(Tabla411[[#This Row],[Tiempo_lineal (ns)]]&gt;$I$508,Tabla411[[#This Row],[Tiempo_lineal (ns)]]&lt;$I$509)</f>
        <v>0</v>
      </c>
      <c r="Z375" t="b">
        <f>OR(Tabla411[[#This Row],[Tiempo_normal (ns)]]&gt;$J$508,Tabla411[[#This Row],[Tiempo_normal (ns)]]&lt;$J$509)</f>
        <v>0</v>
      </c>
      <c r="AA375" s="8">
        <v>372</v>
      </c>
      <c r="AB375" t="b">
        <f>OR(Tabla512[[#This Row],[Tiempo_lineal (ns)]]&gt;$L$508,Tabla512[[#This Row],[Tiempo_lineal (ns)]]&lt;$L$509)</f>
        <v>0</v>
      </c>
      <c r="AC375" t="b">
        <f>OR(Tabla512[[#This Row],[Tiempo_normal (ns)]]&gt;$M$508,Tabla512[[#This Row],[Tiempo_normal (ns)]]&lt;$M$509)</f>
        <v>0</v>
      </c>
      <c r="AD375" s="8">
        <v>372</v>
      </c>
      <c r="AE375" t="b">
        <f>OR(Tabla613[[#This Row],[Tiempo_lineal (ns)]]&gt;$O$508,Tabla613[[#This Row],[Tiempo_lineal (ns)]]&lt;$O$509)</f>
        <v>0</v>
      </c>
      <c r="AF375" s="1" t="b">
        <f>OR(Tabla613[[#This Row],[Tiempo_normal (ns)]]&gt;$P$508,Tabla613[[#This Row],[Tiempo_normal (ns)]]&lt;$P$509)</f>
        <v>0</v>
      </c>
    </row>
    <row r="376" spans="2:32" x14ac:dyDescent="0.3">
      <c r="B376">
        <v>373</v>
      </c>
      <c r="C376">
        <v>21253</v>
      </c>
      <c r="D376">
        <v>66344</v>
      </c>
      <c r="E376">
        <v>373</v>
      </c>
      <c r="F376">
        <v>250075</v>
      </c>
      <c r="G376">
        <v>847126</v>
      </c>
      <c r="H376">
        <v>373</v>
      </c>
      <c r="I376" s="35">
        <v>2546800</v>
      </c>
      <c r="J376" s="35">
        <v>8744600</v>
      </c>
      <c r="K376">
        <v>373</v>
      </c>
      <c r="L376" s="35">
        <v>26430200</v>
      </c>
      <c r="M376" s="35">
        <v>78420300</v>
      </c>
      <c r="N376">
        <v>373</v>
      </c>
      <c r="O376" s="35">
        <v>247297000</v>
      </c>
      <c r="P376" s="35">
        <v>754367000</v>
      </c>
      <c r="R376" s="7">
        <v>373</v>
      </c>
      <c r="S376" t="b">
        <f>OR(Tabla19[[#This Row],[Tiempo_lineal (ns)]]&gt;$C$508,Tabla19[[#This Row],[Tiempo_lineal (ns)]]&lt;$C$509)</f>
        <v>0</v>
      </c>
      <c r="T376" t="b">
        <f>OR(Tabla19[[#This Row],[Tiempo_normal (ns)]]&gt;$D$508,Tabla19[[#This Row],[Tiempo_normal (ns)]]&lt;$D$509)</f>
        <v>0</v>
      </c>
      <c r="U376" s="7">
        <v>373</v>
      </c>
      <c r="V376" t="b">
        <f>OR(Tabla310[[#This Row],[Tiempo_lineal (ns)]]&gt;$F$508,Tabla310[[#This Row],[Tiempo_lineal (ns)]]&lt;$F$509)</f>
        <v>0</v>
      </c>
      <c r="W376" t="b">
        <f>OR(Tabla310[[#This Row],[Tiempo_normal (ns)]]&gt;$G$508,Tabla310[[#This Row],[Tiempo_normal (ns)]]&lt;$G$509)</f>
        <v>0</v>
      </c>
      <c r="X376" s="7">
        <v>373</v>
      </c>
      <c r="Y376" t="b">
        <f>OR(Tabla411[[#This Row],[Tiempo_lineal (ns)]]&gt;$I$508,Tabla411[[#This Row],[Tiempo_lineal (ns)]]&lt;$I$509)</f>
        <v>1</v>
      </c>
      <c r="Z376" t="b">
        <f>OR(Tabla411[[#This Row],[Tiempo_normal (ns)]]&gt;$J$508,Tabla411[[#This Row],[Tiempo_normal (ns)]]&lt;$J$509)</f>
        <v>1</v>
      </c>
      <c r="AA376" s="7">
        <v>373</v>
      </c>
      <c r="AB376" t="b">
        <f>OR(Tabla512[[#This Row],[Tiempo_lineal (ns)]]&gt;$L$508,Tabla512[[#This Row],[Tiempo_lineal (ns)]]&lt;$L$509)</f>
        <v>0</v>
      </c>
      <c r="AC376" t="b">
        <f>OR(Tabla512[[#This Row],[Tiempo_normal (ns)]]&gt;$M$508,Tabla512[[#This Row],[Tiempo_normal (ns)]]&lt;$M$509)</f>
        <v>0</v>
      </c>
      <c r="AD376" s="7">
        <v>373</v>
      </c>
      <c r="AE376" t="b">
        <f>OR(Tabla613[[#This Row],[Tiempo_lineal (ns)]]&gt;$O$508,Tabla613[[#This Row],[Tiempo_lineal (ns)]]&lt;$O$509)</f>
        <v>0</v>
      </c>
      <c r="AF376" s="1" t="b">
        <f>OR(Tabla613[[#This Row],[Tiempo_normal (ns)]]&gt;$P$508,Tabla613[[#This Row],[Tiempo_normal (ns)]]&lt;$P$509)</f>
        <v>0</v>
      </c>
    </row>
    <row r="377" spans="2:32" x14ac:dyDescent="0.3">
      <c r="B377">
        <v>374</v>
      </c>
      <c r="C377">
        <v>23225</v>
      </c>
      <c r="D377">
        <v>71542</v>
      </c>
      <c r="E377">
        <v>374</v>
      </c>
      <c r="F377">
        <v>249259</v>
      </c>
      <c r="G377">
        <v>800840</v>
      </c>
      <c r="H377">
        <v>374</v>
      </c>
      <c r="I377" s="35">
        <v>2182300</v>
      </c>
      <c r="J377" s="35">
        <v>7112160</v>
      </c>
      <c r="K377">
        <v>374</v>
      </c>
      <c r="L377" s="35">
        <v>22198700</v>
      </c>
      <c r="M377" s="35">
        <v>72825600</v>
      </c>
      <c r="N377">
        <v>374</v>
      </c>
      <c r="O377" s="35">
        <v>234946000</v>
      </c>
      <c r="P377" s="35">
        <v>740327000</v>
      </c>
      <c r="R377" s="8">
        <v>374</v>
      </c>
      <c r="S377" t="b">
        <f>OR(Tabla19[[#This Row],[Tiempo_lineal (ns)]]&gt;$C$508,Tabla19[[#This Row],[Tiempo_lineal (ns)]]&lt;$C$509)</f>
        <v>0</v>
      </c>
      <c r="T377" t="b">
        <f>OR(Tabla19[[#This Row],[Tiempo_normal (ns)]]&gt;$D$508,Tabla19[[#This Row],[Tiempo_normal (ns)]]&lt;$D$509)</f>
        <v>0</v>
      </c>
      <c r="U377" s="8">
        <v>374</v>
      </c>
      <c r="V377" t="b">
        <f>OR(Tabla310[[#This Row],[Tiempo_lineal (ns)]]&gt;$F$508,Tabla310[[#This Row],[Tiempo_lineal (ns)]]&lt;$F$509)</f>
        <v>0</v>
      </c>
      <c r="W377" t="b">
        <f>OR(Tabla310[[#This Row],[Tiempo_normal (ns)]]&gt;$G$508,Tabla310[[#This Row],[Tiempo_normal (ns)]]&lt;$G$509)</f>
        <v>0</v>
      </c>
      <c r="X377" s="8">
        <v>374</v>
      </c>
      <c r="Y377" t="b">
        <f>OR(Tabla411[[#This Row],[Tiempo_lineal (ns)]]&gt;$I$508,Tabla411[[#This Row],[Tiempo_lineal (ns)]]&lt;$I$509)</f>
        <v>0</v>
      </c>
      <c r="Z377" t="b">
        <f>OR(Tabla411[[#This Row],[Tiempo_normal (ns)]]&gt;$J$508,Tabla411[[#This Row],[Tiempo_normal (ns)]]&lt;$J$509)</f>
        <v>0</v>
      </c>
      <c r="AA377" s="8">
        <v>374</v>
      </c>
      <c r="AB377" t="b">
        <f>OR(Tabla512[[#This Row],[Tiempo_lineal (ns)]]&gt;$L$508,Tabla512[[#This Row],[Tiempo_lineal (ns)]]&lt;$L$509)</f>
        <v>0</v>
      </c>
      <c r="AC377" t="b">
        <f>OR(Tabla512[[#This Row],[Tiempo_normal (ns)]]&gt;$M$508,Tabla512[[#This Row],[Tiempo_normal (ns)]]&lt;$M$509)</f>
        <v>0</v>
      </c>
      <c r="AD377" s="8">
        <v>374</v>
      </c>
      <c r="AE377" t="b">
        <f>OR(Tabla613[[#This Row],[Tiempo_lineal (ns)]]&gt;$O$508,Tabla613[[#This Row],[Tiempo_lineal (ns)]]&lt;$O$509)</f>
        <v>0</v>
      </c>
      <c r="AF377" s="1" t="b">
        <f>OR(Tabla613[[#This Row],[Tiempo_normal (ns)]]&gt;$P$508,Tabla613[[#This Row],[Tiempo_normal (ns)]]&lt;$P$509)</f>
        <v>0</v>
      </c>
    </row>
    <row r="378" spans="2:32" x14ac:dyDescent="0.3">
      <c r="B378">
        <v>375</v>
      </c>
      <c r="C378">
        <v>21291</v>
      </c>
      <c r="D378">
        <v>71596</v>
      </c>
      <c r="E378">
        <v>375</v>
      </c>
      <c r="F378">
        <v>290246</v>
      </c>
      <c r="G378">
        <v>688438</v>
      </c>
      <c r="H378">
        <v>375</v>
      </c>
      <c r="I378" s="35">
        <v>2129920</v>
      </c>
      <c r="J378" s="35">
        <v>6997060</v>
      </c>
      <c r="K378">
        <v>375</v>
      </c>
      <c r="L378" s="35">
        <v>22259700</v>
      </c>
      <c r="M378" s="35">
        <v>76217500</v>
      </c>
      <c r="N378">
        <v>375</v>
      </c>
      <c r="O378" s="35">
        <v>258412000</v>
      </c>
      <c r="P378" s="35">
        <v>820508000</v>
      </c>
      <c r="R378" s="7">
        <v>375</v>
      </c>
      <c r="S378" t="b">
        <f>OR(Tabla19[[#This Row],[Tiempo_lineal (ns)]]&gt;$C$508,Tabla19[[#This Row],[Tiempo_lineal (ns)]]&lt;$C$509)</f>
        <v>0</v>
      </c>
      <c r="T378" t="b">
        <f>OR(Tabla19[[#This Row],[Tiempo_normal (ns)]]&gt;$D$508,Tabla19[[#This Row],[Tiempo_normal (ns)]]&lt;$D$509)</f>
        <v>0</v>
      </c>
      <c r="U378" s="7">
        <v>375</v>
      </c>
      <c r="V378" t="b">
        <f>OR(Tabla310[[#This Row],[Tiempo_lineal (ns)]]&gt;$F$508,Tabla310[[#This Row],[Tiempo_lineal (ns)]]&lt;$F$509)</f>
        <v>0</v>
      </c>
      <c r="W378" t="b">
        <f>OR(Tabla310[[#This Row],[Tiempo_normal (ns)]]&gt;$G$508,Tabla310[[#This Row],[Tiempo_normal (ns)]]&lt;$G$509)</f>
        <v>0</v>
      </c>
      <c r="X378" s="7">
        <v>375</v>
      </c>
      <c r="Y378" t="b">
        <f>OR(Tabla411[[#This Row],[Tiempo_lineal (ns)]]&gt;$I$508,Tabla411[[#This Row],[Tiempo_lineal (ns)]]&lt;$I$509)</f>
        <v>0</v>
      </c>
      <c r="Z378" t="b">
        <f>OR(Tabla411[[#This Row],[Tiempo_normal (ns)]]&gt;$J$508,Tabla411[[#This Row],[Tiempo_normal (ns)]]&lt;$J$509)</f>
        <v>0</v>
      </c>
      <c r="AA378" s="7">
        <v>375</v>
      </c>
      <c r="AB378" t="b">
        <f>OR(Tabla512[[#This Row],[Tiempo_lineal (ns)]]&gt;$L$508,Tabla512[[#This Row],[Tiempo_lineal (ns)]]&lt;$L$509)</f>
        <v>0</v>
      </c>
      <c r="AC378" t="b">
        <f>OR(Tabla512[[#This Row],[Tiempo_normal (ns)]]&gt;$M$508,Tabla512[[#This Row],[Tiempo_normal (ns)]]&lt;$M$509)</f>
        <v>0</v>
      </c>
      <c r="AD378" s="7">
        <v>375</v>
      </c>
      <c r="AE378" t="b">
        <f>OR(Tabla613[[#This Row],[Tiempo_lineal (ns)]]&gt;$O$508,Tabla613[[#This Row],[Tiempo_lineal (ns)]]&lt;$O$509)</f>
        <v>0</v>
      </c>
      <c r="AF378" s="1" t="b">
        <f>OR(Tabla613[[#This Row],[Tiempo_normal (ns)]]&gt;$P$508,Tabla613[[#This Row],[Tiempo_normal (ns)]]&lt;$P$509)</f>
        <v>0</v>
      </c>
    </row>
    <row r="379" spans="2:32" x14ac:dyDescent="0.3">
      <c r="B379">
        <v>376</v>
      </c>
      <c r="C379">
        <v>21259</v>
      </c>
      <c r="D379">
        <v>70923</v>
      </c>
      <c r="E379">
        <v>376</v>
      </c>
      <c r="F379">
        <v>218670</v>
      </c>
      <c r="G379">
        <v>656748</v>
      </c>
      <c r="H379">
        <v>376</v>
      </c>
      <c r="I379" s="35">
        <v>2164990</v>
      </c>
      <c r="J379" s="35">
        <v>7147170</v>
      </c>
      <c r="K379">
        <v>376</v>
      </c>
      <c r="L379" s="35">
        <v>24200000</v>
      </c>
      <c r="M379" s="35">
        <v>84382600</v>
      </c>
      <c r="N379">
        <v>376</v>
      </c>
      <c r="O379" s="35">
        <v>233665000</v>
      </c>
      <c r="P379" s="35">
        <v>774524000</v>
      </c>
      <c r="R379" s="8">
        <v>376</v>
      </c>
      <c r="S379" t="b">
        <f>OR(Tabla19[[#This Row],[Tiempo_lineal (ns)]]&gt;$C$508,Tabla19[[#This Row],[Tiempo_lineal (ns)]]&lt;$C$509)</f>
        <v>0</v>
      </c>
      <c r="T379" t="b">
        <f>OR(Tabla19[[#This Row],[Tiempo_normal (ns)]]&gt;$D$508,Tabla19[[#This Row],[Tiempo_normal (ns)]]&lt;$D$509)</f>
        <v>0</v>
      </c>
      <c r="U379" s="8">
        <v>376</v>
      </c>
      <c r="V379" t="b">
        <f>OR(Tabla310[[#This Row],[Tiempo_lineal (ns)]]&gt;$F$508,Tabla310[[#This Row],[Tiempo_lineal (ns)]]&lt;$F$509)</f>
        <v>0</v>
      </c>
      <c r="W379" t="b">
        <f>OR(Tabla310[[#This Row],[Tiempo_normal (ns)]]&gt;$G$508,Tabla310[[#This Row],[Tiempo_normal (ns)]]&lt;$G$509)</f>
        <v>0</v>
      </c>
      <c r="X379" s="8">
        <v>376</v>
      </c>
      <c r="Y379" t="b">
        <f>OR(Tabla411[[#This Row],[Tiempo_lineal (ns)]]&gt;$I$508,Tabla411[[#This Row],[Tiempo_lineal (ns)]]&lt;$I$509)</f>
        <v>0</v>
      </c>
      <c r="Z379" t="b">
        <f>OR(Tabla411[[#This Row],[Tiempo_normal (ns)]]&gt;$J$508,Tabla411[[#This Row],[Tiempo_normal (ns)]]&lt;$J$509)</f>
        <v>0</v>
      </c>
      <c r="AA379" s="8">
        <v>376</v>
      </c>
      <c r="AB379" t="b">
        <f>OR(Tabla512[[#This Row],[Tiempo_lineal (ns)]]&gt;$L$508,Tabla512[[#This Row],[Tiempo_lineal (ns)]]&lt;$L$509)</f>
        <v>0</v>
      </c>
      <c r="AC379" t="b">
        <f>OR(Tabla512[[#This Row],[Tiempo_normal (ns)]]&gt;$M$508,Tabla512[[#This Row],[Tiempo_normal (ns)]]&lt;$M$509)</f>
        <v>0</v>
      </c>
      <c r="AD379" s="8">
        <v>376</v>
      </c>
      <c r="AE379" t="b">
        <f>OR(Tabla613[[#This Row],[Tiempo_lineal (ns)]]&gt;$O$508,Tabla613[[#This Row],[Tiempo_lineal (ns)]]&lt;$O$509)</f>
        <v>0</v>
      </c>
      <c r="AF379" s="1" t="b">
        <f>OR(Tabla613[[#This Row],[Tiempo_normal (ns)]]&gt;$P$508,Tabla613[[#This Row],[Tiempo_normal (ns)]]&lt;$P$509)</f>
        <v>0</v>
      </c>
    </row>
    <row r="380" spans="2:32" x14ac:dyDescent="0.3">
      <c r="B380">
        <v>377</v>
      </c>
      <c r="C380">
        <v>21271</v>
      </c>
      <c r="D380">
        <v>70730</v>
      </c>
      <c r="E380">
        <v>377</v>
      </c>
      <c r="F380">
        <v>223229</v>
      </c>
      <c r="G380">
        <v>698452</v>
      </c>
      <c r="H380">
        <v>377</v>
      </c>
      <c r="I380" s="35">
        <v>2125190</v>
      </c>
      <c r="J380" s="35">
        <v>6951210</v>
      </c>
      <c r="K380">
        <v>377</v>
      </c>
      <c r="L380" s="35">
        <v>22258400</v>
      </c>
      <c r="M380" s="35">
        <v>71591600</v>
      </c>
      <c r="N380">
        <v>377</v>
      </c>
      <c r="O380" s="35">
        <v>233147000</v>
      </c>
      <c r="P380" s="35">
        <v>782392000</v>
      </c>
      <c r="R380" s="7">
        <v>377</v>
      </c>
      <c r="S380" t="b">
        <f>OR(Tabla19[[#This Row],[Tiempo_lineal (ns)]]&gt;$C$508,Tabla19[[#This Row],[Tiempo_lineal (ns)]]&lt;$C$509)</f>
        <v>0</v>
      </c>
      <c r="T380" t="b">
        <f>OR(Tabla19[[#This Row],[Tiempo_normal (ns)]]&gt;$D$508,Tabla19[[#This Row],[Tiempo_normal (ns)]]&lt;$D$509)</f>
        <v>0</v>
      </c>
      <c r="U380" s="7">
        <v>377</v>
      </c>
      <c r="V380" t="b">
        <f>OR(Tabla310[[#This Row],[Tiempo_lineal (ns)]]&gt;$F$508,Tabla310[[#This Row],[Tiempo_lineal (ns)]]&lt;$F$509)</f>
        <v>0</v>
      </c>
      <c r="W380" t="b">
        <f>OR(Tabla310[[#This Row],[Tiempo_normal (ns)]]&gt;$G$508,Tabla310[[#This Row],[Tiempo_normal (ns)]]&lt;$G$509)</f>
        <v>0</v>
      </c>
      <c r="X380" s="7">
        <v>377</v>
      </c>
      <c r="Y380" t="b">
        <f>OR(Tabla411[[#This Row],[Tiempo_lineal (ns)]]&gt;$I$508,Tabla411[[#This Row],[Tiempo_lineal (ns)]]&lt;$I$509)</f>
        <v>0</v>
      </c>
      <c r="Z380" t="b">
        <f>OR(Tabla411[[#This Row],[Tiempo_normal (ns)]]&gt;$J$508,Tabla411[[#This Row],[Tiempo_normal (ns)]]&lt;$J$509)</f>
        <v>0</v>
      </c>
      <c r="AA380" s="7">
        <v>377</v>
      </c>
      <c r="AB380" t="b">
        <f>OR(Tabla512[[#This Row],[Tiempo_lineal (ns)]]&gt;$L$508,Tabla512[[#This Row],[Tiempo_lineal (ns)]]&lt;$L$509)</f>
        <v>0</v>
      </c>
      <c r="AC380" t="b">
        <f>OR(Tabla512[[#This Row],[Tiempo_normal (ns)]]&gt;$M$508,Tabla512[[#This Row],[Tiempo_normal (ns)]]&lt;$M$509)</f>
        <v>0</v>
      </c>
      <c r="AD380" s="7">
        <v>377</v>
      </c>
      <c r="AE380" t="b">
        <f>OR(Tabla613[[#This Row],[Tiempo_lineal (ns)]]&gt;$O$508,Tabla613[[#This Row],[Tiempo_lineal (ns)]]&lt;$O$509)</f>
        <v>0</v>
      </c>
      <c r="AF380" s="1" t="b">
        <f>OR(Tabla613[[#This Row],[Tiempo_normal (ns)]]&gt;$P$508,Tabla613[[#This Row],[Tiempo_normal (ns)]]&lt;$P$509)</f>
        <v>0</v>
      </c>
    </row>
    <row r="381" spans="2:32" x14ac:dyDescent="0.3">
      <c r="B381">
        <v>378</v>
      </c>
      <c r="C381">
        <v>21270</v>
      </c>
      <c r="D381">
        <v>71063</v>
      </c>
      <c r="E381">
        <v>378</v>
      </c>
      <c r="F381">
        <v>226459</v>
      </c>
      <c r="G381">
        <v>886482</v>
      </c>
      <c r="H381">
        <v>378</v>
      </c>
      <c r="I381" s="35">
        <v>2150240</v>
      </c>
      <c r="J381" s="35">
        <v>6937100</v>
      </c>
      <c r="K381">
        <v>378</v>
      </c>
      <c r="L381" s="35">
        <v>21852900</v>
      </c>
      <c r="M381" s="35">
        <v>70740800</v>
      </c>
      <c r="N381">
        <v>378</v>
      </c>
      <c r="O381" s="35">
        <v>237552000</v>
      </c>
      <c r="P381" s="35">
        <v>738218000</v>
      </c>
      <c r="R381" s="8">
        <v>378</v>
      </c>
      <c r="S381" t="b">
        <f>OR(Tabla19[[#This Row],[Tiempo_lineal (ns)]]&gt;$C$508,Tabla19[[#This Row],[Tiempo_lineal (ns)]]&lt;$C$509)</f>
        <v>0</v>
      </c>
      <c r="T381" t="b">
        <f>OR(Tabla19[[#This Row],[Tiempo_normal (ns)]]&gt;$D$508,Tabla19[[#This Row],[Tiempo_normal (ns)]]&lt;$D$509)</f>
        <v>0</v>
      </c>
      <c r="U381" s="8">
        <v>378</v>
      </c>
      <c r="V381" t="b">
        <f>OR(Tabla310[[#This Row],[Tiempo_lineal (ns)]]&gt;$F$508,Tabla310[[#This Row],[Tiempo_lineal (ns)]]&lt;$F$509)</f>
        <v>0</v>
      </c>
      <c r="W381" t="b">
        <f>OR(Tabla310[[#This Row],[Tiempo_normal (ns)]]&gt;$G$508,Tabla310[[#This Row],[Tiempo_normal (ns)]]&lt;$G$509)</f>
        <v>0</v>
      </c>
      <c r="X381" s="8">
        <v>378</v>
      </c>
      <c r="Y381" t="b">
        <f>OR(Tabla411[[#This Row],[Tiempo_lineal (ns)]]&gt;$I$508,Tabla411[[#This Row],[Tiempo_lineal (ns)]]&lt;$I$509)</f>
        <v>0</v>
      </c>
      <c r="Z381" t="b">
        <f>OR(Tabla411[[#This Row],[Tiempo_normal (ns)]]&gt;$J$508,Tabla411[[#This Row],[Tiempo_normal (ns)]]&lt;$J$509)</f>
        <v>0</v>
      </c>
      <c r="AA381" s="8">
        <v>378</v>
      </c>
      <c r="AB381" t="b">
        <f>OR(Tabla512[[#This Row],[Tiempo_lineal (ns)]]&gt;$L$508,Tabla512[[#This Row],[Tiempo_lineal (ns)]]&lt;$L$509)</f>
        <v>0</v>
      </c>
      <c r="AC381" t="b">
        <f>OR(Tabla512[[#This Row],[Tiempo_normal (ns)]]&gt;$M$508,Tabla512[[#This Row],[Tiempo_normal (ns)]]&lt;$M$509)</f>
        <v>0</v>
      </c>
      <c r="AD381" s="8">
        <v>378</v>
      </c>
      <c r="AE381" t="b">
        <f>OR(Tabla613[[#This Row],[Tiempo_lineal (ns)]]&gt;$O$508,Tabla613[[#This Row],[Tiempo_lineal (ns)]]&lt;$O$509)</f>
        <v>0</v>
      </c>
      <c r="AF381" s="1" t="b">
        <f>OR(Tabla613[[#This Row],[Tiempo_normal (ns)]]&gt;$P$508,Tabla613[[#This Row],[Tiempo_normal (ns)]]&lt;$P$509)</f>
        <v>0</v>
      </c>
    </row>
    <row r="382" spans="2:32" x14ac:dyDescent="0.3">
      <c r="B382">
        <v>379</v>
      </c>
      <c r="C382">
        <v>21268</v>
      </c>
      <c r="D382">
        <v>70787</v>
      </c>
      <c r="E382">
        <v>379</v>
      </c>
      <c r="F382">
        <v>213225</v>
      </c>
      <c r="G382">
        <v>661706</v>
      </c>
      <c r="H382">
        <v>379</v>
      </c>
      <c r="I382" s="35">
        <v>2412060</v>
      </c>
      <c r="J382" s="35">
        <v>7925620</v>
      </c>
      <c r="K382">
        <v>379</v>
      </c>
      <c r="L382" s="35">
        <v>22053500</v>
      </c>
      <c r="M382" s="35">
        <v>73218700</v>
      </c>
      <c r="N382">
        <v>379</v>
      </c>
      <c r="O382" s="35">
        <v>228615000</v>
      </c>
      <c r="P382" s="35">
        <v>769119000</v>
      </c>
      <c r="R382" s="7">
        <v>379</v>
      </c>
      <c r="S382" t="b">
        <f>OR(Tabla19[[#This Row],[Tiempo_lineal (ns)]]&gt;$C$508,Tabla19[[#This Row],[Tiempo_lineal (ns)]]&lt;$C$509)</f>
        <v>0</v>
      </c>
      <c r="T382" t="b">
        <f>OR(Tabla19[[#This Row],[Tiempo_normal (ns)]]&gt;$D$508,Tabla19[[#This Row],[Tiempo_normal (ns)]]&lt;$D$509)</f>
        <v>0</v>
      </c>
      <c r="U382" s="7">
        <v>379</v>
      </c>
      <c r="V382" t="b">
        <f>OR(Tabla310[[#This Row],[Tiempo_lineal (ns)]]&gt;$F$508,Tabla310[[#This Row],[Tiempo_lineal (ns)]]&lt;$F$509)</f>
        <v>0</v>
      </c>
      <c r="W382" t="b">
        <f>OR(Tabla310[[#This Row],[Tiempo_normal (ns)]]&gt;$G$508,Tabla310[[#This Row],[Tiempo_normal (ns)]]&lt;$G$509)</f>
        <v>0</v>
      </c>
      <c r="X382" s="7">
        <v>379</v>
      </c>
      <c r="Y382" t="b">
        <f>OR(Tabla411[[#This Row],[Tiempo_lineal (ns)]]&gt;$I$508,Tabla411[[#This Row],[Tiempo_lineal (ns)]]&lt;$I$509)</f>
        <v>0</v>
      </c>
      <c r="Z382" t="b">
        <f>OR(Tabla411[[#This Row],[Tiempo_normal (ns)]]&gt;$J$508,Tabla411[[#This Row],[Tiempo_normal (ns)]]&lt;$J$509)</f>
        <v>0</v>
      </c>
      <c r="AA382" s="7">
        <v>379</v>
      </c>
      <c r="AB382" t="b">
        <f>OR(Tabla512[[#This Row],[Tiempo_lineal (ns)]]&gt;$L$508,Tabla512[[#This Row],[Tiempo_lineal (ns)]]&lt;$L$509)</f>
        <v>0</v>
      </c>
      <c r="AC382" t="b">
        <f>OR(Tabla512[[#This Row],[Tiempo_normal (ns)]]&gt;$M$508,Tabla512[[#This Row],[Tiempo_normal (ns)]]&lt;$M$509)</f>
        <v>0</v>
      </c>
      <c r="AD382" s="7">
        <v>379</v>
      </c>
      <c r="AE382" t="b">
        <f>OR(Tabla613[[#This Row],[Tiempo_lineal (ns)]]&gt;$O$508,Tabla613[[#This Row],[Tiempo_lineal (ns)]]&lt;$O$509)</f>
        <v>0</v>
      </c>
      <c r="AF382" s="1" t="b">
        <f>OR(Tabla613[[#This Row],[Tiempo_normal (ns)]]&gt;$P$508,Tabla613[[#This Row],[Tiempo_normal (ns)]]&lt;$P$509)</f>
        <v>0</v>
      </c>
    </row>
    <row r="383" spans="2:32" x14ac:dyDescent="0.3">
      <c r="B383">
        <v>380</v>
      </c>
      <c r="C383">
        <v>21283</v>
      </c>
      <c r="D383">
        <v>74739</v>
      </c>
      <c r="E383">
        <v>380</v>
      </c>
      <c r="F383">
        <v>212684</v>
      </c>
      <c r="G383">
        <v>645759</v>
      </c>
      <c r="H383">
        <v>380</v>
      </c>
      <c r="I383" s="35">
        <v>2463500</v>
      </c>
      <c r="J383" s="35">
        <v>7606390</v>
      </c>
      <c r="K383">
        <v>380</v>
      </c>
      <c r="L383" s="35">
        <v>22623600</v>
      </c>
      <c r="M383" s="35">
        <v>70616200</v>
      </c>
      <c r="N383">
        <v>380</v>
      </c>
      <c r="O383" s="35">
        <v>239601000</v>
      </c>
      <c r="P383" s="35">
        <v>762349000</v>
      </c>
      <c r="R383" s="8">
        <v>380</v>
      </c>
      <c r="S383" t="b">
        <f>OR(Tabla19[[#This Row],[Tiempo_lineal (ns)]]&gt;$C$508,Tabla19[[#This Row],[Tiempo_lineal (ns)]]&lt;$C$509)</f>
        <v>0</v>
      </c>
      <c r="T383" t="b">
        <f>OR(Tabla19[[#This Row],[Tiempo_normal (ns)]]&gt;$D$508,Tabla19[[#This Row],[Tiempo_normal (ns)]]&lt;$D$509)</f>
        <v>0</v>
      </c>
      <c r="U383" s="8">
        <v>380</v>
      </c>
      <c r="V383" t="b">
        <f>OR(Tabla310[[#This Row],[Tiempo_lineal (ns)]]&gt;$F$508,Tabla310[[#This Row],[Tiempo_lineal (ns)]]&lt;$F$509)</f>
        <v>0</v>
      </c>
      <c r="W383" t="b">
        <f>OR(Tabla310[[#This Row],[Tiempo_normal (ns)]]&gt;$G$508,Tabla310[[#This Row],[Tiempo_normal (ns)]]&lt;$G$509)</f>
        <v>0</v>
      </c>
      <c r="X383" s="8">
        <v>380</v>
      </c>
      <c r="Y383" t="b">
        <f>OR(Tabla411[[#This Row],[Tiempo_lineal (ns)]]&gt;$I$508,Tabla411[[#This Row],[Tiempo_lineal (ns)]]&lt;$I$509)</f>
        <v>0</v>
      </c>
      <c r="Z383" t="b">
        <f>OR(Tabla411[[#This Row],[Tiempo_normal (ns)]]&gt;$J$508,Tabla411[[#This Row],[Tiempo_normal (ns)]]&lt;$J$509)</f>
        <v>0</v>
      </c>
      <c r="AA383" s="8">
        <v>380</v>
      </c>
      <c r="AB383" t="b">
        <f>OR(Tabla512[[#This Row],[Tiempo_lineal (ns)]]&gt;$L$508,Tabla512[[#This Row],[Tiempo_lineal (ns)]]&lt;$L$509)</f>
        <v>0</v>
      </c>
      <c r="AC383" t="b">
        <f>OR(Tabla512[[#This Row],[Tiempo_normal (ns)]]&gt;$M$508,Tabla512[[#This Row],[Tiempo_normal (ns)]]&lt;$M$509)</f>
        <v>0</v>
      </c>
      <c r="AD383" s="8">
        <v>380</v>
      </c>
      <c r="AE383" t="b">
        <f>OR(Tabla613[[#This Row],[Tiempo_lineal (ns)]]&gt;$O$508,Tabla613[[#This Row],[Tiempo_lineal (ns)]]&lt;$O$509)</f>
        <v>0</v>
      </c>
      <c r="AF383" s="1" t="b">
        <f>OR(Tabla613[[#This Row],[Tiempo_normal (ns)]]&gt;$P$508,Tabla613[[#This Row],[Tiempo_normal (ns)]]&lt;$P$509)</f>
        <v>0</v>
      </c>
    </row>
    <row r="384" spans="2:32" x14ac:dyDescent="0.3">
      <c r="B384">
        <v>381</v>
      </c>
      <c r="C384">
        <v>22945</v>
      </c>
      <c r="D384">
        <v>72755</v>
      </c>
      <c r="E384">
        <v>381</v>
      </c>
      <c r="F384">
        <v>213169</v>
      </c>
      <c r="G384">
        <v>669231</v>
      </c>
      <c r="H384">
        <v>381</v>
      </c>
      <c r="I384" s="35">
        <v>2432990</v>
      </c>
      <c r="J384" s="35">
        <v>8049330</v>
      </c>
      <c r="K384">
        <v>381</v>
      </c>
      <c r="L384" s="35">
        <v>23880600</v>
      </c>
      <c r="M384" s="35">
        <v>75969100</v>
      </c>
      <c r="N384">
        <v>381</v>
      </c>
      <c r="O384" s="35">
        <v>243033000</v>
      </c>
      <c r="P384" s="35">
        <v>792852000</v>
      </c>
      <c r="R384" s="7">
        <v>381</v>
      </c>
      <c r="S384" t="b">
        <f>OR(Tabla19[[#This Row],[Tiempo_lineal (ns)]]&gt;$C$508,Tabla19[[#This Row],[Tiempo_lineal (ns)]]&lt;$C$509)</f>
        <v>0</v>
      </c>
      <c r="T384" t="b">
        <f>OR(Tabla19[[#This Row],[Tiempo_normal (ns)]]&gt;$D$508,Tabla19[[#This Row],[Tiempo_normal (ns)]]&lt;$D$509)</f>
        <v>0</v>
      </c>
      <c r="U384" s="7">
        <v>381</v>
      </c>
      <c r="V384" t="b">
        <f>OR(Tabla310[[#This Row],[Tiempo_lineal (ns)]]&gt;$F$508,Tabla310[[#This Row],[Tiempo_lineal (ns)]]&lt;$F$509)</f>
        <v>0</v>
      </c>
      <c r="W384" t="b">
        <f>OR(Tabla310[[#This Row],[Tiempo_normal (ns)]]&gt;$G$508,Tabla310[[#This Row],[Tiempo_normal (ns)]]&lt;$G$509)</f>
        <v>0</v>
      </c>
      <c r="X384" s="7">
        <v>381</v>
      </c>
      <c r="Y384" t="b">
        <f>OR(Tabla411[[#This Row],[Tiempo_lineal (ns)]]&gt;$I$508,Tabla411[[#This Row],[Tiempo_lineal (ns)]]&lt;$I$509)</f>
        <v>0</v>
      </c>
      <c r="Z384" t="b">
        <f>OR(Tabla411[[#This Row],[Tiempo_normal (ns)]]&gt;$J$508,Tabla411[[#This Row],[Tiempo_normal (ns)]]&lt;$J$509)</f>
        <v>0</v>
      </c>
      <c r="AA384" s="7">
        <v>381</v>
      </c>
      <c r="AB384" t="b">
        <f>OR(Tabla512[[#This Row],[Tiempo_lineal (ns)]]&gt;$L$508,Tabla512[[#This Row],[Tiempo_lineal (ns)]]&lt;$L$509)</f>
        <v>0</v>
      </c>
      <c r="AC384" t="b">
        <f>OR(Tabla512[[#This Row],[Tiempo_normal (ns)]]&gt;$M$508,Tabla512[[#This Row],[Tiempo_normal (ns)]]&lt;$M$509)</f>
        <v>0</v>
      </c>
      <c r="AD384" s="7">
        <v>381</v>
      </c>
      <c r="AE384" t="b">
        <f>OR(Tabla613[[#This Row],[Tiempo_lineal (ns)]]&gt;$O$508,Tabla613[[#This Row],[Tiempo_lineal (ns)]]&lt;$O$509)</f>
        <v>0</v>
      </c>
      <c r="AF384" s="1" t="b">
        <f>OR(Tabla613[[#This Row],[Tiempo_normal (ns)]]&gt;$P$508,Tabla613[[#This Row],[Tiempo_normal (ns)]]&lt;$P$509)</f>
        <v>0</v>
      </c>
    </row>
    <row r="385" spans="2:32" x14ac:dyDescent="0.3">
      <c r="B385">
        <v>382</v>
      </c>
      <c r="C385">
        <v>21262</v>
      </c>
      <c r="D385">
        <v>72035</v>
      </c>
      <c r="E385">
        <v>382</v>
      </c>
      <c r="F385">
        <v>213048</v>
      </c>
      <c r="G385">
        <v>671744</v>
      </c>
      <c r="H385">
        <v>382</v>
      </c>
      <c r="I385" s="35">
        <v>2144250</v>
      </c>
      <c r="J385" s="35">
        <v>6754560</v>
      </c>
      <c r="K385">
        <v>382</v>
      </c>
      <c r="L385" s="35">
        <v>24384300</v>
      </c>
      <c r="M385" s="35">
        <v>68615900</v>
      </c>
      <c r="N385">
        <v>382</v>
      </c>
      <c r="O385" s="35">
        <v>227725000</v>
      </c>
      <c r="P385" s="35">
        <v>890572000</v>
      </c>
      <c r="R385" s="8">
        <v>382</v>
      </c>
      <c r="S385" t="b">
        <f>OR(Tabla19[[#This Row],[Tiempo_lineal (ns)]]&gt;$C$508,Tabla19[[#This Row],[Tiempo_lineal (ns)]]&lt;$C$509)</f>
        <v>0</v>
      </c>
      <c r="T385" t="b">
        <f>OR(Tabla19[[#This Row],[Tiempo_normal (ns)]]&gt;$D$508,Tabla19[[#This Row],[Tiempo_normal (ns)]]&lt;$D$509)</f>
        <v>0</v>
      </c>
      <c r="U385" s="8">
        <v>382</v>
      </c>
      <c r="V385" t="b">
        <f>OR(Tabla310[[#This Row],[Tiempo_lineal (ns)]]&gt;$F$508,Tabla310[[#This Row],[Tiempo_lineal (ns)]]&lt;$F$509)</f>
        <v>0</v>
      </c>
      <c r="W385" t="b">
        <f>OR(Tabla310[[#This Row],[Tiempo_normal (ns)]]&gt;$G$508,Tabla310[[#This Row],[Tiempo_normal (ns)]]&lt;$G$509)</f>
        <v>0</v>
      </c>
      <c r="X385" s="8">
        <v>382</v>
      </c>
      <c r="Y385" t="b">
        <f>OR(Tabla411[[#This Row],[Tiempo_lineal (ns)]]&gt;$I$508,Tabla411[[#This Row],[Tiempo_lineal (ns)]]&lt;$I$509)</f>
        <v>0</v>
      </c>
      <c r="Z385" t="b">
        <f>OR(Tabla411[[#This Row],[Tiempo_normal (ns)]]&gt;$J$508,Tabla411[[#This Row],[Tiempo_normal (ns)]]&lt;$J$509)</f>
        <v>0</v>
      </c>
      <c r="AA385" s="8">
        <v>382</v>
      </c>
      <c r="AB385" t="b">
        <f>OR(Tabla512[[#This Row],[Tiempo_lineal (ns)]]&gt;$L$508,Tabla512[[#This Row],[Tiempo_lineal (ns)]]&lt;$L$509)</f>
        <v>0</v>
      </c>
      <c r="AC385" t="b">
        <f>OR(Tabla512[[#This Row],[Tiempo_normal (ns)]]&gt;$M$508,Tabla512[[#This Row],[Tiempo_normal (ns)]]&lt;$M$509)</f>
        <v>0</v>
      </c>
      <c r="AD385" s="8">
        <v>382</v>
      </c>
      <c r="AE385" t="b">
        <f>OR(Tabla613[[#This Row],[Tiempo_lineal (ns)]]&gt;$O$508,Tabla613[[#This Row],[Tiempo_lineal (ns)]]&lt;$O$509)</f>
        <v>0</v>
      </c>
      <c r="AF385" s="1" t="b">
        <f>OR(Tabla613[[#This Row],[Tiempo_normal (ns)]]&gt;$P$508,Tabla613[[#This Row],[Tiempo_normal (ns)]]&lt;$P$509)</f>
        <v>1</v>
      </c>
    </row>
    <row r="386" spans="2:32" x14ac:dyDescent="0.3">
      <c r="B386">
        <v>383</v>
      </c>
      <c r="C386">
        <v>21260</v>
      </c>
      <c r="D386">
        <v>66670</v>
      </c>
      <c r="E386">
        <v>383</v>
      </c>
      <c r="F386">
        <v>212662</v>
      </c>
      <c r="G386">
        <v>645229</v>
      </c>
      <c r="H386">
        <v>383</v>
      </c>
      <c r="I386" s="35">
        <v>2150840</v>
      </c>
      <c r="J386" s="35">
        <v>6650880</v>
      </c>
      <c r="K386">
        <v>383</v>
      </c>
      <c r="L386" s="35">
        <v>25941900</v>
      </c>
      <c r="M386" s="35">
        <v>85682200</v>
      </c>
      <c r="N386">
        <v>383</v>
      </c>
      <c r="O386" s="35">
        <v>226667000</v>
      </c>
      <c r="P386" s="35">
        <v>762172000</v>
      </c>
      <c r="R386" s="7">
        <v>383</v>
      </c>
      <c r="S386" t="b">
        <f>OR(Tabla19[[#This Row],[Tiempo_lineal (ns)]]&gt;$C$508,Tabla19[[#This Row],[Tiempo_lineal (ns)]]&lt;$C$509)</f>
        <v>0</v>
      </c>
      <c r="T386" t="b">
        <f>OR(Tabla19[[#This Row],[Tiempo_normal (ns)]]&gt;$D$508,Tabla19[[#This Row],[Tiempo_normal (ns)]]&lt;$D$509)</f>
        <v>0</v>
      </c>
      <c r="U386" s="7">
        <v>383</v>
      </c>
      <c r="V386" t="b">
        <f>OR(Tabla310[[#This Row],[Tiempo_lineal (ns)]]&gt;$F$508,Tabla310[[#This Row],[Tiempo_lineal (ns)]]&lt;$F$509)</f>
        <v>0</v>
      </c>
      <c r="W386" t="b">
        <f>OR(Tabla310[[#This Row],[Tiempo_normal (ns)]]&gt;$G$508,Tabla310[[#This Row],[Tiempo_normal (ns)]]&lt;$G$509)</f>
        <v>0</v>
      </c>
      <c r="X386" s="7">
        <v>383</v>
      </c>
      <c r="Y386" t="b">
        <f>OR(Tabla411[[#This Row],[Tiempo_lineal (ns)]]&gt;$I$508,Tabla411[[#This Row],[Tiempo_lineal (ns)]]&lt;$I$509)</f>
        <v>0</v>
      </c>
      <c r="Z386" t="b">
        <f>OR(Tabla411[[#This Row],[Tiempo_normal (ns)]]&gt;$J$508,Tabla411[[#This Row],[Tiempo_normal (ns)]]&lt;$J$509)</f>
        <v>0</v>
      </c>
      <c r="AA386" s="7">
        <v>383</v>
      </c>
      <c r="AB386" t="b">
        <f>OR(Tabla512[[#This Row],[Tiempo_lineal (ns)]]&gt;$L$508,Tabla512[[#This Row],[Tiempo_lineal (ns)]]&lt;$L$509)</f>
        <v>0</v>
      </c>
      <c r="AC386" t="b">
        <f>OR(Tabla512[[#This Row],[Tiempo_normal (ns)]]&gt;$M$508,Tabla512[[#This Row],[Tiempo_normal (ns)]]&lt;$M$509)</f>
        <v>0</v>
      </c>
      <c r="AD386" s="7">
        <v>383</v>
      </c>
      <c r="AE386" t="b">
        <f>OR(Tabla613[[#This Row],[Tiempo_lineal (ns)]]&gt;$O$508,Tabla613[[#This Row],[Tiempo_lineal (ns)]]&lt;$O$509)</f>
        <v>0</v>
      </c>
      <c r="AF386" s="1" t="b">
        <f>OR(Tabla613[[#This Row],[Tiempo_normal (ns)]]&gt;$P$508,Tabla613[[#This Row],[Tiempo_normal (ns)]]&lt;$P$509)</f>
        <v>0</v>
      </c>
    </row>
    <row r="387" spans="2:32" x14ac:dyDescent="0.3">
      <c r="B387">
        <v>384</v>
      </c>
      <c r="C387">
        <v>21272</v>
      </c>
      <c r="D387">
        <v>70653</v>
      </c>
      <c r="E387">
        <v>384</v>
      </c>
      <c r="F387">
        <v>306205</v>
      </c>
      <c r="G387">
        <v>662033</v>
      </c>
      <c r="H387">
        <v>384</v>
      </c>
      <c r="I387" s="35">
        <v>2128320</v>
      </c>
      <c r="J387" s="35">
        <v>7444040</v>
      </c>
      <c r="K387">
        <v>384</v>
      </c>
      <c r="L387" s="35">
        <v>30734900</v>
      </c>
      <c r="M387" s="35">
        <v>78314700</v>
      </c>
      <c r="N387">
        <v>384</v>
      </c>
      <c r="O387" s="35">
        <v>232272000</v>
      </c>
      <c r="P387" s="35">
        <v>766491000</v>
      </c>
      <c r="R387" s="8">
        <v>384</v>
      </c>
      <c r="S387" t="b">
        <f>OR(Tabla19[[#This Row],[Tiempo_lineal (ns)]]&gt;$C$508,Tabla19[[#This Row],[Tiempo_lineal (ns)]]&lt;$C$509)</f>
        <v>0</v>
      </c>
      <c r="T387" t="b">
        <f>OR(Tabla19[[#This Row],[Tiempo_normal (ns)]]&gt;$D$508,Tabla19[[#This Row],[Tiempo_normal (ns)]]&lt;$D$509)</f>
        <v>0</v>
      </c>
      <c r="U387" s="8">
        <v>384</v>
      </c>
      <c r="V387" t="b">
        <f>OR(Tabla310[[#This Row],[Tiempo_lineal (ns)]]&gt;$F$508,Tabla310[[#This Row],[Tiempo_lineal (ns)]]&lt;$F$509)</f>
        <v>0</v>
      </c>
      <c r="W387" t="b">
        <f>OR(Tabla310[[#This Row],[Tiempo_normal (ns)]]&gt;$G$508,Tabla310[[#This Row],[Tiempo_normal (ns)]]&lt;$G$509)</f>
        <v>0</v>
      </c>
      <c r="X387" s="8">
        <v>384</v>
      </c>
      <c r="Y387" t="b">
        <f>OR(Tabla411[[#This Row],[Tiempo_lineal (ns)]]&gt;$I$508,Tabla411[[#This Row],[Tiempo_lineal (ns)]]&lt;$I$509)</f>
        <v>0</v>
      </c>
      <c r="Z387" t="b">
        <f>OR(Tabla411[[#This Row],[Tiempo_normal (ns)]]&gt;$J$508,Tabla411[[#This Row],[Tiempo_normal (ns)]]&lt;$J$509)</f>
        <v>0</v>
      </c>
      <c r="AA387" s="8">
        <v>384</v>
      </c>
      <c r="AB387" t="b">
        <f>OR(Tabla512[[#This Row],[Tiempo_lineal (ns)]]&gt;$L$508,Tabla512[[#This Row],[Tiempo_lineal (ns)]]&lt;$L$509)</f>
        <v>1</v>
      </c>
      <c r="AC387" t="b">
        <f>OR(Tabla512[[#This Row],[Tiempo_normal (ns)]]&gt;$M$508,Tabla512[[#This Row],[Tiempo_normal (ns)]]&lt;$M$509)</f>
        <v>0</v>
      </c>
      <c r="AD387" s="8">
        <v>384</v>
      </c>
      <c r="AE387" t="b">
        <f>OR(Tabla613[[#This Row],[Tiempo_lineal (ns)]]&gt;$O$508,Tabla613[[#This Row],[Tiempo_lineal (ns)]]&lt;$O$509)</f>
        <v>0</v>
      </c>
      <c r="AF387" s="1" t="b">
        <f>OR(Tabla613[[#This Row],[Tiempo_normal (ns)]]&gt;$P$508,Tabla613[[#This Row],[Tiempo_normal (ns)]]&lt;$P$509)</f>
        <v>0</v>
      </c>
    </row>
    <row r="388" spans="2:32" x14ac:dyDescent="0.3">
      <c r="B388">
        <v>385</v>
      </c>
      <c r="C388">
        <v>21278</v>
      </c>
      <c r="D388">
        <v>71514</v>
      </c>
      <c r="E388">
        <v>385</v>
      </c>
      <c r="F388">
        <v>215734</v>
      </c>
      <c r="G388">
        <v>787677</v>
      </c>
      <c r="H388">
        <v>385</v>
      </c>
      <c r="I388" s="35">
        <v>2218810</v>
      </c>
      <c r="J388" s="35">
        <v>6478650</v>
      </c>
      <c r="K388">
        <v>385</v>
      </c>
      <c r="L388" s="35">
        <v>25032600</v>
      </c>
      <c r="M388" s="35">
        <v>82960200</v>
      </c>
      <c r="N388">
        <v>385</v>
      </c>
      <c r="O388" s="35">
        <v>251616000</v>
      </c>
      <c r="P388" s="35">
        <v>754182000</v>
      </c>
      <c r="R388" s="7">
        <v>385</v>
      </c>
      <c r="S388" t="b">
        <f>OR(Tabla19[[#This Row],[Tiempo_lineal (ns)]]&gt;$C$508,Tabla19[[#This Row],[Tiempo_lineal (ns)]]&lt;$C$509)</f>
        <v>0</v>
      </c>
      <c r="T388" t="b">
        <f>OR(Tabla19[[#This Row],[Tiempo_normal (ns)]]&gt;$D$508,Tabla19[[#This Row],[Tiempo_normal (ns)]]&lt;$D$509)</f>
        <v>0</v>
      </c>
      <c r="U388" s="7">
        <v>385</v>
      </c>
      <c r="V388" t="b">
        <f>OR(Tabla310[[#This Row],[Tiempo_lineal (ns)]]&gt;$F$508,Tabla310[[#This Row],[Tiempo_lineal (ns)]]&lt;$F$509)</f>
        <v>0</v>
      </c>
      <c r="W388" t="b">
        <f>OR(Tabla310[[#This Row],[Tiempo_normal (ns)]]&gt;$G$508,Tabla310[[#This Row],[Tiempo_normal (ns)]]&lt;$G$509)</f>
        <v>0</v>
      </c>
      <c r="X388" s="7">
        <v>385</v>
      </c>
      <c r="Y388" t="b">
        <f>OR(Tabla411[[#This Row],[Tiempo_lineal (ns)]]&gt;$I$508,Tabla411[[#This Row],[Tiempo_lineal (ns)]]&lt;$I$509)</f>
        <v>0</v>
      </c>
      <c r="Z388" t="b">
        <f>OR(Tabla411[[#This Row],[Tiempo_normal (ns)]]&gt;$J$508,Tabla411[[#This Row],[Tiempo_normal (ns)]]&lt;$J$509)</f>
        <v>0</v>
      </c>
      <c r="AA388" s="7">
        <v>385</v>
      </c>
      <c r="AB388" t="b">
        <f>OR(Tabla512[[#This Row],[Tiempo_lineal (ns)]]&gt;$L$508,Tabla512[[#This Row],[Tiempo_lineal (ns)]]&lt;$L$509)</f>
        <v>0</v>
      </c>
      <c r="AC388" t="b">
        <f>OR(Tabla512[[#This Row],[Tiempo_normal (ns)]]&gt;$M$508,Tabla512[[#This Row],[Tiempo_normal (ns)]]&lt;$M$509)</f>
        <v>0</v>
      </c>
      <c r="AD388" s="7">
        <v>385</v>
      </c>
      <c r="AE388" t="b">
        <f>OR(Tabla613[[#This Row],[Tiempo_lineal (ns)]]&gt;$O$508,Tabla613[[#This Row],[Tiempo_lineal (ns)]]&lt;$O$509)</f>
        <v>0</v>
      </c>
      <c r="AF388" s="1" t="b">
        <f>OR(Tabla613[[#This Row],[Tiempo_normal (ns)]]&gt;$P$508,Tabla613[[#This Row],[Tiempo_normal (ns)]]&lt;$P$509)</f>
        <v>0</v>
      </c>
    </row>
    <row r="389" spans="2:32" x14ac:dyDescent="0.3">
      <c r="B389">
        <v>386</v>
      </c>
      <c r="C389">
        <v>21283</v>
      </c>
      <c r="D389">
        <v>69556</v>
      </c>
      <c r="E389">
        <v>386</v>
      </c>
      <c r="F389">
        <v>212919</v>
      </c>
      <c r="G389">
        <v>819776</v>
      </c>
      <c r="H389">
        <v>386</v>
      </c>
      <c r="I389" s="35">
        <v>2207900</v>
      </c>
      <c r="J389" s="35">
        <v>6687280</v>
      </c>
      <c r="K389">
        <v>386</v>
      </c>
      <c r="L389" s="35">
        <v>23865400</v>
      </c>
      <c r="M389" s="35">
        <v>87006300</v>
      </c>
      <c r="N389">
        <v>386</v>
      </c>
      <c r="O389" s="35">
        <v>255836000</v>
      </c>
      <c r="P389" s="35">
        <v>806049000</v>
      </c>
      <c r="R389" s="8">
        <v>386</v>
      </c>
      <c r="S389" t="b">
        <f>OR(Tabla19[[#This Row],[Tiempo_lineal (ns)]]&gt;$C$508,Tabla19[[#This Row],[Tiempo_lineal (ns)]]&lt;$C$509)</f>
        <v>0</v>
      </c>
      <c r="T389" t="b">
        <f>OR(Tabla19[[#This Row],[Tiempo_normal (ns)]]&gt;$D$508,Tabla19[[#This Row],[Tiempo_normal (ns)]]&lt;$D$509)</f>
        <v>0</v>
      </c>
      <c r="U389" s="8">
        <v>386</v>
      </c>
      <c r="V389" t="b">
        <f>OR(Tabla310[[#This Row],[Tiempo_lineal (ns)]]&gt;$F$508,Tabla310[[#This Row],[Tiempo_lineal (ns)]]&lt;$F$509)</f>
        <v>0</v>
      </c>
      <c r="W389" t="b">
        <f>OR(Tabla310[[#This Row],[Tiempo_normal (ns)]]&gt;$G$508,Tabla310[[#This Row],[Tiempo_normal (ns)]]&lt;$G$509)</f>
        <v>0</v>
      </c>
      <c r="X389" s="8">
        <v>386</v>
      </c>
      <c r="Y389" t="b">
        <f>OR(Tabla411[[#This Row],[Tiempo_lineal (ns)]]&gt;$I$508,Tabla411[[#This Row],[Tiempo_lineal (ns)]]&lt;$I$509)</f>
        <v>0</v>
      </c>
      <c r="Z389" t="b">
        <f>OR(Tabla411[[#This Row],[Tiempo_normal (ns)]]&gt;$J$508,Tabla411[[#This Row],[Tiempo_normal (ns)]]&lt;$J$509)</f>
        <v>0</v>
      </c>
      <c r="AA389" s="8">
        <v>386</v>
      </c>
      <c r="AB389" t="b">
        <f>OR(Tabla512[[#This Row],[Tiempo_lineal (ns)]]&gt;$L$508,Tabla512[[#This Row],[Tiempo_lineal (ns)]]&lt;$L$509)</f>
        <v>0</v>
      </c>
      <c r="AC389" t="b">
        <f>OR(Tabla512[[#This Row],[Tiempo_normal (ns)]]&gt;$M$508,Tabla512[[#This Row],[Tiempo_normal (ns)]]&lt;$M$509)</f>
        <v>0</v>
      </c>
      <c r="AD389" s="8">
        <v>386</v>
      </c>
      <c r="AE389" t="b">
        <f>OR(Tabla613[[#This Row],[Tiempo_lineal (ns)]]&gt;$O$508,Tabla613[[#This Row],[Tiempo_lineal (ns)]]&lt;$O$509)</f>
        <v>0</v>
      </c>
      <c r="AF389" s="1" t="b">
        <f>OR(Tabla613[[#This Row],[Tiempo_normal (ns)]]&gt;$P$508,Tabla613[[#This Row],[Tiempo_normal (ns)]]&lt;$P$509)</f>
        <v>0</v>
      </c>
    </row>
    <row r="390" spans="2:32" x14ac:dyDescent="0.3">
      <c r="B390">
        <v>387</v>
      </c>
      <c r="C390">
        <v>21284</v>
      </c>
      <c r="D390">
        <v>70028</v>
      </c>
      <c r="E390">
        <v>387</v>
      </c>
      <c r="F390">
        <v>212732</v>
      </c>
      <c r="G390">
        <v>670671</v>
      </c>
      <c r="H390">
        <v>387</v>
      </c>
      <c r="I390" s="35">
        <v>2328460</v>
      </c>
      <c r="J390" s="35">
        <v>6620860</v>
      </c>
      <c r="K390">
        <v>387</v>
      </c>
      <c r="L390" s="35">
        <v>24309300</v>
      </c>
      <c r="M390" s="35">
        <v>80227000</v>
      </c>
      <c r="N390">
        <v>387</v>
      </c>
      <c r="O390" s="35">
        <v>227180000</v>
      </c>
      <c r="P390" s="35">
        <v>784339000</v>
      </c>
      <c r="R390" s="7">
        <v>387</v>
      </c>
      <c r="S390" t="b">
        <f>OR(Tabla19[[#This Row],[Tiempo_lineal (ns)]]&gt;$C$508,Tabla19[[#This Row],[Tiempo_lineal (ns)]]&lt;$C$509)</f>
        <v>0</v>
      </c>
      <c r="T390" t="b">
        <f>OR(Tabla19[[#This Row],[Tiempo_normal (ns)]]&gt;$D$508,Tabla19[[#This Row],[Tiempo_normal (ns)]]&lt;$D$509)</f>
        <v>0</v>
      </c>
      <c r="U390" s="7">
        <v>387</v>
      </c>
      <c r="V390" t="b">
        <f>OR(Tabla310[[#This Row],[Tiempo_lineal (ns)]]&gt;$F$508,Tabla310[[#This Row],[Tiempo_lineal (ns)]]&lt;$F$509)</f>
        <v>0</v>
      </c>
      <c r="W390" t="b">
        <f>OR(Tabla310[[#This Row],[Tiempo_normal (ns)]]&gt;$G$508,Tabla310[[#This Row],[Tiempo_normal (ns)]]&lt;$G$509)</f>
        <v>0</v>
      </c>
      <c r="X390" s="7">
        <v>387</v>
      </c>
      <c r="Y390" t="b">
        <f>OR(Tabla411[[#This Row],[Tiempo_lineal (ns)]]&gt;$I$508,Tabla411[[#This Row],[Tiempo_lineal (ns)]]&lt;$I$509)</f>
        <v>0</v>
      </c>
      <c r="Z390" t="b">
        <f>OR(Tabla411[[#This Row],[Tiempo_normal (ns)]]&gt;$J$508,Tabla411[[#This Row],[Tiempo_normal (ns)]]&lt;$J$509)</f>
        <v>0</v>
      </c>
      <c r="AA390" s="7">
        <v>387</v>
      </c>
      <c r="AB390" t="b">
        <f>OR(Tabla512[[#This Row],[Tiempo_lineal (ns)]]&gt;$L$508,Tabla512[[#This Row],[Tiempo_lineal (ns)]]&lt;$L$509)</f>
        <v>0</v>
      </c>
      <c r="AC390" t="b">
        <f>OR(Tabla512[[#This Row],[Tiempo_normal (ns)]]&gt;$M$508,Tabla512[[#This Row],[Tiempo_normal (ns)]]&lt;$M$509)</f>
        <v>0</v>
      </c>
      <c r="AD390" s="7">
        <v>387</v>
      </c>
      <c r="AE390" t="b">
        <f>OR(Tabla613[[#This Row],[Tiempo_lineal (ns)]]&gt;$O$508,Tabla613[[#This Row],[Tiempo_lineal (ns)]]&lt;$O$509)</f>
        <v>0</v>
      </c>
      <c r="AF390" s="1" t="b">
        <f>OR(Tabla613[[#This Row],[Tiempo_normal (ns)]]&gt;$P$508,Tabla613[[#This Row],[Tiempo_normal (ns)]]&lt;$P$509)</f>
        <v>0</v>
      </c>
    </row>
    <row r="391" spans="2:32" x14ac:dyDescent="0.3">
      <c r="B391">
        <v>388</v>
      </c>
      <c r="C391">
        <v>21284</v>
      </c>
      <c r="D391">
        <v>71001</v>
      </c>
      <c r="E391">
        <v>388</v>
      </c>
      <c r="F391">
        <v>212573</v>
      </c>
      <c r="G391">
        <v>633305</v>
      </c>
      <c r="H391">
        <v>388</v>
      </c>
      <c r="I391" s="35">
        <v>2128710</v>
      </c>
      <c r="J391" s="35">
        <v>7049510</v>
      </c>
      <c r="K391">
        <v>388</v>
      </c>
      <c r="L391" s="35">
        <v>22642600</v>
      </c>
      <c r="M391" s="35">
        <v>70798300</v>
      </c>
      <c r="N391">
        <v>388</v>
      </c>
      <c r="O391" s="35">
        <v>229348000</v>
      </c>
      <c r="P391" s="35">
        <v>775128000</v>
      </c>
      <c r="R391" s="8">
        <v>388</v>
      </c>
      <c r="S391" t="b">
        <f>OR(Tabla19[[#This Row],[Tiempo_lineal (ns)]]&gt;$C$508,Tabla19[[#This Row],[Tiempo_lineal (ns)]]&lt;$C$509)</f>
        <v>0</v>
      </c>
      <c r="T391" t="b">
        <f>OR(Tabla19[[#This Row],[Tiempo_normal (ns)]]&gt;$D$508,Tabla19[[#This Row],[Tiempo_normal (ns)]]&lt;$D$509)</f>
        <v>0</v>
      </c>
      <c r="U391" s="8">
        <v>388</v>
      </c>
      <c r="V391" t="b">
        <f>OR(Tabla310[[#This Row],[Tiempo_lineal (ns)]]&gt;$F$508,Tabla310[[#This Row],[Tiempo_lineal (ns)]]&lt;$F$509)</f>
        <v>0</v>
      </c>
      <c r="W391" t="b">
        <f>OR(Tabla310[[#This Row],[Tiempo_normal (ns)]]&gt;$G$508,Tabla310[[#This Row],[Tiempo_normal (ns)]]&lt;$G$509)</f>
        <v>0</v>
      </c>
      <c r="X391" s="8">
        <v>388</v>
      </c>
      <c r="Y391" t="b">
        <f>OR(Tabla411[[#This Row],[Tiempo_lineal (ns)]]&gt;$I$508,Tabla411[[#This Row],[Tiempo_lineal (ns)]]&lt;$I$509)</f>
        <v>0</v>
      </c>
      <c r="Z391" t="b">
        <f>OR(Tabla411[[#This Row],[Tiempo_normal (ns)]]&gt;$J$508,Tabla411[[#This Row],[Tiempo_normal (ns)]]&lt;$J$509)</f>
        <v>0</v>
      </c>
      <c r="AA391" s="8">
        <v>388</v>
      </c>
      <c r="AB391" t="b">
        <f>OR(Tabla512[[#This Row],[Tiempo_lineal (ns)]]&gt;$L$508,Tabla512[[#This Row],[Tiempo_lineal (ns)]]&lt;$L$509)</f>
        <v>0</v>
      </c>
      <c r="AC391" t="b">
        <f>OR(Tabla512[[#This Row],[Tiempo_normal (ns)]]&gt;$M$508,Tabla512[[#This Row],[Tiempo_normal (ns)]]&lt;$M$509)</f>
        <v>0</v>
      </c>
      <c r="AD391" s="8">
        <v>388</v>
      </c>
      <c r="AE391" t="b">
        <f>OR(Tabla613[[#This Row],[Tiempo_lineal (ns)]]&gt;$O$508,Tabla613[[#This Row],[Tiempo_lineal (ns)]]&lt;$O$509)</f>
        <v>0</v>
      </c>
      <c r="AF391" s="1" t="b">
        <f>OR(Tabla613[[#This Row],[Tiempo_normal (ns)]]&gt;$P$508,Tabla613[[#This Row],[Tiempo_normal (ns)]]&lt;$P$509)</f>
        <v>0</v>
      </c>
    </row>
    <row r="392" spans="2:32" x14ac:dyDescent="0.3">
      <c r="B392">
        <v>389</v>
      </c>
      <c r="C392">
        <v>21274</v>
      </c>
      <c r="D392">
        <v>66723</v>
      </c>
      <c r="E392">
        <v>389</v>
      </c>
      <c r="F392">
        <v>223177</v>
      </c>
      <c r="G392">
        <v>641129</v>
      </c>
      <c r="H392">
        <v>389</v>
      </c>
      <c r="I392" s="35">
        <v>2156190</v>
      </c>
      <c r="J392" s="35">
        <v>6656310</v>
      </c>
      <c r="K392">
        <v>389</v>
      </c>
      <c r="L392" s="35">
        <v>24509500</v>
      </c>
      <c r="M392" s="35">
        <v>83169200</v>
      </c>
      <c r="N392">
        <v>389</v>
      </c>
      <c r="O392" s="35">
        <v>231282000</v>
      </c>
      <c r="P392" s="35">
        <v>776060000</v>
      </c>
      <c r="R392" s="7">
        <v>389</v>
      </c>
      <c r="S392" t="b">
        <f>OR(Tabla19[[#This Row],[Tiempo_lineal (ns)]]&gt;$C$508,Tabla19[[#This Row],[Tiempo_lineal (ns)]]&lt;$C$509)</f>
        <v>0</v>
      </c>
      <c r="T392" t="b">
        <f>OR(Tabla19[[#This Row],[Tiempo_normal (ns)]]&gt;$D$508,Tabla19[[#This Row],[Tiempo_normal (ns)]]&lt;$D$509)</f>
        <v>0</v>
      </c>
      <c r="U392" s="7">
        <v>389</v>
      </c>
      <c r="V392" t="b">
        <f>OR(Tabla310[[#This Row],[Tiempo_lineal (ns)]]&gt;$F$508,Tabla310[[#This Row],[Tiempo_lineal (ns)]]&lt;$F$509)</f>
        <v>0</v>
      </c>
      <c r="W392" t="b">
        <f>OR(Tabla310[[#This Row],[Tiempo_normal (ns)]]&gt;$G$508,Tabla310[[#This Row],[Tiempo_normal (ns)]]&lt;$G$509)</f>
        <v>0</v>
      </c>
      <c r="X392" s="7">
        <v>389</v>
      </c>
      <c r="Y392" t="b">
        <f>OR(Tabla411[[#This Row],[Tiempo_lineal (ns)]]&gt;$I$508,Tabla411[[#This Row],[Tiempo_lineal (ns)]]&lt;$I$509)</f>
        <v>0</v>
      </c>
      <c r="Z392" t="b">
        <f>OR(Tabla411[[#This Row],[Tiempo_normal (ns)]]&gt;$J$508,Tabla411[[#This Row],[Tiempo_normal (ns)]]&lt;$J$509)</f>
        <v>0</v>
      </c>
      <c r="AA392" s="7">
        <v>389</v>
      </c>
      <c r="AB392" t="b">
        <f>OR(Tabla512[[#This Row],[Tiempo_lineal (ns)]]&gt;$L$508,Tabla512[[#This Row],[Tiempo_lineal (ns)]]&lt;$L$509)</f>
        <v>0</v>
      </c>
      <c r="AC392" t="b">
        <f>OR(Tabla512[[#This Row],[Tiempo_normal (ns)]]&gt;$M$508,Tabla512[[#This Row],[Tiempo_normal (ns)]]&lt;$M$509)</f>
        <v>0</v>
      </c>
      <c r="AD392" s="7">
        <v>389</v>
      </c>
      <c r="AE392" t="b">
        <f>OR(Tabla613[[#This Row],[Tiempo_lineal (ns)]]&gt;$O$508,Tabla613[[#This Row],[Tiempo_lineal (ns)]]&lt;$O$509)</f>
        <v>0</v>
      </c>
      <c r="AF392" s="1" t="b">
        <f>OR(Tabla613[[#This Row],[Tiempo_normal (ns)]]&gt;$P$508,Tabla613[[#This Row],[Tiempo_normal (ns)]]&lt;$P$509)</f>
        <v>0</v>
      </c>
    </row>
    <row r="393" spans="2:32" x14ac:dyDescent="0.3">
      <c r="B393">
        <v>390</v>
      </c>
      <c r="C393">
        <v>21254</v>
      </c>
      <c r="D393">
        <v>71166</v>
      </c>
      <c r="E393">
        <v>390</v>
      </c>
      <c r="F393">
        <v>223570</v>
      </c>
      <c r="G393">
        <v>651067</v>
      </c>
      <c r="H393">
        <v>390</v>
      </c>
      <c r="I393" s="35">
        <v>2365510</v>
      </c>
      <c r="J393" s="35">
        <v>6648360</v>
      </c>
      <c r="K393">
        <v>390</v>
      </c>
      <c r="L393" s="35">
        <v>29008000</v>
      </c>
      <c r="M393" s="35">
        <v>88268200</v>
      </c>
      <c r="N393">
        <v>390</v>
      </c>
      <c r="O393" s="35">
        <v>238242000</v>
      </c>
      <c r="P393" s="35">
        <v>749539000</v>
      </c>
      <c r="R393" s="8">
        <v>390</v>
      </c>
      <c r="S393" t="b">
        <f>OR(Tabla19[[#This Row],[Tiempo_lineal (ns)]]&gt;$C$508,Tabla19[[#This Row],[Tiempo_lineal (ns)]]&lt;$C$509)</f>
        <v>0</v>
      </c>
      <c r="T393" t="b">
        <f>OR(Tabla19[[#This Row],[Tiempo_normal (ns)]]&gt;$D$508,Tabla19[[#This Row],[Tiempo_normal (ns)]]&lt;$D$509)</f>
        <v>0</v>
      </c>
      <c r="U393" s="8">
        <v>390</v>
      </c>
      <c r="V393" t="b">
        <f>OR(Tabla310[[#This Row],[Tiempo_lineal (ns)]]&gt;$F$508,Tabla310[[#This Row],[Tiempo_lineal (ns)]]&lt;$F$509)</f>
        <v>0</v>
      </c>
      <c r="W393" t="b">
        <f>OR(Tabla310[[#This Row],[Tiempo_normal (ns)]]&gt;$G$508,Tabla310[[#This Row],[Tiempo_normal (ns)]]&lt;$G$509)</f>
        <v>0</v>
      </c>
      <c r="X393" s="8">
        <v>390</v>
      </c>
      <c r="Y393" t="b">
        <f>OR(Tabla411[[#This Row],[Tiempo_lineal (ns)]]&gt;$I$508,Tabla411[[#This Row],[Tiempo_lineal (ns)]]&lt;$I$509)</f>
        <v>0</v>
      </c>
      <c r="Z393" t="b">
        <f>OR(Tabla411[[#This Row],[Tiempo_normal (ns)]]&gt;$J$508,Tabla411[[#This Row],[Tiempo_normal (ns)]]&lt;$J$509)</f>
        <v>0</v>
      </c>
      <c r="AA393" s="8">
        <v>390</v>
      </c>
      <c r="AB393" t="b">
        <f>OR(Tabla512[[#This Row],[Tiempo_lineal (ns)]]&gt;$L$508,Tabla512[[#This Row],[Tiempo_lineal (ns)]]&lt;$L$509)</f>
        <v>1</v>
      </c>
      <c r="AC393" t="b">
        <f>OR(Tabla512[[#This Row],[Tiempo_normal (ns)]]&gt;$M$508,Tabla512[[#This Row],[Tiempo_normal (ns)]]&lt;$M$509)</f>
        <v>1</v>
      </c>
      <c r="AD393" s="8">
        <v>390</v>
      </c>
      <c r="AE393" t="b">
        <f>OR(Tabla613[[#This Row],[Tiempo_lineal (ns)]]&gt;$O$508,Tabla613[[#This Row],[Tiempo_lineal (ns)]]&lt;$O$509)</f>
        <v>0</v>
      </c>
      <c r="AF393" s="1" t="b">
        <f>OR(Tabla613[[#This Row],[Tiempo_normal (ns)]]&gt;$P$508,Tabla613[[#This Row],[Tiempo_normal (ns)]]&lt;$P$509)</f>
        <v>0</v>
      </c>
    </row>
    <row r="394" spans="2:32" x14ac:dyDescent="0.3">
      <c r="B394">
        <v>391</v>
      </c>
      <c r="C394">
        <v>21258</v>
      </c>
      <c r="D394">
        <v>71066</v>
      </c>
      <c r="E394">
        <v>391</v>
      </c>
      <c r="F394">
        <v>212553</v>
      </c>
      <c r="G394">
        <v>660428</v>
      </c>
      <c r="H394">
        <v>391</v>
      </c>
      <c r="I394" s="35">
        <v>2125500</v>
      </c>
      <c r="J394" s="35">
        <v>6795310</v>
      </c>
      <c r="K394">
        <v>391</v>
      </c>
      <c r="L394" s="35">
        <v>26485200</v>
      </c>
      <c r="M394" s="35">
        <v>85116100</v>
      </c>
      <c r="N394">
        <v>391</v>
      </c>
      <c r="O394" s="35">
        <v>228693000</v>
      </c>
      <c r="P394" s="35">
        <v>738142000</v>
      </c>
      <c r="R394" s="7">
        <v>391</v>
      </c>
      <c r="S394" t="b">
        <f>OR(Tabla19[[#This Row],[Tiempo_lineal (ns)]]&gt;$C$508,Tabla19[[#This Row],[Tiempo_lineal (ns)]]&lt;$C$509)</f>
        <v>0</v>
      </c>
      <c r="T394" t="b">
        <f>OR(Tabla19[[#This Row],[Tiempo_normal (ns)]]&gt;$D$508,Tabla19[[#This Row],[Tiempo_normal (ns)]]&lt;$D$509)</f>
        <v>0</v>
      </c>
      <c r="U394" s="7">
        <v>391</v>
      </c>
      <c r="V394" t="b">
        <f>OR(Tabla310[[#This Row],[Tiempo_lineal (ns)]]&gt;$F$508,Tabla310[[#This Row],[Tiempo_lineal (ns)]]&lt;$F$509)</f>
        <v>0</v>
      </c>
      <c r="W394" t="b">
        <f>OR(Tabla310[[#This Row],[Tiempo_normal (ns)]]&gt;$G$508,Tabla310[[#This Row],[Tiempo_normal (ns)]]&lt;$G$509)</f>
        <v>0</v>
      </c>
      <c r="X394" s="7">
        <v>391</v>
      </c>
      <c r="Y394" t="b">
        <f>OR(Tabla411[[#This Row],[Tiempo_lineal (ns)]]&gt;$I$508,Tabla411[[#This Row],[Tiempo_lineal (ns)]]&lt;$I$509)</f>
        <v>0</v>
      </c>
      <c r="Z394" t="b">
        <f>OR(Tabla411[[#This Row],[Tiempo_normal (ns)]]&gt;$J$508,Tabla411[[#This Row],[Tiempo_normal (ns)]]&lt;$J$509)</f>
        <v>0</v>
      </c>
      <c r="AA394" s="7">
        <v>391</v>
      </c>
      <c r="AB394" t="b">
        <f>OR(Tabla512[[#This Row],[Tiempo_lineal (ns)]]&gt;$L$508,Tabla512[[#This Row],[Tiempo_lineal (ns)]]&lt;$L$509)</f>
        <v>0</v>
      </c>
      <c r="AC394" t="b">
        <f>OR(Tabla512[[#This Row],[Tiempo_normal (ns)]]&gt;$M$508,Tabla512[[#This Row],[Tiempo_normal (ns)]]&lt;$M$509)</f>
        <v>0</v>
      </c>
      <c r="AD394" s="7">
        <v>391</v>
      </c>
      <c r="AE394" t="b">
        <f>OR(Tabla613[[#This Row],[Tiempo_lineal (ns)]]&gt;$O$508,Tabla613[[#This Row],[Tiempo_lineal (ns)]]&lt;$O$509)</f>
        <v>0</v>
      </c>
      <c r="AF394" s="1" t="b">
        <f>OR(Tabla613[[#This Row],[Tiempo_normal (ns)]]&gt;$P$508,Tabla613[[#This Row],[Tiempo_normal (ns)]]&lt;$P$509)</f>
        <v>0</v>
      </c>
    </row>
    <row r="395" spans="2:32" x14ac:dyDescent="0.3">
      <c r="B395">
        <v>392</v>
      </c>
      <c r="C395">
        <v>21260</v>
      </c>
      <c r="D395">
        <v>70354</v>
      </c>
      <c r="E395">
        <v>392</v>
      </c>
      <c r="F395">
        <v>212909</v>
      </c>
      <c r="G395">
        <v>658022</v>
      </c>
      <c r="H395">
        <v>392</v>
      </c>
      <c r="I395" s="35">
        <v>2218700</v>
      </c>
      <c r="J395" s="35">
        <v>6723550</v>
      </c>
      <c r="K395">
        <v>392</v>
      </c>
      <c r="L395" s="35">
        <v>25091400</v>
      </c>
      <c r="M395" s="35">
        <v>75420300</v>
      </c>
      <c r="N395">
        <v>392</v>
      </c>
      <c r="O395" s="35">
        <v>240859000</v>
      </c>
      <c r="P395" s="35">
        <v>787300000</v>
      </c>
      <c r="R395" s="8">
        <v>392</v>
      </c>
      <c r="S395" t="b">
        <f>OR(Tabla19[[#This Row],[Tiempo_lineal (ns)]]&gt;$C$508,Tabla19[[#This Row],[Tiempo_lineal (ns)]]&lt;$C$509)</f>
        <v>0</v>
      </c>
      <c r="T395" t="b">
        <f>OR(Tabla19[[#This Row],[Tiempo_normal (ns)]]&gt;$D$508,Tabla19[[#This Row],[Tiempo_normal (ns)]]&lt;$D$509)</f>
        <v>0</v>
      </c>
      <c r="U395" s="8">
        <v>392</v>
      </c>
      <c r="V395" t="b">
        <f>OR(Tabla310[[#This Row],[Tiempo_lineal (ns)]]&gt;$F$508,Tabla310[[#This Row],[Tiempo_lineal (ns)]]&lt;$F$509)</f>
        <v>0</v>
      </c>
      <c r="W395" t="b">
        <f>OR(Tabla310[[#This Row],[Tiempo_normal (ns)]]&gt;$G$508,Tabla310[[#This Row],[Tiempo_normal (ns)]]&lt;$G$509)</f>
        <v>0</v>
      </c>
      <c r="X395" s="8">
        <v>392</v>
      </c>
      <c r="Y395" t="b">
        <f>OR(Tabla411[[#This Row],[Tiempo_lineal (ns)]]&gt;$I$508,Tabla411[[#This Row],[Tiempo_lineal (ns)]]&lt;$I$509)</f>
        <v>0</v>
      </c>
      <c r="Z395" t="b">
        <f>OR(Tabla411[[#This Row],[Tiempo_normal (ns)]]&gt;$J$508,Tabla411[[#This Row],[Tiempo_normal (ns)]]&lt;$J$509)</f>
        <v>0</v>
      </c>
      <c r="AA395" s="8">
        <v>392</v>
      </c>
      <c r="AB395" t="b">
        <f>OR(Tabla512[[#This Row],[Tiempo_lineal (ns)]]&gt;$L$508,Tabla512[[#This Row],[Tiempo_lineal (ns)]]&lt;$L$509)</f>
        <v>0</v>
      </c>
      <c r="AC395" t="b">
        <f>OR(Tabla512[[#This Row],[Tiempo_normal (ns)]]&gt;$M$508,Tabla512[[#This Row],[Tiempo_normal (ns)]]&lt;$M$509)</f>
        <v>0</v>
      </c>
      <c r="AD395" s="8">
        <v>392</v>
      </c>
      <c r="AE395" t="b">
        <f>OR(Tabla613[[#This Row],[Tiempo_lineal (ns)]]&gt;$O$508,Tabla613[[#This Row],[Tiempo_lineal (ns)]]&lt;$O$509)</f>
        <v>0</v>
      </c>
      <c r="AF395" s="1" t="b">
        <f>OR(Tabla613[[#This Row],[Tiempo_normal (ns)]]&gt;$P$508,Tabla613[[#This Row],[Tiempo_normal (ns)]]&lt;$P$509)</f>
        <v>0</v>
      </c>
    </row>
    <row r="396" spans="2:32" x14ac:dyDescent="0.3">
      <c r="B396">
        <v>393</v>
      </c>
      <c r="C396">
        <v>21295</v>
      </c>
      <c r="D396">
        <v>71325</v>
      </c>
      <c r="E396">
        <v>393</v>
      </c>
      <c r="F396">
        <v>213217</v>
      </c>
      <c r="G396">
        <v>688103</v>
      </c>
      <c r="H396">
        <v>393</v>
      </c>
      <c r="I396" s="35">
        <v>2147560</v>
      </c>
      <c r="J396" s="35">
        <v>7053220</v>
      </c>
      <c r="K396">
        <v>393</v>
      </c>
      <c r="L396" s="35">
        <v>23738400</v>
      </c>
      <c r="M396" s="35">
        <v>73812000</v>
      </c>
      <c r="N396">
        <v>393</v>
      </c>
      <c r="O396" s="35">
        <v>234059000</v>
      </c>
      <c r="P396" s="35">
        <v>835043000</v>
      </c>
      <c r="R396" s="7">
        <v>393</v>
      </c>
      <c r="S396" t="b">
        <f>OR(Tabla19[[#This Row],[Tiempo_lineal (ns)]]&gt;$C$508,Tabla19[[#This Row],[Tiempo_lineal (ns)]]&lt;$C$509)</f>
        <v>0</v>
      </c>
      <c r="T396" t="b">
        <f>OR(Tabla19[[#This Row],[Tiempo_normal (ns)]]&gt;$D$508,Tabla19[[#This Row],[Tiempo_normal (ns)]]&lt;$D$509)</f>
        <v>0</v>
      </c>
      <c r="U396" s="7">
        <v>393</v>
      </c>
      <c r="V396" t="b">
        <f>OR(Tabla310[[#This Row],[Tiempo_lineal (ns)]]&gt;$F$508,Tabla310[[#This Row],[Tiempo_lineal (ns)]]&lt;$F$509)</f>
        <v>0</v>
      </c>
      <c r="W396" t="b">
        <f>OR(Tabla310[[#This Row],[Tiempo_normal (ns)]]&gt;$G$508,Tabla310[[#This Row],[Tiempo_normal (ns)]]&lt;$G$509)</f>
        <v>0</v>
      </c>
      <c r="X396" s="7">
        <v>393</v>
      </c>
      <c r="Y396" t="b">
        <f>OR(Tabla411[[#This Row],[Tiempo_lineal (ns)]]&gt;$I$508,Tabla411[[#This Row],[Tiempo_lineal (ns)]]&lt;$I$509)</f>
        <v>0</v>
      </c>
      <c r="Z396" t="b">
        <f>OR(Tabla411[[#This Row],[Tiempo_normal (ns)]]&gt;$J$508,Tabla411[[#This Row],[Tiempo_normal (ns)]]&lt;$J$509)</f>
        <v>0</v>
      </c>
      <c r="AA396" s="7">
        <v>393</v>
      </c>
      <c r="AB396" t="b">
        <f>OR(Tabla512[[#This Row],[Tiempo_lineal (ns)]]&gt;$L$508,Tabla512[[#This Row],[Tiempo_lineal (ns)]]&lt;$L$509)</f>
        <v>0</v>
      </c>
      <c r="AC396" t="b">
        <f>OR(Tabla512[[#This Row],[Tiempo_normal (ns)]]&gt;$M$508,Tabla512[[#This Row],[Tiempo_normal (ns)]]&lt;$M$509)</f>
        <v>0</v>
      </c>
      <c r="AD396" s="7">
        <v>393</v>
      </c>
      <c r="AE396" t="b">
        <f>OR(Tabla613[[#This Row],[Tiempo_lineal (ns)]]&gt;$O$508,Tabla613[[#This Row],[Tiempo_lineal (ns)]]&lt;$O$509)</f>
        <v>0</v>
      </c>
      <c r="AF396" s="1" t="b">
        <f>OR(Tabla613[[#This Row],[Tiempo_normal (ns)]]&gt;$P$508,Tabla613[[#This Row],[Tiempo_normal (ns)]]&lt;$P$509)</f>
        <v>0</v>
      </c>
    </row>
    <row r="397" spans="2:32" x14ac:dyDescent="0.3">
      <c r="B397">
        <v>394</v>
      </c>
      <c r="C397">
        <v>21258</v>
      </c>
      <c r="D397">
        <v>65257</v>
      </c>
      <c r="E397">
        <v>394</v>
      </c>
      <c r="F397">
        <v>212618</v>
      </c>
      <c r="G397">
        <v>663310</v>
      </c>
      <c r="H397">
        <v>394</v>
      </c>
      <c r="I397" s="35">
        <v>2136470</v>
      </c>
      <c r="J397" s="35">
        <v>6491780</v>
      </c>
      <c r="K397">
        <v>394</v>
      </c>
      <c r="L397" s="35">
        <v>22555600</v>
      </c>
      <c r="M397" s="35">
        <v>73330900</v>
      </c>
      <c r="N397">
        <v>394</v>
      </c>
      <c r="O397" s="35">
        <v>237403000</v>
      </c>
      <c r="P397" s="35">
        <v>809709000</v>
      </c>
      <c r="R397" s="8">
        <v>394</v>
      </c>
      <c r="S397" t="b">
        <f>OR(Tabla19[[#This Row],[Tiempo_lineal (ns)]]&gt;$C$508,Tabla19[[#This Row],[Tiempo_lineal (ns)]]&lt;$C$509)</f>
        <v>0</v>
      </c>
      <c r="T397" t="b">
        <f>OR(Tabla19[[#This Row],[Tiempo_normal (ns)]]&gt;$D$508,Tabla19[[#This Row],[Tiempo_normal (ns)]]&lt;$D$509)</f>
        <v>0</v>
      </c>
      <c r="U397" s="8">
        <v>394</v>
      </c>
      <c r="V397" t="b">
        <f>OR(Tabla310[[#This Row],[Tiempo_lineal (ns)]]&gt;$F$508,Tabla310[[#This Row],[Tiempo_lineal (ns)]]&lt;$F$509)</f>
        <v>0</v>
      </c>
      <c r="W397" t="b">
        <f>OR(Tabla310[[#This Row],[Tiempo_normal (ns)]]&gt;$G$508,Tabla310[[#This Row],[Tiempo_normal (ns)]]&lt;$G$509)</f>
        <v>0</v>
      </c>
      <c r="X397" s="8">
        <v>394</v>
      </c>
      <c r="Y397" t="b">
        <f>OR(Tabla411[[#This Row],[Tiempo_lineal (ns)]]&gt;$I$508,Tabla411[[#This Row],[Tiempo_lineal (ns)]]&lt;$I$509)</f>
        <v>0</v>
      </c>
      <c r="Z397" t="b">
        <f>OR(Tabla411[[#This Row],[Tiempo_normal (ns)]]&gt;$J$508,Tabla411[[#This Row],[Tiempo_normal (ns)]]&lt;$J$509)</f>
        <v>0</v>
      </c>
      <c r="AA397" s="8">
        <v>394</v>
      </c>
      <c r="AB397" t="b">
        <f>OR(Tabla512[[#This Row],[Tiempo_lineal (ns)]]&gt;$L$508,Tabla512[[#This Row],[Tiempo_lineal (ns)]]&lt;$L$509)</f>
        <v>0</v>
      </c>
      <c r="AC397" t="b">
        <f>OR(Tabla512[[#This Row],[Tiempo_normal (ns)]]&gt;$M$508,Tabla512[[#This Row],[Tiempo_normal (ns)]]&lt;$M$509)</f>
        <v>0</v>
      </c>
      <c r="AD397" s="8">
        <v>394</v>
      </c>
      <c r="AE397" t="b">
        <f>OR(Tabla613[[#This Row],[Tiempo_lineal (ns)]]&gt;$O$508,Tabla613[[#This Row],[Tiempo_lineal (ns)]]&lt;$O$509)</f>
        <v>0</v>
      </c>
      <c r="AF397" s="1" t="b">
        <f>OR(Tabla613[[#This Row],[Tiempo_normal (ns)]]&gt;$P$508,Tabla613[[#This Row],[Tiempo_normal (ns)]]&lt;$P$509)</f>
        <v>0</v>
      </c>
    </row>
    <row r="398" spans="2:32" x14ac:dyDescent="0.3">
      <c r="B398">
        <v>395</v>
      </c>
      <c r="C398">
        <v>21281</v>
      </c>
      <c r="D398">
        <v>69640</v>
      </c>
      <c r="E398">
        <v>395</v>
      </c>
      <c r="F398">
        <v>213094</v>
      </c>
      <c r="G398">
        <v>657962</v>
      </c>
      <c r="H398">
        <v>395</v>
      </c>
      <c r="I398" s="35">
        <v>2346850</v>
      </c>
      <c r="J398" s="35">
        <v>7118020</v>
      </c>
      <c r="K398">
        <v>395</v>
      </c>
      <c r="L398" s="35">
        <v>22308300</v>
      </c>
      <c r="M398" s="35">
        <v>73505000</v>
      </c>
      <c r="N398">
        <v>395</v>
      </c>
      <c r="O398" s="35">
        <v>233258000</v>
      </c>
      <c r="P398" s="35">
        <v>742181000</v>
      </c>
      <c r="R398" s="7">
        <v>395</v>
      </c>
      <c r="S398" t="b">
        <f>OR(Tabla19[[#This Row],[Tiempo_lineal (ns)]]&gt;$C$508,Tabla19[[#This Row],[Tiempo_lineal (ns)]]&lt;$C$509)</f>
        <v>0</v>
      </c>
      <c r="T398" t="b">
        <f>OR(Tabla19[[#This Row],[Tiempo_normal (ns)]]&gt;$D$508,Tabla19[[#This Row],[Tiempo_normal (ns)]]&lt;$D$509)</f>
        <v>0</v>
      </c>
      <c r="U398" s="7">
        <v>395</v>
      </c>
      <c r="V398" t="b">
        <f>OR(Tabla310[[#This Row],[Tiempo_lineal (ns)]]&gt;$F$508,Tabla310[[#This Row],[Tiempo_lineal (ns)]]&lt;$F$509)</f>
        <v>0</v>
      </c>
      <c r="W398" t="b">
        <f>OR(Tabla310[[#This Row],[Tiempo_normal (ns)]]&gt;$G$508,Tabla310[[#This Row],[Tiempo_normal (ns)]]&lt;$G$509)</f>
        <v>0</v>
      </c>
      <c r="X398" s="7">
        <v>395</v>
      </c>
      <c r="Y398" t="b">
        <f>OR(Tabla411[[#This Row],[Tiempo_lineal (ns)]]&gt;$I$508,Tabla411[[#This Row],[Tiempo_lineal (ns)]]&lt;$I$509)</f>
        <v>0</v>
      </c>
      <c r="Z398" t="b">
        <f>OR(Tabla411[[#This Row],[Tiempo_normal (ns)]]&gt;$J$508,Tabla411[[#This Row],[Tiempo_normal (ns)]]&lt;$J$509)</f>
        <v>0</v>
      </c>
      <c r="AA398" s="7">
        <v>395</v>
      </c>
      <c r="AB398" t="b">
        <f>OR(Tabla512[[#This Row],[Tiempo_lineal (ns)]]&gt;$L$508,Tabla512[[#This Row],[Tiempo_lineal (ns)]]&lt;$L$509)</f>
        <v>0</v>
      </c>
      <c r="AC398" t="b">
        <f>OR(Tabla512[[#This Row],[Tiempo_normal (ns)]]&gt;$M$508,Tabla512[[#This Row],[Tiempo_normal (ns)]]&lt;$M$509)</f>
        <v>0</v>
      </c>
      <c r="AD398" s="7">
        <v>395</v>
      </c>
      <c r="AE398" t="b">
        <f>OR(Tabla613[[#This Row],[Tiempo_lineal (ns)]]&gt;$O$508,Tabla613[[#This Row],[Tiempo_lineal (ns)]]&lt;$O$509)</f>
        <v>0</v>
      </c>
      <c r="AF398" s="1" t="b">
        <f>OR(Tabla613[[#This Row],[Tiempo_normal (ns)]]&gt;$P$508,Tabla613[[#This Row],[Tiempo_normal (ns)]]&lt;$P$509)</f>
        <v>0</v>
      </c>
    </row>
    <row r="399" spans="2:32" x14ac:dyDescent="0.3">
      <c r="B399">
        <v>396</v>
      </c>
      <c r="C399">
        <v>21263</v>
      </c>
      <c r="D399">
        <v>70799</v>
      </c>
      <c r="E399">
        <v>396</v>
      </c>
      <c r="F399">
        <v>213008</v>
      </c>
      <c r="G399">
        <v>857403</v>
      </c>
      <c r="H399">
        <v>396</v>
      </c>
      <c r="I399" s="35">
        <v>2215360</v>
      </c>
      <c r="J399" s="35">
        <v>7057540</v>
      </c>
      <c r="K399">
        <v>396</v>
      </c>
      <c r="L399" s="35">
        <v>22070900</v>
      </c>
      <c r="M399" s="35">
        <v>69754200</v>
      </c>
      <c r="N399">
        <v>396</v>
      </c>
      <c r="O399" s="35">
        <v>230004000</v>
      </c>
      <c r="P399" s="35">
        <v>829133000</v>
      </c>
      <c r="R399" s="8">
        <v>396</v>
      </c>
      <c r="S399" t="b">
        <f>OR(Tabla19[[#This Row],[Tiempo_lineal (ns)]]&gt;$C$508,Tabla19[[#This Row],[Tiempo_lineal (ns)]]&lt;$C$509)</f>
        <v>0</v>
      </c>
      <c r="T399" t="b">
        <f>OR(Tabla19[[#This Row],[Tiempo_normal (ns)]]&gt;$D$508,Tabla19[[#This Row],[Tiempo_normal (ns)]]&lt;$D$509)</f>
        <v>0</v>
      </c>
      <c r="U399" s="8">
        <v>396</v>
      </c>
      <c r="V399" t="b">
        <f>OR(Tabla310[[#This Row],[Tiempo_lineal (ns)]]&gt;$F$508,Tabla310[[#This Row],[Tiempo_lineal (ns)]]&lt;$F$509)</f>
        <v>0</v>
      </c>
      <c r="W399" t="b">
        <f>OR(Tabla310[[#This Row],[Tiempo_normal (ns)]]&gt;$G$508,Tabla310[[#This Row],[Tiempo_normal (ns)]]&lt;$G$509)</f>
        <v>0</v>
      </c>
      <c r="X399" s="8">
        <v>396</v>
      </c>
      <c r="Y399" t="b">
        <f>OR(Tabla411[[#This Row],[Tiempo_lineal (ns)]]&gt;$I$508,Tabla411[[#This Row],[Tiempo_lineal (ns)]]&lt;$I$509)</f>
        <v>0</v>
      </c>
      <c r="Z399" t="b">
        <f>OR(Tabla411[[#This Row],[Tiempo_normal (ns)]]&gt;$J$508,Tabla411[[#This Row],[Tiempo_normal (ns)]]&lt;$J$509)</f>
        <v>0</v>
      </c>
      <c r="AA399" s="8">
        <v>396</v>
      </c>
      <c r="AB399" t="b">
        <f>OR(Tabla512[[#This Row],[Tiempo_lineal (ns)]]&gt;$L$508,Tabla512[[#This Row],[Tiempo_lineal (ns)]]&lt;$L$509)</f>
        <v>0</v>
      </c>
      <c r="AC399" t="b">
        <f>OR(Tabla512[[#This Row],[Tiempo_normal (ns)]]&gt;$M$508,Tabla512[[#This Row],[Tiempo_normal (ns)]]&lt;$M$509)</f>
        <v>0</v>
      </c>
      <c r="AD399" s="8">
        <v>396</v>
      </c>
      <c r="AE399" t="b">
        <f>OR(Tabla613[[#This Row],[Tiempo_lineal (ns)]]&gt;$O$508,Tabla613[[#This Row],[Tiempo_lineal (ns)]]&lt;$O$509)</f>
        <v>0</v>
      </c>
      <c r="AF399" s="1" t="b">
        <f>OR(Tabla613[[#This Row],[Tiempo_normal (ns)]]&gt;$P$508,Tabla613[[#This Row],[Tiempo_normal (ns)]]&lt;$P$509)</f>
        <v>0</v>
      </c>
    </row>
    <row r="400" spans="2:32" x14ac:dyDescent="0.3">
      <c r="B400">
        <v>397</v>
      </c>
      <c r="C400">
        <v>21312</v>
      </c>
      <c r="D400">
        <v>66075</v>
      </c>
      <c r="E400">
        <v>397</v>
      </c>
      <c r="F400">
        <v>213022</v>
      </c>
      <c r="G400">
        <v>706597</v>
      </c>
      <c r="H400">
        <v>397</v>
      </c>
      <c r="I400" s="35">
        <v>2408530</v>
      </c>
      <c r="J400" s="35">
        <v>6729460</v>
      </c>
      <c r="K400">
        <v>397</v>
      </c>
      <c r="L400" s="35">
        <v>24140200</v>
      </c>
      <c r="M400" s="35">
        <v>72818400</v>
      </c>
      <c r="N400">
        <v>397</v>
      </c>
      <c r="O400" s="35">
        <v>241151000</v>
      </c>
      <c r="P400" s="35">
        <v>794626000</v>
      </c>
      <c r="R400" s="7">
        <v>397</v>
      </c>
      <c r="S400" t="b">
        <f>OR(Tabla19[[#This Row],[Tiempo_lineal (ns)]]&gt;$C$508,Tabla19[[#This Row],[Tiempo_lineal (ns)]]&lt;$C$509)</f>
        <v>0</v>
      </c>
      <c r="T400" t="b">
        <f>OR(Tabla19[[#This Row],[Tiempo_normal (ns)]]&gt;$D$508,Tabla19[[#This Row],[Tiempo_normal (ns)]]&lt;$D$509)</f>
        <v>0</v>
      </c>
      <c r="U400" s="7">
        <v>397</v>
      </c>
      <c r="V400" t="b">
        <f>OR(Tabla310[[#This Row],[Tiempo_lineal (ns)]]&gt;$F$508,Tabla310[[#This Row],[Tiempo_lineal (ns)]]&lt;$F$509)</f>
        <v>0</v>
      </c>
      <c r="W400" t="b">
        <f>OR(Tabla310[[#This Row],[Tiempo_normal (ns)]]&gt;$G$508,Tabla310[[#This Row],[Tiempo_normal (ns)]]&lt;$G$509)</f>
        <v>0</v>
      </c>
      <c r="X400" s="7">
        <v>397</v>
      </c>
      <c r="Y400" t="b">
        <f>OR(Tabla411[[#This Row],[Tiempo_lineal (ns)]]&gt;$I$508,Tabla411[[#This Row],[Tiempo_lineal (ns)]]&lt;$I$509)</f>
        <v>0</v>
      </c>
      <c r="Z400" t="b">
        <f>OR(Tabla411[[#This Row],[Tiempo_normal (ns)]]&gt;$J$508,Tabla411[[#This Row],[Tiempo_normal (ns)]]&lt;$J$509)</f>
        <v>0</v>
      </c>
      <c r="AA400" s="7">
        <v>397</v>
      </c>
      <c r="AB400" t="b">
        <f>OR(Tabla512[[#This Row],[Tiempo_lineal (ns)]]&gt;$L$508,Tabla512[[#This Row],[Tiempo_lineal (ns)]]&lt;$L$509)</f>
        <v>0</v>
      </c>
      <c r="AC400" t="b">
        <f>OR(Tabla512[[#This Row],[Tiempo_normal (ns)]]&gt;$M$508,Tabla512[[#This Row],[Tiempo_normal (ns)]]&lt;$M$509)</f>
        <v>0</v>
      </c>
      <c r="AD400" s="7">
        <v>397</v>
      </c>
      <c r="AE400" t="b">
        <f>OR(Tabla613[[#This Row],[Tiempo_lineal (ns)]]&gt;$O$508,Tabla613[[#This Row],[Tiempo_lineal (ns)]]&lt;$O$509)</f>
        <v>0</v>
      </c>
      <c r="AF400" s="1" t="b">
        <f>OR(Tabla613[[#This Row],[Tiempo_normal (ns)]]&gt;$P$508,Tabla613[[#This Row],[Tiempo_normal (ns)]]&lt;$P$509)</f>
        <v>0</v>
      </c>
    </row>
    <row r="401" spans="2:32" x14ac:dyDescent="0.3">
      <c r="B401">
        <v>398</v>
      </c>
      <c r="C401">
        <v>21270</v>
      </c>
      <c r="D401">
        <v>66544</v>
      </c>
      <c r="E401">
        <v>398</v>
      </c>
      <c r="F401">
        <v>213061</v>
      </c>
      <c r="G401">
        <v>642944</v>
      </c>
      <c r="H401">
        <v>398</v>
      </c>
      <c r="I401" s="35">
        <v>2132420</v>
      </c>
      <c r="J401" s="35">
        <v>6932750</v>
      </c>
      <c r="K401">
        <v>398</v>
      </c>
      <c r="L401" s="35">
        <v>22810500</v>
      </c>
      <c r="M401" s="35">
        <v>80487800</v>
      </c>
      <c r="N401">
        <v>398</v>
      </c>
      <c r="O401" s="35">
        <v>243648000</v>
      </c>
      <c r="P401" s="35">
        <v>762884000</v>
      </c>
      <c r="R401" s="8">
        <v>398</v>
      </c>
      <c r="S401" t="b">
        <f>OR(Tabla19[[#This Row],[Tiempo_lineal (ns)]]&gt;$C$508,Tabla19[[#This Row],[Tiempo_lineal (ns)]]&lt;$C$509)</f>
        <v>0</v>
      </c>
      <c r="T401" t="b">
        <f>OR(Tabla19[[#This Row],[Tiempo_normal (ns)]]&gt;$D$508,Tabla19[[#This Row],[Tiempo_normal (ns)]]&lt;$D$509)</f>
        <v>0</v>
      </c>
      <c r="U401" s="8">
        <v>398</v>
      </c>
      <c r="V401" t="b">
        <f>OR(Tabla310[[#This Row],[Tiempo_lineal (ns)]]&gt;$F$508,Tabla310[[#This Row],[Tiempo_lineal (ns)]]&lt;$F$509)</f>
        <v>0</v>
      </c>
      <c r="W401" t="b">
        <f>OR(Tabla310[[#This Row],[Tiempo_normal (ns)]]&gt;$G$508,Tabla310[[#This Row],[Tiempo_normal (ns)]]&lt;$G$509)</f>
        <v>0</v>
      </c>
      <c r="X401" s="8">
        <v>398</v>
      </c>
      <c r="Y401" t="b">
        <f>OR(Tabla411[[#This Row],[Tiempo_lineal (ns)]]&gt;$I$508,Tabla411[[#This Row],[Tiempo_lineal (ns)]]&lt;$I$509)</f>
        <v>0</v>
      </c>
      <c r="Z401" t="b">
        <f>OR(Tabla411[[#This Row],[Tiempo_normal (ns)]]&gt;$J$508,Tabla411[[#This Row],[Tiempo_normal (ns)]]&lt;$J$509)</f>
        <v>0</v>
      </c>
      <c r="AA401" s="8">
        <v>398</v>
      </c>
      <c r="AB401" t="b">
        <f>OR(Tabla512[[#This Row],[Tiempo_lineal (ns)]]&gt;$L$508,Tabla512[[#This Row],[Tiempo_lineal (ns)]]&lt;$L$509)</f>
        <v>0</v>
      </c>
      <c r="AC401" t="b">
        <f>OR(Tabla512[[#This Row],[Tiempo_normal (ns)]]&gt;$M$508,Tabla512[[#This Row],[Tiempo_normal (ns)]]&lt;$M$509)</f>
        <v>0</v>
      </c>
      <c r="AD401" s="8">
        <v>398</v>
      </c>
      <c r="AE401" t="b">
        <f>OR(Tabla613[[#This Row],[Tiempo_lineal (ns)]]&gt;$O$508,Tabla613[[#This Row],[Tiempo_lineal (ns)]]&lt;$O$509)</f>
        <v>0</v>
      </c>
      <c r="AF401" s="1" t="b">
        <f>OR(Tabla613[[#This Row],[Tiempo_normal (ns)]]&gt;$P$508,Tabla613[[#This Row],[Tiempo_normal (ns)]]&lt;$P$509)</f>
        <v>0</v>
      </c>
    </row>
    <row r="402" spans="2:32" x14ac:dyDescent="0.3">
      <c r="B402">
        <v>399</v>
      </c>
      <c r="C402">
        <v>21309</v>
      </c>
      <c r="D402">
        <v>66919</v>
      </c>
      <c r="E402">
        <v>399</v>
      </c>
      <c r="F402">
        <v>223828</v>
      </c>
      <c r="G402">
        <v>652847</v>
      </c>
      <c r="H402">
        <v>399</v>
      </c>
      <c r="I402" s="35">
        <v>2164580</v>
      </c>
      <c r="J402" s="35">
        <v>6782920</v>
      </c>
      <c r="K402">
        <v>399</v>
      </c>
      <c r="L402" s="35">
        <v>22147700</v>
      </c>
      <c r="M402" s="35">
        <v>77595700</v>
      </c>
      <c r="N402">
        <v>399</v>
      </c>
      <c r="O402" s="35">
        <v>236195000</v>
      </c>
      <c r="P402" s="35">
        <v>798133000</v>
      </c>
      <c r="R402" s="7">
        <v>399</v>
      </c>
      <c r="S402" t="b">
        <f>OR(Tabla19[[#This Row],[Tiempo_lineal (ns)]]&gt;$C$508,Tabla19[[#This Row],[Tiempo_lineal (ns)]]&lt;$C$509)</f>
        <v>0</v>
      </c>
      <c r="T402" t="b">
        <f>OR(Tabla19[[#This Row],[Tiempo_normal (ns)]]&gt;$D$508,Tabla19[[#This Row],[Tiempo_normal (ns)]]&lt;$D$509)</f>
        <v>0</v>
      </c>
      <c r="U402" s="7">
        <v>399</v>
      </c>
      <c r="V402" t="b">
        <f>OR(Tabla310[[#This Row],[Tiempo_lineal (ns)]]&gt;$F$508,Tabla310[[#This Row],[Tiempo_lineal (ns)]]&lt;$F$509)</f>
        <v>0</v>
      </c>
      <c r="W402" t="b">
        <f>OR(Tabla310[[#This Row],[Tiempo_normal (ns)]]&gt;$G$508,Tabla310[[#This Row],[Tiempo_normal (ns)]]&lt;$G$509)</f>
        <v>0</v>
      </c>
      <c r="X402" s="7">
        <v>399</v>
      </c>
      <c r="Y402" t="b">
        <f>OR(Tabla411[[#This Row],[Tiempo_lineal (ns)]]&gt;$I$508,Tabla411[[#This Row],[Tiempo_lineal (ns)]]&lt;$I$509)</f>
        <v>0</v>
      </c>
      <c r="Z402" t="b">
        <f>OR(Tabla411[[#This Row],[Tiempo_normal (ns)]]&gt;$J$508,Tabla411[[#This Row],[Tiempo_normal (ns)]]&lt;$J$509)</f>
        <v>0</v>
      </c>
      <c r="AA402" s="7">
        <v>399</v>
      </c>
      <c r="AB402" t="b">
        <f>OR(Tabla512[[#This Row],[Tiempo_lineal (ns)]]&gt;$L$508,Tabla512[[#This Row],[Tiempo_lineal (ns)]]&lt;$L$509)</f>
        <v>0</v>
      </c>
      <c r="AC402" t="b">
        <f>OR(Tabla512[[#This Row],[Tiempo_normal (ns)]]&gt;$M$508,Tabla512[[#This Row],[Tiempo_normal (ns)]]&lt;$M$509)</f>
        <v>0</v>
      </c>
      <c r="AD402" s="7">
        <v>399</v>
      </c>
      <c r="AE402" t="b">
        <f>OR(Tabla613[[#This Row],[Tiempo_lineal (ns)]]&gt;$O$508,Tabla613[[#This Row],[Tiempo_lineal (ns)]]&lt;$O$509)</f>
        <v>0</v>
      </c>
      <c r="AF402" s="1" t="b">
        <f>OR(Tabla613[[#This Row],[Tiempo_normal (ns)]]&gt;$P$508,Tabla613[[#This Row],[Tiempo_normal (ns)]]&lt;$P$509)</f>
        <v>0</v>
      </c>
    </row>
    <row r="403" spans="2:32" x14ac:dyDescent="0.3">
      <c r="B403">
        <v>400</v>
      </c>
      <c r="C403">
        <v>21267</v>
      </c>
      <c r="D403">
        <v>67230</v>
      </c>
      <c r="E403">
        <v>400</v>
      </c>
      <c r="F403">
        <v>232980</v>
      </c>
      <c r="G403">
        <v>656799</v>
      </c>
      <c r="H403">
        <v>400</v>
      </c>
      <c r="I403" s="35">
        <v>2364320</v>
      </c>
      <c r="J403" s="35">
        <v>6716530</v>
      </c>
      <c r="K403">
        <v>400</v>
      </c>
      <c r="L403" s="35">
        <v>24851600</v>
      </c>
      <c r="M403" s="35">
        <v>79734900</v>
      </c>
      <c r="N403">
        <v>400</v>
      </c>
      <c r="O403" s="35">
        <v>227422000</v>
      </c>
      <c r="P403" s="35">
        <v>762990000</v>
      </c>
      <c r="R403" s="8">
        <v>400</v>
      </c>
      <c r="S403" t="b">
        <f>OR(Tabla19[[#This Row],[Tiempo_lineal (ns)]]&gt;$C$508,Tabla19[[#This Row],[Tiempo_lineal (ns)]]&lt;$C$509)</f>
        <v>0</v>
      </c>
      <c r="T403" t="b">
        <f>OR(Tabla19[[#This Row],[Tiempo_normal (ns)]]&gt;$D$508,Tabla19[[#This Row],[Tiempo_normal (ns)]]&lt;$D$509)</f>
        <v>0</v>
      </c>
      <c r="U403" s="8">
        <v>400</v>
      </c>
      <c r="V403" t="b">
        <f>OR(Tabla310[[#This Row],[Tiempo_lineal (ns)]]&gt;$F$508,Tabla310[[#This Row],[Tiempo_lineal (ns)]]&lt;$F$509)</f>
        <v>0</v>
      </c>
      <c r="W403" t="b">
        <f>OR(Tabla310[[#This Row],[Tiempo_normal (ns)]]&gt;$G$508,Tabla310[[#This Row],[Tiempo_normal (ns)]]&lt;$G$509)</f>
        <v>0</v>
      </c>
      <c r="X403" s="8">
        <v>400</v>
      </c>
      <c r="Y403" t="b">
        <f>OR(Tabla411[[#This Row],[Tiempo_lineal (ns)]]&gt;$I$508,Tabla411[[#This Row],[Tiempo_lineal (ns)]]&lt;$I$509)</f>
        <v>0</v>
      </c>
      <c r="Z403" t="b">
        <f>OR(Tabla411[[#This Row],[Tiempo_normal (ns)]]&gt;$J$508,Tabla411[[#This Row],[Tiempo_normal (ns)]]&lt;$J$509)</f>
        <v>0</v>
      </c>
      <c r="AA403" s="8">
        <v>400</v>
      </c>
      <c r="AB403" t="b">
        <f>OR(Tabla512[[#This Row],[Tiempo_lineal (ns)]]&gt;$L$508,Tabla512[[#This Row],[Tiempo_lineal (ns)]]&lt;$L$509)</f>
        <v>0</v>
      </c>
      <c r="AC403" t="b">
        <f>OR(Tabla512[[#This Row],[Tiempo_normal (ns)]]&gt;$M$508,Tabla512[[#This Row],[Tiempo_normal (ns)]]&lt;$M$509)</f>
        <v>0</v>
      </c>
      <c r="AD403" s="8">
        <v>400</v>
      </c>
      <c r="AE403" t="b">
        <f>OR(Tabla613[[#This Row],[Tiempo_lineal (ns)]]&gt;$O$508,Tabla613[[#This Row],[Tiempo_lineal (ns)]]&lt;$O$509)</f>
        <v>0</v>
      </c>
      <c r="AF403" s="1" t="b">
        <f>OR(Tabla613[[#This Row],[Tiempo_normal (ns)]]&gt;$P$508,Tabla613[[#This Row],[Tiempo_normal (ns)]]&lt;$P$509)</f>
        <v>0</v>
      </c>
    </row>
    <row r="404" spans="2:32" x14ac:dyDescent="0.3">
      <c r="B404">
        <v>401</v>
      </c>
      <c r="C404">
        <v>21250</v>
      </c>
      <c r="D404">
        <v>71101</v>
      </c>
      <c r="E404">
        <v>401</v>
      </c>
      <c r="F404">
        <v>231293</v>
      </c>
      <c r="G404">
        <v>897328</v>
      </c>
      <c r="H404">
        <v>401</v>
      </c>
      <c r="I404" s="35">
        <v>2148960</v>
      </c>
      <c r="J404" s="35">
        <v>7163940</v>
      </c>
      <c r="K404">
        <v>401</v>
      </c>
      <c r="L404" s="35">
        <v>24386400</v>
      </c>
      <c r="M404" s="35">
        <v>77549500</v>
      </c>
      <c r="N404">
        <v>401</v>
      </c>
      <c r="O404" s="35">
        <v>234543000</v>
      </c>
      <c r="P404" s="35">
        <v>735684000</v>
      </c>
      <c r="R404" s="7">
        <v>401</v>
      </c>
      <c r="S404" t="b">
        <f>OR(Tabla19[[#This Row],[Tiempo_lineal (ns)]]&gt;$C$508,Tabla19[[#This Row],[Tiempo_lineal (ns)]]&lt;$C$509)</f>
        <v>0</v>
      </c>
      <c r="T404" t="b">
        <f>OR(Tabla19[[#This Row],[Tiempo_normal (ns)]]&gt;$D$508,Tabla19[[#This Row],[Tiempo_normal (ns)]]&lt;$D$509)</f>
        <v>0</v>
      </c>
      <c r="U404" s="7">
        <v>401</v>
      </c>
      <c r="V404" t="b">
        <f>OR(Tabla310[[#This Row],[Tiempo_lineal (ns)]]&gt;$F$508,Tabla310[[#This Row],[Tiempo_lineal (ns)]]&lt;$F$509)</f>
        <v>0</v>
      </c>
      <c r="W404" t="b">
        <f>OR(Tabla310[[#This Row],[Tiempo_normal (ns)]]&gt;$G$508,Tabla310[[#This Row],[Tiempo_normal (ns)]]&lt;$G$509)</f>
        <v>0</v>
      </c>
      <c r="X404" s="7">
        <v>401</v>
      </c>
      <c r="Y404" t="b">
        <f>OR(Tabla411[[#This Row],[Tiempo_lineal (ns)]]&gt;$I$508,Tabla411[[#This Row],[Tiempo_lineal (ns)]]&lt;$I$509)</f>
        <v>0</v>
      </c>
      <c r="Z404" t="b">
        <f>OR(Tabla411[[#This Row],[Tiempo_normal (ns)]]&gt;$J$508,Tabla411[[#This Row],[Tiempo_normal (ns)]]&lt;$J$509)</f>
        <v>0</v>
      </c>
      <c r="AA404" s="7">
        <v>401</v>
      </c>
      <c r="AB404" t="b">
        <f>OR(Tabla512[[#This Row],[Tiempo_lineal (ns)]]&gt;$L$508,Tabla512[[#This Row],[Tiempo_lineal (ns)]]&lt;$L$509)</f>
        <v>0</v>
      </c>
      <c r="AC404" t="b">
        <f>OR(Tabla512[[#This Row],[Tiempo_normal (ns)]]&gt;$M$508,Tabla512[[#This Row],[Tiempo_normal (ns)]]&lt;$M$509)</f>
        <v>0</v>
      </c>
      <c r="AD404" s="7">
        <v>401</v>
      </c>
      <c r="AE404" t="b">
        <f>OR(Tabla613[[#This Row],[Tiempo_lineal (ns)]]&gt;$O$508,Tabla613[[#This Row],[Tiempo_lineal (ns)]]&lt;$O$509)</f>
        <v>0</v>
      </c>
      <c r="AF404" s="1" t="b">
        <f>OR(Tabla613[[#This Row],[Tiempo_normal (ns)]]&gt;$P$508,Tabla613[[#This Row],[Tiempo_normal (ns)]]&lt;$P$509)</f>
        <v>0</v>
      </c>
    </row>
    <row r="405" spans="2:32" x14ac:dyDescent="0.3">
      <c r="B405">
        <v>402</v>
      </c>
      <c r="C405">
        <v>21238</v>
      </c>
      <c r="D405">
        <v>69794</v>
      </c>
      <c r="E405">
        <v>402</v>
      </c>
      <c r="F405">
        <v>270310</v>
      </c>
      <c r="G405">
        <v>901780</v>
      </c>
      <c r="H405">
        <v>402</v>
      </c>
      <c r="I405" s="35">
        <v>2130620</v>
      </c>
      <c r="J405" s="35">
        <v>6598580</v>
      </c>
      <c r="K405">
        <v>402</v>
      </c>
      <c r="L405" s="35">
        <v>23021400</v>
      </c>
      <c r="M405" s="35">
        <v>76394600</v>
      </c>
      <c r="N405">
        <v>402</v>
      </c>
      <c r="O405" s="35">
        <v>244500000</v>
      </c>
      <c r="P405" s="35">
        <v>792923000</v>
      </c>
      <c r="R405" s="8">
        <v>402</v>
      </c>
      <c r="S405" t="b">
        <f>OR(Tabla19[[#This Row],[Tiempo_lineal (ns)]]&gt;$C$508,Tabla19[[#This Row],[Tiempo_lineal (ns)]]&lt;$C$509)</f>
        <v>0</v>
      </c>
      <c r="T405" t="b">
        <f>OR(Tabla19[[#This Row],[Tiempo_normal (ns)]]&gt;$D$508,Tabla19[[#This Row],[Tiempo_normal (ns)]]&lt;$D$509)</f>
        <v>0</v>
      </c>
      <c r="U405" s="8">
        <v>402</v>
      </c>
      <c r="V405" t="b">
        <f>OR(Tabla310[[#This Row],[Tiempo_lineal (ns)]]&gt;$F$508,Tabla310[[#This Row],[Tiempo_lineal (ns)]]&lt;$F$509)</f>
        <v>0</v>
      </c>
      <c r="W405" t="b">
        <f>OR(Tabla310[[#This Row],[Tiempo_normal (ns)]]&gt;$G$508,Tabla310[[#This Row],[Tiempo_normal (ns)]]&lt;$G$509)</f>
        <v>0</v>
      </c>
      <c r="X405" s="8">
        <v>402</v>
      </c>
      <c r="Y405" t="b">
        <f>OR(Tabla411[[#This Row],[Tiempo_lineal (ns)]]&gt;$I$508,Tabla411[[#This Row],[Tiempo_lineal (ns)]]&lt;$I$509)</f>
        <v>0</v>
      </c>
      <c r="Z405" t="b">
        <f>OR(Tabla411[[#This Row],[Tiempo_normal (ns)]]&gt;$J$508,Tabla411[[#This Row],[Tiempo_normal (ns)]]&lt;$J$509)</f>
        <v>0</v>
      </c>
      <c r="AA405" s="8">
        <v>402</v>
      </c>
      <c r="AB405" t="b">
        <f>OR(Tabla512[[#This Row],[Tiempo_lineal (ns)]]&gt;$L$508,Tabla512[[#This Row],[Tiempo_lineal (ns)]]&lt;$L$509)</f>
        <v>0</v>
      </c>
      <c r="AC405" t="b">
        <f>OR(Tabla512[[#This Row],[Tiempo_normal (ns)]]&gt;$M$508,Tabla512[[#This Row],[Tiempo_normal (ns)]]&lt;$M$509)</f>
        <v>0</v>
      </c>
      <c r="AD405" s="8">
        <v>402</v>
      </c>
      <c r="AE405" t="b">
        <f>OR(Tabla613[[#This Row],[Tiempo_lineal (ns)]]&gt;$O$508,Tabla613[[#This Row],[Tiempo_lineal (ns)]]&lt;$O$509)</f>
        <v>0</v>
      </c>
      <c r="AF405" s="1" t="b">
        <f>OR(Tabla613[[#This Row],[Tiempo_normal (ns)]]&gt;$P$508,Tabla613[[#This Row],[Tiempo_normal (ns)]]&lt;$P$509)</f>
        <v>0</v>
      </c>
    </row>
    <row r="406" spans="2:32" x14ac:dyDescent="0.3">
      <c r="B406">
        <v>403</v>
      </c>
      <c r="C406">
        <v>21284</v>
      </c>
      <c r="D406">
        <v>72348</v>
      </c>
      <c r="E406">
        <v>403</v>
      </c>
      <c r="F406">
        <v>230938</v>
      </c>
      <c r="G406">
        <v>648164</v>
      </c>
      <c r="H406">
        <v>403</v>
      </c>
      <c r="I406" s="35">
        <v>2148700</v>
      </c>
      <c r="J406" s="35">
        <v>7283100</v>
      </c>
      <c r="K406">
        <v>403</v>
      </c>
      <c r="L406" s="35">
        <v>24078900</v>
      </c>
      <c r="M406" s="35">
        <v>78540900</v>
      </c>
      <c r="N406">
        <v>403</v>
      </c>
      <c r="O406" s="35">
        <v>224259000</v>
      </c>
      <c r="P406" s="35">
        <v>779896000</v>
      </c>
      <c r="R406" s="7">
        <v>403</v>
      </c>
      <c r="S406" t="b">
        <f>OR(Tabla19[[#This Row],[Tiempo_lineal (ns)]]&gt;$C$508,Tabla19[[#This Row],[Tiempo_lineal (ns)]]&lt;$C$509)</f>
        <v>0</v>
      </c>
      <c r="T406" t="b">
        <f>OR(Tabla19[[#This Row],[Tiempo_normal (ns)]]&gt;$D$508,Tabla19[[#This Row],[Tiempo_normal (ns)]]&lt;$D$509)</f>
        <v>0</v>
      </c>
      <c r="U406" s="7">
        <v>403</v>
      </c>
      <c r="V406" t="b">
        <f>OR(Tabla310[[#This Row],[Tiempo_lineal (ns)]]&gt;$F$508,Tabla310[[#This Row],[Tiempo_lineal (ns)]]&lt;$F$509)</f>
        <v>0</v>
      </c>
      <c r="W406" t="b">
        <f>OR(Tabla310[[#This Row],[Tiempo_normal (ns)]]&gt;$G$508,Tabla310[[#This Row],[Tiempo_normal (ns)]]&lt;$G$509)</f>
        <v>0</v>
      </c>
      <c r="X406" s="7">
        <v>403</v>
      </c>
      <c r="Y406" t="b">
        <f>OR(Tabla411[[#This Row],[Tiempo_lineal (ns)]]&gt;$I$508,Tabla411[[#This Row],[Tiempo_lineal (ns)]]&lt;$I$509)</f>
        <v>0</v>
      </c>
      <c r="Z406" t="b">
        <f>OR(Tabla411[[#This Row],[Tiempo_normal (ns)]]&gt;$J$508,Tabla411[[#This Row],[Tiempo_normal (ns)]]&lt;$J$509)</f>
        <v>0</v>
      </c>
      <c r="AA406" s="7">
        <v>403</v>
      </c>
      <c r="AB406" t="b">
        <f>OR(Tabla512[[#This Row],[Tiempo_lineal (ns)]]&gt;$L$508,Tabla512[[#This Row],[Tiempo_lineal (ns)]]&lt;$L$509)</f>
        <v>0</v>
      </c>
      <c r="AC406" t="b">
        <f>OR(Tabla512[[#This Row],[Tiempo_normal (ns)]]&gt;$M$508,Tabla512[[#This Row],[Tiempo_normal (ns)]]&lt;$M$509)</f>
        <v>0</v>
      </c>
      <c r="AD406" s="7">
        <v>403</v>
      </c>
      <c r="AE406" t="b">
        <f>OR(Tabla613[[#This Row],[Tiempo_lineal (ns)]]&gt;$O$508,Tabla613[[#This Row],[Tiempo_lineal (ns)]]&lt;$O$509)</f>
        <v>0</v>
      </c>
      <c r="AF406" s="1" t="b">
        <f>OR(Tabla613[[#This Row],[Tiempo_normal (ns)]]&gt;$P$508,Tabla613[[#This Row],[Tiempo_normal (ns)]]&lt;$P$509)</f>
        <v>0</v>
      </c>
    </row>
    <row r="407" spans="2:32" x14ac:dyDescent="0.3">
      <c r="B407">
        <v>404</v>
      </c>
      <c r="C407">
        <v>21242</v>
      </c>
      <c r="D407">
        <v>71083</v>
      </c>
      <c r="E407">
        <v>404</v>
      </c>
      <c r="F407">
        <v>224919</v>
      </c>
      <c r="G407">
        <v>680219</v>
      </c>
      <c r="H407">
        <v>404</v>
      </c>
      <c r="I407" s="35">
        <v>2186700</v>
      </c>
      <c r="J407" s="35">
        <v>7557120</v>
      </c>
      <c r="K407">
        <v>404</v>
      </c>
      <c r="L407" s="35">
        <v>23952900</v>
      </c>
      <c r="M407" s="35">
        <v>74081900</v>
      </c>
      <c r="N407">
        <v>404</v>
      </c>
      <c r="O407" s="35">
        <v>232633000</v>
      </c>
      <c r="P407" s="35">
        <v>774806000</v>
      </c>
      <c r="R407" s="8">
        <v>404</v>
      </c>
      <c r="S407" t="b">
        <f>OR(Tabla19[[#This Row],[Tiempo_lineal (ns)]]&gt;$C$508,Tabla19[[#This Row],[Tiempo_lineal (ns)]]&lt;$C$509)</f>
        <v>0</v>
      </c>
      <c r="T407" t="b">
        <f>OR(Tabla19[[#This Row],[Tiempo_normal (ns)]]&gt;$D$508,Tabla19[[#This Row],[Tiempo_normal (ns)]]&lt;$D$509)</f>
        <v>0</v>
      </c>
      <c r="U407" s="8">
        <v>404</v>
      </c>
      <c r="V407" t="b">
        <f>OR(Tabla310[[#This Row],[Tiempo_lineal (ns)]]&gt;$F$508,Tabla310[[#This Row],[Tiempo_lineal (ns)]]&lt;$F$509)</f>
        <v>0</v>
      </c>
      <c r="W407" t="b">
        <f>OR(Tabla310[[#This Row],[Tiempo_normal (ns)]]&gt;$G$508,Tabla310[[#This Row],[Tiempo_normal (ns)]]&lt;$G$509)</f>
        <v>0</v>
      </c>
      <c r="X407" s="8">
        <v>404</v>
      </c>
      <c r="Y407" t="b">
        <f>OR(Tabla411[[#This Row],[Tiempo_lineal (ns)]]&gt;$I$508,Tabla411[[#This Row],[Tiempo_lineal (ns)]]&lt;$I$509)</f>
        <v>0</v>
      </c>
      <c r="Z407" t="b">
        <f>OR(Tabla411[[#This Row],[Tiempo_normal (ns)]]&gt;$J$508,Tabla411[[#This Row],[Tiempo_normal (ns)]]&lt;$J$509)</f>
        <v>0</v>
      </c>
      <c r="AA407" s="8">
        <v>404</v>
      </c>
      <c r="AB407" t="b">
        <f>OR(Tabla512[[#This Row],[Tiempo_lineal (ns)]]&gt;$L$508,Tabla512[[#This Row],[Tiempo_lineal (ns)]]&lt;$L$509)</f>
        <v>0</v>
      </c>
      <c r="AC407" t="b">
        <f>OR(Tabla512[[#This Row],[Tiempo_normal (ns)]]&gt;$M$508,Tabla512[[#This Row],[Tiempo_normal (ns)]]&lt;$M$509)</f>
        <v>0</v>
      </c>
      <c r="AD407" s="8">
        <v>404</v>
      </c>
      <c r="AE407" t="b">
        <f>OR(Tabla613[[#This Row],[Tiempo_lineal (ns)]]&gt;$O$508,Tabla613[[#This Row],[Tiempo_lineal (ns)]]&lt;$O$509)</f>
        <v>0</v>
      </c>
      <c r="AF407" s="1" t="b">
        <f>OR(Tabla613[[#This Row],[Tiempo_normal (ns)]]&gt;$P$508,Tabla613[[#This Row],[Tiempo_normal (ns)]]&lt;$P$509)</f>
        <v>0</v>
      </c>
    </row>
    <row r="408" spans="2:32" x14ac:dyDescent="0.3">
      <c r="B408">
        <v>405</v>
      </c>
      <c r="C408">
        <v>21249</v>
      </c>
      <c r="D408">
        <v>70924</v>
      </c>
      <c r="E408">
        <v>405</v>
      </c>
      <c r="F408">
        <v>232217</v>
      </c>
      <c r="G408">
        <v>771881</v>
      </c>
      <c r="H408">
        <v>405</v>
      </c>
      <c r="I408" s="35">
        <v>2364150</v>
      </c>
      <c r="J408" s="35">
        <v>10293100</v>
      </c>
      <c r="K408">
        <v>405</v>
      </c>
      <c r="L408" s="35">
        <v>23816200</v>
      </c>
      <c r="M408" s="35">
        <v>76078200</v>
      </c>
      <c r="N408">
        <v>405</v>
      </c>
      <c r="O408" s="35">
        <v>228119000</v>
      </c>
      <c r="P408" s="35">
        <v>810407000</v>
      </c>
      <c r="R408" s="7">
        <v>405</v>
      </c>
      <c r="S408" t="b">
        <f>OR(Tabla19[[#This Row],[Tiempo_lineal (ns)]]&gt;$C$508,Tabla19[[#This Row],[Tiempo_lineal (ns)]]&lt;$C$509)</f>
        <v>0</v>
      </c>
      <c r="T408" t="b">
        <f>OR(Tabla19[[#This Row],[Tiempo_normal (ns)]]&gt;$D$508,Tabla19[[#This Row],[Tiempo_normal (ns)]]&lt;$D$509)</f>
        <v>0</v>
      </c>
      <c r="U408" s="7">
        <v>405</v>
      </c>
      <c r="V408" t="b">
        <f>OR(Tabla310[[#This Row],[Tiempo_lineal (ns)]]&gt;$F$508,Tabla310[[#This Row],[Tiempo_lineal (ns)]]&lt;$F$509)</f>
        <v>0</v>
      </c>
      <c r="W408" t="b">
        <f>OR(Tabla310[[#This Row],[Tiempo_normal (ns)]]&gt;$G$508,Tabla310[[#This Row],[Tiempo_normal (ns)]]&lt;$G$509)</f>
        <v>0</v>
      </c>
      <c r="X408" s="7">
        <v>405</v>
      </c>
      <c r="Y408" t="b">
        <f>OR(Tabla411[[#This Row],[Tiempo_lineal (ns)]]&gt;$I$508,Tabla411[[#This Row],[Tiempo_lineal (ns)]]&lt;$I$509)</f>
        <v>0</v>
      </c>
      <c r="Z408" t="b">
        <f>OR(Tabla411[[#This Row],[Tiempo_normal (ns)]]&gt;$J$508,Tabla411[[#This Row],[Tiempo_normal (ns)]]&lt;$J$509)</f>
        <v>1</v>
      </c>
      <c r="AA408" s="7">
        <v>405</v>
      </c>
      <c r="AB408" t="b">
        <f>OR(Tabla512[[#This Row],[Tiempo_lineal (ns)]]&gt;$L$508,Tabla512[[#This Row],[Tiempo_lineal (ns)]]&lt;$L$509)</f>
        <v>0</v>
      </c>
      <c r="AC408" t="b">
        <f>OR(Tabla512[[#This Row],[Tiempo_normal (ns)]]&gt;$M$508,Tabla512[[#This Row],[Tiempo_normal (ns)]]&lt;$M$509)</f>
        <v>0</v>
      </c>
      <c r="AD408" s="7">
        <v>405</v>
      </c>
      <c r="AE408" t="b">
        <f>OR(Tabla613[[#This Row],[Tiempo_lineal (ns)]]&gt;$O$508,Tabla613[[#This Row],[Tiempo_lineal (ns)]]&lt;$O$509)</f>
        <v>0</v>
      </c>
      <c r="AF408" s="1" t="b">
        <f>OR(Tabla613[[#This Row],[Tiempo_normal (ns)]]&gt;$P$508,Tabla613[[#This Row],[Tiempo_normal (ns)]]&lt;$P$509)</f>
        <v>0</v>
      </c>
    </row>
    <row r="409" spans="2:32" x14ac:dyDescent="0.3">
      <c r="B409">
        <v>406</v>
      </c>
      <c r="C409">
        <v>21256</v>
      </c>
      <c r="D409">
        <v>72225</v>
      </c>
      <c r="E409">
        <v>406</v>
      </c>
      <c r="F409">
        <v>238240</v>
      </c>
      <c r="G409">
        <v>885492</v>
      </c>
      <c r="H409">
        <v>406</v>
      </c>
      <c r="I409" s="35">
        <v>2449050</v>
      </c>
      <c r="J409" s="35">
        <v>8384890</v>
      </c>
      <c r="K409">
        <v>406</v>
      </c>
      <c r="L409" s="35">
        <v>22282800</v>
      </c>
      <c r="M409" s="35">
        <v>70763300</v>
      </c>
      <c r="N409">
        <v>406</v>
      </c>
      <c r="O409" s="35">
        <v>225754000</v>
      </c>
      <c r="P409" s="35">
        <v>787877000</v>
      </c>
      <c r="R409" s="8">
        <v>406</v>
      </c>
      <c r="S409" t="b">
        <f>OR(Tabla19[[#This Row],[Tiempo_lineal (ns)]]&gt;$C$508,Tabla19[[#This Row],[Tiempo_lineal (ns)]]&lt;$C$509)</f>
        <v>0</v>
      </c>
      <c r="T409" t="b">
        <f>OR(Tabla19[[#This Row],[Tiempo_normal (ns)]]&gt;$D$508,Tabla19[[#This Row],[Tiempo_normal (ns)]]&lt;$D$509)</f>
        <v>0</v>
      </c>
      <c r="U409" s="8">
        <v>406</v>
      </c>
      <c r="V409" t="b">
        <f>OR(Tabla310[[#This Row],[Tiempo_lineal (ns)]]&gt;$F$508,Tabla310[[#This Row],[Tiempo_lineal (ns)]]&lt;$F$509)</f>
        <v>0</v>
      </c>
      <c r="W409" t="b">
        <f>OR(Tabla310[[#This Row],[Tiempo_normal (ns)]]&gt;$G$508,Tabla310[[#This Row],[Tiempo_normal (ns)]]&lt;$G$509)</f>
        <v>0</v>
      </c>
      <c r="X409" s="8">
        <v>406</v>
      </c>
      <c r="Y409" t="b">
        <f>OR(Tabla411[[#This Row],[Tiempo_lineal (ns)]]&gt;$I$508,Tabla411[[#This Row],[Tiempo_lineal (ns)]]&lt;$I$509)</f>
        <v>0</v>
      </c>
      <c r="Z409" t="b">
        <f>OR(Tabla411[[#This Row],[Tiempo_normal (ns)]]&gt;$J$508,Tabla411[[#This Row],[Tiempo_normal (ns)]]&lt;$J$509)</f>
        <v>1</v>
      </c>
      <c r="AA409" s="8">
        <v>406</v>
      </c>
      <c r="AB409" t="b">
        <f>OR(Tabla512[[#This Row],[Tiempo_lineal (ns)]]&gt;$L$508,Tabla512[[#This Row],[Tiempo_lineal (ns)]]&lt;$L$509)</f>
        <v>0</v>
      </c>
      <c r="AC409" t="b">
        <f>OR(Tabla512[[#This Row],[Tiempo_normal (ns)]]&gt;$M$508,Tabla512[[#This Row],[Tiempo_normal (ns)]]&lt;$M$509)</f>
        <v>0</v>
      </c>
      <c r="AD409" s="8">
        <v>406</v>
      </c>
      <c r="AE409" t="b">
        <f>OR(Tabla613[[#This Row],[Tiempo_lineal (ns)]]&gt;$O$508,Tabla613[[#This Row],[Tiempo_lineal (ns)]]&lt;$O$509)</f>
        <v>0</v>
      </c>
      <c r="AF409" s="1" t="b">
        <f>OR(Tabla613[[#This Row],[Tiempo_normal (ns)]]&gt;$P$508,Tabla613[[#This Row],[Tiempo_normal (ns)]]&lt;$P$509)</f>
        <v>0</v>
      </c>
    </row>
    <row r="410" spans="2:32" x14ac:dyDescent="0.3">
      <c r="B410">
        <v>407</v>
      </c>
      <c r="C410">
        <v>21242</v>
      </c>
      <c r="D410">
        <v>71901</v>
      </c>
      <c r="E410">
        <v>407</v>
      </c>
      <c r="F410">
        <v>341001</v>
      </c>
      <c r="G410">
        <v>688318</v>
      </c>
      <c r="H410">
        <v>407</v>
      </c>
      <c r="I410" s="35">
        <v>2681380</v>
      </c>
      <c r="J410" s="35">
        <v>7130740</v>
      </c>
      <c r="K410">
        <v>407</v>
      </c>
      <c r="L410" s="35">
        <v>24339200</v>
      </c>
      <c r="M410" s="35">
        <v>76786000</v>
      </c>
      <c r="N410">
        <v>407</v>
      </c>
      <c r="O410" s="35">
        <v>237139000</v>
      </c>
      <c r="P410" s="35">
        <v>784126000</v>
      </c>
      <c r="R410" s="7">
        <v>407</v>
      </c>
      <c r="S410" t="b">
        <f>OR(Tabla19[[#This Row],[Tiempo_lineal (ns)]]&gt;$C$508,Tabla19[[#This Row],[Tiempo_lineal (ns)]]&lt;$C$509)</f>
        <v>0</v>
      </c>
      <c r="T410" t="b">
        <f>OR(Tabla19[[#This Row],[Tiempo_normal (ns)]]&gt;$D$508,Tabla19[[#This Row],[Tiempo_normal (ns)]]&lt;$D$509)</f>
        <v>0</v>
      </c>
      <c r="U410" s="7">
        <v>407</v>
      </c>
      <c r="V410" t="b">
        <f>OR(Tabla310[[#This Row],[Tiempo_lineal (ns)]]&gt;$F$508,Tabla310[[#This Row],[Tiempo_lineal (ns)]]&lt;$F$509)</f>
        <v>1</v>
      </c>
      <c r="W410" t="b">
        <f>OR(Tabla310[[#This Row],[Tiempo_normal (ns)]]&gt;$G$508,Tabla310[[#This Row],[Tiempo_normal (ns)]]&lt;$G$509)</f>
        <v>0</v>
      </c>
      <c r="X410" s="7">
        <v>407</v>
      </c>
      <c r="Y410" t="b">
        <f>OR(Tabla411[[#This Row],[Tiempo_lineal (ns)]]&gt;$I$508,Tabla411[[#This Row],[Tiempo_lineal (ns)]]&lt;$I$509)</f>
        <v>1</v>
      </c>
      <c r="Z410" t="b">
        <f>OR(Tabla411[[#This Row],[Tiempo_normal (ns)]]&gt;$J$508,Tabla411[[#This Row],[Tiempo_normal (ns)]]&lt;$J$509)</f>
        <v>0</v>
      </c>
      <c r="AA410" s="7">
        <v>407</v>
      </c>
      <c r="AB410" t="b">
        <f>OR(Tabla512[[#This Row],[Tiempo_lineal (ns)]]&gt;$L$508,Tabla512[[#This Row],[Tiempo_lineal (ns)]]&lt;$L$509)</f>
        <v>0</v>
      </c>
      <c r="AC410" t="b">
        <f>OR(Tabla512[[#This Row],[Tiempo_normal (ns)]]&gt;$M$508,Tabla512[[#This Row],[Tiempo_normal (ns)]]&lt;$M$509)</f>
        <v>0</v>
      </c>
      <c r="AD410" s="7">
        <v>407</v>
      </c>
      <c r="AE410" t="b">
        <f>OR(Tabla613[[#This Row],[Tiempo_lineal (ns)]]&gt;$O$508,Tabla613[[#This Row],[Tiempo_lineal (ns)]]&lt;$O$509)</f>
        <v>0</v>
      </c>
      <c r="AF410" s="1" t="b">
        <f>OR(Tabla613[[#This Row],[Tiempo_normal (ns)]]&gt;$P$508,Tabla613[[#This Row],[Tiempo_normal (ns)]]&lt;$P$509)</f>
        <v>0</v>
      </c>
    </row>
    <row r="411" spans="2:32" x14ac:dyDescent="0.3">
      <c r="B411">
        <v>408</v>
      </c>
      <c r="C411">
        <v>26891</v>
      </c>
      <c r="D411">
        <v>78346</v>
      </c>
      <c r="E411">
        <v>408</v>
      </c>
      <c r="F411">
        <v>239352</v>
      </c>
      <c r="G411">
        <v>675934</v>
      </c>
      <c r="H411">
        <v>408</v>
      </c>
      <c r="I411" s="35">
        <v>2126240</v>
      </c>
      <c r="J411" s="35">
        <v>6712780</v>
      </c>
      <c r="K411">
        <v>408</v>
      </c>
      <c r="L411" s="35">
        <v>22791000</v>
      </c>
      <c r="M411" s="35">
        <v>71045600</v>
      </c>
      <c r="N411">
        <v>408</v>
      </c>
      <c r="O411" s="35">
        <v>253040000</v>
      </c>
      <c r="P411" s="35">
        <v>734382000</v>
      </c>
      <c r="R411" s="8">
        <v>408</v>
      </c>
      <c r="S411" t="b">
        <f>OR(Tabla19[[#This Row],[Tiempo_lineal (ns)]]&gt;$C$508,Tabla19[[#This Row],[Tiempo_lineal (ns)]]&lt;$C$509)</f>
        <v>0</v>
      </c>
      <c r="T411" t="b">
        <f>OR(Tabla19[[#This Row],[Tiempo_normal (ns)]]&gt;$D$508,Tabla19[[#This Row],[Tiempo_normal (ns)]]&lt;$D$509)</f>
        <v>0</v>
      </c>
      <c r="U411" s="8">
        <v>408</v>
      </c>
      <c r="V411" t="b">
        <f>OR(Tabla310[[#This Row],[Tiempo_lineal (ns)]]&gt;$F$508,Tabla310[[#This Row],[Tiempo_lineal (ns)]]&lt;$F$509)</f>
        <v>0</v>
      </c>
      <c r="W411" t="b">
        <f>OR(Tabla310[[#This Row],[Tiempo_normal (ns)]]&gt;$G$508,Tabla310[[#This Row],[Tiempo_normal (ns)]]&lt;$G$509)</f>
        <v>0</v>
      </c>
      <c r="X411" s="8">
        <v>408</v>
      </c>
      <c r="Y411" t="b">
        <f>OR(Tabla411[[#This Row],[Tiempo_lineal (ns)]]&gt;$I$508,Tabla411[[#This Row],[Tiempo_lineal (ns)]]&lt;$I$509)</f>
        <v>0</v>
      </c>
      <c r="Z411" t="b">
        <f>OR(Tabla411[[#This Row],[Tiempo_normal (ns)]]&gt;$J$508,Tabla411[[#This Row],[Tiempo_normal (ns)]]&lt;$J$509)</f>
        <v>0</v>
      </c>
      <c r="AA411" s="8">
        <v>408</v>
      </c>
      <c r="AB411" t="b">
        <f>OR(Tabla512[[#This Row],[Tiempo_lineal (ns)]]&gt;$L$508,Tabla512[[#This Row],[Tiempo_lineal (ns)]]&lt;$L$509)</f>
        <v>0</v>
      </c>
      <c r="AC411" t="b">
        <f>OR(Tabla512[[#This Row],[Tiempo_normal (ns)]]&gt;$M$508,Tabla512[[#This Row],[Tiempo_normal (ns)]]&lt;$M$509)</f>
        <v>0</v>
      </c>
      <c r="AD411" s="8">
        <v>408</v>
      </c>
      <c r="AE411" t="b">
        <f>OR(Tabla613[[#This Row],[Tiempo_lineal (ns)]]&gt;$O$508,Tabla613[[#This Row],[Tiempo_lineal (ns)]]&lt;$O$509)</f>
        <v>0</v>
      </c>
      <c r="AF411" s="1" t="b">
        <f>OR(Tabla613[[#This Row],[Tiempo_normal (ns)]]&gt;$P$508,Tabla613[[#This Row],[Tiempo_normal (ns)]]&lt;$P$509)</f>
        <v>0</v>
      </c>
    </row>
    <row r="412" spans="2:32" x14ac:dyDescent="0.3">
      <c r="B412">
        <v>409</v>
      </c>
      <c r="C412">
        <v>22856</v>
      </c>
      <c r="D412">
        <v>86230</v>
      </c>
      <c r="E412">
        <v>409</v>
      </c>
      <c r="F412">
        <v>220356</v>
      </c>
      <c r="G412">
        <v>664015</v>
      </c>
      <c r="H412">
        <v>409</v>
      </c>
      <c r="I412" s="35">
        <v>2141110</v>
      </c>
      <c r="J412" s="35">
        <v>6711380</v>
      </c>
      <c r="K412">
        <v>409</v>
      </c>
      <c r="L412" s="35">
        <v>23222200</v>
      </c>
      <c r="M412" s="35">
        <v>72369600</v>
      </c>
      <c r="N412">
        <v>409</v>
      </c>
      <c r="O412" s="35">
        <v>236380000</v>
      </c>
      <c r="P412" s="35">
        <v>775232000</v>
      </c>
      <c r="R412" s="7">
        <v>409</v>
      </c>
      <c r="S412" t="b">
        <f>OR(Tabla19[[#This Row],[Tiempo_lineal (ns)]]&gt;$C$508,Tabla19[[#This Row],[Tiempo_lineal (ns)]]&lt;$C$509)</f>
        <v>0</v>
      </c>
      <c r="T412" t="b">
        <f>OR(Tabla19[[#This Row],[Tiempo_normal (ns)]]&gt;$D$508,Tabla19[[#This Row],[Tiempo_normal (ns)]]&lt;$D$509)</f>
        <v>0</v>
      </c>
      <c r="U412" s="7">
        <v>409</v>
      </c>
      <c r="V412" t="b">
        <f>OR(Tabla310[[#This Row],[Tiempo_lineal (ns)]]&gt;$F$508,Tabla310[[#This Row],[Tiempo_lineal (ns)]]&lt;$F$509)</f>
        <v>0</v>
      </c>
      <c r="W412" t="b">
        <f>OR(Tabla310[[#This Row],[Tiempo_normal (ns)]]&gt;$G$508,Tabla310[[#This Row],[Tiempo_normal (ns)]]&lt;$G$509)</f>
        <v>0</v>
      </c>
      <c r="X412" s="7">
        <v>409</v>
      </c>
      <c r="Y412" t="b">
        <f>OR(Tabla411[[#This Row],[Tiempo_lineal (ns)]]&gt;$I$508,Tabla411[[#This Row],[Tiempo_lineal (ns)]]&lt;$I$509)</f>
        <v>0</v>
      </c>
      <c r="Z412" t="b">
        <f>OR(Tabla411[[#This Row],[Tiempo_normal (ns)]]&gt;$J$508,Tabla411[[#This Row],[Tiempo_normal (ns)]]&lt;$J$509)</f>
        <v>0</v>
      </c>
      <c r="AA412" s="7">
        <v>409</v>
      </c>
      <c r="AB412" t="b">
        <f>OR(Tabla512[[#This Row],[Tiempo_lineal (ns)]]&gt;$L$508,Tabla512[[#This Row],[Tiempo_lineal (ns)]]&lt;$L$509)</f>
        <v>0</v>
      </c>
      <c r="AC412" t="b">
        <f>OR(Tabla512[[#This Row],[Tiempo_normal (ns)]]&gt;$M$508,Tabla512[[#This Row],[Tiempo_normal (ns)]]&lt;$M$509)</f>
        <v>0</v>
      </c>
      <c r="AD412" s="7">
        <v>409</v>
      </c>
      <c r="AE412" t="b">
        <f>OR(Tabla613[[#This Row],[Tiempo_lineal (ns)]]&gt;$O$508,Tabla613[[#This Row],[Tiempo_lineal (ns)]]&lt;$O$509)</f>
        <v>0</v>
      </c>
      <c r="AF412" s="1" t="b">
        <f>OR(Tabla613[[#This Row],[Tiempo_normal (ns)]]&gt;$P$508,Tabla613[[#This Row],[Tiempo_normal (ns)]]&lt;$P$509)</f>
        <v>0</v>
      </c>
    </row>
    <row r="413" spans="2:32" x14ac:dyDescent="0.3">
      <c r="B413">
        <v>410</v>
      </c>
      <c r="C413">
        <v>30581</v>
      </c>
      <c r="D413">
        <v>83848</v>
      </c>
      <c r="E413">
        <v>410</v>
      </c>
      <c r="F413">
        <v>251587</v>
      </c>
      <c r="G413">
        <v>658590</v>
      </c>
      <c r="H413">
        <v>410</v>
      </c>
      <c r="I413" s="35">
        <v>2125360</v>
      </c>
      <c r="J413" s="35">
        <v>6681650</v>
      </c>
      <c r="K413">
        <v>410</v>
      </c>
      <c r="L413" s="35">
        <v>22157400</v>
      </c>
      <c r="M413" s="35">
        <v>71412800</v>
      </c>
      <c r="N413">
        <v>410</v>
      </c>
      <c r="O413" s="35">
        <v>225292000</v>
      </c>
      <c r="P413" s="35">
        <v>784638000</v>
      </c>
      <c r="R413" s="8">
        <v>410</v>
      </c>
      <c r="S413" t="b">
        <f>OR(Tabla19[[#This Row],[Tiempo_lineal (ns)]]&gt;$C$508,Tabla19[[#This Row],[Tiempo_lineal (ns)]]&lt;$C$509)</f>
        <v>0</v>
      </c>
      <c r="T413" t="b">
        <f>OR(Tabla19[[#This Row],[Tiempo_normal (ns)]]&gt;$D$508,Tabla19[[#This Row],[Tiempo_normal (ns)]]&lt;$D$509)</f>
        <v>0</v>
      </c>
      <c r="U413" s="8">
        <v>410</v>
      </c>
      <c r="V413" t="b">
        <f>OR(Tabla310[[#This Row],[Tiempo_lineal (ns)]]&gt;$F$508,Tabla310[[#This Row],[Tiempo_lineal (ns)]]&lt;$F$509)</f>
        <v>0</v>
      </c>
      <c r="W413" t="b">
        <f>OR(Tabla310[[#This Row],[Tiempo_normal (ns)]]&gt;$G$508,Tabla310[[#This Row],[Tiempo_normal (ns)]]&lt;$G$509)</f>
        <v>0</v>
      </c>
      <c r="X413" s="8">
        <v>410</v>
      </c>
      <c r="Y413" t="b">
        <f>OR(Tabla411[[#This Row],[Tiempo_lineal (ns)]]&gt;$I$508,Tabla411[[#This Row],[Tiempo_lineal (ns)]]&lt;$I$509)</f>
        <v>0</v>
      </c>
      <c r="Z413" t="b">
        <f>OR(Tabla411[[#This Row],[Tiempo_normal (ns)]]&gt;$J$508,Tabla411[[#This Row],[Tiempo_normal (ns)]]&lt;$J$509)</f>
        <v>0</v>
      </c>
      <c r="AA413" s="8">
        <v>410</v>
      </c>
      <c r="AB413" t="b">
        <f>OR(Tabla512[[#This Row],[Tiempo_lineal (ns)]]&gt;$L$508,Tabla512[[#This Row],[Tiempo_lineal (ns)]]&lt;$L$509)</f>
        <v>0</v>
      </c>
      <c r="AC413" t="b">
        <f>OR(Tabla512[[#This Row],[Tiempo_normal (ns)]]&gt;$M$508,Tabla512[[#This Row],[Tiempo_normal (ns)]]&lt;$M$509)</f>
        <v>0</v>
      </c>
      <c r="AD413" s="8">
        <v>410</v>
      </c>
      <c r="AE413" t="b">
        <f>OR(Tabla613[[#This Row],[Tiempo_lineal (ns)]]&gt;$O$508,Tabla613[[#This Row],[Tiempo_lineal (ns)]]&lt;$O$509)</f>
        <v>0</v>
      </c>
      <c r="AF413" s="1" t="b">
        <f>OR(Tabla613[[#This Row],[Tiempo_normal (ns)]]&gt;$P$508,Tabla613[[#This Row],[Tiempo_normal (ns)]]&lt;$P$509)</f>
        <v>0</v>
      </c>
    </row>
    <row r="414" spans="2:32" x14ac:dyDescent="0.3">
      <c r="B414">
        <v>411</v>
      </c>
      <c r="C414">
        <v>23900</v>
      </c>
      <c r="D414">
        <v>86368</v>
      </c>
      <c r="E414">
        <v>411</v>
      </c>
      <c r="F414">
        <v>224554</v>
      </c>
      <c r="G414">
        <v>781897</v>
      </c>
      <c r="H414">
        <v>411</v>
      </c>
      <c r="I414" s="35">
        <v>2143600</v>
      </c>
      <c r="J414" s="35">
        <v>7355710</v>
      </c>
      <c r="K414">
        <v>411</v>
      </c>
      <c r="L414" s="35">
        <v>22012700</v>
      </c>
      <c r="M414" s="35">
        <v>69817600</v>
      </c>
      <c r="N414">
        <v>411</v>
      </c>
      <c r="O414" s="35">
        <v>230884000</v>
      </c>
      <c r="P414" s="35">
        <v>785296000</v>
      </c>
      <c r="R414" s="7">
        <v>411</v>
      </c>
      <c r="S414" t="b">
        <f>OR(Tabla19[[#This Row],[Tiempo_lineal (ns)]]&gt;$C$508,Tabla19[[#This Row],[Tiempo_lineal (ns)]]&lt;$C$509)</f>
        <v>0</v>
      </c>
      <c r="T414" t="b">
        <f>OR(Tabla19[[#This Row],[Tiempo_normal (ns)]]&gt;$D$508,Tabla19[[#This Row],[Tiempo_normal (ns)]]&lt;$D$509)</f>
        <v>0</v>
      </c>
      <c r="U414" s="7">
        <v>411</v>
      </c>
      <c r="V414" t="b">
        <f>OR(Tabla310[[#This Row],[Tiempo_lineal (ns)]]&gt;$F$508,Tabla310[[#This Row],[Tiempo_lineal (ns)]]&lt;$F$509)</f>
        <v>0</v>
      </c>
      <c r="W414" t="b">
        <f>OR(Tabla310[[#This Row],[Tiempo_normal (ns)]]&gt;$G$508,Tabla310[[#This Row],[Tiempo_normal (ns)]]&lt;$G$509)</f>
        <v>0</v>
      </c>
      <c r="X414" s="7">
        <v>411</v>
      </c>
      <c r="Y414" t="b">
        <f>OR(Tabla411[[#This Row],[Tiempo_lineal (ns)]]&gt;$I$508,Tabla411[[#This Row],[Tiempo_lineal (ns)]]&lt;$I$509)</f>
        <v>0</v>
      </c>
      <c r="Z414" t="b">
        <f>OR(Tabla411[[#This Row],[Tiempo_normal (ns)]]&gt;$J$508,Tabla411[[#This Row],[Tiempo_normal (ns)]]&lt;$J$509)</f>
        <v>0</v>
      </c>
      <c r="AA414" s="7">
        <v>411</v>
      </c>
      <c r="AB414" t="b">
        <f>OR(Tabla512[[#This Row],[Tiempo_lineal (ns)]]&gt;$L$508,Tabla512[[#This Row],[Tiempo_lineal (ns)]]&lt;$L$509)</f>
        <v>0</v>
      </c>
      <c r="AC414" t="b">
        <f>OR(Tabla512[[#This Row],[Tiempo_normal (ns)]]&gt;$M$508,Tabla512[[#This Row],[Tiempo_normal (ns)]]&lt;$M$509)</f>
        <v>0</v>
      </c>
      <c r="AD414" s="7">
        <v>411</v>
      </c>
      <c r="AE414" t="b">
        <f>OR(Tabla613[[#This Row],[Tiempo_lineal (ns)]]&gt;$O$508,Tabla613[[#This Row],[Tiempo_lineal (ns)]]&lt;$O$509)</f>
        <v>0</v>
      </c>
      <c r="AF414" s="1" t="b">
        <f>OR(Tabla613[[#This Row],[Tiempo_normal (ns)]]&gt;$P$508,Tabla613[[#This Row],[Tiempo_normal (ns)]]&lt;$P$509)</f>
        <v>0</v>
      </c>
    </row>
    <row r="415" spans="2:32" x14ac:dyDescent="0.3">
      <c r="B415">
        <v>412</v>
      </c>
      <c r="C415">
        <v>24659</v>
      </c>
      <c r="D415">
        <v>83684</v>
      </c>
      <c r="E415">
        <v>412</v>
      </c>
      <c r="F415">
        <v>257080</v>
      </c>
      <c r="G415">
        <v>826718</v>
      </c>
      <c r="H415">
        <v>412</v>
      </c>
      <c r="I415" s="35">
        <v>2128430</v>
      </c>
      <c r="J415" s="35">
        <v>7515150</v>
      </c>
      <c r="K415">
        <v>412</v>
      </c>
      <c r="L415" s="35">
        <v>21899900</v>
      </c>
      <c r="M415" s="35">
        <v>73574600</v>
      </c>
      <c r="N415">
        <v>412</v>
      </c>
      <c r="O415" s="35">
        <v>231326000</v>
      </c>
      <c r="P415" s="35">
        <v>748676000</v>
      </c>
      <c r="R415" s="8">
        <v>412</v>
      </c>
      <c r="S415" t="b">
        <f>OR(Tabla19[[#This Row],[Tiempo_lineal (ns)]]&gt;$C$508,Tabla19[[#This Row],[Tiempo_lineal (ns)]]&lt;$C$509)</f>
        <v>0</v>
      </c>
      <c r="T415" t="b">
        <f>OR(Tabla19[[#This Row],[Tiempo_normal (ns)]]&gt;$D$508,Tabla19[[#This Row],[Tiempo_normal (ns)]]&lt;$D$509)</f>
        <v>0</v>
      </c>
      <c r="U415" s="8">
        <v>412</v>
      </c>
      <c r="V415" t="b">
        <f>OR(Tabla310[[#This Row],[Tiempo_lineal (ns)]]&gt;$F$508,Tabla310[[#This Row],[Tiempo_lineal (ns)]]&lt;$F$509)</f>
        <v>0</v>
      </c>
      <c r="W415" t="b">
        <f>OR(Tabla310[[#This Row],[Tiempo_normal (ns)]]&gt;$G$508,Tabla310[[#This Row],[Tiempo_normal (ns)]]&lt;$G$509)</f>
        <v>0</v>
      </c>
      <c r="X415" s="8">
        <v>412</v>
      </c>
      <c r="Y415" t="b">
        <f>OR(Tabla411[[#This Row],[Tiempo_lineal (ns)]]&gt;$I$508,Tabla411[[#This Row],[Tiempo_lineal (ns)]]&lt;$I$509)</f>
        <v>0</v>
      </c>
      <c r="Z415" t="b">
        <f>OR(Tabla411[[#This Row],[Tiempo_normal (ns)]]&gt;$J$508,Tabla411[[#This Row],[Tiempo_normal (ns)]]&lt;$J$509)</f>
        <v>0</v>
      </c>
      <c r="AA415" s="8">
        <v>412</v>
      </c>
      <c r="AB415" t="b">
        <f>OR(Tabla512[[#This Row],[Tiempo_lineal (ns)]]&gt;$L$508,Tabla512[[#This Row],[Tiempo_lineal (ns)]]&lt;$L$509)</f>
        <v>0</v>
      </c>
      <c r="AC415" t="b">
        <f>OR(Tabla512[[#This Row],[Tiempo_normal (ns)]]&gt;$M$508,Tabla512[[#This Row],[Tiempo_normal (ns)]]&lt;$M$509)</f>
        <v>0</v>
      </c>
      <c r="AD415" s="8">
        <v>412</v>
      </c>
      <c r="AE415" t="b">
        <f>OR(Tabla613[[#This Row],[Tiempo_lineal (ns)]]&gt;$O$508,Tabla613[[#This Row],[Tiempo_lineal (ns)]]&lt;$O$509)</f>
        <v>0</v>
      </c>
      <c r="AF415" s="1" t="b">
        <f>OR(Tabla613[[#This Row],[Tiempo_normal (ns)]]&gt;$P$508,Tabla613[[#This Row],[Tiempo_normal (ns)]]&lt;$P$509)</f>
        <v>0</v>
      </c>
    </row>
    <row r="416" spans="2:32" x14ac:dyDescent="0.3">
      <c r="B416">
        <v>413</v>
      </c>
      <c r="C416">
        <v>24490</v>
      </c>
      <c r="D416">
        <v>87392</v>
      </c>
      <c r="E416">
        <v>413</v>
      </c>
      <c r="F416">
        <v>255786</v>
      </c>
      <c r="G416">
        <v>822978</v>
      </c>
      <c r="H416">
        <v>413</v>
      </c>
      <c r="I416" s="35">
        <v>2457900</v>
      </c>
      <c r="J416" s="35">
        <v>6770060</v>
      </c>
      <c r="K416">
        <v>413</v>
      </c>
      <c r="L416" s="35">
        <v>22705400</v>
      </c>
      <c r="M416" s="35">
        <v>84926000</v>
      </c>
      <c r="N416">
        <v>413</v>
      </c>
      <c r="O416" s="35">
        <v>227410000</v>
      </c>
      <c r="P416" s="35">
        <v>755512000</v>
      </c>
      <c r="R416" s="7">
        <v>413</v>
      </c>
      <c r="S416" t="b">
        <f>OR(Tabla19[[#This Row],[Tiempo_lineal (ns)]]&gt;$C$508,Tabla19[[#This Row],[Tiempo_lineal (ns)]]&lt;$C$509)</f>
        <v>0</v>
      </c>
      <c r="T416" t="b">
        <f>OR(Tabla19[[#This Row],[Tiempo_normal (ns)]]&gt;$D$508,Tabla19[[#This Row],[Tiempo_normal (ns)]]&lt;$D$509)</f>
        <v>0</v>
      </c>
      <c r="U416" s="7">
        <v>413</v>
      </c>
      <c r="V416" t="b">
        <f>OR(Tabla310[[#This Row],[Tiempo_lineal (ns)]]&gt;$F$508,Tabla310[[#This Row],[Tiempo_lineal (ns)]]&lt;$F$509)</f>
        <v>0</v>
      </c>
      <c r="W416" t="b">
        <f>OR(Tabla310[[#This Row],[Tiempo_normal (ns)]]&gt;$G$508,Tabla310[[#This Row],[Tiempo_normal (ns)]]&lt;$G$509)</f>
        <v>0</v>
      </c>
      <c r="X416" s="7">
        <v>413</v>
      </c>
      <c r="Y416" t="b">
        <f>OR(Tabla411[[#This Row],[Tiempo_lineal (ns)]]&gt;$I$508,Tabla411[[#This Row],[Tiempo_lineal (ns)]]&lt;$I$509)</f>
        <v>0</v>
      </c>
      <c r="Z416" t="b">
        <f>OR(Tabla411[[#This Row],[Tiempo_normal (ns)]]&gt;$J$508,Tabla411[[#This Row],[Tiempo_normal (ns)]]&lt;$J$509)</f>
        <v>0</v>
      </c>
      <c r="AA416" s="7">
        <v>413</v>
      </c>
      <c r="AB416" t="b">
        <f>OR(Tabla512[[#This Row],[Tiempo_lineal (ns)]]&gt;$L$508,Tabla512[[#This Row],[Tiempo_lineal (ns)]]&lt;$L$509)</f>
        <v>0</v>
      </c>
      <c r="AC416" t="b">
        <f>OR(Tabla512[[#This Row],[Tiempo_normal (ns)]]&gt;$M$508,Tabla512[[#This Row],[Tiempo_normal (ns)]]&lt;$M$509)</f>
        <v>0</v>
      </c>
      <c r="AD416" s="7">
        <v>413</v>
      </c>
      <c r="AE416" t="b">
        <f>OR(Tabla613[[#This Row],[Tiempo_lineal (ns)]]&gt;$O$508,Tabla613[[#This Row],[Tiempo_lineal (ns)]]&lt;$O$509)</f>
        <v>0</v>
      </c>
      <c r="AF416" s="1" t="b">
        <f>OR(Tabla613[[#This Row],[Tiempo_normal (ns)]]&gt;$P$508,Tabla613[[#This Row],[Tiempo_normal (ns)]]&lt;$P$509)</f>
        <v>0</v>
      </c>
    </row>
    <row r="417" spans="2:32" x14ac:dyDescent="0.3">
      <c r="B417">
        <v>414</v>
      </c>
      <c r="C417">
        <v>23886</v>
      </c>
      <c r="D417">
        <v>87601</v>
      </c>
      <c r="E417">
        <v>414</v>
      </c>
      <c r="F417">
        <v>252490</v>
      </c>
      <c r="G417">
        <v>866842</v>
      </c>
      <c r="H417">
        <v>414</v>
      </c>
      <c r="I417" s="35">
        <v>2209520</v>
      </c>
      <c r="J417" s="35">
        <v>7262180</v>
      </c>
      <c r="K417">
        <v>414</v>
      </c>
      <c r="L417" s="35">
        <v>24601000</v>
      </c>
      <c r="M417" s="35">
        <v>91521800</v>
      </c>
      <c r="N417">
        <v>414</v>
      </c>
      <c r="O417" s="35">
        <v>235049000</v>
      </c>
      <c r="P417" s="35">
        <v>778141000</v>
      </c>
      <c r="R417" s="8">
        <v>414</v>
      </c>
      <c r="S417" t="b">
        <f>OR(Tabla19[[#This Row],[Tiempo_lineal (ns)]]&gt;$C$508,Tabla19[[#This Row],[Tiempo_lineal (ns)]]&lt;$C$509)</f>
        <v>0</v>
      </c>
      <c r="T417" t="b">
        <f>OR(Tabla19[[#This Row],[Tiempo_normal (ns)]]&gt;$D$508,Tabla19[[#This Row],[Tiempo_normal (ns)]]&lt;$D$509)</f>
        <v>0</v>
      </c>
      <c r="U417" s="8">
        <v>414</v>
      </c>
      <c r="V417" t="b">
        <f>OR(Tabla310[[#This Row],[Tiempo_lineal (ns)]]&gt;$F$508,Tabla310[[#This Row],[Tiempo_lineal (ns)]]&lt;$F$509)</f>
        <v>0</v>
      </c>
      <c r="W417" t="b">
        <f>OR(Tabla310[[#This Row],[Tiempo_normal (ns)]]&gt;$G$508,Tabla310[[#This Row],[Tiempo_normal (ns)]]&lt;$G$509)</f>
        <v>0</v>
      </c>
      <c r="X417" s="8">
        <v>414</v>
      </c>
      <c r="Y417" t="b">
        <f>OR(Tabla411[[#This Row],[Tiempo_lineal (ns)]]&gt;$I$508,Tabla411[[#This Row],[Tiempo_lineal (ns)]]&lt;$I$509)</f>
        <v>0</v>
      </c>
      <c r="Z417" t="b">
        <f>OR(Tabla411[[#This Row],[Tiempo_normal (ns)]]&gt;$J$508,Tabla411[[#This Row],[Tiempo_normal (ns)]]&lt;$J$509)</f>
        <v>0</v>
      </c>
      <c r="AA417" s="8">
        <v>414</v>
      </c>
      <c r="AB417" t="b">
        <f>OR(Tabla512[[#This Row],[Tiempo_lineal (ns)]]&gt;$L$508,Tabla512[[#This Row],[Tiempo_lineal (ns)]]&lt;$L$509)</f>
        <v>0</v>
      </c>
      <c r="AC417" t="b">
        <f>OR(Tabla512[[#This Row],[Tiempo_normal (ns)]]&gt;$M$508,Tabla512[[#This Row],[Tiempo_normal (ns)]]&lt;$M$509)</f>
        <v>1</v>
      </c>
      <c r="AD417" s="8">
        <v>414</v>
      </c>
      <c r="AE417" t="b">
        <f>OR(Tabla613[[#This Row],[Tiempo_lineal (ns)]]&gt;$O$508,Tabla613[[#This Row],[Tiempo_lineal (ns)]]&lt;$O$509)</f>
        <v>0</v>
      </c>
      <c r="AF417" s="1" t="b">
        <f>OR(Tabla613[[#This Row],[Tiempo_normal (ns)]]&gt;$P$508,Tabla613[[#This Row],[Tiempo_normal (ns)]]&lt;$P$509)</f>
        <v>0</v>
      </c>
    </row>
    <row r="418" spans="2:32" x14ac:dyDescent="0.3">
      <c r="B418">
        <v>415</v>
      </c>
      <c r="C418">
        <v>23479</v>
      </c>
      <c r="D418">
        <v>91627</v>
      </c>
      <c r="E418">
        <v>415</v>
      </c>
      <c r="F418">
        <v>249713</v>
      </c>
      <c r="G418">
        <v>845165</v>
      </c>
      <c r="H418">
        <v>415</v>
      </c>
      <c r="I418" s="35">
        <v>2247430</v>
      </c>
      <c r="J418" s="35">
        <v>6961610</v>
      </c>
      <c r="K418">
        <v>415</v>
      </c>
      <c r="L418" s="35">
        <v>23277100</v>
      </c>
      <c r="M418" s="35">
        <v>71885400</v>
      </c>
      <c r="N418">
        <v>415</v>
      </c>
      <c r="O418" s="35">
        <v>226790000</v>
      </c>
      <c r="P418" s="35">
        <v>767048000</v>
      </c>
      <c r="R418" s="7">
        <v>415</v>
      </c>
      <c r="S418" t="b">
        <f>OR(Tabla19[[#This Row],[Tiempo_lineal (ns)]]&gt;$C$508,Tabla19[[#This Row],[Tiempo_lineal (ns)]]&lt;$C$509)</f>
        <v>0</v>
      </c>
      <c r="T418" t="b">
        <f>OR(Tabla19[[#This Row],[Tiempo_normal (ns)]]&gt;$D$508,Tabla19[[#This Row],[Tiempo_normal (ns)]]&lt;$D$509)</f>
        <v>0</v>
      </c>
      <c r="U418" s="7">
        <v>415</v>
      </c>
      <c r="V418" t="b">
        <f>OR(Tabla310[[#This Row],[Tiempo_lineal (ns)]]&gt;$F$508,Tabla310[[#This Row],[Tiempo_lineal (ns)]]&lt;$F$509)</f>
        <v>0</v>
      </c>
      <c r="W418" t="b">
        <f>OR(Tabla310[[#This Row],[Tiempo_normal (ns)]]&gt;$G$508,Tabla310[[#This Row],[Tiempo_normal (ns)]]&lt;$G$509)</f>
        <v>0</v>
      </c>
      <c r="X418" s="7">
        <v>415</v>
      </c>
      <c r="Y418" t="b">
        <f>OR(Tabla411[[#This Row],[Tiempo_lineal (ns)]]&gt;$I$508,Tabla411[[#This Row],[Tiempo_lineal (ns)]]&lt;$I$509)</f>
        <v>0</v>
      </c>
      <c r="Z418" t="b">
        <f>OR(Tabla411[[#This Row],[Tiempo_normal (ns)]]&gt;$J$508,Tabla411[[#This Row],[Tiempo_normal (ns)]]&lt;$J$509)</f>
        <v>0</v>
      </c>
      <c r="AA418" s="7">
        <v>415</v>
      </c>
      <c r="AB418" t="b">
        <f>OR(Tabla512[[#This Row],[Tiempo_lineal (ns)]]&gt;$L$508,Tabla512[[#This Row],[Tiempo_lineal (ns)]]&lt;$L$509)</f>
        <v>0</v>
      </c>
      <c r="AC418" t="b">
        <f>OR(Tabla512[[#This Row],[Tiempo_normal (ns)]]&gt;$M$508,Tabla512[[#This Row],[Tiempo_normal (ns)]]&lt;$M$509)</f>
        <v>0</v>
      </c>
      <c r="AD418" s="7">
        <v>415</v>
      </c>
      <c r="AE418" t="b">
        <f>OR(Tabla613[[#This Row],[Tiempo_lineal (ns)]]&gt;$O$508,Tabla613[[#This Row],[Tiempo_lineal (ns)]]&lt;$O$509)</f>
        <v>0</v>
      </c>
      <c r="AF418" s="1" t="b">
        <f>OR(Tabla613[[#This Row],[Tiempo_normal (ns)]]&gt;$P$508,Tabla613[[#This Row],[Tiempo_normal (ns)]]&lt;$P$509)</f>
        <v>0</v>
      </c>
    </row>
    <row r="419" spans="2:32" x14ac:dyDescent="0.3">
      <c r="B419">
        <v>416</v>
      </c>
      <c r="C419">
        <v>23965</v>
      </c>
      <c r="D419">
        <v>83928</v>
      </c>
      <c r="E419">
        <v>416</v>
      </c>
      <c r="F419">
        <v>330568</v>
      </c>
      <c r="G419">
        <v>883624</v>
      </c>
      <c r="H419">
        <v>416</v>
      </c>
      <c r="I419" s="35">
        <v>2693820</v>
      </c>
      <c r="J419" s="35">
        <v>13596900</v>
      </c>
      <c r="K419">
        <v>416</v>
      </c>
      <c r="L419" s="35">
        <v>22702800</v>
      </c>
      <c r="M419" s="35">
        <v>73924500</v>
      </c>
      <c r="N419">
        <v>416</v>
      </c>
      <c r="O419" s="35">
        <v>225420000</v>
      </c>
      <c r="P419" s="35">
        <v>774634000</v>
      </c>
      <c r="R419" s="8">
        <v>416</v>
      </c>
      <c r="S419" t="b">
        <f>OR(Tabla19[[#This Row],[Tiempo_lineal (ns)]]&gt;$C$508,Tabla19[[#This Row],[Tiempo_lineal (ns)]]&lt;$C$509)</f>
        <v>0</v>
      </c>
      <c r="T419" t="b">
        <f>OR(Tabla19[[#This Row],[Tiempo_normal (ns)]]&gt;$D$508,Tabla19[[#This Row],[Tiempo_normal (ns)]]&lt;$D$509)</f>
        <v>0</v>
      </c>
      <c r="U419" s="8">
        <v>416</v>
      </c>
      <c r="V419" t="b">
        <f>OR(Tabla310[[#This Row],[Tiempo_lineal (ns)]]&gt;$F$508,Tabla310[[#This Row],[Tiempo_lineal (ns)]]&lt;$F$509)</f>
        <v>1</v>
      </c>
      <c r="W419" t="b">
        <f>OR(Tabla310[[#This Row],[Tiempo_normal (ns)]]&gt;$G$508,Tabla310[[#This Row],[Tiempo_normal (ns)]]&lt;$G$509)</f>
        <v>0</v>
      </c>
      <c r="X419" s="8">
        <v>416</v>
      </c>
      <c r="Y419" t="b">
        <f>OR(Tabla411[[#This Row],[Tiempo_lineal (ns)]]&gt;$I$508,Tabla411[[#This Row],[Tiempo_lineal (ns)]]&lt;$I$509)</f>
        <v>1</v>
      </c>
      <c r="Z419" t="b">
        <f>OR(Tabla411[[#This Row],[Tiempo_normal (ns)]]&gt;$J$508,Tabla411[[#This Row],[Tiempo_normal (ns)]]&lt;$J$509)</f>
        <v>1</v>
      </c>
      <c r="AA419" s="8">
        <v>416</v>
      </c>
      <c r="AB419" t="b">
        <f>OR(Tabla512[[#This Row],[Tiempo_lineal (ns)]]&gt;$L$508,Tabla512[[#This Row],[Tiempo_lineal (ns)]]&lt;$L$509)</f>
        <v>0</v>
      </c>
      <c r="AC419" t="b">
        <f>OR(Tabla512[[#This Row],[Tiempo_normal (ns)]]&gt;$M$508,Tabla512[[#This Row],[Tiempo_normal (ns)]]&lt;$M$509)</f>
        <v>0</v>
      </c>
      <c r="AD419" s="8">
        <v>416</v>
      </c>
      <c r="AE419" t="b">
        <f>OR(Tabla613[[#This Row],[Tiempo_lineal (ns)]]&gt;$O$508,Tabla613[[#This Row],[Tiempo_lineal (ns)]]&lt;$O$509)</f>
        <v>0</v>
      </c>
      <c r="AF419" s="1" t="b">
        <f>OR(Tabla613[[#This Row],[Tiempo_normal (ns)]]&gt;$P$508,Tabla613[[#This Row],[Tiempo_normal (ns)]]&lt;$P$509)</f>
        <v>0</v>
      </c>
    </row>
    <row r="420" spans="2:32" x14ac:dyDescent="0.3">
      <c r="B420">
        <v>417</v>
      </c>
      <c r="C420">
        <v>23132</v>
      </c>
      <c r="D420">
        <v>90296</v>
      </c>
      <c r="E420">
        <v>417</v>
      </c>
      <c r="F420">
        <v>237362</v>
      </c>
      <c r="G420">
        <v>844287</v>
      </c>
      <c r="H420">
        <v>417</v>
      </c>
      <c r="I420" s="35">
        <v>2677240</v>
      </c>
      <c r="J420" s="35">
        <v>8160330</v>
      </c>
      <c r="K420">
        <v>417</v>
      </c>
      <c r="L420" s="35">
        <v>24157100</v>
      </c>
      <c r="M420" s="35">
        <v>76622200</v>
      </c>
      <c r="N420">
        <v>417</v>
      </c>
      <c r="O420" s="35">
        <v>234521000</v>
      </c>
      <c r="P420" s="35">
        <v>765781000</v>
      </c>
      <c r="R420" s="7">
        <v>417</v>
      </c>
      <c r="S420" t="b">
        <f>OR(Tabla19[[#This Row],[Tiempo_lineal (ns)]]&gt;$C$508,Tabla19[[#This Row],[Tiempo_lineal (ns)]]&lt;$C$509)</f>
        <v>0</v>
      </c>
      <c r="T420" t="b">
        <f>OR(Tabla19[[#This Row],[Tiempo_normal (ns)]]&gt;$D$508,Tabla19[[#This Row],[Tiempo_normal (ns)]]&lt;$D$509)</f>
        <v>0</v>
      </c>
      <c r="U420" s="7">
        <v>417</v>
      </c>
      <c r="V420" t="b">
        <f>OR(Tabla310[[#This Row],[Tiempo_lineal (ns)]]&gt;$F$508,Tabla310[[#This Row],[Tiempo_lineal (ns)]]&lt;$F$509)</f>
        <v>0</v>
      </c>
      <c r="W420" t="b">
        <f>OR(Tabla310[[#This Row],[Tiempo_normal (ns)]]&gt;$G$508,Tabla310[[#This Row],[Tiempo_normal (ns)]]&lt;$G$509)</f>
        <v>0</v>
      </c>
      <c r="X420" s="7">
        <v>417</v>
      </c>
      <c r="Y420" t="b">
        <f>OR(Tabla411[[#This Row],[Tiempo_lineal (ns)]]&gt;$I$508,Tabla411[[#This Row],[Tiempo_lineal (ns)]]&lt;$I$509)</f>
        <v>1</v>
      </c>
      <c r="Z420" t="b">
        <f>OR(Tabla411[[#This Row],[Tiempo_normal (ns)]]&gt;$J$508,Tabla411[[#This Row],[Tiempo_normal (ns)]]&lt;$J$509)</f>
        <v>1</v>
      </c>
      <c r="AA420" s="7">
        <v>417</v>
      </c>
      <c r="AB420" t="b">
        <f>OR(Tabla512[[#This Row],[Tiempo_lineal (ns)]]&gt;$L$508,Tabla512[[#This Row],[Tiempo_lineal (ns)]]&lt;$L$509)</f>
        <v>0</v>
      </c>
      <c r="AC420" t="b">
        <f>OR(Tabla512[[#This Row],[Tiempo_normal (ns)]]&gt;$M$508,Tabla512[[#This Row],[Tiempo_normal (ns)]]&lt;$M$509)</f>
        <v>0</v>
      </c>
      <c r="AD420" s="7">
        <v>417</v>
      </c>
      <c r="AE420" t="b">
        <f>OR(Tabla613[[#This Row],[Tiempo_lineal (ns)]]&gt;$O$508,Tabla613[[#This Row],[Tiempo_lineal (ns)]]&lt;$O$509)</f>
        <v>0</v>
      </c>
      <c r="AF420" s="1" t="b">
        <f>OR(Tabla613[[#This Row],[Tiempo_normal (ns)]]&gt;$P$508,Tabla613[[#This Row],[Tiempo_normal (ns)]]&lt;$P$509)</f>
        <v>0</v>
      </c>
    </row>
    <row r="421" spans="2:32" x14ac:dyDescent="0.3">
      <c r="B421">
        <v>418</v>
      </c>
      <c r="C421">
        <v>45904</v>
      </c>
      <c r="D421">
        <v>94056</v>
      </c>
      <c r="E421">
        <v>418</v>
      </c>
      <c r="F421">
        <v>250890</v>
      </c>
      <c r="G421">
        <v>835505</v>
      </c>
      <c r="H421">
        <v>418</v>
      </c>
      <c r="I421" s="35">
        <v>2592200</v>
      </c>
      <c r="J421" s="35">
        <v>8179100</v>
      </c>
      <c r="K421">
        <v>418</v>
      </c>
      <c r="L421" s="35">
        <v>22376000</v>
      </c>
      <c r="M421" s="35">
        <v>76753100</v>
      </c>
      <c r="N421">
        <v>418</v>
      </c>
      <c r="O421" s="35">
        <v>234323000</v>
      </c>
      <c r="P421" s="35">
        <v>804613000</v>
      </c>
      <c r="R421" s="8">
        <v>418</v>
      </c>
      <c r="S421" t="b">
        <f>OR(Tabla19[[#This Row],[Tiempo_lineal (ns)]]&gt;$C$508,Tabla19[[#This Row],[Tiempo_lineal (ns)]]&lt;$C$509)</f>
        <v>1</v>
      </c>
      <c r="T421" t="b">
        <f>OR(Tabla19[[#This Row],[Tiempo_normal (ns)]]&gt;$D$508,Tabla19[[#This Row],[Tiempo_normal (ns)]]&lt;$D$509)</f>
        <v>0</v>
      </c>
      <c r="U421" s="8">
        <v>418</v>
      </c>
      <c r="V421" t="b">
        <f>OR(Tabla310[[#This Row],[Tiempo_lineal (ns)]]&gt;$F$508,Tabla310[[#This Row],[Tiempo_lineal (ns)]]&lt;$F$509)</f>
        <v>0</v>
      </c>
      <c r="W421" t="b">
        <f>OR(Tabla310[[#This Row],[Tiempo_normal (ns)]]&gt;$G$508,Tabla310[[#This Row],[Tiempo_normal (ns)]]&lt;$G$509)</f>
        <v>0</v>
      </c>
      <c r="X421" s="8">
        <v>418</v>
      </c>
      <c r="Y421" t="b">
        <f>OR(Tabla411[[#This Row],[Tiempo_lineal (ns)]]&gt;$I$508,Tabla411[[#This Row],[Tiempo_lineal (ns)]]&lt;$I$509)</f>
        <v>1</v>
      </c>
      <c r="Z421" t="b">
        <f>OR(Tabla411[[#This Row],[Tiempo_normal (ns)]]&gt;$J$508,Tabla411[[#This Row],[Tiempo_normal (ns)]]&lt;$J$509)</f>
        <v>1</v>
      </c>
      <c r="AA421" s="8">
        <v>418</v>
      </c>
      <c r="AB421" t="b">
        <f>OR(Tabla512[[#This Row],[Tiempo_lineal (ns)]]&gt;$L$508,Tabla512[[#This Row],[Tiempo_lineal (ns)]]&lt;$L$509)</f>
        <v>0</v>
      </c>
      <c r="AC421" t="b">
        <f>OR(Tabla512[[#This Row],[Tiempo_normal (ns)]]&gt;$M$508,Tabla512[[#This Row],[Tiempo_normal (ns)]]&lt;$M$509)</f>
        <v>0</v>
      </c>
      <c r="AD421" s="8">
        <v>418</v>
      </c>
      <c r="AE421" t="b">
        <f>OR(Tabla613[[#This Row],[Tiempo_lineal (ns)]]&gt;$O$508,Tabla613[[#This Row],[Tiempo_lineal (ns)]]&lt;$O$509)</f>
        <v>0</v>
      </c>
      <c r="AF421" s="1" t="b">
        <f>OR(Tabla613[[#This Row],[Tiempo_normal (ns)]]&gt;$P$508,Tabla613[[#This Row],[Tiempo_normal (ns)]]&lt;$P$509)</f>
        <v>0</v>
      </c>
    </row>
    <row r="422" spans="2:32" x14ac:dyDescent="0.3">
      <c r="B422">
        <v>419</v>
      </c>
      <c r="C422">
        <v>24861</v>
      </c>
      <c r="D422">
        <v>88932</v>
      </c>
      <c r="E422">
        <v>419</v>
      </c>
      <c r="F422">
        <v>293838</v>
      </c>
      <c r="G422">
        <v>847078</v>
      </c>
      <c r="H422">
        <v>419</v>
      </c>
      <c r="I422" s="35">
        <v>2152410</v>
      </c>
      <c r="J422" s="35">
        <v>6882060</v>
      </c>
      <c r="K422">
        <v>419</v>
      </c>
      <c r="L422" s="35">
        <v>23164200</v>
      </c>
      <c r="M422" s="35">
        <v>68926300</v>
      </c>
      <c r="N422">
        <v>419</v>
      </c>
      <c r="O422" s="35">
        <v>254570000</v>
      </c>
      <c r="P422" s="35">
        <v>758487000</v>
      </c>
      <c r="R422" s="7">
        <v>419</v>
      </c>
      <c r="S422" t="b">
        <f>OR(Tabla19[[#This Row],[Tiempo_lineal (ns)]]&gt;$C$508,Tabla19[[#This Row],[Tiempo_lineal (ns)]]&lt;$C$509)</f>
        <v>0</v>
      </c>
      <c r="T422" t="b">
        <f>OR(Tabla19[[#This Row],[Tiempo_normal (ns)]]&gt;$D$508,Tabla19[[#This Row],[Tiempo_normal (ns)]]&lt;$D$509)</f>
        <v>0</v>
      </c>
      <c r="U422" s="7">
        <v>419</v>
      </c>
      <c r="V422" t="b">
        <f>OR(Tabla310[[#This Row],[Tiempo_lineal (ns)]]&gt;$F$508,Tabla310[[#This Row],[Tiempo_lineal (ns)]]&lt;$F$509)</f>
        <v>0</v>
      </c>
      <c r="W422" t="b">
        <f>OR(Tabla310[[#This Row],[Tiempo_normal (ns)]]&gt;$G$508,Tabla310[[#This Row],[Tiempo_normal (ns)]]&lt;$G$509)</f>
        <v>0</v>
      </c>
      <c r="X422" s="7">
        <v>419</v>
      </c>
      <c r="Y422" t="b">
        <f>OR(Tabla411[[#This Row],[Tiempo_lineal (ns)]]&gt;$I$508,Tabla411[[#This Row],[Tiempo_lineal (ns)]]&lt;$I$509)</f>
        <v>0</v>
      </c>
      <c r="Z422" t="b">
        <f>OR(Tabla411[[#This Row],[Tiempo_normal (ns)]]&gt;$J$508,Tabla411[[#This Row],[Tiempo_normal (ns)]]&lt;$J$509)</f>
        <v>0</v>
      </c>
      <c r="AA422" s="7">
        <v>419</v>
      </c>
      <c r="AB422" t="b">
        <f>OR(Tabla512[[#This Row],[Tiempo_lineal (ns)]]&gt;$L$508,Tabla512[[#This Row],[Tiempo_lineal (ns)]]&lt;$L$509)</f>
        <v>0</v>
      </c>
      <c r="AC422" t="b">
        <f>OR(Tabla512[[#This Row],[Tiempo_normal (ns)]]&gt;$M$508,Tabla512[[#This Row],[Tiempo_normal (ns)]]&lt;$M$509)</f>
        <v>0</v>
      </c>
      <c r="AD422" s="7">
        <v>419</v>
      </c>
      <c r="AE422" t="b">
        <f>OR(Tabla613[[#This Row],[Tiempo_lineal (ns)]]&gt;$O$508,Tabla613[[#This Row],[Tiempo_lineal (ns)]]&lt;$O$509)</f>
        <v>0</v>
      </c>
      <c r="AF422" s="1" t="b">
        <f>OR(Tabla613[[#This Row],[Tiempo_normal (ns)]]&gt;$P$508,Tabla613[[#This Row],[Tiempo_normal (ns)]]&lt;$P$509)</f>
        <v>0</v>
      </c>
    </row>
    <row r="423" spans="2:32" x14ac:dyDescent="0.3">
      <c r="B423">
        <v>420</v>
      </c>
      <c r="C423">
        <v>31140</v>
      </c>
      <c r="D423">
        <v>81196</v>
      </c>
      <c r="E423">
        <v>420</v>
      </c>
      <c r="F423">
        <v>244417</v>
      </c>
      <c r="G423">
        <v>827527</v>
      </c>
      <c r="H423">
        <v>420</v>
      </c>
      <c r="I423" s="35">
        <v>2129230</v>
      </c>
      <c r="J423" s="35">
        <v>7111930</v>
      </c>
      <c r="K423">
        <v>420</v>
      </c>
      <c r="L423" s="35">
        <v>21908700</v>
      </c>
      <c r="M423" s="35">
        <v>69817100</v>
      </c>
      <c r="N423">
        <v>420</v>
      </c>
      <c r="O423" s="35">
        <v>232077000</v>
      </c>
      <c r="P423" s="35">
        <v>763320000</v>
      </c>
      <c r="R423" s="8">
        <v>420</v>
      </c>
      <c r="S423" t="b">
        <f>OR(Tabla19[[#This Row],[Tiempo_lineal (ns)]]&gt;$C$508,Tabla19[[#This Row],[Tiempo_lineal (ns)]]&lt;$C$509)</f>
        <v>0</v>
      </c>
      <c r="T423" t="b">
        <f>OR(Tabla19[[#This Row],[Tiempo_normal (ns)]]&gt;$D$508,Tabla19[[#This Row],[Tiempo_normal (ns)]]&lt;$D$509)</f>
        <v>0</v>
      </c>
      <c r="U423" s="8">
        <v>420</v>
      </c>
      <c r="V423" t="b">
        <f>OR(Tabla310[[#This Row],[Tiempo_lineal (ns)]]&gt;$F$508,Tabla310[[#This Row],[Tiempo_lineal (ns)]]&lt;$F$509)</f>
        <v>0</v>
      </c>
      <c r="W423" t="b">
        <f>OR(Tabla310[[#This Row],[Tiempo_normal (ns)]]&gt;$G$508,Tabla310[[#This Row],[Tiempo_normal (ns)]]&lt;$G$509)</f>
        <v>0</v>
      </c>
      <c r="X423" s="8">
        <v>420</v>
      </c>
      <c r="Y423" t="b">
        <f>OR(Tabla411[[#This Row],[Tiempo_lineal (ns)]]&gt;$I$508,Tabla411[[#This Row],[Tiempo_lineal (ns)]]&lt;$I$509)</f>
        <v>0</v>
      </c>
      <c r="Z423" t="b">
        <f>OR(Tabla411[[#This Row],[Tiempo_normal (ns)]]&gt;$J$508,Tabla411[[#This Row],[Tiempo_normal (ns)]]&lt;$J$509)</f>
        <v>0</v>
      </c>
      <c r="AA423" s="8">
        <v>420</v>
      </c>
      <c r="AB423" t="b">
        <f>OR(Tabla512[[#This Row],[Tiempo_lineal (ns)]]&gt;$L$508,Tabla512[[#This Row],[Tiempo_lineal (ns)]]&lt;$L$509)</f>
        <v>0</v>
      </c>
      <c r="AC423" t="b">
        <f>OR(Tabla512[[#This Row],[Tiempo_normal (ns)]]&gt;$M$508,Tabla512[[#This Row],[Tiempo_normal (ns)]]&lt;$M$509)</f>
        <v>0</v>
      </c>
      <c r="AD423" s="8">
        <v>420</v>
      </c>
      <c r="AE423" t="b">
        <f>OR(Tabla613[[#This Row],[Tiempo_lineal (ns)]]&gt;$O$508,Tabla613[[#This Row],[Tiempo_lineal (ns)]]&lt;$O$509)</f>
        <v>0</v>
      </c>
      <c r="AF423" s="1" t="b">
        <f>OR(Tabla613[[#This Row],[Tiempo_normal (ns)]]&gt;$P$508,Tabla613[[#This Row],[Tiempo_normal (ns)]]&lt;$P$509)</f>
        <v>0</v>
      </c>
    </row>
    <row r="424" spans="2:32" x14ac:dyDescent="0.3">
      <c r="B424">
        <v>421</v>
      </c>
      <c r="C424">
        <v>21703</v>
      </c>
      <c r="D424">
        <v>72836</v>
      </c>
      <c r="E424">
        <v>421</v>
      </c>
      <c r="F424">
        <v>251016</v>
      </c>
      <c r="G424">
        <v>877888</v>
      </c>
      <c r="H424">
        <v>421</v>
      </c>
      <c r="I424" s="35">
        <v>2147880</v>
      </c>
      <c r="J424" s="35">
        <v>6668640</v>
      </c>
      <c r="K424">
        <v>421</v>
      </c>
      <c r="L424" s="35">
        <v>22130800</v>
      </c>
      <c r="M424" s="35">
        <v>71384900</v>
      </c>
      <c r="N424">
        <v>421</v>
      </c>
      <c r="O424" s="35">
        <v>232099000</v>
      </c>
      <c r="P424" s="35">
        <v>766319000</v>
      </c>
      <c r="R424" s="7">
        <v>421</v>
      </c>
      <c r="S424" t="b">
        <f>OR(Tabla19[[#This Row],[Tiempo_lineal (ns)]]&gt;$C$508,Tabla19[[#This Row],[Tiempo_lineal (ns)]]&lt;$C$509)</f>
        <v>0</v>
      </c>
      <c r="T424" t="b">
        <f>OR(Tabla19[[#This Row],[Tiempo_normal (ns)]]&gt;$D$508,Tabla19[[#This Row],[Tiempo_normal (ns)]]&lt;$D$509)</f>
        <v>0</v>
      </c>
      <c r="U424" s="7">
        <v>421</v>
      </c>
      <c r="V424" t="b">
        <f>OR(Tabla310[[#This Row],[Tiempo_lineal (ns)]]&gt;$F$508,Tabla310[[#This Row],[Tiempo_lineal (ns)]]&lt;$F$509)</f>
        <v>0</v>
      </c>
      <c r="W424" t="b">
        <f>OR(Tabla310[[#This Row],[Tiempo_normal (ns)]]&gt;$G$508,Tabla310[[#This Row],[Tiempo_normal (ns)]]&lt;$G$509)</f>
        <v>0</v>
      </c>
      <c r="X424" s="7">
        <v>421</v>
      </c>
      <c r="Y424" t="b">
        <f>OR(Tabla411[[#This Row],[Tiempo_lineal (ns)]]&gt;$I$508,Tabla411[[#This Row],[Tiempo_lineal (ns)]]&lt;$I$509)</f>
        <v>0</v>
      </c>
      <c r="Z424" t="b">
        <f>OR(Tabla411[[#This Row],[Tiempo_normal (ns)]]&gt;$J$508,Tabla411[[#This Row],[Tiempo_normal (ns)]]&lt;$J$509)</f>
        <v>0</v>
      </c>
      <c r="AA424" s="7">
        <v>421</v>
      </c>
      <c r="AB424" t="b">
        <f>OR(Tabla512[[#This Row],[Tiempo_lineal (ns)]]&gt;$L$508,Tabla512[[#This Row],[Tiempo_lineal (ns)]]&lt;$L$509)</f>
        <v>0</v>
      </c>
      <c r="AC424" t="b">
        <f>OR(Tabla512[[#This Row],[Tiempo_normal (ns)]]&gt;$M$508,Tabla512[[#This Row],[Tiempo_normal (ns)]]&lt;$M$509)</f>
        <v>0</v>
      </c>
      <c r="AD424" s="7">
        <v>421</v>
      </c>
      <c r="AE424" t="b">
        <f>OR(Tabla613[[#This Row],[Tiempo_lineal (ns)]]&gt;$O$508,Tabla613[[#This Row],[Tiempo_lineal (ns)]]&lt;$O$509)</f>
        <v>0</v>
      </c>
      <c r="AF424" s="1" t="b">
        <f>OR(Tabla613[[#This Row],[Tiempo_normal (ns)]]&gt;$P$508,Tabla613[[#This Row],[Tiempo_normal (ns)]]&lt;$P$509)</f>
        <v>0</v>
      </c>
    </row>
    <row r="425" spans="2:32" x14ac:dyDescent="0.3">
      <c r="B425">
        <v>422</v>
      </c>
      <c r="C425">
        <v>21279</v>
      </c>
      <c r="D425">
        <v>70752</v>
      </c>
      <c r="E425">
        <v>422</v>
      </c>
      <c r="F425">
        <v>252809</v>
      </c>
      <c r="G425">
        <v>853594</v>
      </c>
      <c r="H425">
        <v>422</v>
      </c>
      <c r="I425" s="35">
        <v>2351450</v>
      </c>
      <c r="J425" s="35">
        <v>6628740</v>
      </c>
      <c r="K425">
        <v>422</v>
      </c>
      <c r="L425" s="35">
        <v>24691000</v>
      </c>
      <c r="M425" s="35">
        <v>76472200</v>
      </c>
      <c r="N425">
        <v>422</v>
      </c>
      <c r="O425" s="35">
        <v>234477000</v>
      </c>
      <c r="P425" s="35">
        <v>780294000</v>
      </c>
      <c r="R425" s="8">
        <v>422</v>
      </c>
      <c r="S425" t="b">
        <f>OR(Tabla19[[#This Row],[Tiempo_lineal (ns)]]&gt;$C$508,Tabla19[[#This Row],[Tiempo_lineal (ns)]]&lt;$C$509)</f>
        <v>0</v>
      </c>
      <c r="T425" t="b">
        <f>OR(Tabla19[[#This Row],[Tiempo_normal (ns)]]&gt;$D$508,Tabla19[[#This Row],[Tiempo_normal (ns)]]&lt;$D$509)</f>
        <v>0</v>
      </c>
      <c r="U425" s="8">
        <v>422</v>
      </c>
      <c r="V425" t="b">
        <f>OR(Tabla310[[#This Row],[Tiempo_lineal (ns)]]&gt;$F$508,Tabla310[[#This Row],[Tiempo_lineal (ns)]]&lt;$F$509)</f>
        <v>0</v>
      </c>
      <c r="W425" t="b">
        <f>OR(Tabla310[[#This Row],[Tiempo_normal (ns)]]&gt;$G$508,Tabla310[[#This Row],[Tiempo_normal (ns)]]&lt;$G$509)</f>
        <v>0</v>
      </c>
      <c r="X425" s="8">
        <v>422</v>
      </c>
      <c r="Y425" t="b">
        <f>OR(Tabla411[[#This Row],[Tiempo_lineal (ns)]]&gt;$I$508,Tabla411[[#This Row],[Tiempo_lineal (ns)]]&lt;$I$509)</f>
        <v>0</v>
      </c>
      <c r="Z425" t="b">
        <f>OR(Tabla411[[#This Row],[Tiempo_normal (ns)]]&gt;$J$508,Tabla411[[#This Row],[Tiempo_normal (ns)]]&lt;$J$509)</f>
        <v>0</v>
      </c>
      <c r="AA425" s="8">
        <v>422</v>
      </c>
      <c r="AB425" t="b">
        <f>OR(Tabla512[[#This Row],[Tiempo_lineal (ns)]]&gt;$L$508,Tabla512[[#This Row],[Tiempo_lineal (ns)]]&lt;$L$509)</f>
        <v>0</v>
      </c>
      <c r="AC425" t="b">
        <f>OR(Tabla512[[#This Row],[Tiempo_normal (ns)]]&gt;$M$508,Tabla512[[#This Row],[Tiempo_normal (ns)]]&lt;$M$509)</f>
        <v>0</v>
      </c>
      <c r="AD425" s="8">
        <v>422</v>
      </c>
      <c r="AE425" t="b">
        <f>OR(Tabla613[[#This Row],[Tiempo_lineal (ns)]]&gt;$O$508,Tabla613[[#This Row],[Tiempo_lineal (ns)]]&lt;$O$509)</f>
        <v>0</v>
      </c>
      <c r="AF425" s="1" t="b">
        <f>OR(Tabla613[[#This Row],[Tiempo_normal (ns)]]&gt;$P$508,Tabla613[[#This Row],[Tiempo_normal (ns)]]&lt;$P$509)</f>
        <v>0</v>
      </c>
    </row>
    <row r="426" spans="2:32" x14ac:dyDescent="0.3">
      <c r="B426">
        <v>423</v>
      </c>
      <c r="C426">
        <v>21338</v>
      </c>
      <c r="D426">
        <v>72391</v>
      </c>
      <c r="E426">
        <v>423</v>
      </c>
      <c r="F426">
        <v>260962</v>
      </c>
      <c r="G426">
        <v>716491</v>
      </c>
      <c r="H426">
        <v>423</v>
      </c>
      <c r="I426" s="35">
        <v>2157540</v>
      </c>
      <c r="J426" s="35">
        <v>7005440</v>
      </c>
      <c r="K426">
        <v>423</v>
      </c>
      <c r="L426" s="35">
        <v>21941900</v>
      </c>
      <c r="M426" s="35">
        <v>73218200</v>
      </c>
      <c r="N426">
        <v>423</v>
      </c>
      <c r="O426" s="35">
        <v>233252000</v>
      </c>
      <c r="P426" s="35">
        <v>738687000</v>
      </c>
      <c r="R426" s="7">
        <v>423</v>
      </c>
      <c r="S426" t="b">
        <f>OR(Tabla19[[#This Row],[Tiempo_lineal (ns)]]&gt;$C$508,Tabla19[[#This Row],[Tiempo_lineal (ns)]]&lt;$C$509)</f>
        <v>0</v>
      </c>
      <c r="T426" t="b">
        <f>OR(Tabla19[[#This Row],[Tiempo_normal (ns)]]&gt;$D$508,Tabla19[[#This Row],[Tiempo_normal (ns)]]&lt;$D$509)</f>
        <v>0</v>
      </c>
      <c r="U426" s="7">
        <v>423</v>
      </c>
      <c r="V426" t="b">
        <f>OR(Tabla310[[#This Row],[Tiempo_lineal (ns)]]&gt;$F$508,Tabla310[[#This Row],[Tiempo_lineal (ns)]]&lt;$F$509)</f>
        <v>0</v>
      </c>
      <c r="W426" t="b">
        <f>OR(Tabla310[[#This Row],[Tiempo_normal (ns)]]&gt;$G$508,Tabla310[[#This Row],[Tiempo_normal (ns)]]&lt;$G$509)</f>
        <v>0</v>
      </c>
      <c r="X426" s="7">
        <v>423</v>
      </c>
      <c r="Y426" t="b">
        <f>OR(Tabla411[[#This Row],[Tiempo_lineal (ns)]]&gt;$I$508,Tabla411[[#This Row],[Tiempo_lineal (ns)]]&lt;$I$509)</f>
        <v>0</v>
      </c>
      <c r="Z426" t="b">
        <f>OR(Tabla411[[#This Row],[Tiempo_normal (ns)]]&gt;$J$508,Tabla411[[#This Row],[Tiempo_normal (ns)]]&lt;$J$509)</f>
        <v>0</v>
      </c>
      <c r="AA426" s="7">
        <v>423</v>
      </c>
      <c r="AB426" t="b">
        <f>OR(Tabla512[[#This Row],[Tiempo_lineal (ns)]]&gt;$L$508,Tabla512[[#This Row],[Tiempo_lineal (ns)]]&lt;$L$509)</f>
        <v>0</v>
      </c>
      <c r="AC426" t="b">
        <f>OR(Tabla512[[#This Row],[Tiempo_normal (ns)]]&gt;$M$508,Tabla512[[#This Row],[Tiempo_normal (ns)]]&lt;$M$509)</f>
        <v>0</v>
      </c>
      <c r="AD426" s="7">
        <v>423</v>
      </c>
      <c r="AE426" t="b">
        <f>OR(Tabla613[[#This Row],[Tiempo_lineal (ns)]]&gt;$O$508,Tabla613[[#This Row],[Tiempo_lineal (ns)]]&lt;$O$509)</f>
        <v>0</v>
      </c>
      <c r="AF426" s="1" t="b">
        <f>OR(Tabla613[[#This Row],[Tiempo_normal (ns)]]&gt;$P$508,Tabla613[[#This Row],[Tiempo_normal (ns)]]&lt;$P$509)</f>
        <v>0</v>
      </c>
    </row>
    <row r="427" spans="2:32" x14ac:dyDescent="0.3">
      <c r="B427">
        <v>424</v>
      </c>
      <c r="C427">
        <v>21284</v>
      </c>
      <c r="D427">
        <v>73273</v>
      </c>
      <c r="E427">
        <v>424</v>
      </c>
      <c r="F427">
        <v>212528</v>
      </c>
      <c r="G427">
        <v>722736</v>
      </c>
      <c r="H427">
        <v>424</v>
      </c>
      <c r="I427" s="35">
        <v>2294060</v>
      </c>
      <c r="J427" s="35">
        <v>6678760</v>
      </c>
      <c r="K427">
        <v>424</v>
      </c>
      <c r="L427" s="35">
        <v>22906400</v>
      </c>
      <c r="M427" s="35">
        <v>75081900</v>
      </c>
      <c r="N427">
        <v>424</v>
      </c>
      <c r="O427" s="35">
        <v>271479000</v>
      </c>
      <c r="P427" s="35">
        <v>781416000</v>
      </c>
      <c r="R427" s="8">
        <v>424</v>
      </c>
      <c r="S427" t="b">
        <f>OR(Tabla19[[#This Row],[Tiempo_lineal (ns)]]&gt;$C$508,Tabla19[[#This Row],[Tiempo_lineal (ns)]]&lt;$C$509)</f>
        <v>0</v>
      </c>
      <c r="T427" t="b">
        <f>OR(Tabla19[[#This Row],[Tiempo_normal (ns)]]&gt;$D$508,Tabla19[[#This Row],[Tiempo_normal (ns)]]&lt;$D$509)</f>
        <v>0</v>
      </c>
      <c r="U427" s="8">
        <v>424</v>
      </c>
      <c r="V427" t="b">
        <f>OR(Tabla310[[#This Row],[Tiempo_lineal (ns)]]&gt;$F$508,Tabla310[[#This Row],[Tiempo_lineal (ns)]]&lt;$F$509)</f>
        <v>0</v>
      </c>
      <c r="W427" t="b">
        <f>OR(Tabla310[[#This Row],[Tiempo_normal (ns)]]&gt;$G$508,Tabla310[[#This Row],[Tiempo_normal (ns)]]&lt;$G$509)</f>
        <v>0</v>
      </c>
      <c r="X427" s="8">
        <v>424</v>
      </c>
      <c r="Y427" t="b">
        <f>OR(Tabla411[[#This Row],[Tiempo_lineal (ns)]]&gt;$I$508,Tabla411[[#This Row],[Tiempo_lineal (ns)]]&lt;$I$509)</f>
        <v>0</v>
      </c>
      <c r="Z427" t="b">
        <f>OR(Tabla411[[#This Row],[Tiempo_normal (ns)]]&gt;$J$508,Tabla411[[#This Row],[Tiempo_normal (ns)]]&lt;$J$509)</f>
        <v>0</v>
      </c>
      <c r="AA427" s="8">
        <v>424</v>
      </c>
      <c r="AB427" t="b">
        <f>OR(Tabla512[[#This Row],[Tiempo_lineal (ns)]]&gt;$L$508,Tabla512[[#This Row],[Tiempo_lineal (ns)]]&lt;$L$509)</f>
        <v>0</v>
      </c>
      <c r="AC427" t="b">
        <f>OR(Tabla512[[#This Row],[Tiempo_normal (ns)]]&gt;$M$508,Tabla512[[#This Row],[Tiempo_normal (ns)]]&lt;$M$509)</f>
        <v>0</v>
      </c>
      <c r="AD427" s="8">
        <v>424</v>
      </c>
      <c r="AE427" t="b">
        <f>OR(Tabla613[[#This Row],[Tiempo_lineal (ns)]]&gt;$O$508,Tabla613[[#This Row],[Tiempo_lineal (ns)]]&lt;$O$509)</f>
        <v>1</v>
      </c>
      <c r="AF427" s="1" t="b">
        <f>OR(Tabla613[[#This Row],[Tiempo_normal (ns)]]&gt;$P$508,Tabla613[[#This Row],[Tiempo_normal (ns)]]&lt;$P$509)</f>
        <v>0</v>
      </c>
    </row>
    <row r="428" spans="2:32" x14ac:dyDescent="0.3">
      <c r="B428">
        <v>425</v>
      </c>
      <c r="C428">
        <v>21276</v>
      </c>
      <c r="D428">
        <v>70385</v>
      </c>
      <c r="E428">
        <v>425</v>
      </c>
      <c r="F428">
        <v>264995</v>
      </c>
      <c r="G428">
        <v>819474</v>
      </c>
      <c r="H428">
        <v>425</v>
      </c>
      <c r="I428" s="35">
        <v>2137290</v>
      </c>
      <c r="J428" s="35">
        <v>6500260</v>
      </c>
      <c r="K428">
        <v>425</v>
      </c>
      <c r="L428" s="35">
        <v>24476500</v>
      </c>
      <c r="M428" s="35">
        <v>76795600</v>
      </c>
      <c r="N428">
        <v>425</v>
      </c>
      <c r="O428" s="35">
        <v>231486000</v>
      </c>
      <c r="P428" s="35">
        <v>731231000</v>
      </c>
      <c r="R428" s="7">
        <v>425</v>
      </c>
      <c r="S428" t="b">
        <f>OR(Tabla19[[#This Row],[Tiempo_lineal (ns)]]&gt;$C$508,Tabla19[[#This Row],[Tiempo_lineal (ns)]]&lt;$C$509)</f>
        <v>0</v>
      </c>
      <c r="T428" t="b">
        <f>OR(Tabla19[[#This Row],[Tiempo_normal (ns)]]&gt;$D$508,Tabla19[[#This Row],[Tiempo_normal (ns)]]&lt;$D$509)</f>
        <v>0</v>
      </c>
      <c r="U428" s="7">
        <v>425</v>
      </c>
      <c r="V428" t="b">
        <f>OR(Tabla310[[#This Row],[Tiempo_lineal (ns)]]&gt;$F$508,Tabla310[[#This Row],[Tiempo_lineal (ns)]]&lt;$F$509)</f>
        <v>0</v>
      </c>
      <c r="W428" t="b">
        <f>OR(Tabla310[[#This Row],[Tiempo_normal (ns)]]&gt;$G$508,Tabla310[[#This Row],[Tiempo_normal (ns)]]&lt;$G$509)</f>
        <v>0</v>
      </c>
      <c r="X428" s="7">
        <v>425</v>
      </c>
      <c r="Y428" t="b">
        <f>OR(Tabla411[[#This Row],[Tiempo_lineal (ns)]]&gt;$I$508,Tabla411[[#This Row],[Tiempo_lineal (ns)]]&lt;$I$509)</f>
        <v>0</v>
      </c>
      <c r="Z428" t="b">
        <f>OR(Tabla411[[#This Row],[Tiempo_normal (ns)]]&gt;$J$508,Tabla411[[#This Row],[Tiempo_normal (ns)]]&lt;$J$509)</f>
        <v>0</v>
      </c>
      <c r="AA428" s="7">
        <v>425</v>
      </c>
      <c r="AB428" t="b">
        <f>OR(Tabla512[[#This Row],[Tiempo_lineal (ns)]]&gt;$L$508,Tabla512[[#This Row],[Tiempo_lineal (ns)]]&lt;$L$509)</f>
        <v>0</v>
      </c>
      <c r="AC428" t="b">
        <f>OR(Tabla512[[#This Row],[Tiempo_normal (ns)]]&gt;$M$508,Tabla512[[#This Row],[Tiempo_normal (ns)]]&lt;$M$509)</f>
        <v>0</v>
      </c>
      <c r="AD428" s="7">
        <v>425</v>
      </c>
      <c r="AE428" t="b">
        <f>OR(Tabla613[[#This Row],[Tiempo_lineal (ns)]]&gt;$O$508,Tabla613[[#This Row],[Tiempo_lineal (ns)]]&lt;$O$509)</f>
        <v>0</v>
      </c>
      <c r="AF428" s="1" t="b">
        <f>OR(Tabla613[[#This Row],[Tiempo_normal (ns)]]&gt;$P$508,Tabla613[[#This Row],[Tiempo_normal (ns)]]&lt;$P$509)</f>
        <v>0</v>
      </c>
    </row>
    <row r="429" spans="2:32" x14ac:dyDescent="0.3">
      <c r="B429">
        <v>426</v>
      </c>
      <c r="C429">
        <v>21305</v>
      </c>
      <c r="D429">
        <v>72391</v>
      </c>
      <c r="E429">
        <v>426</v>
      </c>
      <c r="F429">
        <v>323228</v>
      </c>
      <c r="G429">
        <v>792070</v>
      </c>
      <c r="H429">
        <v>426</v>
      </c>
      <c r="I429" s="35">
        <v>2178900</v>
      </c>
      <c r="J429" s="35">
        <v>6555810</v>
      </c>
      <c r="K429">
        <v>426</v>
      </c>
      <c r="L429" s="35">
        <v>22255300</v>
      </c>
      <c r="M429" s="35">
        <v>72314000</v>
      </c>
      <c r="N429">
        <v>426</v>
      </c>
      <c r="O429" s="35">
        <v>236120000</v>
      </c>
      <c r="P429" s="35">
        <v>807364000</v>
      </c>
      <c r="R429" s="8">
        <v>426</v>
      </c>
      <c r="S429" t="b">
        <f>OR(Tabla19[[#This Row],[Tiempo_lineal (ns)]]&gt;$C$508,Tabla19[[#This Row],[Tiempo_lineal (ns)]]&lt;$C$509)</f>
        <v>0</v>
      </c>
      <c r="T429" t="b">
        <f>OR(Tabla19[[#This Row],[Tiempo_normal (ns)]]&gt;$D$508,Tabla19[[#This Row],[Tiempo_normal (ns)]]&lt;$D$509)</f>
        <v>0</v>
      </c>
      <c r="U429" s="8">
        <v>426</v>
      </c>
      <c r="V429" t="b">
        <f>OR(Tabla310[[#This Row],[Tiempo_lineal (ns)]]&gt;$F$508,Tabla310[[#This Row],[Tiempo_lineal (ns)]]&lt;$F$509)</f>
        <v>1</v>
      </c>
      <c r="W429" t="b">
        <f>OR(Tabla310[[#This Row],[Tiempo_normal (ns)]]&gt;$G$508,Tabla310[[#This Row],[Tiempo_normal (ns)]]&lt;$G$509)</f>
        <v>0</v>
      </c>
      <c r="X429" s="8">
        <v>426</v>
      </c>
      <c r="Y429" t="b">
        <f>OR(Tabla411[[#This Row],[Tiempo_lineal (ns)]]&gt;$I$508,Tabla411[[#This Row],[Tiempo_lineal (ns)]]&lt;$I$509)</f>
        <v>0</v>
      </c>
      <c r="Z429" t="b">
        <f>OR(Tabla411[[#This Row],[Tiempo_normal (ns)]]&gt;$J$508,Tabla411[[#This Row],[Tiempo_normal (ns)]]&lt;$J$509)</f>
        <v>0</v>
      </c>
      <c r="AA429" s="8">
        <v>426</v>
      </c>
      <c r="AB429" t="b">
        <f>OR(Tabla512[[#This Row],[Tiempo_lineal (ns)]]&gt;$L$508,Tabla512[[#This Row],[Tiempo_lineal (ns)]]&lt;$L$509)</f>
        <v>0</v>
      </c>
      <c r="AC429" t="b">
        <f>OR(Tabla512[[#This Row],[Tiempo_normal (ns)]]&gt;$M$508,Tabla512[[#This Row],[Tiempo_normal (ns)]]&lt;$M$509)</f>
        <v>0</v>
      </c>
      <c r="AD429" s="8">
        <v>426</v>
      </c>
      <c r="AE429" t="b">
        <f>OR(Tabla613[[#This Row],[Tiempo_lineal (ns)]]&gt;$O$508,Tabla613[[#This Row],[Tiempo_lineal (ns)]]&lt;$O$509)</f>
        <v>0</v>
      </c>
      <c r="AF429" s="1" t="b">
        <f>OR(Tabla613[[#This Row],[Tiempo_normal (ns)]]&gt;$P$508,Tabla613[[#This Row],[Tiempo_normal (ns)]]&lt;$P$509)</f>
        <v>0</v>
      </c>
    </row>
    <row r="430" spans="2:32" x14ac:dyDescent="0.3">
      <c r="B430">
        <v>427</v>
      </c>
      <c r="C430">
        <v>21329</v>
      </c>
      <c r="D430">
        <v>70481</v>
      </c>
      <c r="E430">
        <v>427</v>
      </c>
      <c r="F430">
        <v>224862</v>
      </c>
      <c r="G430">
        <v>791403</v>
      </c>
      <c r="H430">
        <v>427</v>
      </c>
      <c r="I430" s="35">
        <v>2151820</v>
      </c>
      <c r="J430" s="35">
        <v>6882530</v>
      </c>
      <c r="K430">
        <v>427</v>
      </c>
      <c r="L430" s="35">
        <v>22415400</v>
      </c>
      <c r="M430" s="35">
        <v>74388200</v>
      </c>
      <c r="N430">
        <v>427</v>
      </c>
      <c r="O430" s="35">
        <v>228006000</v>
      </c>
      <c r="P430" s="35">
        <v>749505000</v>
      </c>
      <c r="R430" s="7">
        <v>427</v>
      </c>
      <c r="S430" t="b">
        <f>OR(Tabla19[[#This Row],[Tiempo_lineal (ns)]]&gt;$C$508,Tabla19[[#This Row],[Tiempo_lineal (ns)]]&lt;$C$509)</f>
        <v>0</v>
      </c>
      <c r="T430" t="b">
        <f>OR(Tabla19[[#This Row],[Tiempo_normal (ns)]]&gt;$D$508,Tabla19[[#This Row],[Tiempo_normal (ns)]]&lt;$D$509)</f>
        <v>0</v>
      </c>
      <c r="U430" s="7">
        <v>427</v>
      </c>
      <c r="V430" t="b">
        <f>OR(Tabla310[[#This Row],[Tiempo_lineal (ns)]]&gt;$F$508,Tabla310[[#This Row],[Tiempo_lineal (ns)]]&lt;$F$509)</f>
        <v>0</v>
      </c>
      <c r="W430" t="b">
        <f>OR(Tabla310[[#This Row],[Tiempo_normal (ns)]]&gt;$G$508,Tabla310[[#This Row],[Tiempo_normal (ns)]]&lt;$G$509)</f>
        <v>0</v>
      </c>
      <c r="X430" s="7">
        <v>427</v>
      </c>
      <c r="Y430" t="b">
        <f>OR(Tabla411[[#This Row],[Tiempo_lineal (ns)]]&gt;$I$508,Tabla411[[#This Row],[Tiempo_lineal (ns)]]&lt;$I$509)</f>
        <v>0</v>
      </c>
      <c r="Z430" t="b">
        <f>OR(Tabla411[[#This Row],[Tiempo_normal (ns)]]&gt;$J$508,Tabla411[[#This Row],[Tiempo_normal (ns)]]&lt;$J$509)</f>
        <v>0</v>
      </c>
      <c r="AA430" s="7">
        <v>427</v>
      </c>
      <c r="AB430" t="b">
        <f>OR(Tabla512[[#This Row],[Tiempo_lineal (ns)]]&gt;$L$508,Tabla512[[#This Row],[Tiempo_lineal (ns)]]&lt;$L$509)</f>
        <v>0</v>
      </c>
      <c r="AC430" t="b">
        <f>OR(Tabla512[[#This Row],[Tiempo_normal (ns)]]&gt;$M$508,Tabla512[[#This Row],[Tiempo_normal (ns)]]&lt;$M$509)</f>
        <v>0</v>
      </c>
      <c r="AD430" s="7">
        <v>427</v>
      </c>
      <c r="AE430" t="b">
        <f>OR(Tabla613[[#This Row],[Tiempo_lineal (ns)]]&gt;$O$508,Tabla613[[#This Row],[Tiempo_lineal (ns)]]&lt;$O$509)</f>
        <v>0</v>
      </c>
      <c r="AF430" s="1" t="b">
        <f>OR(Tabla613[[#This Row],[Tiempo_normal (ns)]]&gt;$P$508,Tabla613[[#This Row],[Tiempo_normal (ns)]]&lt;$P$509)</f>
        <v>0</v>
      </c>
    </row>
    <row r="431" spans="2:32" x14ac:dyDescent="0.3">
      <c r="B431">
        <v>428</v>
      </c>
      <c r="C431">
        <v>27188</v>
      </c>
      <c r="D431">
        <v>87557</v>
      </c>
      <c r="E431">
        <v>428</v>
      </c>
      <c r="F431">
        <v>221640</v>
      </c>
      <c r="G431">
        <v>762843</v>
      </c>
      <c r="H431">
        <v>428</v>
      </c>
      <c r="I431" s="35">
        <v>2285230</v>
      </c>
      <c r="J431" s="35">
        <v>6590640</v>
      </c>
      <c r="K431">
        <v>428</v>
      </c>
      <c r="L431" s="35">
        <v>22329200</v>
      </c>
      <c r="M431" s="35">
        <v>74845100</v>
      </c>
      <c r="N431">
        <v>428</v>
      </c>
      <c r="O431" s="35">
        <v>235546000</v>
      </c>
      <c r="P431" s="35">
        <v>836780000</v>
      </c>
      <c r="R431" s="8">
        <v>428</v>
      </c>
      <c r="S431" t="b">
        <f>OR(Tabla19[[#This Row],[Tiempo_lineal (ns)]]&gt;$C$508,Tabla19[[#This Row],[Tiempo_lineal (ns)]]&lt;$C$509)</f>
        <v>0</v>
      </c>
      <c r="T431" t="b">
        <f>OR(Tabla19[[#This Row],[Tiempo_normal (ns)]]&gt;$D$508,Tabla19[[#This Row],[Tiempo_normal (ns)]]&lt;$D$509)</f>
        <v>0</v>
      </c>
      <c r="U431" s="8">
        <v>428</v>
      </c>
      <c r="V431" t="b">
        <f>OR(Tabla310[[#This Row],[Tiempo_lineal (ns)]]&gt;$F$508,Tabla310[[#This Row],[Tiempo_lineal (ns)]]&lt;$F$509)</f>
        <v>0</v>
      </c>
      <c r="W431" t="b">
        <f>OR(Tabla310[[#This Row],[Tiempo_normal (ns)]]&gt;$G$508,Tabla310[[#This Row],[Tiempo_normal (ns)]]&lt;$G$509)</f>
        <v>0</v>
      </c>
      <c r="X431" s="8">
        <v>428</v>
      </c>
      <c r="Y431" t="b">
        <f>OR(Tabla411[[#This Row],[Tiempo_lineal (ns)]]&gt;$I$508,Tabla411[[#This Row],[Tiempo_lineal (ns)]]&lt;$I$509)</f>
        <v>0</v>
      </c>
      <c r="Z431" t="b">
        <f>OR(Tabla411[[#This Row],[Tiempo_normal (ns)]]&gt;$J$508,Tabla411[[#This Row],[Tiempo_normal (ns)]]&lt;$J$509)</f>
        <v>0</v>
      </c>
      <c r="AA431" s="8">
        <v>428</v>
      </c>
      <c r="AB431" t="b">
        <f>OR(Tabla512[[#This Row],[Tiempo_lineal (ns)]]&gt;$L$508,Tabla512[[#This Row],[Tiempo_lineal (ns)]]&lt;$L$509)</f>
        <v>0</v>
      </c>
      <c r="AC431" t="b">
        <f>OR(Tabla512[[#This Row],[Tiempo_normal (ns)]]&gt;$M$508,Tabla512[[#This Row],[Tiempo_normal (ns)]]&lt;$M$509)</f>
        <v>0</v>
      </c>
      <c r="AD431" s="8">
        <v>428</v>
      </c>
      <c r="AE431" t="b">
        <f>OR(Tabla613[[#This Row],[Tiempo_lineal (ns)]]&gt;$O$508,Tabla613[[#This Row],[Tiempo_lineal (ns)]]&lt;$O$509)</f>
        <v>0</v>
      </c>
      <c r="AF431" s="1" t="b">
        <f>OR(Tabla613[[#This Row],[Tiempo_normal (ns)]]&gt;$P$508,Tabla613[[#This Row],[Tiempo_normal (ns)]]&lt;$P$509)</f>
        <v>1</v>
      </c>
    </row>
    <row r="432" spans="2:32" x14ac:dyDescent="0.3">
      <c r="B432">
        <v>429</v>
      </c>
      <c r="C432">
        <v>22919</v>
      </c>
      <c r="D432">
        <v>70833</v>
      </c>
      <c r="E432">
        <v>429</v>
      </c>
      <c r="F432">
        <v>218418</v>
      </c>
      <c r="G432">
        <v>659312</v>
      </c>
      <c r="H432">
        <v>429</v>
      </c>
      <c r="I432" s="35">
        <v>2243380</v>
      </c>
      <c r="J432" s="35">
        <v>6580510</v>
      </c>
      <c r="K432">
        <v>429</v>
      </c>
      <c r="L432" s="35">
        <v>22175000</v>
      </c>
      <c r="M432" s="35">
        <v>76421900</v>
      </c>
      <c r="N432">
        <v>429</v>
      </c>
      <c r="O432" s="35">
        <v>286014000</v>
      </c>
      <c r="P432" s="35">
        <v>768688000</v>
      </c>
      <c r="R432" s="7">
        <v>429</v>
      </c>
      <c r="S432" t="b">
        <f>OR(Tabla19[[#This Row],[Tiempo_lineal (ns)]]&gt;$C$508,Tabla19[[#This Row],[Tiempo_lineal (ns)]]&lt;$C$509)</f>
        <v>0</v>
      </c>
      <c r="T432" t="b">
        <f>OR(Tabla19[[#This Row],[Tiempo_normal (ns)]]&gt;$D$508,Tabla19[[#This Row],[Tiempo_normal (ns)]]&lt;$D$509)</f>
        <v>0</v>
      </c>
      <c r="U432" s="7">
        <v>429</v>
      </c>
      <c r="V432" t="b">
        <f>OR(Tabla310[[#This Row],[Tiempo_lineal (ns)]]&gt;$F$508,Tabla310[[#This Row],[Tiempo_lineal (ns)]]&lt;$F$509)</f>
        <v>0</v>
      </c>
      <c r="W432" t="b">
        <f>OR(Tabla310[[#This Row],[Tiempo_normal (ns)]]&gt;$G$508,Tabla310[[#This Row],[Tiempo_normal (ns)]]&lt;$G$509)</f>
        <v>0</v>
      </c>
      <c r="X432" s="7">
        <v>429</v>
      </c>
      <c r="Y432" t="b">
        <f>OR(Tabla411[[#This Row],[Tiempo_lineal (ns)]]&gt;$I$508,Tabla411[[#This Row],[Tiempo_lineal (ns)]]&lt;$I$509)</f>
        <v>0</v>
      </c>
      <c r="Z432" t="b">
        <f>OR(Tabla411[[#This Row],[Tiempo_normal (ns)]]&gt;$J$508,Tabla411[[#This Row],[Tiempo_normal (ns)]]&lt;$J$509)</f>
        <v>0</v>
      </c>
      <c r="AA432" s="7">
        <v>429</v>
      </c>
      <c r="AB432" t="b">
        <f>OR(Tabla512[[#This Row],[Tiempo_lineal (ns)]]&gt;$L$508,Tabla512[[#This Row],[Tiempo_lineal (ns)]]&lt;$L$509)</f>
        <v>0</v>
      </c>
      <c r="AC432" t="b">
        <f>OR(Tabla512[[#This Row],[Tiempo_normal (ns)]]&gt;$M$508,Tabla512[[#This Row],[Tiempo_normal (ns)]]&lt;$M$509)</f>
        <v>0</v>
      </c>
      <c r="AD432" s="7">
        <v>429</v>
      </c>
      <c r="AE432" t="b">
        <f>OR(Tabla613[[#This Row],[Tiempo_lineal (ns)]]&gt;$O$508,Tabla613[[#This Row],[Tiempo_lineal (ns)]]&lt;$O$509)</f>
        <v>1</v>
      </c>
      <c r="AF432" s="1" t="b">
        <f>OR(Tabla613[[#This Row],[Tiempo_normal (ns)]]&gt;$P$508,Tabla613[[#This Row],[Tiempo_normal (ns)]]&lt;$P$509)</f>
        <v>0</v>
      </c>
    </row>
    <row r="433" spans="2:32" x14ac:dyDescent="0.3">
      <c r="B433">
        <v>430</v>
      </c>
      <c r="C433">
        <v>21299</v>
      </c>
      <c r="D433">
        <v>73311</v>
      </c>
      <c r="E433">
        <v>430</v>
      </c>
      <c r="F433">
        <v>219342</v>
      </c>
      <c r="G433">
        <v>739508</v>
      </c>
      <c r="H433">
        <v>430</v>
      </c>
      <c r="I433" s="35">
        <v>2150400</v>
      </c>
      <c r="J433" s="35">
        <v>7819460</v>
      </c>
      <c r="K433">
        <v>430</v>
      </c>
      <c r="L433" s="35">
        <v>22304800</v>
      </c>
      <c r="M433" s="35">
        <v>76829800</v>
      </c>
      <c r="N433">
        <v>430</v>
      </c>
      <c r="O433" s="35">
        <v>223194000</v>
      </c>
      <c r="P433" s="35">
        <v>848798000</v>
      </c>
      <c r="R433" s="8">
        <v>430</v>
      </c>
      <c r="S433" t="b">
        <f>OR(Tabla19[[#This Row],[Tiempo_lineal (ns)]]&gt;$C$508,Tabla19[[#This Row],[Tiempo_lineal (ns)]]&lt;$C$509)</f>
        <v>0</v>
      </c>
      <c r="T433" t="b">
        <f>OR(Tabla19[[#This Row],[Tiempo_normal (ns)]]&gt;$D$508,Tabla19[[#This Row],[Tiempo_normal (ns)]]&lt;$D$509)</f>
        <v>0</v>
      </c>
      <c r="U433" s="8">
        <v>430</v>
      </c>
      <c r="V433" t="b">
        <f>OR(Tabla310[[#This Row],[Tiempo_lineal (ns)]]&gt;$F$508,Tabla310[[#This Row],[Tiempo_lineal (ns)]]&lt;$F$509)</f>
        <v>0</v>
      </c>
      <c r="W433" t="b">
        <f>OR(Tabla310[[#This Row],[Tiempo_normal (ns)]]&gt;$G$508,Tabla310[[#This Row],[Tiempo_normal (ns)]]&lt;$G$509)</f>
        <v>0</v>
      </c>
      <c r="X433" s="8">
        <v>430</v>
      </c>
      <c r="Y433" t="b">
        <f>OR(Tabla411[[#This Row],[Tiempo_lineal (ns)]]&gt;$I$508,Tabla411[[#This Row],[Tiempo_lineal (ns)]]&lt;$I$509)</f>
        <v>0</v>
      </c>
      <c r="Z433" t="b">
        <f>OR(Tabla411[[#This Row],[Tiempo_normal (ns)]]&gt;$J$508,Tabla411[[#This Row],[Tiempo_normal (ns)]]&lt;$J$509)</f>
        <v>0</v>
      </c>
      <c r="AA433" s="8">
        <v>430</v>
      </c>
      <c r="AB433" t="b">
        <f>OR(Tabla512[[#This Row],[Tiempo_lineal (ns)]]&gt;$L$508,Tabla512[[#This Row],[Tiempo_lineal (ns)]]&lt;$L$509)</f>
        <v>0</v>
      </c>
      <c r="AC433" t="b">
        <f>OR(Tabla512[[#This Row],[Tiempo_normal (ns)]]&gt;$M$508,Tabla512[[#This Row],[Tiempo_normal (ns)]]&lt;$M$509)</f>
        <v>0</v>
      </c>
      <c r="AD433" s="8">
        <v>430</v>
      </c>
      <c r="AE433" t="b">
        <f>OR(Tabla613[[#This Row],[Tiempo_lineal (ns)]]&gt;$O$508,Tabla613[[#This Row],[Tiempo_lineal (ns)]]&lt;$O$509)</f>
        <v>0</v>
      </c>
      <c r="AF433" s="1" t="b">
        <f>OR(Tabla613[[#This Row],[Tiempo_normal (ns)]]&gt;$P$508,Tabla613[[#This Row],[Tiempo_normal (ns)]]&lt;$P$509)</f>
        <v>1</v>
      </c>
    </row>
    <row r="434" spans="2:32" x14ac:dyDescent="0.3">
      <c r="B434">
        <v>431</v>
      </c>
      <c r="C434">
        <v>21308</v>
      </c>
      <c r="D434">
        <v>71423</v>
      </c>
      <c r="E434">
        <v>431</v>
      </c>
      <c r="F434">
        <v>220637</v>
      </c>
      <c r="G434">
        <v>693691</v>
      </c>
      <c r="H434">
        <v>431</v>
      </c>
      <c r="I434" s="35">
        <v>2147780</v>
      </c>
      <c r="J434" s="35">
        <v>7121660</v>
      </c>
      <c r="K434">
        <v>431</v>
      </c>
      <c r="L434" s="35">
        <v>22737800</v>
      </c>
      <c r="M434" s="35">
        <v>77792900</v>
      </c>
      <c r="N434">
        <v>431</v>
      </c>
      <c r="O434" s="35">
        <v>224231000</v>
      </c>
      <c r="P434" s="35">
        <v>741725000</v>
      </c>
      <c r="R434" s="7">
        <v>431</v>
      </c>
      <c r="S434" t="b">
        <f>OR(Tabla19[[#This Row],[Tiempo_lineal (ns)]]&gt;$C$508,Tabla19[[#This Row],[Tiempo_lineal (ns)]]&lt;$C$509)</f>
        <v>0</v>
      </c>
      <c r="T434" t="b">
        <f>OR(Tabla19[[#This Row],[Tiempo_normal (ns)]]&gt;$D$508,Tabla19[[#This Row],[Tiempo_normal (ns)]]&lt;$D$509)</f>
        <v>0</v>
      </c>
      <c r="U434" s="7">
        <v>431</v>
      </c>
      <c r="V434" t="b">
        <f>OR(Tabla310[[#This Row],[Tiempo_lineal (ns)]]&gt;$F$508,Tabla310[[#This Row],[Tiempo_lineal (ns)]]&lt;$F$509)</f>
        <v>0</v>
      </c>
      <c r="W434" t="b">
        <f>OR(Tabla310[[#This Row],[Tiempo_normal (ns)]]&gt;$G$508,Tabla310[[#This Row],[Tiempo_normal (ns)]]&lt;$G$509)</f>
        <v>0</v>
      </c>
      <c r="X434" s="7">
        <v>431</v>
      </c>
      <c r="Y434" t="b">
        <f>OR(Tabla411[[#This Row],[Tiempo_lineal (ns)]]&gt;$I$508,Tabla411[[#This Row],[Tiempo_lineal (ns)]]&lt;$I$509)</f>
        <v>0</v>
      </c>
      <c r="Z434" t="b">
        <f>OR(Tabla411[[#This Row],[Tiempo_normal (ns)]]&gt;$J$508,Tabla411[[#This Row],[Tiempo_normal (ns)]]&lt;$J$509)</f>
        <v>0</v>
      </c>
      <c r="AA434" s="7">
        <v>431</v>
      </c>
      <c r="AB434" t="b">
        <f>OR(Tabla512[[#This Row],[Tiempo_lineal (ns)]]&gt;$L$508,Tabla512[[#This Row],[Tiempo_lineal (ns)]]&lt;$L$509)</f>
        <v>0</v>
      </c>
      <c r="AC434" t="b">
        <f>OR(Tabla512[[#This Row],[Tiempo_normal (ns)]]&gt;$M$508,Tabla512[[#This Row],[Tiempo_normal (ns)]]&lt;$M$509)</f>
        <v>0</v>
      </c>
      <c r="AD434" s="7">
        <v>431</v>
      </c>
      <c r="AE434" t="b">
        <f>OR(Tabla613[[#This Row],[Tiempo_lineal (ns)]]&gt;$O$508,Tabla613[[#This Row],[Tiempo_lineal (ns)]]&lt;$O$509)</f>
        <v>0</v>
      </c>
      <c r="AF434" s="1" t="b">
        <f>OR(Tabla613[[#This Row],[Tiempo_normal (ns)]]&gt;$P$508,Tabla613[[#This Row],[Tiempo_normal (ns)]]&lt;$P$509)</f>
        <v>0</v>
      </c>
    </row>
    <row r="435" spans="2:32" x14ac:dyDescent="0.3">
      <c r="B435">
        <v>432</v>
      </c>
      <c r="C435">
        <v>23348</v>
      </c>
      <c r="D435">
        <v>79751</v>
      </c>
      <c r="E435">
        <v>432</v>
      </c>
      <c r="F435">
        <v>250252</v>
      </c>
      <c r="G435">
        <v>803933</v>
      </c>
      <c r="H435">
        <v>432</v>
      </c>
      <c r="I435" s="35">
        <v>2183020</v>
      </c>
      <c r="J435" s="35">
        <v>7074790</v>
      </c>
      <c r="K435">
        <v>432</v>
      </c>
      <c r="L435" s="35">
        <v>22502000</v>
      </c>
      <c r="M435" s="35">
        <v>69347700</v>
      </c>
      <c r="N435">
        <v>432</v>
      </c>
      <c r="O435" s="35">
        <v>238203000</v>
      </c>
      <c r="P435" s="35">
        <v>752800000</v>
      </c>
      <c r="R435" s="8">
        <v>432</v>
      </c>
      <c r="S435" t="b">
        <f>OR(Tabla19[[#This Row],[Tiempo_lineal (ns)]]&gt;$C$508,Tabla19[[#This Row],[Tiempo_lineal (ns)]]&lt;$C$509)</f>
        <v>0</v>
      </c>
      <c r="T435" t="b">
        <f>OR(Tabla19[[#This Row],[Tiempo_normal (ns)]]&gt;$D$508,Tabla19[[#This Row],[Tiempo_normal (ns)]]&lt;$D$509)</f>
        <v>0</v>
      </c>
      <c r="U435" s="8">
        <v>432</v>
      </c>
      <c r="V435" t="b">
        <f>OR(Tabla310[[#This Row],[Tiempo_lineal (ns)]]&gt;$F$508,Tabla310[[#This Row],[Tiempo_lineal (ns)]]&lt;$F$509)</f>
        <v>0</v>
      </c>
      <c r="W435" t="b">
        <f>OR(Tabla310[[#This Row],[Tiempo_normal (ns)]]&gt;$G$508,Tabla310[[#This Row],[Tiempo_normal (ns)]]&lt;$G$509)</f>
        <v>0</v>
      </c>
      <c r="X435" s="8">
        <v>432</v>
      </c>
      <c r="Y435" t="b">
        <f>OR(Tabla411[[#This Row],[Tiempo_lineal (ns)]]&gt;$I$508,Tabla411[[#This Row],[Tiempo_lineal (ns)]]&lt;$I$509)</f>
        <v>0</v>
      </c>
      <c r="Z435" t="b">
        <f>OR(Tabla411[[#This Row],[Tiempo_normal (ns)]]&gt;$J$508,Tabla411[[#This Row],[Tiempo_normal (ns)]]&lt;$J$509)</f>
        <v>0</v>
      </c>
      <c r="AA435" s="8">
        <v>432</v>
      </c>
      <c r="AB435" t="b">
        <f>OR(Tabla512[[#This Row],[Tiempo_lineal (ns)]]&gt;$L$508,Tabla512[[#This Row],[Tiempo_lineal (ns)]]&lt;$L$509)</f>
        <v>0</v>
      </c>
      <c r="AC435" t="b">
        <f>OR(Tabla512[[#This Row],[Tiempo_normal (ns)]]&gt;$M$508,Tabla512[[#This Row],[Tiempo_normal (ns)]]&lt;$M$509)</f>
        <v>0</v>
      </c>
      <c r="AD435" s="8">
        <v>432</v>
      </c>
      <c r="AE435" t="b">
        <f>OR(Tabla613[[#This Row],[Tiempo_lineal (ns)]]&gt;$O$508,Tabla613[[#This Row],[Tiempo_lineal (ns)]]&lt;$O$509)</f>
        <v>0</v>
      </c>
      <c r="AF435" s="1" t="b">
        <f>OR(Tabla613[[#This Row],[Tiempo_normal (ns)]]&gt;$P$508,Tabla613[[#This Row],[Tiempo_normal (ns)]]&lt;$P$509)</f>
        <v>0</v>
      </c>
    </row>
    <row r="436" spans="2:32" x14ac:dyDescent="0.3">
      <c r="B436">
        <v>433</v>
      </c>
      <c r="C436">
        <v>23814</v>
      </c>
      <c r="D436">
        <v>85087</v>
      </c>
      <c r="E436">
        <v>433</v>
      </c>
      <c r="F436">
        <v>261430</v>
      </c>
      <c r="G436">
        <v>796180</v>
      </c>
      <c r="H436">
        <v>433</v>
      </c>
      <c r="I436" s="35">
        <v>2131300</v>
      </c>
      <c r="J436" s="35">
        <v>6838200</v>
      </c>
      <c r="K436">
        <v>433</v>
      </c>
      <c r="L436" s="35">
        <v>21752300</v>
      </c>
      <c r="M436" s="35">
        <v>72961200</v>
      </c>
      <c r="N436">
        <v>433</v>
      </c>
      <c r="O436" s="35">
        <v>253173000</v>
      </c>
      <c r="P436" s="35">
        <v>779509000</v>
      </c>
      <c r="R436" s="7">
        <v>433</v>
      </c>
      <c r="S436" t="b">
        <f>OR(Tabla19[[#This Row],[Tiempo_lineal (ns)]]&gt;$C$508,Tabla19[[#This Row],[Tiempo_lineal (ns)]]&lt;$C$509)</f>
        <v>0</v>
      </c>
      <c r="T436" t="b">
        <f>OR(Tabla19[[#This Row],[Tiempo_normal (ns)]]&gt;$D$508,Tabla19[[#This Row],[Tiempo_normal (ns)]]&lt;$D$509)</f>
        <v>0</v>
      </c>
      <c r="U436" s="7">
        <v>433</v>
      </c>
      <c r="V436" t="b">
        <f>OR(Tabla310[[#This Row],[Tiempo_lineal (ns)]]&gt;$F$508,Tabla310[[#This Row],[Tiempo_lineal (ns)]]&lt;$F$509)</f>
        <v>0</v>
      </c>
      <c r="W436" t="b">
        <f>OR(Tabla310[[#This Row],[Tiempo_normal (ns)]]&gt;$G$508,Tabla310[[#This Row],[Tiempo_normal (ns)]]&lt;$G$509)</f>
        <v>0</v>
      </c>
      <c r="X436" s="7">
        <v>433</v>
      </c>
      <c r="Y436" t="b">
        <f>OR(Tabla411[[#This Row],[Tiempo_lineal (ns)]]&gt;$I$508,Tabla411[[#This Row],[Tiempo_lineal (ns)]]&lt;$I$509)</f>
        <v>0</v>
      </c>
      <c r="Z436" t="b">
        <f>OR(Tabla411[[#This Row],[Tiempo_normal (ns)]]&gt;$J$508,Tabla411[[#This Row],[Tiempo_normal (ns)]]&lt;$J$509)</f>
        <v>0</v>
      </c>
      <c r="AA436" s="7">
        <v>433</v>
      </c>
      <c r="AB436" t="b">
        <f>OR(Tabla512[[#This Row],[Tiempo_lineal (ns)]]&gt;$L$508,Tabla512[[#This Row],[Tiempo_lineal (ns)]]&lt;$L$509)</f>
        <v>0</v>
      </c>
      <c r="AC436" t="b">
        <f>OR(Tabla512[[#This Row],[Tiempo_normal (ns)]]&gt;$M$508,Tabla512[[#This Row],[Tiempo_normal (ns)]]&lt;$M$509)</f>
        <v>0</v>
      </c>
      <c r="AD436" s="7">
        <v>433</v>
      </c>
      <c r="AE436" t="b">
        <f>OR(Tabla613[[#This Row],[Tiempo_lineal (ns)]]&gt;$O$508,Tabla613[[#This Row],[Tiempo_lineal (ns)]]&lt;$O$509)</f>
        <v>0</v>
      </c>
      <c r="AF436" s="1" t="b">
        <f>OR(Tabla613[[#This Row],[Tiempo_normal (ns)]]&gt;$P$508,Tabla613[[#This Row],[Tiempo_normal (ns)]]&lt;$P$509)</f>
        <v>0</v>
      </c>
    </row>
    <row r="437" spans="2:32" x14ac:dyDescent="0.3">
      <c r="B437">
        <v>434</v>
      </c>
      <c r="C437">
        <v>22863</v>
      </c>
      <c r="D437">
        <v>87268</v>
      </c>
      <c r="E437">
        <v>434</v>
      </c>
      <c r="F437">
        <v>272742</v>
      </c>
      <c r="G437">
        <v>807231</v>
      </c>
      <c r="H437">
        <v>434</v>
      </c>
      <c r="I437" s="35">
        <v>2179520</v>
      </c>
      <c r="J437" s="35">
        <v>6673120</v>
      </c>
      <c r="K437">
        <v>434</v>
      </c>
      <c r="L437" s="35">
        <v>23388400</v>
      </c>
      <c r="M437" s="35">
        <v>76103100</v>
      </c>
      <c r="N437">
        <v>434</v>
      </c>
      <c r="O437" s="35">
        <v>230722000</v>
      </c>
      <c r="P437" s="35">
        <v>751326000</v>
      </c>
      <c r="R437" s="8">
        <v>434</v>
      </c>
      <c r="S437" t="b">
        <f>OR(Tabla19[[#This Row],[Tiempo_lineal (ns)]]&gt;$C$508,Tabla19[[#This Row],[Tiempo_lineal (ns)]]&lt;$C$509)</f>
        <v>0</v>
      </c>
      <c r="T437" t="b">
        <f>OR(Tabla19[[#This Row],[Tiempo_normal (ns)]]&gt;$D$508,Tabla19[[#This Row],[Tiempo_normal (ns)]]&lt;$D$509)</f>
        <v>0</v>
      </c>
      <c r="U437" s="8">
        <v>434</v>
      </c>
      <c r="V437" t="b">
        <f>OR(Tabla310[[#This Row],[Tiempo_lineal (ns)]]&gt;$F$508,Tabla310[[#This Row],[Tiempo_lineal (ns)]]&lt;$F$509)</f>
        <v>0</v>
      </c>
      <c r="W437" t="b">
        <f>OR(Tabla310[[#This Row],[Tiempo_normal (ns)]]&gt;$G$508,Tabla310[[#This Row],[Tiempo_normal (ns)]]&lt;$G$509)</f>
        <v>0</v>
      </c>
      <c r="X437" s="8">
        <v>434</v>
      </c>
      <c r="Y437" t="b">
        <f>OR(Tabla411[[#This Row],[Tiempo_lineal (ns)]]&gt;$I$508,Tabla411[[#This Row],[Tiempo_lineal (ns)]]&lt;$I$509)</f>
        <v>0</v>
      </c>
      <c r="Z437" t="b">
        <f>OR(Tabla411[[#This Row],[Tiempo_normal (ns)]]&gt;$J$508,Tabla411[[#This Row],[Tiempo_normal (ns)]]&lt;$J$509)</f>
        <v>0</v>
      </c>
      <c r="AA437" s="8">
        <v>434</v>
      </c>
      <c r="AB437" t="b">
        <f>OR(Tabla512[[#This Row],[Tiempo_lineal (ns)]]&gt;$L$508,Tabla512[[#This Row],[Tiempo_lineal (ns)]]&lt;$L$509)</f>
        <v>0</v>
      </c>
      <c r="AC437" t="b">
        <f>OR(Tabla512[[#This Row],[Tiempo_normal (ns)]]&gt;$M$508,Tabla512[[#This Row],[Tiempo_normal (ns)]]&lt;$M$509)</f>
        <v>0</v>
      </c>
      <c r="AD437" s="8">
        <v>434</v>
      </c>
      <c r="AE437" t="b">
        <f>OR(Tabla613[[#This Row],[Tiempo_lineal (ns)]]&gt;$O$508,Tabla613[[#This Row],[Tiempo_lineal (ns)]]&lt;$O$509)</f>
        <v>0</v>
      </c>
      <c r="AF437" s="1" t="b">
        <f>OR(Tabla613[[#This Row],[Tiempo_normal (ns)]]&gt;$P$508,Tabla613[[#This Row],[Tiempo_normal (ns)]]&lt;$P$509)</f>
        <v>0</v>
      </c>
    </row>
    <row r="438" spans="2:32" x14ac:dyDescent="0.3">
      <c r="B438">
        <v>435</v>
      </c>
      <c r="C438">
        <v>24335</v>
      </c>
      <c r="D438">
        <v>85314</v>
      </c>
      <c r="E438">
        <v>435</v>
      </c>
      <c r="F438">
        <v>268616</v>
      </c>
      <c r="G438">
        <v>900264</v>
      </c>
      <c r="H438">
        <v>435</v>
      </c>
      <c r="I438" s="35">
        <v>2141500</v>
      </c>
      <c r="J438" s="35">
        <v>6522820</v>
      </c>
      <c r="K438">
        <v>435</v>
      </c>
      <c r="L438" s="35">
        <v>22413000</v>
      </c>
      <c r="M438" s="35">
        <v>73539100</v>
      </c>
      <c r="N438">
        <v>435</v>
      </c>
      <c r="O438" s="35">
        <v>229678000</v>
      </c>
      <c r="P438" s="35">
        <v>755792000</v>
      </c>
      <c r="R438" s="7">
        <v>435</v>
      </c>
      <c r="S438" t="b">
        <f>OR(Tabla19[[#This Row],[Tiempo_lineal (ns)]]&gt;$C$508,Tabla19[[#This Row],[Tiempo_lineal (ns)]]&lt;$C$509)</f>
        <v>0</v>
      </c>
      <c r="T438" t="b">
        <f>OR(Tabla19[[#This Row],[Tiempo_normal (ns)]]&gt;$D$508,Tabla19[[#This Row],[Tiempo_normal (ns)]]&lt;$D$509)</f>
        <v>0</v>
      </c>
      <c r="U438" s="7">
        <v>435</v>
      </c>
      <c r="V438" t="b">
        <f>OR(Tabla310[[#This Row],[Tiempo_lineal (ns)]]&gt;$F$508,Tabla310[[#This Row],[Tiempo_lineal (ns)]]&lt;$F$509)</f>
        <v>0</v>
      </c>
      <c r="W438" t="b">
        <f>OR(Tabla310[[#This Row],[Tiempo_normal (ns)]]&gt;$G$508,Tabla310[[#This Row],[Tiempo_normal (ns)]]&lt;$G$509)</f>
        <v>0</v>
      </c>
      <c r="X438" s="7">
        <v>435</v>
      </c>
      <c r="Y438" t="b">
        <f>OR(Tabla411[[#This Row],[Tiempo_lineal (ns)]]&gt;$I$508,Tabla411[[#This Row],[Tiempo_lineal (ns)]]&lt;$I$509)</f>
        <v>0</v>
      </c>
      <c r="Z438" t="b">
        <f>OR(Tabla411[[#This Row],[Tiempo_normal (ns)]]&gt;$J$508,Tabla411[[#This Row],[Tiempo_normal (ns)]]&lt;$J$509)</f>
        <v>0</v>
      </c>
      <c r="AA438" s="7">
        <v>435</v>
      </c>
      <c r="AB438" t="b">
        <f>OR(Tabla512[[#This Row],[Tiempo_lineal (ns)]]&gt;$L$508,Tabla512[[#This Row],[Tiempo_lineal (ns)]]&lt;$L$509)</f>
        <v>0</v>
      </c>
      <c r="AC438" t="b">
        <f>OR(Tabla512[[#This Row],[Tiempo_normal (ns)]]&gt;$M$508,Tabla512[[#This Row],[Tiempo_normal (ns)]]&lt;$M$509)</f>
        <v>0</v>
      </c>
      <c r="AD438" s="7">
        <v>435</v>
      </c>
      <c r="AE438" t="b">
        <f>OR(Tabla613[[#This Row],[Tiempo_lineal (ns)]]&gt;$O$508,Tabla613[[#This Row],[Tiempo_lineal (ns)]]&lt;$O$509)</f>
        <v>0</v>
      </c>
      <c r="AF438" s="1" t="b">
        <f>OR(Tabla613[[#This Row],[Tiempo_normal (ns)]]&gt;$P$508,Tabla613[[#This Row],[Tiempo_normal (ns)]]&lt;$P$509)</f>
        <v>0</v>
      </c>
    </row>
    <row r="439" spans="2:32" x14ac:dyDescent="0.3">
      <c r="B439">
        <v>436</v>
      </c>
      <c r="C439">
        <v>25213</v>
      </c>
      <c r="D439">
        <v>83372</v>
      </c>
      <c r="E439">
        <v>436</v>
      </c>
      <c r="F439">
        <v>353959</v>
      </c>
      <c r="G439">
        <v>834186</v>
      </c>
      <c r="H439">
        <v>436</v>
      </c>
      <c r="I439" s="35">
        <v>2165250</v>
      </c>
      <c r="J439" s="35">
        <v>6531520</v>
      </c>
      <c r="K439">
        <v>436</v>
      </c>
      <c r="L439" s="35">
        <v>26674500</v>
      </c>
      <c r="M439" s="35">
        <v>72985400</v>
      </c>
      <c r="N439">
        <v>436</v>
      </c>
      <c r="O439" s="35">
        <v>228694000</v>
      </c>
      <c r="P439" s="35">
        <v>767759000</v>
      </c>
      <c r="R439" s="8">
        <v>436</v>
      </c>
      <c r="S439" t="b">
        <f>OR(Tabla19[[#This Row],[Tiempo_lineal (ns)]]&gt;$C$508,Tabla19[[#This Row],[Tiempo_lineal (ns)]]&lt;$C$509)</f>
        <v>0</v>
      </c>
      <c r="T439" t="b">
        <f>OR(Tabla19[[#This Row],[Tiempo_normal (ns)]]&gt;$D$508,Tabla19[[#This Row],[Tiempo_normal (ns)]]&lt;$D$509)</f>
        <v>0</v>
      </c>
      <c r="U439" s="8">
        <v>436</v>
      </c>
      <c r="V439" t="b">
        <f>OR(Tabla310[[#This Row],[Tiempo_lineal (ns)]]&gt;$F$508,Tabla310[[#This Row],[Tiempo_lineal (ns)]]&lt;$F$509)</f>
        <v>1</v>
      </c>
      <c r="W439" t="b">
        <f>OR(Tabla310[[#This Row],[Tiempo_normal (ns)]]&gt;$G$508,Tabla310[[#This Row],[Tiempo_normal (ns)]]&lt;$G$509)</f>
        <v>0</v>
      </c>
      <c r="X439" s="8">
        <v>436</v>
      </c>
      <c r="Y439" t="b">
        <f>OR(Tabla411[[#This Row],[Tiempo_lineal (ns)]]&gt;$I$508,Tabla411[[#This Row],[Tiempo_lineal (ns)]]&lt;$I$509)</f>
        <v>0</v>
      </c>
      <c r="Z439" t="b">
        <f>OR(Tabla411[[#This Row],[Tiempo_normal (ns)]]&gt;$J$508,Tabla411[[#This Row],[Tiempo_normal (ns)]]&lt;$J$509)</f>
        <v>0</v>
      </c>
      <c r="AA439" s="8">
        <v>436</v>
      </c>
      <c r="AB439" t="b">
        <f>OR(Tabla512[[#This Row],[Tiempo_lineal (ns)]]&gt;$L$508,Tabla512[[#This Row],[Tiempo_lineal (ns)]]&lt;$L$509)</f>
        <v>0</v>
      </c>
      <c r="AC439" t="b">
        <f>OR(Tabla512[[#This Row],[Tiempo_normal (ns)]]&gt;$M$508,Tabla512[[#This Row],[Tiempo_normal (ns)]]&lt;$M$509)</f>
        <v>0</v>
      </c>
      <c r="AD439" s="8">
        <v>436</v>
      </c>
      <c r="AE439" t="b">
        <f>OR(Tabla613[[#This Row],[Tiempo_lineal (ns)]]&gt;$O$508,Tabla613[[#This Row],[Tiempo_lineal (ns)]]&lt;$O$509)</f>
        <v>0</v>
      </c>
      <c r="AF439" s="1" t="b">
        <f>OR(Tabla613[[#This Row],[Tiempo_normal (ns)]]&gt;$P$508,Tabla613[[#This Row],[Tiempo_normal (ns)]]&lt;$P$509)</f>
        <v>0</v>
      </c>
    </row>
    <row r="440" spans="2:32" x14ac:dyDescent="0.3">
      <c r="B440">
        <v>437</v>
      </c>
      <c r="C440">
        <v>22359</v>
      </c>
      <c r="D440">
        <v>84736</v>
      </c>
      <c r="E440">
        <v>437</v>
      </c>
      <c r="F440">
        <v>263996</v>
      </c>
      <c r="G440">
        <v>810911</v>
      </c>
      <c r="H440">
        <v>437</v>
      </c>
      <c r="I440" s="35">
        <v>2197950</v>
      </c>
      <c r="J440" s="35">
        <v>6846590</v>
      </c>
      <c r="K440">
        <v>437</v>
      </c>
      <c r="L440" s="35">
        <v>21805900</v>
      </c>
      <c r="M440" s="35">
        <v>69559600</v>
      </c>
      <c r="N440">
        <v>437</v>
      </c>
      <c r="O440" s="35">
        <v>229159000</v>
      </c>
      <c r="P440" s="35">
        <v>795164000</v>
      </c>
      <c r="R440" s="7">
        <v>437</v>
      </c>
      <c r="S440" t="b">
        <f>OR(Tabla19[[#This Row],[Tiempo_lineal (ns)]]&gt;$C$508,Tabla19[[#This Row],[Tiempo_lineal (ns)]]&lt;$C$509)</f>
        <v>0</v>
      </c>
      <c r="T440" t="b">
        <f>OR(Tabla19[[#This Row],[Tiempo_normal (ns)]]&gt;$D$508,Tabla19[[#This Row],[Tiempo_normal (ns)]]&lt;$D$509)</f>
        <v>0</v>
      </c>
      <c r="U440" s="7">
        <v>437</v>
      </c>
      <c r="V440" t="b">
        <f>OR(Tabla310[[#This Row],[Tiempo_lineal (ns)]]&gt;$F$508,Tabla310[[#This Row],[Tiempo_lineal (ns)]]&lt;$F$509)</f>
        <v>0</v>
      </c>
      <c r="W440" t="b">
        <f>OR(Tabla310[[#This Row],[Tiempo_normal (ns)]]&gt;$G$508,Tabla310[[#This Row],[Tiempo_normal (ns)]]&lt;$G$509)</f>
        <v>0</v>
      </c>
      <c r="X440" s="7">
        <v>437</v>
      </c>
      <c r="Y440" t="b">
        <f>OR(Tabla411[[#This Row],[Tiempo_lineal (ns)]]&gt;$I$508,Tabla411[[#This Row],[Tiempo_lineal (ns)]]&lt;$I$509)</f>
        <v>0</v>
      </c>
      <c r="Z440" t="b">
        <f>OR(Tabla411[[#This Row],[Tiempo_normal (ns)]]&gt;$J$508,Tabla411[[#This Row],[Tiempo_normal (ns)]]&lt;$J$509)</f>
        <v>0</v>
      </c>
      <c r="AA440" s="7">
        <v>437</v>
      </c>
      <c r="AB440" t="b">
        <f>OR(Tabla512[[#This Row],[Tiempo_lineal (ns)]]&gt;$L$508,Tabla512[[#This Row],[Tiempo_lineal (ns)]]&lt;$L$509)</f>
        <v>0</v>
      </c>
      <c r="AC440" t="b">
        <f>OR(Tabla512[[#This Row],[Tiempo_normal (ns)]]&gt;$M$508,Tabla512[[#This Row],[Tiempo_normal (ns)]]&lt;$M$509)</f>
        <v>0</v>
      </c>
      <c r="AD440" s="7">
        <v>437</v>
      </c>
      <c r="AE440" t="b">
        <f>OR(Tabla613[[#This Row],[Tiempo_lineal (ns)]]&gt;$O$508,Tabla613[[#This Row],[Tiempo_lineal (ns)]]&lt;$O$509)</f>
        <v>0</v>
      </c>
      <c r="AF440" s="1" t="b">
        <f>OR(Tabla613[[#This Row],[Tiempo_normal (ns)]]&gt;$P$508,Tabla613[[#This Row],[Tiempo_normal (ns)]]&lt;$P$509)</f>
        <v>0</v>
      </c>
    </row>
    <row r="441" spans="2:32" x14ac:dyDescent="0.3">
      <c r="B441">
        <v>438</v>
      </c>
      <c r="C441">
        <v>22508</v>
      </c>
      <c r="D441">
        <v>90926</v>
      </c>
      <c r="E441">
        <v>438</v>
      </c>
      <c r="F441">
        <v>261163</v>
      </c>
      <c r="G441">
        <v>817836</v>
      </c>
      <c r="H441">
        <v>438</v>
      </c>
      <c r="I441" s="35">
        <v>2215970</v>
      </c>
      <c r="J441" s="35">
        <v>6681620</v>
      </c>
      <c r="K441">
        <v>438</v>
      </c>
      <c r="L441" s="35">
        <v>21839300</v>
      </c>
      <c r="M441" s="35">
        <v>70480000</v>
      </c>
      <c r="N441">
        <v>438</v>
      </c>
      <c r="O441" s="35">
        <v>237174000</v>
      </c>
      <c r="P441" s="35">
        <v>773657000</v>
      </c>
      <c r="R441" s="8">
        <v>438</v>
      </c>
      <c r="S441" t="b">
        <f>OR(Tabla19[[#This Row],[Tiempo_lineal (ns)]]&gt;$C$508,Tabla19[[#This Row],[Tiempo_lineal (ns)]]&lt;$C$509)</f>
        <v>0</v>
      </c>
      <c r="T441" t="b">
        <f>OR(Tabla19[[#This Row],[Tiempo_normal (ns)]]&gt;$D$508,Tabla19[[#This Row],[Tiempo_normal (ns)]]&lt;$D$509)</f>
        <v>0</v>
      </c>
      <c r="U441" s="8">
        <v>438</v>
      </c>
      <c r="V441" t="b">
        <f>OR(Tabla310[[#This Row],[Tiempo_lineal (ns)]]&gt;$F$508,Tabla310[[#This Row],[Tiempo_lineal (ns)]]&lt;$F$509)</f>
        <v>0</v>
      </c>
      <c r="W441" t="b">
        <f>OR(Tabla310[[#This Row],[Tiempo_normal (ns)]]&gt;$G$508,Tabla310[[#This Row],[Tiempo_normal (ns)]]&lt;$G$509)</f>
        <v>0</v>
      </c>
      <c r="X441" s="8">
        <v>438</v>
      </c>
      <c r="Y441" t="b">
        <f>OR(Tabla411[[#This Row],[Tiempo_lineal (ns)]]&gt;$I$508,Tabla411[[#This Row],[Tiempo_lineal (ns)]]&lt;$I$509)</f>
        <v>0</v>
      </c>
      <c r="Z441" t="b">
        <f>OR(Tabla411[[#This Row],[Tiempo_normal (ns)]]&gt;$J$508,Tabla411[[#This Row],[Tiempo_normal (ns)]]&lt;$J$509)</f>
        <v>0</v>
      </c>
      <c r="AA441" s="8">
        <v>438</v>
      </c>
      <c r="AB441" t="b">
        <f>OR(Tabla512[[#This Row],[Tiempo_lineal (ns)]]&gt;$L$508,Tabla512[[#This Row],[Tiempo_lineal (ns)]]&lt;$L$509)</f>
        <v>0</v>
      </c>
      <c r="AC441" t="b">
        <f>OR(Tabla512[[#This Row],[Tiempo_normal (ns)]]&gt;$M$508,Tabla512[[#This Row],[Tiempo_normal (ns)]]&lt;$M$509)</f>
        <v>0</v>
      </c>
      <c r="AD441" s="8">
        <v>438</v>
      </c>
      <c r="AE441" t="b">
        <f>OR(Tabla613[[#This Row],[Tiempo_lineal (ns)]]&gt;$O$508,Tabla613[[#This Row],[Tiempo_lineal (ns)]]&lt;$O$509)</f>
        <v>0</v>
      </c>
      <c r="AF441" s="1" t="b">
        <f>OR(Tabla613[[#This Row],[Tiempo_normal (ns)]]&gt;$P$508,Tabla613[[#This Row],[Tiempo_normal (ns)]]&lt;$P$509)</f>
        <v>0</v>
      </c>
    </row>
    <row r="442" spans="2:32" x14ac:dyDescent="0.3">
      <c r="B442">
        <v>439</v>
      </c>
      <c r="C442">
        <v>23322</v>
      </c>
      <c r="D442">
        <v>87475</v>
      </c>
      <c r="E442">
        <v>439</v>
      </c>
      <c r="F442">
        <v>264384</v>
      </c>
      <c r="G442">
        <v>803675</v>
      </c>
      <c r="H442">
        <v>439</v>
      </c>
      <c r="I442" s="35">
        <v>2156010</v>
      </c>
      <c r="J442" s="35">
        <v>8910390</v>
      </c>
      <c r="K442">
        <v>439</v>
      </c>
      <c r="L442" s="35">
        <v>21709000</v>
      </c>
      <c r="M442" s="35">
        <v>73931500</v>
      </c>
      <c r="N442">
        <v>439</v>
      </c>
      <c r="O442" s="35">
        <v>237904000</v>
      </c>
      <c r="P442" s="35">
        <v>738748000</v>
      </c>
      <c r="R442" s="7">
        <v>439</v>
      </c>
      <c r="S442" t="b">
        <f>OR(Tabla19[[#This Row],[Tiempo_lineal (ns)]]&gt;$C$508,Tabla19[[#This Row],[Tiempo_lineal (ns)]]&lt;$C$509)</f>
        <v>0</v>
      </c>
      <c r="T442" t="b">
        <f>OR(Tabla19[[#This Row],[Tiempo_normal (ns)]]&gt;$D$508,Tabla19[[#This Row],[Tiempo_normal (ns)]]&lt;$D$509)</f>
        <v>0</v>
      </c>
      <c r="U442" s="7">
        <v>439</v>
      </c>
      <c r="V442" t="b">
        <f>OR(Tabla310[[#This Row],[Tiempo_lineal (ns)]]&gt;$F$508,Tabla310[[#This Row],[Tiempo_lineal (ns)]]&lt;$F$509)</f>
        <v>0</v>
      </c>
      <c r="W442" t="b">
        <f>OR(Tabla310[[#This Row],[Tiempo_normal (ns)]]&gt;$G$508,Tabla310[[#This Row],[Tiempo_normal (ns)]]&lt;$G$509)</f>
        <v>0</v>
      </c>
      <c r="X442" s="7">
        <v>439</v>
      </c>
      <c r="Y442" t="b">
        <f>OR(Tabla411[[#This Row],[Tiempo_lineal (ns)]]&gt;$I$508,Tabla411[[#This Row],[Tiempo_lineal (ns)]]&lt;$I$509)</f>
        <v>0</v>
      </c>
      <c r="Z442" t="b">
        <f>OR(Tabla411[[#This Row],[Tiempo_normal (ns)]]&gt;$J$508,Tabla411[[#This Row],[Tiempo_normal (ns)]]&lt;$J$509)</f>
        <v>1</v>
      </c>
      <c r="AA442" s="7">
        <v>439</v>
      </c>
      <c r="AB442" t="b">
        <f>OR(Tabla512[[#This Row],[Tiempo_lineal (ns)]]&gt;$L$508,Tabla512[[#This Row],[Tiempo_lineal (ns)]]&lt;$L$509)</f>
        <v>0</v>
      </c>
      <c r="AC442" t="b">
        <f>OR(Tabla512[[#This Row],[Tiempo_normal (ns)]]&gt;$M$508,Tabla512[[#This Row],[Tiempo_normal (ns)]]&lt;$M$509)</f>
        <v>0</v>
      </c>
      <c r="AD442" s="7">
        <v>439</v>
      </c>
      <c r="AE442" t="b">
        <f>OR(Tabla613[[#This Row],[Tiempo_lineal (ns)]]&gt;$O$508,Tabla613[[#This Row],[Tiempo_lineal (ns)]]&lt;$O$509)</f>
        <v>0</v>
      </c>
      <c r="AF442" s="1" t="b">
        <f>OR(Tabla613[[#This Row],[Tiempo_normal (ns)]]&gt;$P$508,Tabla613[[#This Row],[Tiempo_normal (ns)]]&lt;$P$509)</f>
        <v>0</v>
      </c>
    </row>
    <row r="443" spans="2:32" x14ac:dyDescent="0.3">
      <c r="B443">
        <v>440</v>
      </c>
      <c r="C443">
        <v>22813</v>
      </c>
      <c r="D443">
        <v>71211</v>
      </c>
      <c r="E443">
        <v>440</v>
      </c>
      <c r="F443">
        <v>262968</v>
      </c>
      <c r="G443">
        <v>885420</v>
      </c>
      <c r="H443">
        <v>440</v>
      </c>
      <c r="I443" s="35">
        <v>2144310</v>
      </c>
      <c r="J443" s="35">
        <v>6736920</v>
      </c>
      <c r="K443">
        <v>440</v>
      </c>
      <c r="L443" s="35">
        <v>21923200</v>
      </c>
      <c r="M443" s="35">
        <v>85617200</v>
      </c>
      <c r="N443">
        <v>440</v>
      </c>
      <c r="O443" s="35">
        <v>244874000</v>
      </c>
      <c r="P443" s="35">
        <v>763467000</v>
      </c>
      <c r="R443" s="8">
        <v>440</v>
      </c>
      <c r="S443" t="b">
        <f>OR(Tabla19[[#This Row],[Tiempo_lineal (ns)]]&gt;$C$508,Tabla19[[#This Row],[Tiempo_lineal (ns)]]&lt;$C$509)</f>
        <v>0</v>
      </c>
      <c r="T443" t="b">
        <f>OR(Tabla19[[#This Row],[Tiempo_normal (ns)]]&gt;$D$508,Tabla19[[#This Row],[Tiempo_normal (ns)]]&lt;$D$509)</f>
        <v>0</v>
      </c>
      <c r="U443" s="8">
        <v>440</v>
      </c>
      <c r="V443" t="b">
        <f>OR(Tabla310[[#This Row],[Tiempo_lineal (ns)]]&gt;$F$508,Tabla310[[#This Row],[Tiempo_lineal (ns)]]&lt;$F$509)</f>
        <v>0</v>
      </c>
      <c r="W443" t="b">
        <f>OR(Tabla310[[#This Row],[Tiempo_normal (ns)]]&gt;$G$508,Tabla310[[#This Row],[Tiempo_normal (ns)]]&lt;$G$509)</f>
        <v>0</v>
      </c>
      <c r="X443" s="8">
        <v>440</v>
      </c>
      <c r="Y443" t="b">
        <f>OR(Tabla411[[#This Row],[Tiempo_lineal (ns)]]&gt;$I$508,Tabla411[[#This Row],[Tiempo_lineal (ns)]]&lt;$I$509)</f>
        <v>0</v>
      </c>
      <c r="Z443" t="b">
        <f>OR(Tabla411[[#This Row],[Tiempo_normal (ns)]]&gt;$J$508,Tabla411[[#This Row],[Tiempo_normal (ns)]]&lt;$J$509)</f>
        <v>0</v>
      </c>
      <c r="AA443" s="8">
        <v>440</v>
      </c>
      <c r="AB443" t="b">
        <f>OR(Tabla512[[#This Row],[Tiempo_lineal (ns)]]&gt;$L$508,Tabla512[[#This Row],[Tiempo_lineal (ns)]]&lt;$L$509)</f>
        <v>0</v>
      </c>
      <c r="AC443" t="b">
        <f>OR(Tabla512[[#This Row],[Tiempo_normal (ns)]]&gt;$M$508,Tabla512[[#This Row],[Tiempo_normal (ns)]]&lt;$M$509)</f>
        <v>0</v>
      </c>
      <c r="AD443" s="8">
        <v>440</v>
      </c>
      <c r="AE443" t="b">
        <f>OR(Tabla613[[#This Row],[Tiempo_lineal (ns)]]&gt;$O$508,Tabla613[[#This Row],[Tiempo_lineal (ns)]]&lt;$O$509)</f>
        <v>0</v>
      </c>
      <c r="AF443" s="1" t="b">
        <f>OR(Tabla613[[#This Row],[Tiempo_normal (ns)]]&gt;$P$508,Tabla613[[#This Row],[Tiempo_normal (ns)]]&lt;$P$509)</f>
        <v>0</v>
      </c>
    </row>
    <row r="444" spans="2:32" x14ac:dyDescent="0.3">
      <c r="B444">
        <v>441</v>
      </c>
      <c r="C444">
        <v>24038</v>
      </c>
      <c r="D444">
        <v>80083</v>
      </c>
      <c r="E444">
        <v>441</v>
      </c>
      <c r="F444">
        <v>252021</v>
      </c>
      <c r="G444">
        <v>790546</v>
      </c>
      <c r="H444">
        <v>441</v>
      </c>
      <c r="I444" s="35">
        <v>2136530</v>
      </c>
      <c r="J444" s="35">
        <v>6702700</v>
      </c>
      <c r="K444">
        <v>441</v>
      </c>
      <c r="L444" s="35">
        <v>27185700</v>
      </c>
      <c r="M444" s="35">
        <v>78870100</v>
      </c>
      <c r="N444">
        <v>441</v>
      </c>
      <c r="O444" s="35">
        <v>239150000</v>
      </c>
      <c r="P444" s="35">
        <v>776081000</v>
      </c>
      <c r="R444" s="7">
        <v>441</v>
      </c>
      <c r="S444" t="b">
        <f>OR(Tabla19[[#This Row],[Tiempo_lineal (ns)]]&gt;$C$508,Tabla19[[#This Row],[Tiempo_lineal (ns)]]&lt;$C$509)</f>
        <v>0</v>
      </c>
      <c r="T444" t="b">
        <f>OR(Tabla19[[#This Row],[Tiempo_normal (ns)]]&gt;$D$508,Tabla19[[#This Row],[Tiempo_normal (ns)]]&lt;$D$509)</f>
        <v>0</v>
      </c>
      <c r="U444" s="7">
        <v>441</v>
      </c>
      <c r="V444" t="b">
        <f>OR(Tabla310[[#This Row],[Tiempo_lineal (ns)]]&gt;$F$508,Tabla310[[#This Row],[Tiempo_lineal (ns)]]&lt;$F$509)</f>
        <v>0</v>
      </c>
      <c r="W444" t="b">
        <f>OR(Tabla310[[#This Row],[Tiempo_normal (ns)]]&gt;$G$508,Tabla310[[#This Row],[Tiempo_normal (ns)]]&lt;$G$509)</f>
        <v>0</v>
      </c>
      <c r="X444" s="7">
        <v>441</v>
      </c>
      <c r="Y444" t="b">
        <f>OR(Tabla411[[#This Row],[Tiempo_lineal (ns)]]&gt;$I$508,Tabla411[[#This Row],[Tiempo_lineal (ns)]]&lt;$I$509)</f>
        <v>0</v>
      </c>
      <c r="Z444" t="b">
        <f>OR(Tabla411[[#This Row],[Tiempo_normal (ns)]]&gt;$J$508,Tabla411[[#This Row],[Tiempo_normal (ns)]]&lt;$J$509)</f>
        <v>0</v>
      </c>
      <c r="AA444" s="7">
        <v>441</v>
      </c>
      <c r="AB444" t="b">
        <f>OR(Tabla512[[#This Row],[Tiempo_lineal (ns)]]&gt;$L$508,Tabla512[[#This Row],[Tiempo_lineal (ns)]]&lt;$L$509)</f>
        <v>0</v>
      </c>
      <c r="AC444" t="b">
        <f>OR(Tabla512[[#This Row],[Tiempo_normal (ns)]]&gt;$M$508,Tabla512[[#This Row],[Tiempo_normal (ns)]]&lt;$M$509)</f>
        <v>0</v>
      </c>
      <c r="AD444" s="7">
        <v>441</v>
      </c>
      <c r="AE444" t="b">
        <f>OR(Tabla613[[#This Row],[Tiempo_lineal (ns)]]&gt;$O$508,Tabla613[[#This Row],[Tiempo_lineal (ns)]]&lt;$O$509)</f>
        <v>0</v>
      </c>
      <c r="AF444" s="1" t="b">
        <f>OR(Tabla613[[#This Row],[Tiempo_normal (ns)]]&gt;$P$508,Tabla613[[#This Row],[Tiempo_normal (ns)]]&lt;$P$509)</f>
        <v>0</v>
      </c>
    </row>
    <row r="445" spans="2:32" x14ac:dyDescent="0.3">
      <c r="B445">
        <v>442</v>
      </c>
      <c r="C445">
        <v>23283</v>
      </c>
      <c r="D445">
        <v>70934</v>
      </c>
      <c r="E445">
        <v>442</v>
      </c>
      <c r="F445">
        <v>262713</v>
      </c>
      <c r="G445">
        <v>831978</v>
      </c>
      <c r="H445">
        <v>442</v>
      </c>
      <c r="I445" s="35">
        <v>2128310</v>
      </c>
      <c r="J445" s="35">
        <v>6795060</v>
      </c>
      <c r="K445">
        <v>442</v>
      </c>
      <c r="L445" s="35">
        <v>22170700</v>
      </c>
      <c r="M445" s="35">
        <v>82247200</v>
      </c>
      <c r="N445">
        <v>442</v>
      </c>
      <c r="O445" s="35">
        <v>226986000</v>
      </c>
      <c r="P445" s="35">
        <v>767388000</v>
      </c>
      <c r="R445" s="8">
        <v>442</v>
      </c>
      <c r="S445" t="b">
        <f>OR(Tabla19[[#This Row],[Tiempo_lineal (ns)]]&gt;$C$508,Tabla19[[#This Row],[Tiempo_lineal (ns)]]&lt;$C$509)</f>
        <v>0</v>
      </c>
      <c r="T445" t="b">
        <f>OR(Tabla19[[#This Row],[Tiempo_normal (ns)]]&gt;$D$508,Tabla19[[#This Row],[Tiempo_normal (ns)]]&lt;$D$509)</f>
        <v>0</v>
      </c>
      <c r="U445" s="8">
        <v>442</v>
      </c>
      <c r="V445" t="b">
        <f>OR(Tabla310[[#This Row],[Tiempo_lineal (ns)]]&gt;$F$508,Tabla310[[#This Row],[Tiempo_lineal (ns)]]&lt;$F$509)</f>
        <v>0</v>
      </c>
      <c r="W445" t="b">
        <f>OR(Tabla310[[#This Row],[Tiempo_normal (ns)]]&gt;$G$508,Tabla310[[#This Row],[Tiempo_normal (ns)]]&lt;$G$509)</f>
        <v>0</v>
      </c>
      <c r="X445" s="8">
        <v>442</v>
      </c>
      <c r="Y445" t="b">
        <f>OR(Tabla411[[#This Row],[Tiempo_lineal (ns)]]&gt;$I$508,Tabla411[[#This Row],[Tiempo_lineal (ns)]]&lt;$I$509)</f>
        <v>0</v>
      </c>
      <c r="Z445" t="b">
        <f>OR(Tabla411[[#This Row],[Tiempo_normal (ns)]]&gt;$J$508,Tabla411[[#This Row],[Tiempo_normal (ns)]]&lt;$J$509)</f>
        <v>0</v>
      </c>
      <c r="AA445" s="8">
        <v>442</v>
      </c>
      <c r="AB445" t="b">
        <f>OR(Tabla512[[#This Row],[Tiempo_lineal (ns)]]&gt;$L$508,Tabla512[[#This Row],[Tiempo_lineal (ns)]]&lt;$L$509)</f>
        <v>0</v>
      </c>
      <c r="AC445" t="b">
        <f>OR(Tabla512[[#This Row],[Tiempo_normal (ns)]]&gt;$M$508,Tabla512[[#This Row],[Tiempo_normal (ns)]]&lt;$M$509)</f>
        <v>0</v>
      </c>
      <c r="AD445" s="8">
        <v>442</v>
      </c>
      <c r="AE445" t="b">
        <f>OR(Tabla613[[#This Row],[Tiempo_lineal (ns)]]&gt;$O$508,Tabla613[[#This Row],[Tiempo_lineal (ns)]]&lt;$O$509)</f>
        <v>0</v>
      </c>
      <c r="AF445" s="1" t="b">
        <f>OR(Tabla613[[#This Row],[Tiempo_normal (ns)]]&gt;$P$508,Tabla613[[#This Row],[Tiempo_normal (ns)]]&lt;$P$509)</f>
        <v>0</v>
      </c>
    </row>
    <row r="446" spans="2:32" x14ac:dyDescent="0.3">
      <c r="B446">
        <v>443</v>
      </c>
      <c r="C446">
        <v>21308</v>
      </c>
      <c r="D446">
        <v>70794</v>
      </c>
      <c r="E446">
        <v>443</v>
      </c>
      <c r="F446">
        <v>243483</v>
      </c>
      <c r="G446">
        <v>705209</v>
      </c>
      <c r="H446">
        <v>443</v>
      </c>
      <c r="I446" s="35">
        <v>2129570</v>
      </c>
      <c r="J446" s="35">
        <v>6646600</v>
      </c>
      <c r="K446">
        <v>443</v>
      </c>
      <c r="L446" s="35">
        <v>23378600</v>
      </c>
      <c r="M446" s="35">
        <v>75159500</v>
      </c>
      <c r="N446">
        <v>443</v>
      </c>
      <c r="O446" s="35">
        <v>234231000</v>
      </c>
      <c r="P446" s="35">
        <v>779395000</v>
      </c>
      <c r="R446" s="7">
        <v>443</v>
      </c>
      <c r="S446" t="b">
        <f>OR(Tabla19[[#This Row],[Tiempo_lineal (ns)]]&gt;$C$508,Tabla19[[#This Row],[Tiempo_lineal (ns)]]&lt;$C$509)</f>
        <v>0</v>
      </c>
      <c r="T446" t="b">
        <f>OR(Tabla19[[#This Row],[Tiempo_normal (ns)]]&gt;$D$508,Tabla19[[#This Row],[Tiempo_normal (ns)]]&lt;$D$509)</f>
        <v>0</v>
      </c>
      <c r="U446" s="7">
        <v>443</v>
      </c>
      <c r="V446" t="b">
        <f>OR(Tabla310[[#This Row],[Tiempo_lineal (ns)]]&gt;$F$508,Tabla310[[#This Row],[Tiempo_lineal (ns)]]&lt;$F$509)</f>
        <v>0</v>
      </c>
      <c r="W446" t="b">
        <f>OR(Tabla310[[#This Row],[Tiempo_normal (ns)]]&gt;$G$508,Tabla310[[#This Row],[Tiempo_normal (ns)]]&lt;$G$509)</f>
        <v>0</v>
      </c>
      <c r="X446" s="7">
        <v>443</v>
      </c>
      <c r="Y446" t="b">
        <f>OR(Tabla411[[#This Row],[Tiempo_lineal (ns)]]&gt;$I$508,Tabla411[[#This Row],[Tiempo_lineal (ns)]]&lt;$I$509)</f>
        <v>0</v>
      </c>
      <c r="Z446" t="b">
        <f>OR(Tabla411[[#This Row],[Tiempo_normal (ns)]]&gt;$J$508,Tabla411[[#This Row],[Tiempo_normal (ns)]]&lt;$J$509)</f>
        <v>0</v>
      </c>
      <c r="AA446" s="7">
        <v>443</v>
      </c>
      <c r="AB446" t="b">
        <f>OR(Tabla512[[#This Row],[Tiempo_lineal (ns)]]&gt;$L$508,Tabla512[[#This Row],[Tiempo_lineal (ns)]]&lt;$L$509)</f>
        <v>0</v>
      </c>
      <c r="AC446" t="b">
        <f>OR(Tabla512[[#This Row],[Tiempo_normal (ns)]]&gt;$M$508,Tabla512[[#This Row],[Tiempo_normal (ns)]]&lt;$M$509)</f>
        <v>0</v>
      </c>
      <c r="AD446" s="7">
        <v>443</v>
      </c>
      <c r="AE446" t="b">
        <f>OR(Tabla613[[#This Row],[Tiempo_lineal (ns)]]&gt;$O$508,Tabla613[[#This Row],[Tiempo_lineal (ns)]]&lt;$O$509)</f>
        <v>0</v>
      </c>
      <c r="AF446" s="1" t="b">
        <f>OR(Tabla613[[#This Row],[Tiempo_normal (ns)]]&gt;$P$508,Tabla613[[#This Row],[Tiempo_normal (ns)]]&lt;$P$509)</f>
        <v>0</v>
      </c>
    </row>
    <row r="447" spans="2:32" x14ac:dyDescent="0.3">
      <c r="B447">
        <v>444</v>
      </c>
      <c r="C447">
        <v>21270</v>
      </c>
      <c r="D447">
        <v>99944</v>
      </c>
      <c r="E447">
        <v>444</v>
      </c>
      <c r="F447">
        <v>212920</v>
      </c>
      <c r="G447">
        <v>659765</v>
      </c>
      <c r="H447">
        <v>444</v>
      </c>
      <c r="I447" s="35">
        <v>2126220</v>
      </c>
      <c r="J447" s="35">
        <v>6756510</v>
      </c>
      <c r="K447">
        <v>444</v>
      </c>
      <c r="L447" s="35">
        <v>22834800</v>
      </c>
      <c r="M447" s="35">
        <v>71808500</v>
      </c>
      <c r="N447">
        <v>444</v>
      </c>
      <c r="O447" s="35">
        <v>233339000</v>
      </c>
      <c r="P447" s="35">
        <v>791233000</v>
      </c>
      <c r="R447" s="8">
        <v>444</v>
      </c>
      <c r="S447" t="b">
        <f>OR(Tabla19[[#This Row],[Tiempo_lineal (ns)]]&gt;$C$508,Tabla19[[#This Row],[Tiempo_lineal (ns)]]&lt;$C$509)</f>
        <v>0</v>
      </c>
      <c r="T447" t="b">
        <f>OR(Tabla19[[#This Row],[Tiempo_normal (ns)]]&gt;$D$508,Tabla19[[#This Row],[Tiempo_normal (ns)]]&lt;$D$509)</f>
        <v>0</v>
      </c>
      <c r="U447" s="8">
        <v>444</v>
      </c>
      <c r="V447" t="b">
        <f>OR(Tabla310[[#This Row],[Tiempo_lineal (ns)]]&gt;$F$508,Tabla310[[#This Row],[Tiempo_lineal (ns)]]&lt;$F$509)</f>
        <v>0</v>
      </c>
      <c r="W447" t="b">
        <f>OR(Tabla310[[#This Row],[Tiempo_normal (ns)]]&gt;$G$508,Tabla310[[#This Row],[Tiempo_normal (ns)]]&lt;$G$509)</f>
        <v>0</v>
      </c>
      <c r="X447" s="8">
        <v>444</v>
      </c>
      <c r="Y447" t="b">
        <f>OR(Tabla411[[#This Row],[Tiempo_lineal (ns)]]&gt;$I$508,Tabla411[[#This Row],[Tiempo_lineal (ns)]]&lt;$I$509)</f>
        <v>0</v>
      </c>
      <c r="Z447" t="b">
        <f>OR(Tabla411[[#This Row],[Tiempo_normal (ns)]]&gt;$J$508,Tabla411[[#This Row],[Tiempo_normal (ns)]]&lt;$J$509)</f>
        <v>0</v>
      </c>
      <c r="AA447" s="8">
        <v>444</v>
      </c>
      <c r="AB447" t="b">
        <f>OR(Tabla512[[#This Row],[Tiempo_lineal (ns)]]&gt;$L$508,Tabla512[[#This Row],[Tiempo_lineal (ns)]]&lt;$L$509)</f>
        <v>0</v>
      </c>
      <c r="AC447" t="b">
        <f>OR(Tabla512[[#This Row],[Tiempo_normal (ns)]]&gt;$M$508,Tabla512[[#This Row],[Tiempo_normal (ns)]]&lt;$M$509)</f>
        <v>0</v>
      </c>
      <c r="AD447" s="8">
        <v>444</v>
      </c>
      <c r="AE447" t="b">
        <f>OR(Tabla613[[#This Row],[Tiempo_lineal (ns)]]&gt;$O$508,Tabla613[[#This Row],[Tiempo_lineal (ns)]]&lt;$O$509)</f>
        <v>0</v>
      </c>
      <c r="AF447" s="1" t="b">
        <f>OR(Tabla613[[#This Row],[Tiempo_normal (ns)]]&gt;$P$508,Tabla613[[#This Row],[Tiempo_normal (ns)]]&lt;$P$509)</f>
        <v>0</v>
      </c>
    </row>
    <row r="448" spans="2:32" x14ac:dyDescent="0.3">
      <c r="B448">
        <v>445</v>
      </c>
      <c r="C448">
        <v>21594</v>
      </c>
      <c r="D448">
        <v>66405</v>
      </c>
      <c r="E448">
        <v>445</v>
      </c>
      <c r="F448">
        <v>212730</v>
      </c>
      <c r="G448">
        <v>707486</v>
      </c>
      <c r="H448">
        <v>445</v>
      </c>
      <c r="I448" s="35">
        <v>2142900</v>
      </c>
      <c r="J448" s="35">
        <v>6626640</v>
      </c>
      <c r="K448">
        <v>445</v>
      </c>
      <c r="L448" s="35">
        <v>23194400</v>
      </c>
      <c r="M448" s="35">
        <v>89232400</v>
      </c>
      <c r="N448">
        <v>445</v>
      </c>
      <c r="O448" s="35">
        <v>234873000</v>
      </c>
      <c r="P448" s="35">
        <v>757502000</v>
      </c>
      <c r="R448" s="7">
        <v>445</v>
      </c>
      <c r="S448" t="b">
        <f>OR(Tabla19[[#This Row],[Tiempo_lineal (ns)]]&gt;$C$508,Tabla19[[#This Row],[Tiempo_lineal (ns)]]&lt;$C$509)</f>
        <v>0</v>
      </c>
      <c r="T448" t="b">
        <f>OR(Tabla19[[#This Row],[Tiempo_normal (ns)]]&gt;$D$508,Tabla19[[#This Row],[Tiempo_normal (ns)]]&lt;$D$509)</f>
        <v>0</v>
      </c>
      <c r="U448" s="7">
        <v>445</v>
      </c>
      <c r="V448" t="b">
        <f>OR(Tabla310[[#This Row],[Tiempo_lineal (ns)]]&gt;$F$508,Tabla310[[#This Row],[Tiempo_lineal (ns)]]&lt;$F$509)</f>
        <v>0</v>
      </c>
      <c r="W448" t="b">
        <f>OR(Tabla310[[#This Row],[Tiempo_normal (ns)]]&gt;$G$508,Tabla310[[#This Row],[Tiempo_normal (ns)]]&lt;$G$509)</f>
        <v>0</v>
      </c>
      <c r="X448" s="7">
        <v>445</v>
      </c>
      <c r="Y448" t="b">
        <f>OR(Tabla411[[#This Row],[Tiempo_lineal (ns)]]&gt;$I$508,Tabla411[[#This Row],[Tiempo_lineal (ns)]]&lt;$I$509)</f>
        <v>0</v>
      </c>
      <c r="Z448" t="b">
        <f>OR(Tabla411[[#This Row],[Tiempo_normal (ns)]]&gt;$J$508,Tabla411[[#This Row],[Tiempo_normal (ns)]]&lt;$J$509)</f>
        <v>0</v>
      </c>
      <c r="AA448" s="7">
        <v>445</v>
      </c>
      <c r="AB448" t="b">
        <f>OR(Tabla512[[#This Row],[Tiempo_lineal (ns)]]&gt;$L$508,Tabla512[[#This Row],[Tiempo_lineal (ns)]]&lt;$L$509)</f>
        <v>0</v>
      </c>
      <c r="AC448" t="b">
        <f>OR(Tabla512[[#This Row],[Tiempo_normal (ns)]]&gt;$M$508,Tabla512[[#This Row],[Tiempo_normal (ns)]]&lt;$M$509)</f>
        <v>1</v>
      </c>
      <c r="AD448" s="7">
        <v>445</v>
      </c>
      <c r="AE448" t="b">
        <f>OR(Tabla613[[#This Row],[Tiempo_lineal (ns)]]&gt;$O$508,Tabla613[[#This Row],[Tiempo_lineal (ns)]]&lt;$O$509)</f>
        <v>0</v>
      </c>
      <c r="AF448" s="1" t="b">
        <f>OR(Tabla613[[#This Row],[Tiempo_normal (ns)]]&gt;$P$508,Tabla613[[#This Row],[Tiempo_normal (ns)]]&lt;$P$509)</f>
        <v>0</v>
      </c>
    </row>
    <row r="449" spans="2:32" x14ac:dyDescent="0.3">
      <c r="B449">
        <v>446</v>
      </c>
      <c r="C449">
        <v>23008</v>
      </c>
      <c r="D449">
        <v>80700</v>
      </c>
      <c r="E449">
        <v>446</v>
      </c>
      <c r="F449">
        <v>216011</v>
      </c>
      <c r="G449">
        <v>641861</v>
      </c>
      <c r="H449">
        <v>446</v>
      </c>
      <c r="I449" s="35">
        <v>2199660</v>
      </c>
      <c r="J449" s="35">
        <v>6609370</v>
      </c>
      <c r="K449">
        <v>446</v>
      </c>
      <c r="L449" s="35">
        <v>22086300</v>
      </c>
      <c r="M449" s="35">
        <v>69968800</v>
      </c>
      <c r="N449">
        <v>446</v>
      </c>
      <c r="O449" s="35">
        <v>250614000</v>
      </c>
      <c r="P449" s="35">
        <v>748073000</v>
      </c>
      <c r="R449" s="8">
        <v>446</v>
      </c>
      <c r="S449" t="b">
        <f>OR(Tabla19[[#This Row],[Tiempo_lineal (ns)]]&gt;$C$508,Tabla19[[#This Row],[Tiempo_lineal (ns)]]&lt;$C$509)</f>
        <v>0</v>
      </c>
      <c r="T449" t="b">
        <f>OR(Tabla19[[#This Row],[Tiempo_normal (ns)]]&gt;$D$508,Tabla19[[#This Row],[Tiempo_normal (ns)]]&lt;$D$509)</f>
        <v>0</v>
      </c>
      <c r="U449" s="8">
        <v>446</v>
      </c>
      <c r="V449" t="b">
        <f>OR(Tabla310[[#This Row],[Tiempo_lineal (ns)]]&gt;$F$508,Tabla310[[#This Row],[Tiempo_lineal (ns)]]&lt;$F$509)</f>
        <v>0</v>
      </c>
      <c r="W449" t="b">
        <f>OR(Tabla310[[#This Row],[Tiempo_normal (ns)]]&gt;$G$508,Tabla310[[#This Row],[Tiempo_normal (ns)]]&lt;$G$509)</f>
        <v>0</v>
      </c>
      <c r="X449" s="8">
        <v>446</v>
      </c>
      <c r="Y449" t="b">
        <f>OR(Tabla411[[#This Row],[Tiempo_lineal (ns)]]&gt;$I$508,Tabla411[[#This Row],[Tiempo_lineal (ns)]]&lt;$I$509)</f>
        <v>0</v>
      </c>
      <c r="Z449" t="b">
        <f>OR(Tabla411[[#This Row],[Tiempo_normal (ns)]]&gt;$J$508,Tabla411[[#This Row],[Tiempo_normal (ns)]]&lt;$J$509)</f>
        <v>0</v>
      </c>
      <c r="AA449" s="8">
        <v>446</v>
      </c>
      <c r="AB449" t="b">
        <f>OR(Tabla512[[#This Row],[Tiempo_lineal (ns)]]&gt;$L$508,Tabla512[[#This Row],[Tiempo_lineal (ns)]]&lt;$L$509)</f>
        <v>0</v>
      </c>
      <c r="AC449" t="b">
        <f>OR(Tabla512[[#This Row],[Tiempo_normal (ns)]]&gt;$M$508,Tabla512[[#This Row],[Tiempo_normal (ns)]]&lt;$M$509)</f>
        <v>0</v>
      </c>
      <c r="AD449" s="8">
        <v>446</v>
      </c>
      <c r="AE449" t="b">
        <f>OR(Tabla613[[#This Row],[Tiempo_lineal (ns)]]&gt;$O$508,Tabla613[[#This Row],[Tiempo_lineal (ns)]]&lt;$O$509)</f>
        <v>0</v>
      </c>
      <c r="AF449" s="1" t="b">
        <f>OR(Tabla613[[#This Row],[Tiempo_normal (ns)]]&gt;$P$508,Tabla613[[#This Row],[Tiempo_normal (ns)]]&lt;$P$509)</f>
        <v>0</v>
      </c>
    </row>
    <row r="450" spans="2:32" x14ac:dyDescent="0.3">
      <c r="B450">
        <v>447</v>
      </c>
      <c r="C450">
        <v>21356</v>
      </c>
      <c r="D450">
        <v>72627</v>
      </c>
      <c r="E450">
        <v>447</v>
      </c>
      <c r="F450">
        <v>212727</v>
      </c>
      <c r="G450">
        <v>642086</v>
      </c>
      <c r="H450">
        <v>447</v>
      </c>
      <c r="I450" s="35">
        <v>2151680</v>
      </c>
      <c r="J450" s="35">
        <v>6732400</v>
      </c>
      <c r="K450">
        <v>447</v>
      </c>
      <c r="L450" s="35">
        <v>22888900</v>
      </c>
      <c r="M450" s="35">
        <v>79007300</v>
      </c>
      <c r="N450">
        <v>447</v>
      </c>
      <c r="O450" s="35">
        <v>240432000</v>
      </c>
      <c r="P450" s="35">
        <v>757552000</v>
      </c>
      <c r="R450" s="7">
        <v>447</v>
      </c>
      <c r="S450" t="b">
        <f>OR(Tabla19[[#This Row],[Tiempo_lineal (ns)]]&gt;$C$508,Tabla19[[#This Row],[Tiempo_lineal (ns)]]&lt;$C$509)</f>
        <v>0</v>
      </c>
      <c r="T450" t="b">
        <f>OR(Tabla19[[#This Row],[Tiempo_normal (ns)]]&gt;$D$508,Tabla19[[#This Row],[Tiempo_normal (ns)]]&lt;$D$509)</f>
        <v>0</v>
      </c>
      <c r="U450" s="7">
        <v>447</v>
      </c>
      <c r="V450" t="b">
        <f>OR(Tabla310[[#This Row],[Tiempo_lineal (ns)]]&gt;$F$508,Tabla310[[#This Row],[Tiempo_lineal (ns)]]&lt;$F$509)</f>
        <v>0</v>
      </c>
      <c r="W450" t="b">
        <f>OR(Tabla310[[#This Row],[Tiempo_normal (ns)]]&gt;$G$508,Tabla310[[#This Row],[Tiempo_normal (ns)]]&lt;$G$509)</f>
        <v>0</v>
      </c>
      <c r="X450" s="7">
        <v>447</v>
      </c>
      <c r="Y450" t="b">
        <f>OR(Tabla411[[#This Row],[Tiempo_lineal (ns)]]&gt;$I$508,Tabla411[[#This Row],[Tiempo_lineal (ns)]]&lt;$I$509)</f>
        <v>0</v>
      </c>
      <c r="Z450" t="b">
        <f>OR(Tabla411[[#This Row],[Tiempo_normal (ns)]]&gt;$J$508,Tabla411[[#This Row],[Tiempo_normal (ns)]]&lt;$J$509)</f>
        <v>0</v>
      </c>
      <c r="AA450" s="7">
        <v>447</v>
      </c>
      <c r="AB450" t="b">
        <f>OR(Tabla512[[#This Row],[Tiempo_lineal (ns)]]&gt;$L$508,Tabla512[[#This Row],[Tiempo_lineal (ns)]]&lt;$L$509)</f>
        <v>0</v>
      </c>
      <c r="AC450" t="b">
        <f>OR(Tabla512[[#This Row],[Tiempo_normal (ns)]]&gt;$M$508,Tabla512[[#This Row],[Tiempo_normal (ns)]]&lt;$M$509)</f>
        <v>0</v>
      </c>
      <c r="AD450" s="7">
        <v>447</v>
      </c>
      <c r="AE450" t="b">
        <f>OR(Tabla613[[#This Row],[Tiempo_lineal (ns)]]&gt;$O$508,Tabla613[[#This Row],[Tiempo_lineal (ns)]]&lt;$O$509)</f>
        <v>0</v>
      </c>
      <c r="AF450" s="1" t="b">
        <f>OR(Tabla613[[#This Row],[Tiempo_normal (ns)]]&gt;$P$508,Tabla613[[#This Row],[Tiempo_normal (ns)]]&lt;$P$509)</f>
        <v>0</v>
      </c>
    </row>
    <row r="451" spans="2:32" x14ac:dyDescent="0.3">
      <c r="B451">
        <v>448</v>
      </c>
      <c r="C451">
        <v>21479</v>
      </c>
      <c r="D451">
        <v>71287</v>
      </c>
      <c r="E451">
        <v>448</v>
      </c>
      <c r="F451">
        <v>212553</v>
      </c>
      <c r="G451">
        <v>754029</v>
      </c>
      <c r="H451">
        <v>448</v>
      </c>
      <c r="I451" s="35">
        <v>2220770</v>
      </c>
      <c r="J451" s="35">
        <v>6829800</v>
      </c>
      <c r="K451">
        <v>448</v>
      </c>
      <c r="L451" s="35">
        <v>22821200</v>
      </c>
      <c r="M451" s="35">
        <v>74648100</v>
      </c>
      <c r="N451">
        <v>448</v>
      </c>
      <c r="O451" s="35">
        <v>235314000</v>
      </c>
      <c r="P451" s="35">
        <v>764825000</v>
      </c>
      <c r="R451" s="8">
        <v>448</v>
      </c>
      <c r="S451" t="b">
        <f>OR(Tabla19[[#This Row],[Tiempo_lineal (ns)]]&gt;$C$508,Tabla19[[#This Row],[Tiempo_lineal (ns)]]&lt;$C$509)</f>
        <v>0</v>
      </c>
      <c r="T451" t="b">
        <f>OR(Tabla19[[#This Row],[Tiempo_normal (ns)]]&gt;$D$508,Tabla19[[#This Row],[Tiempo_normal (ns)]]&lt;$D$509)</f>
        <v>0</v>
      </c>
      <c r="U451" s="8">
        <v>448</v>
      </c>
      <c r="V451" t="b">
        <f>OR(Tabla310[[#This Row],[Tiempo_lineal (ns)]]&gt;$F$508,Tabla310[[#This Row],[Tiempo_lineal (ns)]]&lt;$F$509)</f>
        <v>0</v>
      </c>
      <c r="W451" t="b">
        <f>OR(Tabla310[[#This Row],[Tiempo_normal (ns)]]&gt;$G$508,Tabla310[[#This Row],[Tiempo_normal (ns)]]&lt;$G$509)</f>
        <v>0</v>
      </c>
      <c r="X451" s="8">
        <v>448</v>
      </c>
      <c r="Y451" t="b">
        <f>OR(Tabla411[[#This Row],[Tiempo_lineal (ns)]]&gt;$I$508,Tabla411[[#This Row],[Tiempo_lineal (ns)]]&lt;$I$509)</f>
        <v>0</v>
      </c>
      <c r="Z451" t="b">
        <f>OR(Tabla411[[#This Row],[Tiempo_normal (ns)]]&gt;$J$508,Tabla411[[#This Row],[Tiempo_normal (ns)]]&lt;$J$509)</f>
        <v>0</v>
      </c>
      <c r="AA451" s="8">
        <v>448</v>
      </c>
      <c r="AB451" t="b">
        <f>OR(Tabla512[[#This Row],[Tiempo_lineal (ns)]]&gt;$L$508,Tabla512[[#This Row],[Tiempo_lineal (ns)]]&lt;$L$509)</f>
        <v>0</v>
      </c>
      <c r="AC451" t="b">
        <f>OR(Tabla512[[#This Row],[Tiempo_normal (ns)]]&gt;$M$508,Tabla512[[#This Row],[Tiempo_normal (ns)]]&lt;$M$509)</f>
        <v>0</v>
      </c>
      <c r="AD451" s="8">
        <v>448</v>
      </c>
      <c r="AE451" t="b">
        <f>OR(Tabla613[[#This Row],[Tiempo_lineal (ns)]]&gt;$O$508,Tabla613[[#This Row],[Tiempo_lineal (ns)]]&lt;$O$509)</f>
        <v>0</v>
      </c>
      <c r="AF451" s="1" t="b">
        <f>OR(Tabla613[[#This Row],[Tiempo_normal (ns)]]&gt;$P$508,Tabla613[[#This Row],[Tiempo_normal (ns)]]&lt;$P$509)</f>
        <v>0</v>
      </c>
    </row>
    <row r="452" spans="2:32" x14ac:dyDescent="0.3">
      <c r="B452">
        <v>449</v>
      </c>
      <c r="C452">
        <v>21291</v>
      </c>
      <c r="D452">
        <v>70967</v>
      </c>
      <c r="E452">
        <v>449</v>
      </c>
      <c r="F452">
        <v>237326</v>
      </c>
      <c r="G452">
        <v>655471</v>
      </c>
      <c r="H452">
        <v>449</v>
      </c>
      <c r="I452" s="35">
        <v>2138630</v>
      </c>
      <c r="J452" s="35">
        <v>6765710</v>
      </c>
      <c r="K452">
        <v>449</v>
      </c>
      <c r="L452" s="35">
        <v>22439200</v>
      </c>
      <c r="M452" s="35">
        <v>80904200</v>
      </c>
      <c r="N452">
        <v>449</v>
      </c>
      <c r="O452" s="35">
        <v>228134000</v>
      </c>
      <c r="P452" s="35">
        <v>755337000</v>
      </c>
      <c r="R452" s="7">
        <v>449</v>
      </c>
      <c r="S452" t="b">
        <f>OR(Tabla19[[#This Row],[Tiempo_lineal (ns)]]&gt;$C$508,Tabla19[[#This Row],[Tiempo_lineal (ns)]]&lt;$C$509)</f>
        <v>0</v>
      </c>
      <c r="T452" t="b">
        <f>OR(Tabla19[[#This Row],[Tiempo_normal (ns)]]&gt;$D$508,Tabla19[[#This Row],[Tiempo_normal (ns)]]&lt;$D$509)</f>
        <v>0</v>
      </c>
      <c r="U452" s="7">
        <v>449</v>
      </c>
      <c r="V452" t="b">
        <f>OR(Tabla310[[#This Row],[Tiempo_lineal (ns)]]&gt;$F$508,Tabla310[[#This Row],[Tiempo_lineal (ns)]]&lt;$F$509)</f>
        <v>0</v>
      </c>
      <c r="W452" t="b">
        <f>OR(Tabla310[[#This Row],[Tiempo_normal (ns)]]&gt;$G$508,Tabla310[[#This Row],[Tiempo_normal (ns)]]&lt;$G$509)</f>
        <v>0</v>
      </c>
      <c r="X452" s="7">
        <v>449</v>
      </c>
      <c r="Y452" t="b">
        <f>OR(Tabla411[[#This Row],[Tiempo_lineal (ns)]]&gt;$I$508,Tabla411[[#This Row],[Tiempo_lineal (ns)]]&lt;$I$509)</f>
        <v>0</v>
      </c>
      <c r="Z452" t="b">
        <f>OR(Tabla411[[#This Row],[Tiempo_normal (ns)]]&gt;$J$508,Tabla411[[#This Row],[Tiempo_normal (ns)]]&lt;$J$509)</f>
        <v>0</v>
      </c>
      <c r="AA452" s="7">
        <v>449</v>
      </c>
      <c r="AB452" t="b">
        <f>OR(Tabla512[[#This Row],[Tiempo_lineal (ns)]]&gt;$L$508,Tabla512[[#This Row],[Tiempo_lineal (ns)]]&lt;$L$509)</f>
        <v>0</v>
      </c>
      <c r="AC452" t="b">
        <f>OR(Tabla512[[#This Row],[Tiempo_normal (ns)]]&gt;$M$508,Tabla512[[#This Row],[Tiempo_normal (ns)]]&lt;$M$509)</f>
        <v>0</v>
      </c>
      <c r="AD452" s="7">
        <v>449</v>
      </c>
      <c r="AE452" t="b">
        <f>OR(Tabla613[[#This Row],[Tiempo_lineal (ns)]]&gt;$O$508,Tabla613[[#This Row],[Tiempo_lineal (ns)]]&lt;$O$509)</f>
        <v>0</v>
      </c>
      <c r="AF452" s="1" t="b">
        <f>OR(Tabla613[[#This Row],[Tiempo_normal (ns)]]&gt;$P$508,Tabla613[[#This Row],[Tiempo_normal (ns)]]&lt;$P$509)</f>
        <v>0</v>
      </c>
    </row>
    <row r="453" spans="2:32" x14ac:dyDescent="0.3">
      <c r="B453">
        <v>450</v>
      </c>
      <c r="C453">
        <v>21349</v>
      </c>
      <c r="D453">
        <v>71154</v>
      </c>
      <c r="E453">
        <v>450</v>
      </c>
      <c r="F453">
        <v>212518</v>
      </c>
      <c r="G453">
        <v>646063</v>
      </c>
      <c r="H453">
        <v>450</v>
      </c>
      <c r="I453" s="35">
        <v>2125910</v>
      </c>
      <c r="J453" s="35">
        <v>6540100</v>
      </c>
      <c r="K453">
        <v>450</v>
      </c>
      <c r="L453" s="35">
        <v>22335400</v>
      </c>
      <c r="M453" s="35">
        <v>75264600</v>
      </c>
      <c r="N453">
        <v>450</v>
      </c>
      <c r="O453" s="35">
        <v>229232000</v>
      </c>
      <c r="P453" s="35">
        <v>779594000</v>
      </c>
      <c r="R453" s="8">
        <v>450</v>
      </c>
      <c r="S453" t="b">
        <f>OR(Tabla19[[#This Row],[Tiempo_lineal (ns)]]&gt;$C$508,Tabla19[[#This Row],[Tiempo_lineal (ns)]]&lt;$C$509)</f>
        <v>0</v>
      </c>
      <c r="T453" t="b">
        <f>OR(Tabla19[[#This Row],[Tiempo_normal (ns)]]&gt;$D$508,Tabla19[[#This Row],[Tiempo_normal (ns)]]&lt;$D$509)</f>
        <v>0</v>
      </c>
      <c r="U453" s="8">
        <v>450</v>
      </c>
      <c r="V453" t="b">
        <f>OR(Tabla310[[#This Row],[Tiempo_lineal (ns)]]&gt;$F$508,Tabla310[[#This Row],[Tiempo_lineal (ns)]]&lt;$F$509)</f>
        <v>0</v>
      </c>
      <c r="W453" t="b">
        <f>OR(Tabla310[[#This Row],[Tiempo_normal (ns)]]&gt;$G$508,Tabla310[[#This Row],[Tiempo_normal (ns)]]&lt;$G$509)</f>
        <v>0</v>
      </c>
      <c r="X453" s="8">
        <v>450</v>
      </c>
      <c r="Y453" t="b">
        <f>OR(Tabla411[[#This Row],[Tiempo_lineal (ns)]]&gt;$I$508,Tabla411[[#This Row],[Tiempo_lineal (ns)]]&lt;$I$509)</f>
        <v>0</v>
      </c>
      <c r="Z453" t="b">
        <f>OR(Tabla411[[#This Row],[Tiempo_normal (ns)]]&gt;$J$508,Tabla411[[#This Row],[Tiempo_normal (ns)]]&lt;$J$509)</f>
        <v>0</v>
      </c>
      <c r="AA453" s="8">
        <v>450</v>
      </c>
      <c r="AB453" t="b">
        <f>OR(Tabla512[[#This Row],[Tiempo_lineal (ns)]]&gt;$L$508,Tabla512[[#This Row],[Tiempo_lineal (ns)]]&lt;$L$509)</f>
        <v>0</v>
      </c>
      <c r="AC453" t="b">
        <f>OR(Tabla512[[#This Row],[Tiempo_normal (ns)]]&gt;$M$508,Tabla512[[#This Row],[Tiempo_normal (ns)]]&lt;$M$509)</f>
        <v>0</v>
      </c>
      <c r="AD453" s="8">
        <v>450</v>
      </c>
      <c r="AE453" t="b">
        <f>OR(Tabla613[[#This Row],[Tiempo_lineal (ns)]]&gt;$O$508,Tabla613[[#This Row],[Tiempo_lineal (ns)]]&lt;$O$509)</f>
        <v>0</v>
      </c>
      <c r="AF453" s="1" t="b">
        <f>OR(Tabla613[[#This Row],[Tiempo_normal (ns)]]&gt;$P$508,Tabla613[[#This Row],[Tiempo_normal (ns)]]&lt;$P$509)</f>
        <v>0</v>
      </c>
    </row>
    <row r="454" spans="2:32" x14ac:dyDescent="0.3">
      <c r="B454">
        <v>451</v>
      </c>
      <c r="C454">
        <v>21292</v>
      </c>
      <c r="D454">
        <v>70543</v>
      </c>
      <c r="E454">
        <v>451</v>
      </c>
      <c r="F454">
        <v>212559</v>
      </c>
      <c r="G454">
        <v>647558</v>
      </c>
      <c r="H454">
        <v>451</v>
      </c>
      <c r="I454" s="35">
        <v>2130120</v>
      </c>
      <c r="J454" s="35">
        <v>6683890</v>
      </c>
      <c r="K454">
        <v>451</v>
      </c>
      <c r="L454" s="35">
        <v>23692100</v>
      </c>
      <c r="M454" s="35">
        <v>78940200</v>
      </c>
      <c r="N454">
        <v>451</v>
      </c>
      <c r="O454" s="35">
        <v>247211000</v>
      </c>
      <c r="P454" s="35">
        <v>764414000</v>
      </c>
      <c r="R454" s="7">
        <v>451</v>
      </c>
      <c r="S454" t="b">
        <f>OR(Tabla19[[#This Row],[Tiempo_lineal (ns)]]&gt;$C$508,Tabla19[[#This Row],[Tiempo_lineal (ns)]]&lt;$C$509)</f>
        <v>0</v>
      </c>
      <c r="T454" t="b">
        <f>OR(Tabla19[[#This Row],[Tiempo_normal (ns)]]&gt;$D$508,Tabla19[[#This Row],[Tiempo_normal (ns)]]&lt;$D$509)</f>
        <v>0</v>
      </c>
      <c r="U454" s="7">
        <v>451</v>
      </c>
      <c r="V454" t="b">
        <f>OR(Tabla310[[#This Row],[Tiempo_lineal (ns)]]&gt;$F$508,Tabla310[[#This Row],[Tiempo_lineal (ns)]]&lt;$F$509)</f>
        <v>0</v>
      </c>
      <c r="W454" t="b">
        <f>OR(Tabla310[[#This Row],[Tiempo_normal (ns)]]&gt;$G$508,Tabla310[[#This Row],[Tiempo_normal (ns)]]&lt;$G$509)</f>
        <v>0</v>
      </c>
      <c r="X454" s="7">
        <v>451</v>
      </c>
      <c r="Y454" t="b">
        <f>OR(Tabla411[[#This Row],[Tiempo_lineal (ns)]]&gt;$I$508,Tabla411[[#This Row],[Tiempo_lineal (ns)]]&lt;$I$509)</f>
        <v>0</v>
      </c>
      <c r="Z454" t="b">
        <f>OR(Tabla411[[#This Row],[Tiempo_normal (ns)]]&gt;$J$508,Tabla411[[#This Row],[Tiempo_normal (ns)]]&lt;$J$509)</f>
        <v>0</v>
      </c>
      <c r="AA454" s="7">
        <v>451</v>
      </c>
      <c r="AB454" t="b">
        <f>OR(Tabla512[[#This Row],[Tiempo_lineal (ns)]]&gt;$L$508,Tabla512[[#This Row],[Tiempo_lineal (ns)]]&lt;$L$509)</f>
        <v>0</v>
      </c>
      <c r="AC454" t="b">
        <f>OR(Tabla512[[#This Row],[Tiempo_normal (ns)]]&gt;$M$508,Tabla512[[#This Row],[Tiempo_normal (ns)]]&lt;$M$509)</f>
        <v>0</v>
      </c>
      <c r="AD454" s="7">
        <v>451</v>
      </c>
      <c r="AE454" t="b">
        <f>OR(Tabla613[[#This Row],[Tiempo_lineal (ns)]]&gt;$O$508,Tabla613[[#This Row],[Tiempo_lineal (ns)]]&lt;$O$509)</f>
        <v>0</v>
      </c>
      <c r="AF454" s="1" t="b">
        <f>OR(Tabla613[[#This Row],[Tiempo_normal (ns)]]&gt;$P$508,Tabla613[[#This Row],[Tiempo_normal (ns)]]&lt;$P$509)</f>
        <v>0</v>
      </c>
    </row>
    <row r="455" spans="2:32" x14ac:dyDescent="0.3">
      <c r="B455">
        <v>452</v>
      </c>
      <c r="C455">
        <v>21282</v>
      </c>
      <c r="D455">
        <v>65453</v>
      </c>
      <c r="E455">
        <v>452</v>
      </c>
      <c r="F455">
        <v>212520</v>
      </c>
      <c r="G455">
        <v>642778</v>
      </c>
      <c r="H455">
        <v>452</v>
      </c>
      <c r="I455" s="35">
        <v>2288980</v>
      </c>
      <c r="J455" s="35">
        <v>6658180</v>
      </c>
      <c r="K455">
        <v>452</v>
      </c>
      <c r="L455" s="35">
        <v>23829000</v>
      </c>
      <c r="M455" s="35">
        <v>75651900</v>
      </c>
      <c r="N455">
        <v>452</v>
      </c>
      <c r="O455" s="35">
        <v>235143000</v>
      </c>
      <c r="P455" s="35">
        <v>778210000</v>
      </c>
      <c r="R455" s="8">
        <v>452</v>
      </c>
      <c r="S455" t="b">
        <f>OR(Tabla19[[#This Row],[Tiempo_lineal (ns)]]&gt;$C$508,Tabla19[[#This Row],[Tiempo_lineal (ns)]]&lt;$C$509)</f>
        <v>0</v>
      </c>
      <c r="T455" t="b">
        <f>OR(Tabla19[[#This Row],[Tiempo_normal (ns)]]&gt;$D$508,Tabla19[[#This Row],[Tiempo_normal (ns)]]&lt;$D$509)</f>
        <v>0</v>
      </c>
      <c r="U455" s="8">
        <v>452</v>
      </c>
      <c r="V455" t="b">
        <f>OR(Tabla310[[#This Row],[Tiempo_lineal (ns)]]&gt;$F$508,Tabla310[[#This Row],[Tiempo_lineal (ns)]]&lt;$F$509)</f>
        <v>0</v>
      </c>
      <c r="W455" t="b">
        <f>OR(Tabla310[[#This Row],[Tiempo_normal (ns)]]&gt;$G$508,Tabla310[[#This Row],[Tiempo_normal (ns)]]&lt;$G$509)</f>
        <v>0</v>
      </c>
      <c r="X455" s="8">
        <v>452</v>
      </c>
      <c r="Y455" t="b">
        <f>OR(Tabla411[[#This Row],[Tiempo_lineal (ns)]]&gt;$I$508,Tabla411[[#This Row],[Tiempo_lineal (ns)]]&lt;$I$509)</f>
        <v>0</v>
      </c>
      <c r="Z455" t="b">
        <f>OR(Tabla411[[#This Row],[Tiempo_normal (ns)]]&gt;$J$508,Tabla411[[#This Row],[Tiempo_normal (ns)]]&lt;$J$509)</f>
        <v>0</v>
      </c>
      <c r="AA455" s="8">
        <v>452</v>
      </c>
      <c r="AB455" t="b">
        <f>OR(Tabla512[[#This Row],[Tiempo_lineal (ns)]]&gt;$L$508,Tabla512[[#This Row],[Tiempo_lineal (ns)]]&lt;$L$509)</f>
        <v>0</v>
      </c>
      <c r="AC455" t="b">
        <f>OR(Tabla512[[#This Row],[Tiempo_normal (ns)]]&gt;$M$508,Tabla512[[#This Row],[Tiempo_normal (ns)]]&lt;$M$509)</f>
        <v>0</v>
      </c>
      <c r="AD455" s="8">
        <v>452</v>
      </c>
      <c r="AE455" t="b">
        <f>OR(Tabla613[[#This Row],[Tiempo_lineal (ns)]]&gt;$O$508,Tabla613[[#This Row],[Tiempo_lineal (ns)]]&lt;$O$509)</f>
        <v>0</v>
      </c>
      <c r="AF455" s="1" t="b">
        <f>OR(Tabla613[[#This Row],[Tiempo_normal (ns)]]&gt;$P$508,Tabla613[[#This Row],[Tiempo_normal (ns)]]&lt;$P$509)</f>
        <v>0</v>
      </c>
    </row>
    <row r="456" spans="2:32" x14ac:dyDescent="0.3">
      <c r="B456">
        <v>453</v>
      </c>
      <c r="C456">
        <v>21261</v>
      </c>
      <c r="D456">
        <v>67984</v>
      </c>
      <c r="E456">
        <v>453</v>
      </c>
      <c r="F456">
        <v>212543</v>
      </c>
      <c r="G456">
        <v>664217</v>
      </c>
      <c r="H456">
        <v>453</v>
      </c>
      <c r="I456" s="35">
        <v>2145690</v>
      </c>
      <c r="J456" s="35">
        <v>7241930</v>
      </c>
      <c r="K456">
        <v>453</v>
      </c>
      <c r="L456" s="35">
        <v>22277500</v>
      </c>
      <c r="M456" s="35">
        <v>73705700</v>
      </c>
      <c r="N456">
        <v>453</v>
      </c>
      <c r="O456" s="35">
        <v>232269000</v>
      </c>
      <c r="P456" s="35">
        <v>760514000</v>
      </c>
      <c r="R456" s="7">
        <v>453</v>
      </c>
      <c r="S456" t="b">
        <f>OR(Tabla19[[#This Row],[Tiempo_lineal (ns)]]&gt;$C$508,Tabla19[[#This Row],[Tiempo_lineal (ns)]]&lt;$C$509)</f>
        <v>0</v>
      </c>
      <c r="T456" t="b">
        <f>OR(Tabla19[[#This Row],[Tiempo_normal (ns)]]&gt;$D$508,Tabla19[[#This Row],[Tiempo_normal (ns)]]&lt;$D$509)</f>
        <v>0</v>
      </c>
      <c r="U456" s="7">
        <v>453</v>
      </c>
      <c r="V456" t="b">
        <f>OR(Tabla310[[#This Row],[Tiempo_lineal (ns)]]&gt;$F$508,Tabla310[[#This Row],[Tiempo_lineal (ns)]]&lt;$F$509)</f>
        <v>0</v>
      </c>
      <c r="W456" t="b">
        <f>OR(Tabla310[[#This Row],[Tiempo_normal (ns)]]&gt;$G$508,Tabla310[[#This Row],[Tiempo_normal (ns)]]&lt;$G$509)</f>
        <v>0</v>
      </c>
      <c r="X456" s="7">
        <v>453</v>
      </c>
      <c r="Y456" t="b">
        <f>OR(Tabla411[[#This Row],[Tiempo_lineal (ns)]]&gt;$I$508,Tabla411[[#This Row],[Tiempo_lineal (ns)]]&lt;$I$509)</f>
        <v>0</v>
      </c>
      <c r="Z456" t="b">
        <f>OR(Tabla411[[#This Row],[Tiempo_normal (ns)]]&gt;$J$508,Tabla411[[#This Row],[Tiempo_normal (ns)]]&lt;$J$509)</f>
        <v>0</v>
      </c>
      <c r="AA456" s="7">
        <v>453</v>
      </c>
      <c r="AB456" t="b">
        <f>OR(Tabla512[[#This Row],[Tiempo_lineal (ns)]]&gt;$L$508,Tabla512[[#This Row],[Tiempo_lineal (ns)]]&lt;$L$509)</f>
        <v>0</v>
      </c>
      <c r="AC456" t="b">
        <f>OR(Tabla512[[#This Row],[Tiempo_normal (ns)]]&gt;$M$508,Tabla512[[#This Row],[Tiempo_normal (ns)]]&lt;$M$509)</f>
        <v>0</v>
      </c>
      <c r="AD456" s="7">
        <v>453</v>
      </c>
      <c r="AE456" t="b">
        <f>OR(Tabla613[[#This Row],[Tiempo_lineal (ns)]]&gt;$O$508,Tabla613[[#This Row],[Tiempo_lineal (ns)]]&lt;$O$509)</f>
        <v>0</v>
      </c>
      <c r="AF456" s="1" t="b">
        <f>OR(Tabla613[[#This Row],[Tiempo_normal (ns)]]&gt;$P$508,Tabla613[[#This Row],[Tiempo_normal (ns)]]&lt;$P$509)</f>
        <v>0</v>
      </c>
    </row>
    <row r="457" spans="2:32" x14ac:dyDescent="0.3">
      <c r="B457">
        <v>454</v>
      </c>
      <c r="C457">
        <v>21280</v>
      </c>
      <c r="D457">
        <v>71113</v>
      </c>
      <c r="E457">
        <v>454</v>
      </c>
      <c r="F457">
        <v>212849</v>
      </c>
      <c r="G457">
        <v>640048</v>
      </c>
      <c r="H457">
        <v>454</v>
      </c>
      <c r="I457" s="35">
        <v>2160040</v>
      </c>
      <c r="J457" s="35">
        <v>6953600</v>
      </c>
      <c r="K457">
        <v>454</v>
      </c>
      <c r="L457" s="35">
        <v>23539100</v>
      </c>
      <c r="M457" s="35">
        <v>78002600</v>
      </c>
      <c r="N457">
        <v>454</v>
      </c>
      <c r="O457" s="35">
        <v>248984000</v>
      </c>
      <c r="P457" s="35">
        <v>736105000</v>
      </c>
      <c r="R457" s="8">
        <v>454</v>
      </c>
      <c r="S457" t="b">
        <f>OR(Tabla19[[#This Row],[Tiempo_lineal (ns)]]&gt;$C$508,Tabla19[[#This Row],[Tiempo_lineal (ns)]]&lt;$C$509)</f>
        <v>0</v>
      </c>
      <c r="T457" t="b">
        <f>OR(Tabla19[[#This Row],[Tiempo_normal (ns)]]&gt;$D$508,Tabla19[[#This Row],[Tiempo_normal (ns)]]&lt;$D$509)</f>
        <v>0</v>
      </c>
      <c r="U457" s="8">
        <v>454</v>
      </c>
      <c r="V457" t="b">
        <f>OR(Tabla310[[#This Row],[Tiempo_lineal (ns)]]&gt;$F$508,Tabla310[[#This Row],[Tiempo_lineal (ns)]]&lt;$F$509)</f>
        <v>0</v>
      </c>
      <c r="W457" t="b">
        <f>OR(Tabla310[[#This Row],[Tiempo_normal (ns)]]&gt;$G$508,Tabla310[[#This Row],[Tiempo_normal (ns)]]&lt;$G$509)</f>
        <v>0</v>
      </c>
      <c r="X457" s="8">
        <v>454</v>
      </c>
      <c r="Y457" t="b">
        <f>OR(Tabla411[[#This Row],[Tiempo_lineal (ns)]]&gt;$I$508,Tabla411[[#This Row],[Tiempo_lineal (ns)]]&lt;$I$509)</f>
        <v>0</v>
      </c>
      <c r="Z457" t="b">
        <f>OR(Tabla411[[#This Row],[Tiempo_normal (ns)]]&gt;$J$508,Tabla411[[#This Row],[Tiempo_normal (ns)]]&lt;$J$509)</f>
        <v>0</v>
      </c>
      <c r="AA457" s="8">
        <v>454</v>
      </c>
      <c r="AB457" t="b">
        <f>OR(Tabla512[[#This Row],[Tiempo_lineal (ns)]]&gt;$L$508,Tabla512[[#This Row],[Tiempo_lineal (ns)]]&lt;$L$509)</f>
        <v>0</v>
      </c>
      <c r="AC457" t="b">
        <f>OR(Tabla512[[#This Row],[Tiempo_normal (ns)]]&gt;$M$508,Tabla512[[#This Row],[Tiempo_normal (ns)]]&lt;$M$509)</f>
        <v>0</v>
      </c>
      <c r="AD457" s="8">
        <v>454</v>
      </c>
      <c r="AE457" t="b">
        <f>OR(Tabla613[[#This Row],[Tiempo_lineal (ns)]]&gt;$O$508,Tabla613[[#This Row],[Tiempo_lineal (ns)]]&lt;$O$509)</f>
        <v>0</v>
      </c>
      <c r="AF457" s="1" t="b">
        <f>OR(Tabla613[[#This Row],[Tiempo_normal (ns)]]&gt;$P$508,Tabla613[[#This Row],[Tiempo_normal (ns)]]&lt;$P$509)</f>
        <v>0</v>
      </c>
    </row>
    <row r="458" spans="2:32" x14ac:dyDescent="0.3">
      <c r="B458">
        <v>455</v>
      </c>
      <c r="C458">
        <v>21306</v>
      </c>
      <c r="D458">
        <v>71093</v>
      </c>
      <c r="E458">
        <v>455</v>
      </c>
      <c r="F458">
        <v>212547</v>
      </c>
      <c r="G458">
        <v>642282</v>
      </c>
      <c r="H458">
        <v>455</v>
      </c>
      <c r="I458" s="35">
        <v>2320530</v>
      </c>
      <c r="J458" s="35">
        <v>7148000</v>
      </c>
      <c r="K458">
        <v>455</v>
      </c>
      <c r="L458" s="35">
        <v>25712200</v>
      </c>
      <c r="M458" s="35">
        <v>80814200</v>
      </c>
      <c r="N458">
        <v>455</v>
      </c>
      <c r="O458" s="35">
        <v>229496000</v>
      </c>
      <c r="P458" s="35">
        <v>737334000</v>
      </c>
      <c r="R458" s="7">
        <v>455</v>
      </c>
      <c r="S458" t="b">
        <f>OR(Tabla19[[#This Row],[Tiempo_lineal (ns)]]&gt;$C$508,Tabla19[[#This Row],[Tiempo_lineal (ns)]]&lt;$C$509)</f>
        <v>0</v>
      </c>
      <c r="T458" t="b">
        <f>OR(Tabla19[[#This Row],[Tiempo_normal (ns)]]&gt;$D$508,Tabla19[[#This Row],[Tiempo_normal (ns)]]&lt;$D$509)</f>
        <v>0</v>
      </c>
      <c r="U458" s="7">
        <v>455</v>
      </c>
      <c r="V458" t="b">
        <f>OR(Tabla310[[#This Row],[Tiempo_lineal (ns)]]&gt;$F$508,Tabla310[[#This Row],[Tiempo_lineal (ns)]]&lt;$F$509)</f>
        <v>0</v>
      </c>
      <c r="W458" t="b">
        <f>OR(Tabla310[[#This Row],[Tiempo_normal (ns)]]&gt;$G$508,Tabla310[[#This Row],[Tiempo_normal (ns)]]&lt;$G$509)</f>
        <v>0</v>
      </c>
      <c r="X458" s="7">
        <v>455</v>
      </c>
      <c r="Y458" t="b">
        <f>OR(Tabla411[[#This Row],[Tiempo_lineal (ns)]]&gt;$I$508,Tabla411[[#This Row],[Tiempo_lineal (ns)]]&lt;$I$509)</f>
        <v>0</v>
      </c>
      <c r="Z458" t="b">
        <f>OR(Tabla411[[#This Row],[Tiempo_normal (ns)]]&gt;$J$508,Tabla411[[#This Row],[Tiempo_normal (ns)]]&lt;$J$509)</f>
        <v>0</v>
      </c>
      <c r="AA458" s="7">
        <v>455</v>
      </c>
      <c r="AB458" t="b">
        <f>OR(Tabla512[[#This Row],[Tiempo_lineal (ns)]]&gt;$L$508,Tabla512[[#This Row],[Tiempo_lineal (ns)]]&lt;$L$509)</f>
        <v>0</v>
      </c>
      <c r="AC458" t="b">
        <f>OR(Tabla512[[#This Row],[Tiempo_normal (ns)]]&gt;$M$508,Tabla512[[#This Row],[Tiempo_normal (ns)]]&lt;$M$509)</f>
        <v>0</v>
      </c>
      <c r="AD458" s="7">
        <v>455</v>
      </c>
      <c r="AE458" t="b">
        <f>OR(Tabla613[[#This Row],[Tiempo_lineal (ns)]]&gt;$O$508,Tabla613[[#This Row],[Tiempo_lineal (ns)]]&lt;$O$509)</f>
        <v>0</v>
      </c>
      <c r="AF458" s="1" t="b">
        <f>OR(Tabla613[[#This Row],[Tiempo_normal (ns)]]&gt;$P$508,Tabla613[[#This Row],[Tiempo_normal (ns)]]&lt;$P$509)</f>
        <v>0</v>
      </c>
    </row>
    <row r="459" spans="2:32" x14ac:dyDescent="0.3">
      <c r="B459">
        <v>456</v>
      </c>
      <c r="C459">
        <v>21322</v>
      </c>
      <c r="D459">
        <v>225203</v>
      </c>
      <c r="E459">
        <v>456</v>
      </c>
      <c r="F459">
        <v>212456</v>
      </c>
      <c r="G459">
        <v>762009</v>
      </c>
      <c r="H459">
        <v>456</v>
      </c>
      <c r="I459" s="35">
        <v>2141740</v>
      </c>
      <c r="J459" s="35">
        <v>6537640</v>
      </c>
      <c r="K459">
        <v>456</v>
      </c>
      <c r="L459" s="35">
        <v>26859600</v>
      </c>
      <c r="M459" s="35">
        <v>69784300</v>
      </c>
      <c r="N459">
        <v>456</v>
      </c>
      <c r="O459" s="35">
        <v>296286000</v>
      </c>
      <c r="P459" s="35">
        <v>763487000</v>
      </c>
      <c r="R459" s="8">
        <v>456</v>
      </c>
      <c r="S459" t="b">
        <f>OR(Tabla19[[#This Row],[Tiempo_lineal (ns)]]&gt;$C$508,Tabla19[[#This Row],[Tiempo_lineal (ns)]]&lt;$C$509)</f>
        <v>0</v>
      </c>
      <c r="T459" t="b">
        <f>OR(Tabla19[[#This Row],[Tiempo_normal (ns)]]&gt;$D$508,Tabla19[[#This Row],[Tiempo_normal (ns)]]&lt;$D$509)</f>
        <v>1</v>
      </c>
      <c r="U459" s="8">
        <v>456</v>
      </c>
      <c r="V459" t="b">
        <f>OR(Tabla310[[#This Row],[Tiempo_lineal (ns)]]&gt;$F$508,Tabla310[[#This Row],[Tiempo_lineal (ns)]]&lt;$F$509)</f>
        <v>0</v>
      </c>
      <c r="W459" t="b">
        <f>OR(Tabla310[[#This Row],[Tiempo_normal (ns)]]&gt;$G$508,Tabla310[[#This Row],[Tiempo_normal (ns)]]&lt;$G$509)</f>
        <v>0</v>
      </c>
      <c r="X459" s="8">
        <v>456</v>
      </c>
      <c r="Y459" t="b">
        <f>OR(Tabla411[[#This Row],[Tiempo_lineal (ns)]]&gt;$I$508,Tabla411[[#This Row],[Tiempo_lineal (ns)]]&lt;$I$509)</f>
        <v>0</v>
      </c>
      <c r="Z459" t="b">
        <f>OR(Tabla411[[#This Row],[Tiempo_normal (ns)]]&gt;$J$508,Tabla411[[#This Row],[Tiempo_normal (ns)]]&lt;$J$509)</f>
        <v>0</v>
      </c>
      <c r="AA459" s="8">
        <v>456</v>
      </c>
      <c r="AB459" t="b">
        <f>OR(Tabla512[[#This Row],[Tiempo_lineal (ns)]]&gt;$L$508,Tabla512[[#This Row],[Tiempo_lineal (ns)]]&lt;$L$509)</f>
        <v>0</v>
      </c>
      <c r="AC459" t="b">
        <f>OR(Tabla512[[#This Row],[Tiempo_normal (ns)]]&gt;$M$508,Tabla512[[#This Row],[Tiempo_normal (ns)]]&lt;$M$509)</f>
        <v>0</v>
      </c>
      <c r="AD459" s="8">
        <v>456</v>
      </c>
      <c r="AE459" t="b">
        <f>OR(Tabla613[[#This Row],[Tiempo_lineal (ns)]]&gt;$O$508,Tabla613[[#This Row],[Tiempo_lineal (ns)]]&lt;$O$509)</f>
        <v>1</v>
      </c>
      <c r="AF459" s="1" t="b">
        <f>OR(Tabla613[[#This Row],[Tiempo_normal (ns)]]&gt;$P$508,Tabla613[[#This Row],[Tiempo_normal (ns)]]&lt;$P$509)</f>
        <v>0</v>
      </c>
    </row>
    <row r="460" spans="2:32" x14ac:dyDescent="0.3">
      <c r="B460">
        <v>457</v>
      </c>
      <c r="C460">
        <v>21422</v>
      </c>
      <c r="D460">
        <v>70493</v>
      </c>
      <c r="E460">
        <v>457</v>
      </c>
      <c r="F460">
        <v>320048</v>
      </c>
      <c r="G460">
        <v>655192</v>
      </c>
      <c r="H460">
        <v>457</v>
      </c>
      <c r="I460" s="35">
        <v>2229850</v>
      </c>
      <c r="J460" s="35">
        <v>7022880</v>
      </c>
      <c r="K460">
        <v>457</v>
      </c>
      <c r="L460" s="35">
        <v>21855900</v>
      </c>
      <c r="M460" s="35">
        <v>68728700</v>
      </c>
      <c r="N460">
        <v>457</v>
      </c>
      <c r="O460" s="35">
        <v>224793000</v>
      </c>
      <c r="P460" s="35">
        <v>750151000</v>
      </c>
      <c r="R460" s="7">
        <v>457</v>
      </c>
      <c r="S460" t="b">
        <f>OR(Tabla19[[#This Row],[Tiempo_lineal (ns)]]&gt;$C$508,Tabla19[[#This Row],[Tiempo_lineal (ns)]]&lt;$C$509)</f>
        <v>0</v>
      </c>
      <c r="T460" t="b">
        <f>OR(Tabla19[[#This Row],[Tiempo_normal (ns)]]&gt;$D$508,Tabla19[[#This Row],[Tiempo_normal (ns)]]&lt;$D$509)</f>
        <v>0</v>
      </c>
      <c r="U460" s="7">
        <v>457</v>
      </c>
      <c r="V460" t="b">
        <f>OR(Tabla310[[#This Row],[Tiempo_lineal (ns)]]&gt;$F$508,Tabla310[[#This Row],[Tiempo_lineal (ns)]]&lt;$F$509)</f>
        <v>1</v>
      </c>
      <c r="W460" t="b">
        <f>OR(Tabla310[[#This Row],[Tiempo_normal (ns)]]&gt;$G$508,Tabla310[[#This Row],[Tiempo_normal (ns)]]&lt;$G$509)</f>
        <v>0</v>
      </c>
      <c r="X460" s="7">
        <v>457</v>
      </c>
      <c r="Y460" t="b">
        <f>OR(Tabla411[[#This Row],[Tiempo_lineal (ns)]]&gt;$I$508,Tabla411[[#This Row],[Tiempo_lineal (ns)]]&lt;$I$509)</f>
        <v>0</v>
      </c>
      <c r="Z460" t="b">
        <f>OR(Tabla411[[#This Row],[Tiempo_normal (ns)]]&gt;$J$508,Tabla411[[#This Row],[Tiempo_normal (ns)]]&lt;$J$509)</f>
        <v>0</v>
      </c>
      <c r="AA460" s="7">
        <v>457</v>
      </c>
      <c r="AB460" t="b">
        <f>OR(Tabla512[[#This Row],[Tiempo_lineal (ns)]]&gt;$L$508,Tabla512[[#This Row],[Tiempo_lineal (ns)]]&lt;$L$509)</f>
        <v>0</v>
      </c>
      <c r="AC460" t="b">
        <f>OR(Tabla512[[#This Row],[Tiempo_normal (ns)]]&gt;$M$508,Tabla512[[#This Row],[Tiempo_normal (ns)]]&lt;$M$509)</f>
        <v>0</v>
      </c>
      <c r="AD460" s="7">
        <v>457</v>
      </c>
      <c r="AE460" t="b">
        <f>OR(Tabla613[[#This Row],[Tiempo_lineal (ns)]]&gt;$O$508,Tabla613[[#This Row],[Tiempo_lineal (ns)]]&lt;$O$509)</f>
        <v>0</v>
      </c>
      <c r="AF460" s="1" t="b">
        <f>OR(Tabla613[[#This Row],[Tiempo_normal (ns)]]&gt;$P$508,Tabla613[[#This Row],[Tiempo_normal (ns)]]&lt;$P$509)</f>
        <v>0</v>
      </c>
    </row>
    <row r="461" spans="2:32" x14ac:dyDescent="0.3">
      <c r="B461">
        <v>458</v>
      </c>
      <c r="C461">
        <v>21335</v>
      </c>
      <c r="D461">
        <v>70078</v>
      </c>
      <c r="E461">
        <v>458</v>
      </c>
      <c r="F461">
        <v>212590</v>
      </c>
      <c r="G461">
        <v>651627</v>
      </c>
      <c r="H461">
        <v>458</v>
      </c>
      <c r="I461" s="35">
        <v>2438650</v>
      </c>
      <c r="J461" s="35">
        <v>7980900</v>
      </c>
      <c r="K461">
        <v>458</v>
      </c>
      <c r="L461" s="35">
        <v>22531100</v>
      </c>
      <c r="M461" s="35">
        <v>76729800</v>
      </c>
      <c r="N461">
        <v>458</v>
      </c>
      <c r="O461" s="35">
        <v>244506000</v>
      </c>
      <c r="P461" s="35">
        <v>767208000</v>
      </c>
      <c r="R461" s="8">
        <v>458</v>
      </c>
      <c r="S461" t="b">
        <f>OR(Tabla19[[#This Row],[Tiempo_lineal (ns)]]&gt;$C$508,Tabla19[[#This Row],[Tiempo_lineal (ns)]]&lt;$C$509)</f>
        <v>0</v>
      </c>
      <c r="T461" t="b">
        <f>OR(Tabla19[[#This Row],[Tiempo_normal (ns)]]&gt;$D$508,Tabla19[[#This Row],[Tiempo_normal (ns)]]&lt;$D$509)</f>
        <v>0</v>
      </c>
      <c r="U461" s="8">
        <v>458</v>
      </c>
      <c r="V461" t="b">
        <f>OR(Tabla310[[#This Row],[Tiempo_lineal (ns)]]&gt;$F$508,Tabla310[[#This Row],[Tiempo_lineal (ns)]]&lt;$F$509)</f>
        <v>0</v>
      </c>
      <c r="W461" t="b">
        <f>OR(Tabla310[[#This Row],[Tiempo_normal (ns)]]&gt;$G$508,Tabla310[[#This Row],[Tiempo_normal (ns)]]&lt;$G$509)</f>
        <v>0</v>
      </c>
      <c r="X461" s="8">
        <v>458</v>
      </c>
      <c r="Y461" t="b">
        <f>OR(Tabla411[[#This Row],[Tiempo_lineal (ns)]]&gt;$I$508,Tabla411[[#This Row],[Tiempo_lineal (ns)]]&lt;$I$509)</f>
        <v>0</v>
      </c>
      <c r="Z461" t="b">
        <f>OR(Tabla411[[#This Row],[Tiempo_normal (ns)]]&gt;$J$508,Tabla411[[#This Row],[Tiempo_normal (ns)]]&lt;$J$509)</f>
        <v>0</v>
      </c>
      <c r="AA461" s="8">
        <v>458</v>
      </c>
      <c r="AB461" t="b">
        <f>OR(Tabla512[[#This Row],[Tiempo_lineal (ns)]]&gt;$L$508,Tabla512[[#This Row],[Tiempo_lineal (ns)]]&lt;$L$509)</f>
        <v>0</v>
      </c>
      <c r="AC461" t="b">
        <f>OR(Tabla512[[#This Row],[Tiempo_normal (ns)]]&gt;$M$508,Tabla512[[#This Row],[Tiempo_normal (ns)]]&lt;$M$509)</f>
        <v>0</v>
      </c>
      <c r="AD461" s="8">
        <v>458</v>
      </c>
      <c r="AE461" t="b">
        <f>OR(Tabla613[[#This Row],[Tiempo_lineal (ns)]]&gt;$O$508,Tabla613[[#This Row],[Tiempo_lineal (ns)]]&lt;$O$509)</f>
        <v>0</v>
      </c>
      <c r="AF461" s="1" t="b">
        <f>OR(Tabla613[[#This Row],[Tiempo_normal (ns)]]&gt;$P$508,Tabla613[[#This Row],[Tiempo_normal (ns)]]&lt;$P$509)</f>
        <v>0</v>
      </c>
    </row>
    <row r="462" spans="2:32" x14ac:dyDescent="0.3">
      <c r="B462">
        <v>459</v>
      </c>
      <c r="C462">
        <v>21329</v>
      </c>
      <c r="D462">
        <v>70581</v>
      </c>
      <c r="E462">
        <v>459</v>
      </c>
      <c r="F462">
        <v>212530</v>
      </c>
      <c r="G462">
        <v>641846</v>
      </c>
      <c r="H462">
        <v>459</v>
      </c>
      <c r="I462" s="35">
        <v>2232330</v>
      </c>
      <c r="J462" s="35">
        <v>6818980</v>
      </c>
      <c r="K462">
        <v>459</v>
      </c>
      <c r="L462" s="35">
        <v>21957300</v>
      </c>
      <c r="M462" s="35">
        <v>75652900</v>
      </c>
      <c r="N462">
        <v>459</v>
      </c>
      <c r="O462" s="35">
        <v>240339000</v>
      </c>
      <c r="P462" s="35">
        <v>744399000</v>
      </c>
      <c r="R462" s="7">
        <v>459</v>
      </c>
      <c r="S462" t="b">
        <f>OR(Tabla19[[#This Row],[Tiempo_lineal (ns)]]&gt;$C$508,Tabla19[[#This Row],[Tiempo_lineal (ns)]]&lt;$C$509)</f>
        <v>0</v>
      </c>
      <c r="T462" t="b">
        <f>OR(Tabla19[[#This Row],[Tiempo_normal (ns)]]&gt;$D$508,Tabla19[[#This Row],[Tiempo_normal (ns)]]&lt;$D$509)</f>
        <v>0</v>
      </c>
      <c r="U462" s="7">
        <v>459</v>
      </c>
      <c r="V462" t="b">
        <f>OR(Tabla310[[#This Row],[Tiempo_lineal (ns)]]&gt;$F$508,Tabla310[[#This Row],[Tiempo_lineal (ns)]]&lt;$F$509)</f>
        <v>0</v>
      </c>
      <c r="W462" t="b">
        <f>OR(Tabla310[[#This Row],[Tiempo_normal (ns)]]&gt;$G$508,Tabla310[[#This Row],[Tiempo_normal (ns)]]&lt;$G$509)</f>
        <v>0</v>
      </c>
      <c r="X462" s="7">
        <v>459</v>
      </c>
      <c r="Y462" t="b">
        <f>OR(Tabla411[[#This Row],[Tiempo_lineal (ns)]]&gt;$I$508,Tabla411[[#This Row],[Tiempo_lineal (ns)]]&lt;$I$509)</f>
        <v>0</v>
      </c>
      <c r="Z462" t="b">
        <f>OR(Tabla411[[#This Row],[Tiempo_normal (ns)]]&gt;$J$508,Tabla411[[#This Row],[Tiempo_normal (ns)]]&lt;$J$509)</f>
        <v>0</v>
      </c>
      <c r="AA462" s="7">
        <v>459</v>
      </c>
      <c r="AB462" t="b">
        <f>OR(Tabla512[[#This Row],[Tiempo_lineal (ns)]]&gt;$L$508,Tabla512[[#This Row],[Tiempo_lineal (ns)]]&lt;$L$509)</f>
        <v>0</v>
      </c>
      <c r="AC462" t="b">
        <f>OR(Tabla512[[#This Row],[Tiempo_normal (ns)]]&gt;$M$508,Tabla512[[#This Row],[Tiempo_normal (ns)]]&lt;$M$509)</f>
        <v>0</v>
      </c>
      <c r="AD462" s="7">
        <v>459</v>
      </c>
      <c r="AE462" t="b">
        <f>OR(Tabla613[[#This Row],[Tiempo_lineal (ns)]]&gt;$O$508,Tabla613[[#This Row],[Tiempo_lineal (ns)]]&lt;$O$509)</f>
        <v>0</v>
      </c>
      <c r="AF462" s="1" t="b">
        <f>OR(Tabla613[[#This Row],[Tiempo_normal (ns)]]&gt;$P$508,Tabla613[[#This Row],[Tiempo_normal (ns)]]&lt;$P$509)</f>
        <v>0</v>
      </c>
    </row>
    <row r="463" spans="2:32" x14ac:dyDescent="0.3">
      <c r="B463">
        <v>460</v>
      </c>
      <c r="C463">
        <v>21285</v>
      </c>
      <c r="D463">
        <v>66717</v>
      </c>
      <c r="E463">
        <v>460</v>
      </c>
      <c r="F463">
        <v>212521</v>
      </c>
      <c r="G463">
        <v>654500</v>
      </c>
      <c r="H463">
        <v>460</v>
      </c>
      <c r="I463" s="35">
        <v>2270330</v>
      </c>
      <c r="J463" s="35">
        <v>6908770</v>
      </c>
      <c r="K463">
        <v>460</v>
      </c>
      <c r="L463" s="35">
        <v>23797500</v>
      </c>
      <c r="M463" s="35">
        <v>70731900</v>
      </c>
      <c r="N463">
        <v>460</v>
      </c>
      <c r="O463" s="35">
        <v>233955000</v>
      </c>
      <c r="P463" s="35">
        <v>754396000</v>
      </c>
      <c r="R463" s="8">
        <v>460</v>
      </c>
      <c r="S463" t="b">
        <f>OR(Tabla19[[#This Row],[Tiempo_lineal (ns)]]&gt;$C$508,Tabla19[[#This Row],[Tiempo_lineal (ns)]]&lt;$C$509)</f>
        <v>0</v>
      </c>
      <c r="T463" t="b">
        <f>OR(Tabla19[[#This Row],[Tiempo_normal (ns)]]&gt;$D$508,Tabla19[[#This Row],[Tiempo_normal (ns)]]&lt;$D$509)</f>
        <v>0</v>
      </c>
      <c r="U463" s="8">
        <v>460</v>
      </c>
      <c r="V463" t="b">
        <f>OR(Tabla310[[#This Row],[Tiempo_lineal (ns)]]&gt;$F$508,Tabla310[[#This Row],[Tiempo_lineal (ns)]]&lt;$F$509)</f>
        <v>0</v>
      </c>
      <c r="W463" t="b">
        <f>OR(Tabla310[[#This Row],[Tiempo_normal (ns)]]&gt;$G$508,Tabla310[[#This Row],[Tiempo_normal (ns)]]&lt;$G$509)</f>
        <v>0</v>
      </c>
      <c r="X463" s="8">
        <v>460</v>
      </c>
      <c r="Y463" t="b">
        <f>OR(Tabla411[[#This Row],[Tiempo_lineal (ns)]]&gt;$I$508,Tabla411[[#This Row],[Tiempo_lineal (ns)]]&lt;$I$509)</f>
        <v>0</v>
      </c>
      <c r="Z463" t="b">
        <f>OR(Tabla411[[#This Row],[Tiempo_normal (ns)]]&gt;$J$508,Tabla411[[#This Row],[Tiempo_normal (ns)]]&lt;$J$509)</f>
        <v>0</v>
      </c>
      <c r="AA463" s="8">
        <v>460</v>
      </c>
      <c r="AB463" t="b">
        <f>OR(Tabla512[[#This Row],[Tiempo_lineal (ns)]]&gt;$L$508,Tabla512[[#This Row],[Tiempo_lineal (ns)]]&lt;$L$509)</f>
        <v>0</v>
      </c>
      <c r="AC463" t="b">
        <f>OR(Tabla512[[#This Row],[Tiempo_normal (ns)]]&gt;$M$508,Tabla512[[#This Row],[Tiempo_normal (ns)]]&lt;$M$509)</f>
        <v>0</v>
      </c>
      <c r="AD463" s="8">
        <v>460</v>
      </c>
      <c r="AE463" t="b">
        <f>OR(Tabla613[[#This Row],[Tiempo_lineal (ns)]]&gt;$O$508,Tabla613[[#This Row],[Tiempo_lineal (ns)]]&lt;$O$509)</f>
        <v>0</v>
      </c>
      <c r="AF463" s="1" t="b">
        <f>OR(Tabla613[[#This Row],[Tiempo_normal (ns)]]&gt;$P$508,Tabla613[[#This Row],[Tiempo_normal (ns)]]&lt;$P$509)</f>
        <v>0</v>
      </c>
    </row>
    <row r="464" spans="2:32" x14ac:dyDescent="0.3">
      <c r="B464">
        <v>461</v>
      </c>
      <c r="C464">
        <v>21270</v>
      </c>
      <c r="D464">
        <v>76419</v>
      </c>
      <c r="E464">
        <v>461</v>
      </c>
      <c r="F464">
        <v>212799</v>
      </c>
      <c r="G464">
        <v>656914</v>
      </c>
      <c r="H464">
        <v>461</v>
      </c>
      <c r="I464" s="35">
        <v>2247900</v>
      </c>
      <c r="J464" s="35">
        <v>8000020</v>
      </c>
      <c r="K464">
        <v>461</v>
      </c>
      <c r="L464" s="35">
        <v>23798400</v>
      </c>
      <c r="M464" s="35">
        <v>71010700</v>
      </c>
      <c r="N464">
        <v>461</v>
      </c>
      <c r="O464" s="35">
        <v>236848000</v>
      </c>
      <c r="P464" s="35">
        <v>790612000</v>
      </c>
      <c r="R464" s="7">
        <v>461</v>
      </c>
      <c r="S464" t="b">
        <f>OR(Tabla19[[#This Row],[Tiempo_lineal (ns)]]&gt;$C$508,Tabla19[[#This Row],[Tiempo_lineal (ns)]]&lt;$C$509)</f>
        <v>0</v>
      </c>
      <c r="T464" t="b">
        <f>OR(Tabla19[[#This Row],[Tiempo_normal (ns)]]&gt;$D$508,Tabla19[[#This Row],[Tiempo_normal (ns)]]&lt;$D$509)</f>
        <v>0</v>
      </c>
      <c r="U464" s="7">
        <v>461</v>
      </c>
      <c r="V464" t="b">
        <f>OR(Tabla310[[#This Row],[Tiempo_lineal (ns)]]&gt;$F$508,Tabla310[[#This Row],[Tiempo_lineal (ns)]]&lt;$F$509)</f>
        <v>0</v>
      </c>
      <c r="W464" t="b">
        <f>OR(Tabla310[[#This Row],[Tiempo_normal (ns)]]&gt;$G$508,Tabla310[[#This Row],[Tiempo_normal (ns)]]&lt;$G$509)</f>
        <v>0</v>
      </c>
      <c r="X464" s="7">
        <v>461</v>
      </c>
      <c r="Y464" t="b">
        <f>OR(Tabla411[[#This Row],[Tiempo_lineal (ns)]]&gt;$I$508,Tabla411[[#This Row],[Tiempo_lineal (ns)]]&lt;$I$509)</f>
        <v>0</v>
      </c>
      <c r="Z464" t="b">
        <f>OR(Tabla411[[#This Row],[Tiempo_normal (ns)]]&gt;$J$508,Tabla411[[#This Row],[Tiempo_normal (ns)]]&lt;$J$509)</f>
        <v>0</v>
      </c>
      <c r="AA464" s="7">
        <v>461</v>
      </c>
      <c r="AB464" t="b">
        <f>OR(Tabla512[[#This Row],[Tiempo_lineal (ns)]]&gt;$L$508,Tabla512[[#This Row],[Tiempo_lineal (ns)]]&lt;$L$509)</f>
        <v>0</v>
      </c>
      <c r="AC464" t="b">
        <f>OR(Tabla512[[#This Row],[Tiempo_normal (ns)]]&gt;$M$508,Tabla512[[#This Row],[Tiempo_normal (ns)]]&lt;$M$509)</f>
        <v>0</v>
      </c>
      <c r="AD464" s="7">
        <v>461</v>
      </c>
      <c r="AE464" t="b">
        <f>OR(Tabla613[[#This Row],[Tiempo_lineal (ns)]]&gt;$O$508,Tabla613[[#This Row],[Tiempo_lineal (ns)]]&lt;$O$509)</f>
        <v>0</v>
      </c>
      <c r="AF464" s="1" t="b">
        <f>OR(Tabla613[[#This Row],[Tiempo_normal (ns)]]&gt;$P$508,Tabla613[[#This Row],[Tiempo_normal (ns)]]&lt;$P$509)</f>
        <v>0</v>
      </c>
    </row>
    <row r="465" spans="2:32" x14ac:dyDescent="0.3">
      <c r="B465">
        <v>462</v>
      </c>
      <c r="C465">
        <v>22860</v>
      </c>
      <c r="D465">
        <v>71066</v>
      </c>
      <c r="E465">
        <v>462</v>
      </c>
      <c r="F465">
        <v>212558</v>
      </c>
      <c r="G465">
        <v>644210</v>
      </c>
      <c r="H465">
        <v>462</v>
      </c>
      <c r="I465" s="35">
        <v>2509040</v>
      </c>
      <c r="J465" s="35">
        <v>8314030</v>
      </c>
      <c r="K465">
        <v>462</v>
      </c>
      <c r="L465" s="35">
        <v>22389700</v>
      </c>
      <c r="M465" s="35">
        <v>84417700</v>
      </c>
      <c r="N465">
        <v>462</v>
      </c>
      <c r="O465" s="35">
        <v>232587000</v>
      </c>
      <c r="P465" s="35">
        <v>758064000</v>
      </c>
      <c r="R465" s="8">
        <v>462</v>
      </c>
      <c r="S465" t="b">
        <f>OR(Tabla19[[#This Row],[Tiempo_lineal (ns)]]&gt;$C$508,Tabla19[[#This Row],[Tiempo_lineal (ns)]]&lt;$C$509)</f>
        <v>0</v>
      </c>
      <c r="T465" t="b">
        <f>OR(Tabla19[[#This Row],[Tiempo_normal (ns)]]&gt;$D$508,Tabla19[[#This Row],[Tiempo_normal (ns)]]&lt;$D$509)</f>
        <v>0</v>
      </c>
      <c r="U465" s="8">
        <v>462</v>
      </c>
      <c r="V465" t="b">
        <f>OR(Tabla310[[#This Row],[Tiempo_lineal (ns)]]&gt;$F$508,Tabla310[[#This Row],[Tiempo_lineal (ns)]]&lt;$F$509)</f>
        <v>0</v>
      </c>
      <c r="W465" t="b">
        <f>OR(Tabla310[[#This Row],[Tiempo_normal (ns)]]&gt;$G$508,Tabla310[[#This Row],[Tiempo_normal (ns)]]&lt;$G$509)</f>
        <v>0</v>
      </c>
      <c r="X465" s="8">
        <v>462</v>
      </c>
      <c r="Y465" t="b">
        <f>OR(Tabla411[[#This Row],[Tiempo_lineal (ns)]]&gt;$I$508,Tabla411[[#This Row],[Tiempo_lineal (ns)]]&lt;$I$509)</f>
        <v>1</v>
      </c>
      <c r="Z465" t="b">
        <f>OR(Tabla411[[#This Row],[Tiempo_normal (ns)]]&gt;$J$508,Tabla411[[#This Row],[Tiempo_normal (ns)]]&lt;$J$509)</f>
        <v>1</v>
      </c>
      <c r="AA465" s="8">
        <v>462</v>
      </c>
      <c r="AB465" t="b">
        <f>OR(Tabla512[[#This Row],[Tiempo_lineal (ns)]]&gt;$L$508,Tabla512[[#This Row],[Tiempo_lineal (ns)]]&lt;$L$509)</f>
        <v>0</v>
      </c>
      <c r="AC465" t="b">
        <f>OR(Tabla512[[#This Row],[Tiempo_normal (ns)]]&gt;$M$508,Tabla512[[#This Row],[Tiempo_normal (ns)]]&lt;$M$509)</f>
        <v>0</v>
      </c>
      <c r="AD465" s="8">
        <v>462</v>
      </c>
      <c r="AE465" t="b">
        <f>OR(Tabla613[[#This Row],[Tiempo_lineal (ns)]]&gt;$O$508,Tabla613[[#This Row],[Tiempo_lineal (ns)]]&lt;$O$509)</f>
        <v>0</v>
      </c>
      <c r="AF465" s="1" t="b">
        <f>OR(Tabla613[[#This Row],[Tiempo_normal (ns)]]&gt;$P$508,Tabla613[[#This Row],[Tiempo_normal (ns)]]&lt;$P$509)</f>
        <v>0</v>
      </c>
    </row>
    <row r="466" spans="2:32" x14ac:dyDescent="0.3">
      <c r="B466">
        <v>463</v>
      </c>
      <c r="C466">
        <v>21253</v>
      </c>
      <c r="D466">
        <v>76594</v>
      </c>
      <c r="E466">
        <v>463</v>
      </c>
      <c r="F466">
        <v>212522</v>
      </c>
      <c r="G466">
        <v>656048</v>
      </c>
      <c r="H466">
        <v>463</v>
      </c>
      <c r="I466" s="35">
        <v>2331240</v>
      </c>
      <c r="J466" s="35">
        <v>7069360</v>
      </c>
      <c r="K466">
        <v>463</v>
      </c>
      <c r="L466" s="35">
        <v>24103400</v>
      </c>
      <c r="M466" s="35">
        <v>75973200</v>
      </c>
      <c r="N466">
        <v>463</v>
      </c>
      <c r="O466" s="35">
        <v>239143000</v>
      </c>
      <c r="P466" s="35">
        <v>752361000</v>
      </c>
      <c r="R466" s="7">
        <v>463</v>
      </c>
      <c r="S466" t="b">
        <f>OR(Tabla19[[#This Row],[Tiempo_lineal (ns)]]&gt;$C$508,Tabla19[[#This Row],[Tiempo_lineal (ns)]]&lt;$C$509)</f>
        <v>0</v>
      </c>
      <c r="T466" t="b">
        <f>OR(Tabla19[[#This Row],[Tiempo_normal (ns)]]&gt;$D$508,Tabla19[[#This Row],[Tiempo_normal (ns)]]&lt;$D$509)</f>
        <v>0</v>
      </c>
      <c r="U466" s="7">
        <v>463</v>
      </c>
      <c r="V466" t="b">
        <f>OR(Tabla310[[#This Row],[Tiempo_lineal (ns)]]&gt;$F$508,Tabla310[[#This Row],[Tiempo_lineal (ns)]]&lt;$F$509)</f>
        <v>0</v>
      </c>
      <c r="W466" t="b">
        <f>OR(Tabla310[[#This Row],[Tiempo_normal (ns)]]&gt;$G$508,Tabla310[[#This Row],[Tiempo_normal (ns)]]&lt;$G$509)</f>
        <v>0</v>
      </c>
      <c r="X466" s="7">
        <v>463</v>
      </c>
      <c r="Y466" t="b">
        <f>OR(Tabla411[[#This Row],[Tiempo_lineal (ns)]]&gt;$I$508,Tabla411[[#This Row],[Tiempo_lineal (ns)]]&lt;$I$509)</f>
        <v>0</v>
      </c>
      <c r="Z466" t="b">
        <f>OR(Tabla411[[#This Row],[Tiempo_normal (ns)]]&gt;$J$508,Tabla411[[#This Row],[Tiempo_normal (ns)]]&lt;$J$509)</f>
        <v>0</v>
      </c>
      <c r="AA466" s="7">
        <v>463</v>
      </c>
      <c r="AB466" t="b">
        <f>OR(Tabla512[[#This Row],[Tiempo_lineal (ns)]]&gt;$L$508,Tabla512[[#This Row],[Tiempo_lineal (ns)]]&lt;$L$509)</f>
        <v>0</v>
      </c>
      <c r="AC466" t="b">
        <f>OR(Tabla512[[#This Row],[Tiempo_normal (ns)]]&gt;$M$508,Tabla512[[#This Row],[Tiempo_normal (ns)]]&lt;$M$509)</f>
        <v>0</v>
      </c>
      <c r="AD466" s="7">
        <v>463</v>
      </c>
      <c r="AE466" t="b">
        <f>OR(Tabla613[[#This Row],[Tiempo_lineal (ns)]]&gt;$O$508,Tabla613[[#This Row],[Tiempo_lineal (ns)]]&lt;$O$509)</f>
        <v>0</v>
      </c>
      <c r="AF466" s="1" t="b">
        <f>OR(Tabla613[[#This Row],[Tiempo_normal (ns)]]&gt;$P$508,Tabla613[[#This Row],[Tiempo_normal (ns)]]&lt;$P$509)</f>
        <v>0</v>
      </c>
    </row>
    <row r="467" spans="2:32" x14ac:dyDescent="0.3">
      <c r="B467">
        <v>464</v>
      </c>
      <c r="C467">
        <v>21248</v>
      </c>
      <c r="D467">
        <v>72034</v>
      </c>
      <c r="E467">
        <v>464</v>
      </c>
      <c r="F467">
        <v>225353</v>
      </c>
      <c r="G467">
        <v>640330</v>
      </c>
      <c r="H467">
        <v>464</v>
      </c>
      <c r="I467" s="35">
        <v>2262120</v>
      </c>
      <c r="J467" s="35">
        <v>6444940</v>
      </c>
      <c r="K467">
        <v>464</v>
      </c>
      <c r="L467" s="35">
        <v>22704200</v>
      </c>
      <c r="M467" s="35">
        <v>78747500</v>
      </c>
      <c r="N467">
        <v>464</v>
      </c>
      <c r="O467" s="35">
        <v>244639000</v>
      </c>
      <c r="P467" s="35">
        <v>747946000</v>
      </c>
      <c r="R467" s="8">
        <v>464</v>
      </c>
      <c r="S467" t="b">
        <f>OR(Tabla19[[#This Row],[Tiempo_lineal (ns)]]&gt;$C$508,Tabla19[[#This Row],[Tiempo_lineal (ns)]]&lt;$C$509)</f>
        <v>0</v>
      </c>
      <c r="T467" t="b">
        <f>OR(Tabla19[[#This Row],[Tiempo_normal (ns)]]&gt;$D$508,Tabla19[[#This Row],[Tiempo_normal (ns)]]&lt;$D$509)</f>
        <v>0</v>
      </c>
      <c r="U467" s="8">
        <v>464</v>
      </c>
      <c r="V467" t="b">
        <f>OR(Tabla310[[#This Row],[Tiempo_lineal (ns)]]&gt;$F$508,Tabla310[[#This Row],[Tiempo_lineal (ns)]]&lt;$F$509)</f>
        <v>0</v>
      </c>
      <c r="W467" t="b">
        <f>OR(Tabla310[[#This Row],[Tiempo_normal (ns)]]&gt;$G$508,Tabla310[[#This Row],[Tiempo_normal (ns)]]&lt;$G$509)</f>
        <v>0</v>
      </c>
      <c r="X467" s="8">
        <v>464</v>
      </c>
      <c r="Y467" t="b">
        <f>OR(Tabla411[[#This Row],[Tiempo_lineal (ns)]]&gt;$I$508,Tabla411[[#This Row],[Tiempo_lineal (ns)]]&lt;$I$509)</f>
        <v>0</v>
      </c>
      <c r="Z467" t="b">
        <f>OR(Tabla411[[#This Row],[Tiempo_normal (ns)]]&gt;$J$508,Tabla411[[#This Row],[Tiempo_normal (ns)]]&lt;$J$509)</f>
        <v>0</v>
      </c>
      <c r="AA467" s="8">
        <v>464</v>
      </c>
      <c r="AB467" t="b">
        <f>OR(Tabla512[[#This Row],[Tiempo_lineal (ns)]]&gt;$L$508,Tabla512[[#This Row],[Tiempo_lineal (ns)]]&lt;$L$509)</f>
        <v>0</v>
      </c>
      <c r="AC467" t="b">
        <f>OR(Tabla512[[#This Row],[Tiempo_normal (ns)]]&gt;$M$508,Tabla512[[#This Row],[Tiempo_normal (ns)]]&lt;$M$509)</f>
        <v>0</v>
      </c>
      <c r="AD467" s="8">
        <v>464</v>
      </c>
      <c r="AE467" t="b">
        <f>OR(Tabla613[[#This Row],[Tiempo_lineal (ns)]]&gt;$O$508,Tabla613[[#This Row],[Tiempo_lineal (ns)]]&lt;$O$509)</f>
        <v>0</v>
      </c>
      <c r="AF467" s="1" t="b">
        <f>OR(Tabla613[[#This Row],[Tiempo_normal (ns)]]&gt;$P$508,Tabla613[[#This Row],[Tiempo_normal (ns)]]&lt;$P$509)</f>
        <v>0</v>
      </c>
    </row>
    <row r="468" spans="2:32" x14ac:dyDescent="0.3">
      <c r="B468">
        <v>465</v>
      </c>
      <c r="C468">
        <v>21262</v>
      </c>
      <c r="D468">
        <v>70412</v>
      </c>
      <c r="E468">
        <v>465</v>
      </c>
      <c r="F468">
        <v>213040</v>
      </c>
      <c r="G468">
        <v>718429</v>
      </c>
      <c r="H468">
        <v>465</v>
      </c>
      <c r="I468" s="35">
        <v>2137920</v>
      </c>
      <c r="J468" s="35">
        <v>6618510</v>
      </c>
      <c r="K468">
        <v>465</v>
      </c>
      <c r="L468" s="35">
        <v>22436100</v>
      </c>
      <c r="M468" s="35">
        <v>83055200</v>
      </c>
      <c r="N468">
        <v>465</v>
      </c>
      <c r="O468" s="35">
        <v>226881000</v>
      </c>
      <c r="P468" s="35">
        <v>813142000</v>
      </c>
      <c r="R468" s="7">
        <v>465</v>
      </c>
      <c r="S468" t="b">
        <f>OR(Tabla19[[#This Row],[Tiempo_lineal (ns)]]&gt;$C$508,Tabla19[[#This Row],[Tiempo_lineal (ns)]]&lt;$C$509)</f>
        <v>0</v>
      </c>
      <c r="T468" t="b">
        <f>OR(Tabla19[[#This Row],[Tiempo_normal (ns)]]&gt;$D$508,Tabla19[[#This Row],[Tiempo_normal (ns)]]&lt;$D$509)</f>
        <v>0</v>
      </c>
      <c r="U468" s="7">
        <v>465</v>
      </c>
      <c r="V468" t="b">
        <f>OR(Tabla310[[#This Row],[Tiempo_lineal (ns)]]&gt;$F$508,Tabla310[[#This Row],[Tiempo_lineal (ns)]]&lt;$F$509)</f>
        <v>0</v>
      </c>
      <c r="W468" t="b">
        <f>OR(Tabla310[[#This Row],[Tiempo_normal (ns)]]&gt;$G$508,Tabla310[[#This Row],[Tiempo_normal (ns)]]&lt;$G$509)</f>
        <v>0</v>
      </c>
      <c r="X468" s="7">
        <v>465</v>
      </c>
      <c r="Y468" t="b">
        <f>OR(Tabla411[[#This Row],[Tiempo_lineal (ns)]]&gt;$I$508,Tabla411[[#This Row],[Tiempo_lineal (ns)]]&lt;$I$509)</f>
        <v>0</v>
      </c>
      <c r="Z468" t="b">
        <f>OR(Tabla411[[#This Row],[Tiempo_normal (ns)]]&gt;$J$508,Tabla411[[#This Row],[Tiempo_normal (ns)]]&lt;$J$509)</f>
        <v>0</v>
      </c>
      <c r="AA468" s="7">
        <v>465</v>
      </c>
      <c r="AB468" t="b">
        <f>OR(Tabla512[[#This Row],[Tiempo_lineal (ns)]]&gt;$L$508,Tabla512[[#This Row],[Tiempo_lineal (ns)]]&lt;$L$509)</f>
        <v>0</v>
      </c>
      <c r="AC468" t="b">
        <f>OR(Tabla512[[#This Row],[Tiempo_normal (ns)]]&gt;$M$508,Tabla512[[#This Row],[Tiempo_normal (ns)]]&lt;$M$509)</f>
        <v>0</v>
      </c>
      <c r="AD468" s="7">
        <v>465</v>
      </c>
      <c r="AE468" t="b">
        <f>OR(Tabla613[[#This Row],[Tiempo_lineal (ns)]]&gt;$O$508,Tabla613[[#This Row],[Tiempo_lineal (ns)]]&lt;$O$509)</f>
        <v>0</v>
      </c>
      <c r="AF468" s="1" t="b">
        <f>OR(Tabla613[[#This Row],[Tiempo_normal (ns)]]&gt;$P$508,Tabla613[[#This Row],[Tiempo_normal (ns)]]&lt;$P$509)</f>
        <v>0</v>
      </c>
    </row>
    <row r="469" spans="2:32" x14ac:dyDescent="0.3">
      <c r="B469">
        <v>466</v>
      </c>
      <c r="C469">
        <v>21240</v>
      </c>
      <c r="D469">
        <v>70724</v>
      </c>
      <c r="E469">
        <v>466</v>
      </c>
      <c r="F469">
        <v>243026</v>
      </c>
      <c r="G469">
        <v>670667</v>
      </c>
      <c r="H469">
        <v>466</v>
      </c>
      <c r="I469" s="35">
        <v>2139900</v>
      </c>
      <c r="J469" s="35">
        <v>6626940</v>
      </c>
      <c r="K469">
        <v>466</v>
      </c>
      <c r="L469" s="35">
        <v>24018500</v>
      </c>
      <c r="M469" s="35">
        <v>73865900</v>
      </c>
      <c r="N469">
        <v>466</v>
      </c>
      <c r="O469" s="35">
        <v>236046000</v>
      </c>
      <c r="P469" s="35">
        <v>783916000</v>
      </c>
      <c r="R469" s="8">
        <v>466</v>
      </c>
      <c r="S469" t="b">
        <f>OR(Tabla19[[#This Row],[Tiempo_lineal (ns)]]&gt;$C$508,Tabla19[[#This Row],[Tiempo_lineal (ns)]]&lt;$C$509)</f>
        <v>0</v>
      </c>
      <c r="T469" t="b">
        <f>OR(Tabla19[[#This Row],[Tiempo_normal (ns)]]&gt;$D$508,Tabla19[[#This Row],[Tiempo_normal (ns)]]&lt;$D$509)</f>
        <v>0</v>
      </c>
      <c r="U469" s="8">
        <v>466</v>
      </c>
      <c r="V469" t="b">
        <f>OR(Tabla310[[#This Row],[Tiempo_lineal (ns)]]&gt;$F$508,Tabla310[[#This Row],[Tiempo_lineal (ns)]]&lt;$F$509)</f>
        <v>0</v>
      </c>
      <c r="W469" t="b">
        <f>OR(Tabla310[[#This Row],[Tiempo_normal (ns)]]&gt;$G$508,Tabla310[[#This Row],[Tiempo_normal (ns)]]&lt;$G$509)</f>
        <v>0</v>
      </c>
      <c r="X469" s="8">
        <v>466</v>
      </c>
      <c r="Y469" t="b">
        <f>OR(Tabla411[[#This Row],[Tiempo_lineal (ns)]]&gt;$I$508,Tabla411[[#This Row],[Tiempo_lineal (ns)]]&lt;$I$509)</f>
        <v>0</v>
      </c>
      <c r="Z469" t="b">
        <f>OR(Tabla411[[#This Row],[Tiempo_normal (ns)]]&gt;$J$508,Tabla411[[#This Row],[Tiempo_normal (ns)]]&lt;$J$509)</f>
        <v>0</v>
      </c>
      <c r="AA469" s="8">
        <v>466</v>
      </c>
      <c r="AB469" t="b">
        <f>OR(Tabla512[[#This Row],[Tiempo_lineal (ns)]]&gt;$L$508,Tabla512[[#This Row],[Tiempo_lineal (ns)]]&lt;$L$509)</f>
        <v>0</v>
      </c>
      <c r="AC469" t="b">
        <f>OR(Tabla512[[#This Row],[Tiempo_normal (ns)]]&gt;$M$508,Tabla512[[#This Row],[Tiempo_normal (ns)]]&lt;$M$509)</f>
        <v>0</v>
      </c>
      <c r="AD469" s="8">
        <v>466</v>
      </c>
      <c r="AE469" t="b">
        <f>OR(Tabla613[[#This Row],[Tiempo_lineal (ns)]]&gt;$O$508,Tabla613[[#This Row],[Tiempo_lineal (ns)]]&lt;$O$509)</f>
        <v>0</v>
      </c>
      <c r="AF469" s="1" t="b">
        <f>OR(Tabla613[[#This Row],[Tiempo_normal (ns)]]&gt;$P$508,Tabla613[[#This Row],[Tiempo_normal (ns)]]&lt;$P$509)</f>
        <v>0</v>
      </c>
    </row>
    <row r="470" spans="2:32" x14ac:dyDescent="0.3">
      <c r="B470">
        <v>467</v>
      </c>
      <c r="C470">
        <v>21243</v>
      </c>
      <c r="D470">
        <v>69593</v>
      </c>
      <c r="E470">
        <v>467</v>
      </c>
      <c r="F470">
        <v>225587</v>
      </c>
      <c r="G470">
        <v>755260</v>
      </c>
      <c r="H470">
        <v>467</v>
      </c>
      <c r="I470" s="35">
        <v>2249120</v>
      </c>
      <c r="J470" s="35">
        <v>6773130</v>
      </c>
      <c r="K470">
        <v>467</v>
      </c>
      <c r="L470" s="35">
        <v>23053300</v>
      </c>
      <c r="M470" s="35">
        <v>71177200</v>
      </c>
      <c r="N470">
        <v>467</v>
      </c>
      <c r="O470" s="35">
        <v>233992000</v>
      </c>
      <c r="P470" s="35">
        <v>779655000</v>
      </c>
      <c r="R470" s="7">
        <v>467</v>
      </c>
      <c r="S470" t="b">
        <f>OR(Tabla19[[#This Row],[Tiempo_lineal (ns)]]&gt;$C$508,Tabla19[[#This Row],[Tiempo_lineal (ns)]]&lt;$C$509)</f>
        <v>0</v>
      </c>
      <c r="T470" t="b">
        <f>OR(Tabla19[[#This Row],[Tiempo_normal (ns)]]&gt;$D$508,Tabla19[[#This Row],[Tiempo_normal (ns)]]&lt;$D$509)</f>
        <v>0</v>
      </c>
      <c r="U470" s="7">
        <v>467</v>
      </c>
      <c r="V470" t="b">
        <f>OR(Tabla310[[#This Row],[Tiempo_lineal (ns)]]&gt;$F$508,Tabla310[[#This Row],[Tiempo_lineal (ns)]]&lt;$F$509)</f>
        <v>0</v>
      </c>
      <c r="W470" t="b">
        <f>OR(Tabla310[[#This Row],[Tiempo_normal (ns)]]&gt;$G$508,Tabla310[[#This Row],[Tiempo_normal (ns)]]&lt;$G$509)</f>
        <v>0</v>
      </c>
      <c r="X470" s="7">
        <v>467</v>
      </c>
      <c r="Y470" t="b">
        <f>OR(Tabla411[[#This Row],[Tiempo_lineal (ns)]]&gt;$I$508,Tabla411[[#This Row],[Tiempo_lineal (ns)]]&lt;$I$509)</f>
        <v>0</v>
      </c>
      <c r="Z470" t="b">
        <f>OR(Tabla411[[#This Row],[Tiempo_normal (ns)]]&gt;$J$508,Tabla411[[#This Row],[Tiempo_normal (ns)]]&lt;$J$509)</f>
        <v>0</v>
      </c>
      <c r="AA470" s="7">
        <v>467</v>
      </c>
      <c r="AB470" t="b">
        <f>OR(Tabla512[[#This Row],[Tiempo_lineal (ns)]]&gt;$L$508,Tabla512[[#This Row],[Tiempo_lineal (ns)]]&lt;$L$509)</f>
        <v>0</v>
      </c>
      <c r="AC470" t="b">
        <f>OR(Tabla512[[#This Row],[Tiempo_normal (ns)]]&gt;$M$508,Tabla512[[#This Row],[Tiempo_normal (ns)]]&lt;$M$509)</f>
        <v>0</v>
      </c>
      <c r="AD470" s="7">
        <v>467</v>
      </c>
      <c r="AE470" t="b">
        <f>OR(Tabla613[[#This Row],[Tiempo_lineal (ns)]]&gt;$O$508,Tabla613[[#This Row],[Tiempo_lineal (ns)]]&lt;$O$509)</f>
        <v>0</v>
      </c>
      <c r="AF470" s="1" t="b">
        <f>OR(Tabla613[[#This Row],[Tiempo_normal (ns)]]&gt;$P$508,Tabla613[[#This Row],[Tiempo_normal (ns)]]&lt;$P$509)</f>
        <v>0</v>
      </c>
    </row>
    <row r="471" spans="2:32" x14ac:dyDescent="0.3">
      <c r="B471">
        <v>468</v>
      </c>
      <c r="C471">
        <v>21284</v>
      </c>
      <c r="D471">
        <v>70860</v>
      </c>
      <c r="E471">
        <v>468</v>
      </c>
      <c r="F471">
        <v>251100</v>
      </c>
      <c r="G471">
        <v>833240</v>
      </c>
      <c r="H471">
        <v>468</v>
      </c>
      <c r="I471" s="35">
        <v>2130550</v>
      </c>
      <c r="J471" s="35">
        <v>6713640</v>
      </c>
      <c r="K471">
        <v>468</v>
      </c>
      <c r="L471" s="35">
        <v>24398400</v>
      </c>
      <c r="M471" s="35">
        <v>82773900</v>
      </c>
      <c r="N471">
        <v>468</v>
      </c>
      <c r="O471" s="35">
        <v>235355000</v>
      </c>
      <c r="P471" s="35">
        <v>791740000</v>
      </c>
      <c r="R471" s="8">
        <v>468</v>
      </c>
      <c r="S471" t="b">
        <f>OR(Tabla19[[#This Row],[Tiempo_lineal (ns)]]&gt;$C$508,Tabla19[[#This Row],[Tiempo_lineal (ns)]]&lt;$C$509)</f>
        <v>0</v>
      </c>
      <c r="T471" t="b">
        <f>OR(Tabla19[[#This Row],[Tiempo_normal (ns)]]&gt;$D$508,Tabla19[[#This Row],[Tiempo_normal (ns)]]&lt;$D$509)</f>
        <v>0</v>
      </c>
      <c r="U471" s="8">
        <v>468</v>
      </c>
      <c r="V471" t="b">
        <f>OR(Tabla310[[#This Row],[Tiempo_lineal (ns)]]&gt;$F$508,Tabla310[[#This Row],[Tiempo_lineal (ns)]]&lt;$F$509)</f>
        <v>0</v>
      </c>
      <c r="W471" t="b">
        <f>OR(Tabla310[[#This Row],[Tiempo_normal (ns)]]&gt;$G$508,Tabla310[[#This Row],[Tiempo_normal (ns)]]&lt;$G$509)</f>
        <v>0</v>
      </c>
      <c r="X471" s="8">
        <v>468</v>
      </c>
      <c r="Y471" t="b">
        <f>OR(Tabla411[[#This Row],[Tiempo_lineal (ns)]]&gt;$I$508,Tabla411[[#This Row],[Tiempo_lineal (ns)]]&lt;$I$509)</f>
        <v>0</v>
      </c>
      <c r="Z471" t="b">
        <f>OR(Tabla411[[#This Row],[Tiempo_normal (ns)]]&gt;$J$508,Tabla411[[#This Row],[Tiempo_normal (ns)]]&lt;$J$509)</f>
        <v>0</v>
      </c>
      <c r="AA471" s="8">
        <v>468</v>
      </c>
      <c r="AB471" t="b">
        <f>OR(Tabla512[[#This Row],[Tiempo_lineal (ns)]]&gt;$L$508,Tabla512[[#This Row],[Tiempo_lineal (ns)]]&lt;$L$509)</f>
        <v>0</v>
      </c>
      <c r="AC471" t="b">
        <f>OR(Tabla512[[#This Row],[Tiempo_normal (ns)]]&gt;$M$508,Tabla512[[#This Row],[Tiempo_normal (ns)]]&lt;$M$509)</f>
        <v>0</v>
      </c>
      <c r="AD471" s="8">
        <v>468</v>
      </c>
      <c r="AE471" t="b">
        <f>OR(Tabla613[[#This Row],[Tiempo_lineal (ns)]]&gt;$O$508,Tabla613[[#This Row],[Tiempo_lineal (ns)]]&lt;$O$509)</f>
        <v>0</v>
      </c>
      <c r="AF471" s="1" t="b">
        <f>OR(Tabla613[[#This Row],[Tiempo_normal (ns)]]&gt;$P$508,Tabla613[[#This Row],[Tiempo_normal (ns)]]&lt;$P$509)</f>
        <v>0</v>
      </c>
    </row>
    <row r="472" spans="2:32" x14ac:dyDescent="0.3">
      <c r="B472">
        <v>469</v>
      </c>
      <c r="C472">
        <v>21263</v>
      </c>
      <c r="D472">
        <v>70901</v>
      </c>
      <c r="E472">
        <v>469</v>
      </c>
      <c r="F472">
        <v>257940</v>
      </c>
      <c r="G472">
        <v>767820</v>
      </c>
      <c r="H472">
        <v>469</v>
      </c>
      <c r="I472" s="35">
        <v>2143830</v>
      </c>
      <c r="J472" s="35">
        <v>6637440</v>
      </c>
      <c r="K472">
        <v>469</v>
      </c>
      <c r="L472" s="35">
        <v>25003000</v>
      </c>
      <c r="M472" s="35">
        <v>70656900</v>
      </c>
      <c r="N472">
        <v>469</v>
      </c>
      <c r="O472" s="35">
        <v>280715000</v>
      </c>
      <c r="P472" s="35">
        <v>755471000</v>
      </c>
      <c r="R472" s="7">
        <v>469</v>
      </c>
      <c r="S472" t="b">
        <f>OR(Tabla19[[#This Row],[Tiempo_lineal (ns)]]&gt;$C$508,Tabla19[[#This Row],[Tiempo_lineal (ns)]]&lt;$C$509)</f>
        <v>0</v>
      </c>
      <c r="T472" t="b">
        <f>OR(Tabla19[[#This Row],[Tiempo_normal (ns)]]&gt;$D$508,Tabla19[[#This Row],[Tiempo_normal (ns)]]&lt;$D$509)</f>
        <v>0</v>
      </c>
      <c r="U472" s="7">
        <v>469</v>
      </c>
      <c r="V472" t="b">
        <f>OR(Tabla310[[#This Row],[Tiempo_lineal (ns)]]&gt;$F$508,Tabla310[[#This Row],[Tiempo_lineal (ns)]]&lt;$F$509)</f>
        <v>0</v>
      </c>
      <c r="W472" t="b">
        <f>OR(Tabla310[[#This Row],[Tiempo_normal (ns)]]&gt;$G$508,Tabla310[[#This Row],[Tiempo_normal (ns)]]&lt;$G$509)</f>
        <v>0</v>
      </c>
      <c r="X472" s="7">
        <v>469</v>
      </c>
      <c r="Y472" t="b">
        <f>OR(Tabla411[[#This Row],[Tiempo_lineal (ns)]]&gt;$I$508,Tabla411[[#This Row],[Tiempo_lineal (ns)]]&lt;$I$509)</f>
        <v>0</v>
      </c>
      <c r="Z472" t="b">
        <f>OR(Tabla411[[#This Row],[Tiempo_normal (ns)]]&gt;$J$508,Tabla411[[#This Row],[Tiempo_normal (ns)]]&lt;$J$509)</f>
        <v>0</v>
      </c>
      <c r="AA472" s="7">
        <v>469</v>
      </c>
      <c r="AB472" t="b">
        <f>OR(Tabla512[[#This Row],[Tiempo_lineal (ns)]]&gt;$L$508,Tabla512[[#This Row],[Tiempo_lineal (ns)]]&lt;$L$509)</f>
        <v>0</v>
      </c>
      <c r="AC472" t="b">
        <f>OR(Tabla512[[#This Row],[Tiempo_normal (ns)]]&gt;$M$508,Tabla512[[#This Row],[Tiempo_normal (ns)]]&lt;$M$509)</f>
        <v>0</v>
      </c>
      <c r="AD472" s="7">
        <v>469</v>
      </c>
      <c r="AE472" t="b">
        <f>OR(Tabla613[[#This Row],[Tiempo_lineal (ns)]]&gt;$O$508,Tabla613[[#This Row],[Tiempo_lineal (ns)]]&lt;$O$509)</f>
        <v>1</v>
      </c>
      <c r="AF472" s="1" t="b">
        <f>OR(Tabla613[[#This Row],[Tiempo_normal (ns)]]&gt;$P$508,Tabla613[[#This Row],[Tiempo_normal (ns)]]&lt;$P$509)</f>
        <v>0</v>
      </c>
    </row>
    <row r="473" spans="2:32" x14ac:dyDescent="0.3">
      <c r="B473">
        <v>470</v>
      </c>
      <c r="C473">
        <v>21266</v>
      </c>
      <c r="D473">
        <v>66054</v>
      </c>
      <c r="E473">
        <v>470</v>
      </c>
      <c r="F473">
        <v>258648</v>
      </c>
      <c r="G473">
        <v>841286</v>
      </c>
      <c r="H473">
        <v>470</v>
      </c>
      <c r="I473" s="35">
        <v>2145630</v>
      </c>
      <c r="J473" s="35">
        <v>6800440</v>
      </c>
      <c r="K473">
        <v>470</v>
      </c>
      <c r="L473" s="35">
        <v>24791400</v>
      </c>
      <c r="M473" s="35">
        <v>74718800</v>
      </c>
      <c r="N473">
        <v>470</v>
      </c>
      <c r="O473" s="35">
        <v>234441000</v>
      </c>
      <c r="P473" s="35">
        <v>772640000</v>
      </c>
      <c r="R473" s="8">
        <v>470</v>
      </c>
      <c r="S473" t="b">
        <f>OR(Tabla19[[#This Row],[Tiempo_lineal (ns)]]&gt;$C$508,Tabla19[[#This Row],[Tiempo_lineal (ns)]]&lt;$C$509)</f>
        <v>0</v>
      </c>
      <c r="T473" t="b">
        <f>OR(Tabla19[[#This Row],[Tiempo_normal (ns)]]&gt;$D$508,Tabla19[[#This Row],[Tiempo_normal (ns)]]&lt;$D$509)</f>
        <v>0</v>
      </c>
      <c r="U473" s="8">
        <v>470</v>
      </c>
      <c r="V473" t="b">
        <f>OR(Tabla310[[#This Row],[Tiempo_lineal (ns)]]&gt;$F$508,Tabla310[[#This Row],[Tiempo_lineal (ns)]]&lt;$F$509)</f>
        <v>0</v>
      </c>
      <c r="W473" t="b">
        <f>OR(Tabla310[[#This Row],[Tiempo_normal (ns)]]&gt;$G$508,Tabla310[[#This Row],[Tiempo_normal (ns)]]&lt;$G$509)</f>
        <v>0</v>
      </c>
      <c r="X473" s="8">
        <v>470</v>
      </c>
      <c r="Y473" t="b">
        <f>OR(Tabla411[[#This Row],[Tiempo_lineal (ns)]]&gt;$I$508,Tabla411[[#This Row],[Tiempo_lineal (ns)]]&lt;$I$509)</f>
        <v>0</v>
      </c>
      <c r="Z473" t="b">
        <f>OR(Tabla411[[#This Row],[Tiempo_normal (ns)]]&gt;$J$508,Tabla411[[#This Row],[Tiempo_normal (ns)]]&lt;$J$509)</f>
        <v>0</v>
      </c>
      <c r="AA473" s="8">
        <v>470</v>
      </c>
      <c r="AB473" t="b">
        <f>OR(Tabla512[[#This Row],[Tiempo_lineal (ns)]]&gt;$L$508,Tabla512[[#This Row],[Tiempo_lineal (ns)]]&lt;$L$509)</f>
        <v>0</v>
      </c>
      <c r="AC473" t="b">
        <f>OR(Tabla512[[#This Row],[Tiempo_normal (ns)]]&gt;$M$508,Tabla512[[#This Row],[Tiempo_normal (ns)]]&lt;$M$509)</f>
        <v>0</v>
      </c>
      <c r="AD473" s="8">
        <v>470</v>
      </c>
      <c r="AE473" t="b">
        <f>OR(Tabla613[[#This Row],[Tiempo_lineal (ns)]]&gt;$O$508,Tabla613[[#This Row],[Tiempo_lineal (ns)]]&lt;$O$509)</f>
        <v>0</v>
      </c>
      <c r="AF473" s="1" t="b">
        <f>OR(Tabla613[[#This Row],[Tiempo_normal (ns)]]&gt;$P$508,Tabla613[[#This Row],[Tiempo_normal (ns)]]&lt;$P$509)</f>
        <v>0</v>
      </c>
    </row>
    <row r="474" spans="2:32" x14ac:dyDescent="0.3">
      <c r="B474">
        <v>471</v>
      </c>
      <c r="C474">
        <v>21279</v>
      </c>
      <c r="D474">
        <v>72325</v>
      </c>
      <c r="E474">
        <v>471</v>
      </c>
      <c r="F474">
        <v>258003</v>
      </c>
      <c r="G474">
        <v>827757</v>
      </c>
      <c r="H474">
        <v>471</v>
      </c>
      <c r="I474" s="35">
        <v>2182820</v>
      </c>
      <c r="J474" s="35">
        <v>6529820</v>
      </c>
      <c r="K474">
        <v>471</v>
      </c>
      <c r="L474" s="35">
        <v>24077200</v>
      </c>
      <c r="M474" s="35">
        <v>77170700</v>
      </c>
      <c r="N474">
        <v>471</v>
      </c>
      <c r="O474" s="35">
        <v>256652000</v>
      </c>
      <c r="P474" s="35">
        <v>760805000</v>
      </c>
      <c r="R474" s="7">
        <v>471</v>
      </c>
      <c r="S474" t="b">
        <f>OR(Tabla19[[#This Row],[Tiempo_lineal (ns)]]&gt;$C$508,Tabla19[[#This Row],[Tiempo_lineal (ns)]]&lt;$C$509)</f>
        <v>0</v>
      </c>
      <c r="T474" t="b">
        <f>OR(Tabla19[[#This Row],[Tiempo_normal (ns)]]&gt;$D$508,Tabla19[[#This Row],[Tiempo_normal (ns)]]&lt;$D$509)</f>
        <v>0</v>
      </c>
      <c r="U474" s="7">
        <v>471</v>
      </c>
      <c r="V474" t="b">
        <f>OR(Tabla310[[#This Row],[Tiempo_lineal (ns)]]&gt;$F$508,Tabla310[[#This Row],[Tiempo_lineal (ns)]]&lt;$F$509)</f>
        <v>0</v>
      </c>
      <c r="W474" t="b">
        <f>OR(Tabla310[[#This Row],[Tiempo_normal (ns)]]&gt;$G$508,Tabla310[[#This Row],[Tiempo_normal (ns)]]&lt;$G$509)</f>
        <v>0</v>
      </c>
      <c r="X474" s="7">
        <v>471</v>
      </c>
      <c r="Y474" t="b">
        <f>OR(Tabla411[[#This Row],[Tiempo_lineal (ns)]]&gt;$I$508,Tabla411[[#This Row],[Tiempo_lineal (ns)]]&lt;$I$509)</f>
        <v>0</v>
      </c>
      <c r="Z474" t="b">
        <f>OR(Tabla411[[#This Row],[Tiempo_normal (ns)]]&gt;$J$508,Tabla411[[#This Row],[Tiempo_normal (ns)]]&lt;$J$509)</f>
        <v>0</v>
      </c>
      <c r="AA474" s="7">
        <v>471</v>
      </c>
      <c r="AB474" t="b">
        <f>OR(Tabla512[[#This Row],[Tiempo_lineal (ns)]]&gt;$L$508,Tabla512[[#This Row],[Tiempo_lineal (ns)]]&lt;$L$509)</f>
        <v>0</v>
      </c>
      <c r="AC474" t="b">
        <f>OR(Tabla512[[#This Row],[Tiempo_normal (ns)]]&gt;$M$508,Tabla512[[#This Row],[Tiempo_normal (ns)]]&lt;$M$509)</f>
        <v>0</v>
      </c>
      <c r="AD474" s="7">
        <v>471</v>
      </c>
      <c r="AE474" t="b">
        <f>OR(Tabla613[[#This Row],[Tiempo_lineal (ns)]]&gt;$O$508,Tabla613[[#This Row],[Tiempo_lineal (ns)]]&lt;$O$509)</f>
        <v>0</v>
      </c>
      <c r="AF474" s="1" t="b">
        <f>OR(Tabla613[[#This Row],[Tiempo_normal (ns)]]&gt;$P$508,Tabla613[[#This Row],[Tiempo_normal (ns)]]&lt;$P$509)</f>
        <v>0</v>
      </c>
    </row>
    <row r="475" spans="2:32" x14ac:dyDescent="0.3">
      <c r="B475">
        <v>472</v>
      </c>
      <c r="C475">
        <v>21275</v>
      </c>
      <c r="D475">
        <v>71162</v>
      </c>
      <c r="E475">
        <v>472</v>
      </c>
      <c r="F475">
        <v>245990</v>
      </c>
      <c r="G475">
        <v>779645</v>
      </c>
      <c r="H475">
        <v>472</v>
      </c>
      <c r="I475" s="35">
        <v>2461780</v>
      </c>
      <c r="J475" s="35">
        <v>6912240</v>
      </c>
      <c r="K475">
        <v>472</v>
      </c>
      <c r="L475" s="35">
        <v>22320000</v>
      </c>
      <c r="M475" s="35">
        <v>71490500</v>
      </c>
      <c r="N475">
        <v>472</v>
      </c>
      <c r="O475" s="35">
        <v>253066000</v>
      </c>
      <c r="P475" s="35">
        <v>775745000</v>
      </c>
      <c r="R475" s="8">
        <v>472</v>
      </c>
      <c r="S475" t="b">
        <f>OR(Tabla19[[#This Row],[Tiempo_lineal (ns)]]&gt;$C$508,Tabla19[[#This Row],[Tiempo_lineal (ns)]]&lt;$C$509)</f>
        <v>0</v>
      </c>
      <c r="T475" t="b">
        <f>OR(Tabla19[[#This Row],[Tiempo_normal (ns)]]&gt;$D$508,Tabla19[[#This Row],[Tiempo_normal (ns)]]&lt;$D$509)</f>
        <v>0</v>
      </c>
      <c r="U475" s="8">
        <v>472</v>
      </c>
      <c r="V475" t="b">
        <f>OR(Tabla310[[#This Row],[Tiempo_lineal (ns)]]&gt;$F$508,Tabla310[[#This Row],[Tiempo_lineal (ns)]]&lt;$F$509)</f>
        <v>0</v>
      </c>
      <c r="W475" t="b">
        <f>OR(Tabla310[[#This Row],[Tiempo_normal (ns)]]&gt;$G$508,Tabla310[[#This Row],[Tiempo_normal (ns)]]&lt;$G$509)</f>
        <v>0</v>
      </c>
      <c r="X475" s="8">
        <v>472</v>
      </c>
      <c r="Y475" t="b">
        <f>OR(Tabla411[[#This Row],[Tiempo_lineal (ns)]]&gt;$I$508,Tabla411[[#This Row],[Tiempo_lineal (ns)]]&lt;$I$509)</f>
        <v>0</v>
      </c>
      <c r="Z475" t="b">
        <f>OR(Tabla411[[#This Row],[Tiempo_normal (ns)]]&gt;$J$508,Tabla411[[#This Row],[Tiempo_normal (ns)]]&lt;$J$509)</f>
        <v>0</v>
      </c>
      <c r="AA475" s="8">
        <v>472</v>
      </c>
      <c r="AB475" t="b">
        <f>OR(Tabla512[[#This Row],[Tiempo_lineal (ns)]]&gt;$L$508,Tabla512[[#This Row],[Tiempo_lineal (ns)]]&lt;$L$509)</f>
        <v>0</v>
      </c>
      <c r="AC475" t="b">
        <f>OR(Tabla512[[#This Row],[Tiempo_normal (ns)]]&gt;$M$508,Tabla512[[#This Row],[Tiempo_normal (ns)]]&lt;$M$509)</f>
        <v>0</v>
      </c>
      <c r="AD475" s="8">
        <v>472</v>
      </c>
      <c r="AE475" t="b">
        <f>OR(Tabla613[[#This Row],[Tiempo_lineal (ns)]]&gt;$O$508,Tabla613[[#This Row],[Tiempo_lineal (ns)]]&lt;$O$509)</f>
        <v>0</v>
      </c>
      <c r="AF475" s="1" t="b">
        <f>OR(Tabla613[[#This Row],[Tiempo_normal (ns)]]&gt;$P$508,Tabla613[[#This Row],[Tiempo_normal (ns)]]&lt;$P$509)</f>
        <v>0</v>
      </c>
    </row>
    <row r="476" spans="2:32" x14ac:dyDescent="0.3">
      <c r="B476">
        <v>473</v>
      </c>
      <c r="C476">
        <v>21305</v>
      </c>
      <c r="D476">
        <v>70388</v>
      </c>
      <c r="E476">
        <v>473</v>
      </c>
      <c r="F476">
        <v>305553</v>
      </c>
      <c r="G476">
        <v>844140</v>
      </c>
      <c r="H476">
        <v>473</v>
      </c>
      <c r="I476" s="35">
        <v>2192820</v>
      </c>
      <c r="J476" s="35">
        <v>6908330</v>
      </c>
      <c r="K476">
        <v>473</v>
      </c>
      <c r="L476" s="35">
        <v>22143200</v>
      </c>
      <c r="M476" s="35">
        <v>70045100</v>
      </c>
      <c r="N476">
        <v>473</v>
      </c>
      <c r="O476" s="35">
        <v>236127000</v>
      </c>
      <c r="P476" s="35">
        <v>757300000</v>
      </c>
      <c r="R476" s="7">
        <v>473</v>
      </c>
      <c r="S476" t="b">
        <f>OR(Tabla19[[#This Row],[Tiempo_lineal (ns)]]&gt;$C$508,Tabla19[[#This Row],[Tiempo_lineal (ns)]]&lt;$C$509)</f>
        <v>0</v>
      </c>
      <c r="T476" t="b">
        <f>OR(Tabla19[[#This Row],[Tiempo_normal (ns)]]&gt;$D$508,Tabla19[[#This Row],[Tiempo_normal (ns)]]&lt;$D$509)</f>
        <v>0</v>
      </c>
      <c r="U476" s="7">
        <v>473</v>
      </c>
      <c r="V476" t="b">
        <f>OR(Tabla310[[#This Row],[Tiempo_lineal (ns)]]&gt;$F$508,Tabla310[[#This Row],[Tiempo_lineal (ns)]]&lt;$F$509)</f>
        <v>0</v>
      </c>
      <c r="W476" t="b">
        <f>OR(Tabla310[[#This Row],[Tiempo_normal (ns)]]&gt;$G$508,Tabla310[[#This Row],[Tiempo_normal (ns)]]&lt;$G$509)</f>
        <v>0</v>
      </c>
      <c r="X476" s="7">
        <v>473</v>
      </c>
      <c r="Y476" t="b">
        <f>OR(Tabla411[[#This Row],[Tiempo_lineal (ns)]]&gt;$I$508,Tabla411[[#This Row],[Tiempo_lineal (ns)]]&lt;$I$509)</f>
        <v>0</v>
      </c>
      <c r="Z476" t="b">
        <f>OR(Tabla411[[#This Row],[Tiempo_normal (ns)]]&gt;$J$508,Tabla411[[#This Row],[Tiempo_normal (ns)]]&lt;$J$509)</f>
        <v>0</v>
      </c>
      <c r="AA476" s="7">
        <v>473</v>
      </c>
      <c r="AB476" t="b">
        <f>OR(Tabla512[[#This Row],[Tiempo_lineal (ns)]]&gt;$L$508,Tabla512[[#This Row],[Tiempo_lineal (ns)]]&lt;$L$509)</f>
        <v>0</v>
      </c>
      <c r="AC476" t="b">
        <f>OR(Tabla512[[#This Row],[Tiempo_normal (ns)]]&gt;$M$508,Tabla512[[#This Row],[Tiempo_normal (ns)]]&lt;$M$509)</f>
        <v>0</v>
      </c>
      <c r="AD476" s="7">
        <v>473</v>
      </c>
      <c r="AE476" t="b">
        <f>OR(Tabla613[[#This Row],[Tiempo_lineal (ns)]]&gt;$O$508,Tabla613[[#This Row],[Tiempo_lineal (ns)]]&lt;$O$509)</f>
        <v>0</v>
      </c>
      <c r="AF476" s="1" t="b">
        <f>OR(Tabla613[[#This Row],[Tiempo_normal (ns)]]&gt;$P$508,Tabla613[[#This Row],[Tiempo_normal (ns)]]&lt;$P$509)</f>
        <v>0</v>
      </c>
    </row>
    <row r="477" spans="2:32" x14ac:dyDescent="0.3">
      <c r="B477">
        <v>474</v>
      </c>
      <c r="C477">
        <v>21339</v>
      </c>
      <c r="D477">
        <v>71903</v>
      </c>
      <c r="E477">
        <v>474</v>
      </c>
      <c r="F477">
        <v>283442</v>
      </c>
      <c r="G477">
        <v>853383</v>
      </c>
      <c r="H477">
        <v>474</v>
      </c>
      <c r="I477" s="35">
        <v>2159030</v>
      </c>
      <c r="J477" s="35">
        <v>6566510</v>
      </c>
      <c r="K477">
        <v>474</v>
      </c>
      <c r="L477" s="35">
        <v>21978400</v>
      </c>
      <c r="M477" s="35">
        <v>86494700</v>
      </c>
      <c r="N477">
        <v>474</v>
      </c>
      <c r="O477" s="35">
        <v>235260000</v>
      </c>
      <c r="P477" s="35">
        <v>755908000</v>
      </c>
      <c r="R477" s="8">
        <v>474</v>
      </c>
      <c r="S477" t="b">
        <f>OR(Tabla19[[#This Row],[Tiempo_lineal (ns)]]&gt;$C$508,Tabla19[[#This Row],[Tiempo_lineal (ns)]]&lt;$C$509)</f>
        <v>0</v>
      </c>
      <c r="T477" t="b">
        <f>OR(Tabla19[[#This Row],[Tiempo_normal (ns)]]&gt;$D$508,Tabla19[[#This Row],[Tiempo_normal (ns)]]&lt;$D$509)</f>
        <v>0</v>
      </c>
      <c r="U477" s="8">
        <v>474</v>
      </c>
      <c r="V477" t="b">
        <f>OR(Tabla310[[#This Row],[Tiempo_lineal (ns)]]&gt;$F$508,Tabla310[[#This Row],[Tiempo_lineal (ns)]]&lt;$F$509)</f>
        <v>0</v>
      </c>
      <c r="W477" t="b">
        <f>OR(Tabla310[[#This Row],[Tiempo_normal (ns)]]&gt;$G$508,Tabla310[[#This Row],[Tiempo_normal (ns)]]&lt;$G$509)</f>
        <v>0</v>
      </c>
      <c r="X477" s="8">
        <v>474</v>
      </c>
      <c r="Y477" t="b">
        <f>OR(Tabla411[[#This Row],[Tiempo_lineal (ns)]]&gt;$I$508,Tabla411[[#This Row],[Tiempo_lineal (ns)]]&lt;$I$509)</f>
        <v>0</v>
      </c>
      <c r="Z477" t="b">
        <f>OR(Tabla411[[#This Row],[Tiempo_normal (ns)]]&gt;$J$508,Tabla411[[#This Row],[Tiempo_normal (ns)]]&lt;$J$509)</f>
        <v>0</v>
      </c>
      <c r="AA477" s="8">
        <v>474</v>
      </c>
      <c r="AB477" t="b">
        <f>OR(Tabla512[[#This Row],[Tiempo_lineal (ns)]]&gt;$L$508,Tabla512[[#This Row],[Tiempo_lineal (ns)]]&lt;$L$509)</f>
        <v>0</v>
      </c>
      <c r="AC477" t="b">
        <f>OR(Tabla512[[#This Row],[Tiempo_normal (ns)]]&gt;$M$508,Tabla512[[#This Row],[Tiempo_normal (ns)]]&lt;$M$509)</f>
        <v>0</v>
      </c>
      <c r="AD477" s="8">
        <v>474</v>
      </c>
      <c r="AE477" t="b">
        <f>OR(Tabla613[[#This Row],[Tiempo_lineal (ns)]]&gt;$O$508,Tabla613[[#This Row],[Tiempo_lineal (ns)]]&lt;$O$509)</f>
        <v>0</v>
      </c>
      <c r="AF477" s="1" t="b">
        <f>OR(Tabla613[[#This Row],[Tiempo_normal (ns)]]&gt;$P$508,Tabla613[[#This Row],[Tiempo_normal (ns)]]&lt;$P$509)</f>
        <v>0</v>
      </c>
    </row>
    <row r="478" spans="2:32" x14ac:dyDescent="0.3">
      <c r="B478">
        <v>475</v>
      </c>
      <c r="C478">
        <v>21277</v>
      </c>
      <c r="D478">
        <v>70941</v>
      </c>
      <c r="E478">
        <v>475</v>
      </c>
      <c r="F478">
        <v>263562</v>
      </c>
      <c r="G478">
        <v>940767</v>
      </c>
      <c r="H478">
        <v>475</v>
      </c>
      <c r="I478" s="35">
        <v>2142160</v>
      </c>
      <c r="J478" s="35">
        <v>7714440</v>
      </c>
      <c r="K478">
        <v>475</v>
      </c>
      <c r="L478" s="35">
        <v>28404400</v>
      </c>
      <c r="M478" s="35">
        <v>94490700</v>
      </c>
      <c r="N478">
        <v>475</v>
      </c>
      <c r="O478" s="35">
        <v>237744000</v>
      </c>
      <c r="P478" s="35">
        <v>795942000</v>
      </c>
      <c r="R478" s="7">
        <v>475</v>
      </c>
      <c r="S478" t="b">
        <f>OR(Tabla19[[#This Row],[Tiempo_lineal (ns)]]&gt;$C$508,Tabla19[[#This Row],[Tiempo_lineal (ns)]]&lt;$C$509)</f>
        <v>0</v>
      </c>
      <c r="T478" t="b">
        <f>OR(Tabla19[[#This Row],[Tiempo_normal (ns)]]&gt;$D$508,Tabla19[[#This Row],[Tiempo_normal (ns)]]&lt;$D$509)</f>
        <v>0</v>
      </c>
      <c r="U478" s="7">
        <v>475</v>
      </c>
      <c r="V478" t="b">
        <f>OR(Tabla310[[#This Row],[Tiempo_lineal (ns)]]&gt;$F$508,Tabla310[[#This Row],[Tiempo_lineal (ns)]]&lt;$F$509)</f>
        <v>0</v>
      </c>
      <c r="W478" t="b">
        <f>OR(Tabla310[[#This Row],[Tiempo_normal (ns)]]&gt;$G$508,Tabla310[[#This Row],[Tiempo_normal (ns)]]&lt;$G$509)</f>
        <v>0</v>
      </c>
      <c r="X478" s="7">
        <v>475</v>
      </c>
      <c r="Y478" t="b">
        <f>OR(Tabla411[[#This Row],[Tiempo_lineal (ns)]]&gt;$I$508,Tabla411[[#This Row],[Tiempo_lineal (ns)]]&lt;$I$509)</f>
        <v>0</v>
      </c>
      <c r="Z478" t="b">
        <f>OR(Tabla411[[#This Row],[Tiempo_normal (ns)]]&gt;$J$508,Tabla411[[#This Row],[Tiempo_normal (ns)]]&lt;$J$509)</f>
        <v>0</v>
      </c>
      <c r="AA478" s="7">
        <v>475</v>
      </c>
      <c r="AB478" t="b">
        <f>OR(Tabla512[[#This Row],[Tiempo_lineal (ns)]]&gt;$L$508,Tabla512[[#This Row],[Tiempo_lineal (ns)]]&lt;$L$509)</f>
        <v>1</v>
      </c>
      <c r="AC478" t="b">
        <f>OR(Tabla512[[#This Row],[Tiempo_normal (ns)]]&gt;$M$508,Tabla512[[#This Row],[Tiempo_normal (ns)]]&lt;$M$509)</f>
        <v>1</v>
      </c>
      <c r="AD478" s="7">
        <v>475</v>
      </c>
      <c r="AE478" t="b">
        <f>OR(Tabla613[[#This Row],[Tiempo_lineal (ns)]]&gt;$O$508,Tabla613[[#This Row],[Tiempo_lineal (ns)]]&lt;$O$509)</f>
        <v>0</v>
      </c>
      <c r="AF478" s="1" t="b">
        <f>OR(Tabla613[[#This Row],[Tiempo_normal (ns)]]&gt;$P$508,Tabla613[[#This Row],[Tiempo_normal (ns)]]&lt;$P$509)</f>
        <v>0</v>
      </c>
    </row>
    <row r="479" spans="2:32" x14ac:dyDescent="0.3">
      <c r="B479">
        <v>476</v>
      </c>
      <c r="C479">
        <v>21277</v>
      </c>
      <c r="D479">
        <v>70784</v>
      </c>
      <c r="E479">
        <v>476</v>
      </c>
      <c r="F479">
        <v>251331</v>
      </c>
      <c r="G479">
        <v>987854</v>
      </c>
      <c r="H479">
        <v>476</v>
      </c>
      <c r="I479" s="35">
        <v>2433100</v>
      </c>
      <c r="J479" s="35">
        <v>7955620</v>
      </c>
      <c r="K479">
        <v>476</v>
      </c>
      <c r="L479" s="35">
        <v>24450500</v>
      </c>
      <c r="M479" s="35">
        <v>69782100</v>
      </c>
      <c r="N479">
        <v>476</v>
      </c>
      <c r="O479" s="35">
        <v>253670000</v>
      </c>
      <c r="P479" s="35">
        <v>737918000</v>
      </c>
      <c r="R479" s="8">
        <v>476</v>
      </c>
      <c r="S479" t="b">
        <f>OR(Tabla19[[#This Row],[Tiempo_lineal (ns)]]&gt;$C$508,Tabla19[[#This Row],[Tiempo_lineal (ns)]]&lt;$C$509)</f>
        <v>0</v>
      </c>
      <c r="T479" t="b">
        <f>OR(Tabla19[[#This Row],[Tiempo_normal (ns)]]&gt;$D$508,Tabla19[[#This Row],[Tiempo_normal (ns)]]&lt;$D$509)</f>
        <v>0</v>
      </c>
      <c r="U479" s="8">
        <v>476</v>
      </c>
      <c r="V479" t="b">
        <f>OR(Tabla310[[#This Row],[Tiempo_lineal (ns)]]&gt;$F$508,Tabla310[[#This Row],[Tiempo_lineal (ns)]]&lt;$F$509)</f>
        <v>0</v>
      </c>
      <c r="W479" t="b">
        <f>OR(Tabla310[[#This Row],[Tiempo_normal (ns)]]&gt;$G$508,Tabla310[[#This Row],[Tiempo_normal (ns)]]&lt;$G$509)</f>
        <v>0</v>
      </c>
      <c r="X479" s="8">
        <v>476</v>
      </c>
      <c r="Y479" t="b">
        <f>OR(Tabla411[[#This Row],[Tiempo_lineal (ns)]]&gt;$I$508,Tabla411[[#This Row],[Tiempo_lineal (ns)]]&lt;$I$509)</f>
        <v>0</v>
      </c>
      <c r="Z479" t="b">
        <f>OR(Tabla411[[#This Row],[Tiempo_normal (ns)]]&gt;$J$508,Tabla411[[#This Row],[Tiempo_normal (ns)]]&lt;$J$509)</f>
        <v>0</v>
      </c>
      <c r="AA479" s="8">
        <v>476</v>
      </c>
      <c r="AB479" t="b">
        <f>OR(Tabla512[[#This Row],[Tiempo_lineal (ns)]]&gt;$L$508,Tabla512[[#This Row],[Tiempo_lineal (ns)]]&lt;$L$509)</f>
        <v>0</v>
      </c>
      <c r="AC479" t="b">
        <f>OR(Tabla512[[#This Row],[Tiempo_normal (ns)]]&gt;$M$508,Tabla512[[#This Row],[Tiempo_normal (ns)]]&lt;$M$509)</f>
        <v>0</v>
      </c>
      <c r="AD479" s="8">
        <v>476</v>
      </c>
      <c r="AE479" t="b">
        <f>OR(Tabla613[[#This Row],[Tiempo_lineal (ns)]]&gt;$O$508,Tabla613[[#This Row],[Tiempo_lineal (ns)]]&lt;$O$509)</f>
        <v>0</v>
      </c>
      <c r="AF479" s="1" t="b">
        <f>OR(Tabla613[[#This Row],[Tiempo_normal (ns)]]&gt;$P$508,Tabla613[[#This Row],[Tiempo_normal (ns)]]&lt;$P$509)</f>
        <v>0</v>
      </c>
    </row>
    <row r="480" spans="2:32" x14ac:dyDescent="0.3">
      <c r="B480">
        <v>477</v>
      </c>
      <c r="C480">
        <v>21306</v>
      </c>
      <c r="D480">
        <v>72232</v>
      </c>
      <c r="E480">
        <v>477</v>
      </c>
      <c r="F480">
        <v>277176</v>
      </c>
      <c r="G480" s="35">
        <v>1023840</v>
      </c>
      <c r="H480">
        <v>477</v>
      </c>
      <c r="I480" s="35">
        <v>2206840</v>
      </c>
      <c r="J480" s="35">
        <v>6635580</v>
      </c>
      <c r="K480">
        <v>477</v>
      </c>
      <c r="L480" s="35">
        <v>22068200</v>
      </c>
      <c r="M480" s="35">
        <v>69850200</v>
      </c>
      <c r="N480">
        <v>477</v>
      </c>
      <c r="O480" s="35">
        <v>224598000</v>
      </c>
      <c r="P480" s="35">
        <v>763940000</v>
      </c>
      <c r="R480" s="7">
        <v>477</v>
      </c>
      <c r="S480" t="b">
        <f>OR(Tabla19[[#This Row],[Tiempo_lineal (ns)]]&gt;$C$508,Tabla19[[#This Row],[Tiempo_lineal (ns)]]&lt;$C$509)</f>
        <v>0</v>
      </c>
      <c r="T480" t="b">
        <f>OR(Tabla19[[#This Row],[Tiempo_normal (ns)]]&gt;$D$508,Tabla19[[#This Row],[Tiempo_normal (ns)]]&lt;$D$509)</f>
        <v>0</v>
      </c>
      <c r="U480" s="7">
        <v>477</v>
      </c>
      <c r="V480" t="b">
        <f>OR(Tabla310[[#This Row],[Tiempo_lineal (ns)]]&gt;$F$508,Tabla310[[#This Row],[Tiempo_lineal (ns)]]&lt;$F$509)</f>
        <v>0</v>
      </c>
      <c r="W480" t="b">
        <f>OR(Tabla310[[#This Row],[Tiempo_normal (ns)]]&gt;$G$508,Tabla310[[#This Row],[Tiempo_normal (ns)]]&lt;$G$509)</f>
        <v>0</v>
      </c>
      <c r="X480" s="7">
        <v>477</v>
      </c>
      <c r="Y480" t="b">
        <f>OR(Tabla411[[#This Row],[Tiempo_lineal (ns)]]&gt;$I$508,Tabla411[[#This Row],[Tiempo_lineal (ns)]]&lt;$I$509)</f>
        <v>0</v>
      </c>
      <c r="Z480" t="b">
        <f>OR(Tabla411[[#This Row],[Tiempo_normal (ns)]]&gt;$J$508,Tabla411[[#This Row],[Tiempo_normal (ns)]]&lt;$J$509)</f>
        <v>0</v>
      </c>
      <c r="AA480" s="7">
        <v>477</v>
      </c>
      <c r="AB480" t="b">
        <f>OR(Tabla512[[#This Row],[Tiempo_lineal (ns)]]&gt;$L$508,Tabla512[[#This Row],[Tiempo_lineal (ns)]]&lt;$L$509)</f>
        <v>0</v>
      </c>
      <c r="AC480" t="b">
        <f>OR(Tabla512[[#This Row],[Tiempo_normal (ns)]]&gt;$M$508,Tabla512[[#This Row],[Tiempo_normal (ns)]]&lt;$M$509)</f>
        <v>0</v>
      </c>
      <c r="AD480" s="7">
        <v>477</v>
      </c>
      <c r="AE480" t="b">
        <f>OR(Tabla613[[#This Row],[Tiempo_lineal (ns)]]&gt;$O$508,Tabla613[[#This Row],[Tiempo_lineal (ns)]]&lt;$O$509)</f>
        <v>0</v>
      </c>
      <c r="AF480" s="1" t="b">
        <f>OR(Tabla613[[#This Row],[Tiempo_normal (ns)]]&gt;$P$508,Tabla613[[#This Row],[Tiempo_normal (ns)]]&lt;$P$509)</f>
        <v>0</v>
      </c>
    </row>
    <row r="481" spans="2:32" x14ac:dyDescent="0.3">
      <c r="B481">
        <v>478</v>
      </c>
      <c r="C481">
        <v>21285</v>
      </c>
      <c r="D481">
        <v>71701</v>
      </c>
      <c r="E481">
        <v>478</v>
      </c>
      <c r="F481">
        <v>288198</v>
      </c>
      <c r="G481">
        <v>889429</v>
      </c>
      <c r="H481">
        <v>478</v>
      </c>
      <c r="I481" s="35">
        <v>2150880</v>
      </c>
      <c r="J481" s="35">
        <v>6922400</v>
      </c>
      <c r="K481">
        <v>478</v>
      </c>
      <c r="L481" s="35">
        <v>24946200</v>
      </c>
      <c r="M481" s="35">
        <v>74675300</v>
      </c>
      <c r="N481">
        <v>478</v>
      </c>
      <c r="O481" s="35">
        <v>256150000</v>
      </c>
      <c r="P481" s="35">
        <v>753021000</v>
      </c>
      <c r="R481" s="8">
        <v>478</v>
      </c>
      <c r="S481" t="b">
        <f>OR(Tabla19[[#This Row],[Tiempo_lineal (ns)]]&gt;$C$508,Tabla19[[#This Row],[Tiempo_lineal (ns)]]&lt;$C$509)</f>
        <v>0</v>
      </c>
      <c r="T481" t="b">
        <f>OR(Tabla19[[#This Row],[Tiempo_normal (ns)]]&gt;$D$508,Tabla19[[#This Row],[Tiempo_normal (ns)]]&lt;$D$509)</f>
        <v>0</v>
      </c>
      <c r="U481" s="8">
        <v>478</v>
      </c>
      <c r="V481" t="b">
        <f>OR(Tabla310[[#This Row],[Tiempo_lineal (ns)]]&gt;$F$508,Tabla310[[#This Row],[Tiempo_lineal (ns)]]&lt;$F$509)</f>
        <v>0</v>
      </c>
      <c r="W481" t="b">
        <f>OR(Tabla310[[#This Row],[Tiempo_normal (ns)]]&gt;$G$508,Tabla310[[#This Row],[Tiempo_normal (ns)]]&lt;$G$509)</f>
        <v>0</v>
      </c>
      <c r="X481" s="8">
        <v>478</v>
      </c>
      <c r="Y481" t="b">
        <f>OR(Tabla411[[#This Row],[Tiempo_lineal (ns)]]&gt;$I$508,Tabla411[[#This Row],[Tiempo_lineal (ns)]]&lt;$I$509)</f>
        <v>0</v>
      </c>
      <c r="Z481" t="b">
        <f>OR(Tabla411[[#This Row],[Tiempo_normal (ns)]]&gt;$J$508,Tabla411[[#This Row],[Tiempo_normal (ns)]]&lt;$J$509)</f>
        <v>0</v>
      </c>
      <c r="AA481" s="8">
        <v>478</v>
      </c>
      <c r="AB481" t="b">
        <f>OR(Tabla512[[#This Row],[Tiempo_lineal (ns)]]&gt;$L$508,Tabla512[[#This Row],[Tiempo_lineal (ns)]]&lt;$L$509)</f>
        <v>0</v>
      </c>
      <c r="AC481" t="b">
        <f>OR(Tabla512[[#This Row],[Tiempo_normal (ns)]]&gt;$M$508,Tabla512[[#This Row],[Tiempo_normal (ns)]]&lt;$M$509)</f>
        <v>0</v>
      </c>
      <c r="AD481" s="8">
        <v>478</v>
      </c>
      <c r="AE481" t="b">
        <f>OR(Tabla613[[#This Row],[Tiempo_lineal (ns)]]&gt;$O$508,Tabla613[[#This Row],[Tiempo_lineal (ns)]]&lt;$O$509)</f>
        <v>0</v>
      </c>
      <c r="AF481" s="1" t="b">
        <f>OR(Tabla613[[#This Row],[Tiempo_normal (ns)]]&gt;$P$508,Tabla613[[#This Row],[Tiempo_normal (ns)]]&lt;$P$509)</f>
        <v>0</v>
      </c>
    </row>
    <row r="482" spans="2:32" x14ac:dyDescent="0.3">
      <c r="B482">
        <v>479</v>
      </c>
      <c r="C482">
        <v>21276</v>
      </c>
      <c r="D482">
        <v>70455</v>
      </c>
      <c r="E482">
        <v>479</v>
      </c>
      <c r="F482">
        <v>255232</v>
      </c>
      <c r="G482">
        <v>867670</v>
      </c>
      <c r="H482">
        <v>479</v>
      </c>
      <c r="I482" s="35">
        <v>2160290</v>
      </c>
      <c r="J482" s="35">
        <v>7645520</v>
      </c>
      <c r="K482">
        <v>479</v>
      </c>
      <c r="L482" s="35">
        <v>23455400</v>
      </c>
      <c r="M482" s="35">
        <v>75046100</v>
      </c>
      <c r="N482">
        <v>479</v>
      </c>
      <c r="O482" s="35">
        <v>233388000</v>
      </c>
      <c r="P482" s="35">
        <v>754286000</v>
      </c>
      <c r="R482" s="7">
        <v>479</v>
      </c>
      <c r="S482" t="b">
        <f>OR(Tabla19[[#This Row],[Tiempo_lineal (ns)]]&gt;$C$508,Tabla19[[#This Row],[Tiempo_lineal (ns)]]&lt;$C$509)</f>
        <v>0</v>
      </c>
      <c r="T482" t="b">
        <f>OR(Tabla19[[#This Row],[Tiempo_normal (ns)]]&gt;$D$508,Tabla19[[#This Row],[Tiempo_normal (ns)]]&lt;$D$509)</f>
        <v>0</v>
      </c>
      <c r="U482" s="7">
        <v>479</v>
      </c>
      <c r="V482" t="b">
        <f>OR(Tabla310[[#This Row],[Tiempo_lineal (ns)]]&gt;$F$508,Tabla310[[#This Row],[Tiempo_lineal (ns)]]&lt;$F$509)</f>
        <v>0</v>
      </c>
      <c r="W482" t="b">
        <f>OR(Tabla310[[#This Row],[Tiempo_normal (ns)]]&gt;$G$508,Tabla310[[#This Row],[Tiempo_normal (ns)]]&lt;$G$509)</f>
        <v>0</v>
      </c>
      <c r="X482" s="7">
        <v>479</v>
      </c>
      <c r="Y482" t="b">
        <f>OR(Tabla411[[#This Row],[Tiempo_lineal (ns)]]&gt;$I$508,Tabla411[[#This Row],[Tiempo_lineal (ns)]]&lt;$I$509)</f>
        <v>0</v>
      </c>
      <c r="Z482" t="b">
        <f>OR(Tabla411[[#This Row],[Tiempo_normal (ns)]]&gt;$J$508,Tabla411[[#This Row],[Tiempo_normal (ns)]]&lt;$J$509)</f>
        <v>0</v>
      </c>
      <c r="AA482" s="7">
        <v>479</v>
      </c>
      <c r="AB482" t="b">
        <f>OR(Tabla512[[#This Row],[Tiempo_lineal (ns)]]&gt;$L$508,Tabla512[[#This Row],[Tiempo_lineal (ns)]]&lt;$L$509)</f>
        <v>0</v>
      </c>
      <c r="AC482" t="b">
        <f>OR(Tabla512[[#This Row],[Tiempo_normal (ns)]]&gt;$M$508,Tabla512[[#This Row],[Tiempo_normal (ns)]]&lt;$M$509)</f>
        <v>0</v>
      </c>
      <c r="AD482" s="7">
        <v>479</v>
      </c>
      <c r="AE482" t="b">
        <f>OR(Tabla613[[#This Row],[Tiempo_lineal (ns)]]&gt;$O$508,Tabla613[[#This Row],[Tiempo_lineal (ns)]]&lt;$O$509)</f>
        <v>0</v>
      </c>
      <c r="AF482" s="1" t="b">
        <f>OR(Tabla613[[#This Row],[Tiempo_normal (ns)]]&gt;$P$508,Tabla613[[#This Row],[Tiempo_normal (ns)]]&lt;$P$509)</f>
        <v>0</v>
      </c>
    </row>
    <row r="483" spans="2:32" x14ac:dyDescent="0.3">
      <c r="B483">
        <v>480</v>
      </c>
      <c r="C483">
        <v>21270</v>
      </c>
      <c r="D483">
        <v>71449</v>
      </c>
      <c r="E483">
        <v>480</v>
      </c>
      <c r="F483">
        <v>253534</v>
      </c>
      <c r="G483">
        <v>880499</v>
      </c>
      <c r="H483">
        <v>480</v>
      </c>
      <c r="I483" s="35">
        <v>2266040</v>
      </c>
      <c r="J483" s="35">
        <v>6627250</v>
      </c>
      <c r="K483">
        <v>480</v>
      </c>
      <c r="L483" s="35">
        <v>22516600</v>
      </c>
      <c r="M483" s="35">
        <v>71650800</v>
      </c>
      <c r="N483">
        <v>480</v>
      </c>
      <c r="O483" s="35">
        <v>229126000</v>
      </c>
      <c r="P483" s="35">
        <v>765405000</v>
      </c>
      <c r="R483" s="8">
        <v>480</v>
      </c>
      <c r="S483" t="b">
        <f>OR(Tabla19[[#This Row],[Tiempo_lineal (ns)]]&gt;$C$508,Tabla19[[#This Row],[Tiempo_lineal (ns)]]&lt;$C$509)</f>
        <v>0</v>
      </c>
      <c r="T483" t="b">
        <f>OR(Tabla19[[#This Row],[Tiempo_normal (ns)]]&gt;$D$508,Tabla19[[#This Row],[Tiempo_normal (ns)]]&lt;$D$509)</f>
        <v>0</v>
      </c>
      <c r="U483" s="8">
        <v>480</v>
      </c>
      <c r="V483" t="b">
        <f>OR(Tabla310[[#This Row],[Tiempo_lineal (ns)]]&gt;$F$508,Tabla310[[#This Row],[Tiempo_lineal (ns)]]&lt;$F$509)</f>
        <v>0</v>
      </c>
      <c r="W483" t="b">
        <f>OR(Tabla310[[#This Row],[Tiempo_normal (ns)]]&gt;$G$508,Tabla310[[#This Row],[Tiempo_normal (ns)]]&lt;$G$509)</f>
        <v>0</v>
      </c>
      <c r="X483" s="8">
        <v>480</v>
      </c>
      <c r="Y483" t="b">
        <f>OR(Tabla411[[#This Row],[Tiempo_lineal (ns)]]&gt;$I$508,Tabla411[[#This Row],[Tiempo_lineal (ns)]]&lt;$I$509)</f>
        <v>0</v>
      </c>
      <c r="Z483" t="b">
        <f>OR(Tabla411[[#This Row],[Tiempo_normal (ns)]]&gt;$J$508,Tabla411[[#This Row],[Tiempo_normal (ns)]]&lt;$J$509)</f>
        <v>0</v>
      </c>
      <c r="AA483" s="8">
        <v>480</v>
      </c>
      <c r="AB483" t="b">
        <f>OR(Tabla512[[#This Row],[Tiempo_lineal (ns)]]&gt;$L$508,Tabla512[[#This Row],[Tiempo_lineal (ns)]]&lt;$L$509)</f>
        <v>0</v>
      </c>
      <c r="AC483" t="b">
        <f>OR(Tabla512[[#This Row],[Tiempo_normal (ns)]]&gt;$M$508,Tabla512[[#This Row],[Tiempo_normal (ns)]]&lt;$M$509)</f>
        <v>0</v>
      </c>
      <c r="AD483" s="8">
        <v>480</v>
      </c>
      <c r="AE483" t="b">
        <f>OR(Tabla613[[#This Row],[Tiempo_lineal (ns)]]&gt;$O$508,Tabla613[[#This Row],[Tiempo_lineal (ns)]]&lt;$O$509)</f>
        <v>0</v>
      </c>
      <c r="AF483" s="1" t="b">
        <f>OR(Tabla613[[#This Row],[Tiempo_normal (ns)]]&gt;$P$508,Tabla613[[#This Row],[Tiempo_normal (ns)]]&lt;$P$509)</f>
        <v>0</v>
      </c>
    </row>
    <row r="484" spans="2:32" x14ac:dyDescent="0.3">
      <c r="B484">
        <v>481</v>
      </c>
      <c r="C484">
        <v>21282</v>
      </c>
      <c r="D484">
        <v>66667</v>
      </c>
      <c r="E484">
        <v>481</v>
      </c>
      <c r="F484">
        <v>255426</v>
      </c>
      <c r="G484">
        <v>971636</v>
      </c>
      <c r="H484">
        <v>481</v>
      </c>
      <c r="I484" s="35">
        <v>2198300</v>
      </c>
      <c r="J484" s="35">
        <v>7356300</v>
      </c>
      <c r="K484">
        <v>481</v>
      </c>
      <c r="L484" s="35">
        <v>23642200</v>
      </c>
      <c r="M484" s="35">
        <v>72596000</v>
      </c>
      <c r="N484">
        <v>481</v>
      </c>
      <c r="O484" s="35">
        <v>227576000</v>
      </c>
      <c r="P484" s="35">
        <v>772621000</v>
      </c>
      <c r="R484" s="7">
        <v>481</v>
      </c>
      <c r="S484" t="b">
        <f>OR(Tabla19[[#This Row],[Tiempo_lineal (ns)]]&gt;$C$508,Tabla19[[#This Row],[Tiempo_lineal (ns)]]&lt;$C$509)</f>
        <v>0</v>
      </c>
      <c r="T484" t="b">
        <f>OR(Tabla19[[#This Row],[Tiempo_normal (ns)]]&gt;$D$508,Tabla19[[#This Row],[Tiempo_normal (ns)]]&lt;$D$509)</f>
        <v>0</v>
      </c>
      <c r="U484" s="7">
        <v>481</v>
      </c>
      <c r="V484" t="b">
        <f>OR(Tabla310[[#This Row],[Tiempo_lineal (ns)]]&gt;$F$508,Tabla310[[#This Row],[Tiempo_lineal (ns)]]&lt;$F$509)</f>
        <v>0</v>
      </c>
      <c r="W484" t="b">
        <f>OR(Tabla310[[#This Row],[Tiempo_normal (ns)]]&gt;$G$508,Tabla310[[#This Row],[Tiempo_normal (ns)]]&lt;$G$509)</f>
        <v>0</v>
      </c>
      <c r="X484" s="7">
        <v>481</v>
      </c>
      <c r="Y484" t="b">
        <f>OR(Tabla411[[#This Row],[Tiempo_lineal (ns)]]&gt;$I$508,Tabla411[[#This Row],[Tiempo_lineal (ns)]]&lt;$I$509)</f>
        <v>0</v>
      </c>
      <c r="Z484" t="b">
        <f>OR(Tabla411[[#This Row],[Tiempo_normal (ns)]]&gt;$J$508,Tabla411[[#This Row],[Tiempo_normal (ns)]]&lt;$J$509)</f>
        <v>0</v>
      </c>
      <c r="AA484" s="7">
        <v>481</v>
      </c>
      <c r="AB484" t="b">
        <f>OR(Tabla512[[#This Row],[Tiempo_lineal (ns)]]&gt;$L$508,Tabla512[[#This Row],[Tiempo_lineal (ns)]]&lt;$L$509)</f>
        <v>0</v>
      </c>
      <c r="AC484" t="b">
        <f>OR(Tabla512[[#This Row],[Tiempo_normal (ns)]]&gt;$M$508,Tabla512[[#This Row],[Tiempo_normal (ns)]]&lt;$M$509)</f>
        <v>0</v>
      </c>
      <c r="AD484" s="7">
        <v>481</v>
      </c>
      <c r="AE484" t="b">
        <f>OR(Tabla613[[#This Row],[Tiempo_lineal (ns)]]&gt;$O$508,Tabla613[[#This Row],[Tiempo_lineal (ns)]]&lt;$O$509)</f>
        <v>0</v>
      </c>
      <c r="AF484" s="1" t="b">
        <f>OR(Tabla613[[#This Row],[Tiempo_normal (ns)]]&gt;$P$508,Tabla613[[#This Row],[Tiempo_normal (ns)]]&lt;$P$509)</f>
        <v>0</v>
      </c>
    </row>
    <row r="485" spans="2:32" x14ac:dyDescent="0.3">
      <c r="B485">
        <v>482</v>
      </c>
      <c r="C485">
        <v>21254</v>
      </c>
      <c r="D485">
        <v>71055</v>
      </c>
      <c r="E485">
        <v>482</v>
      </c>
      <c r="F485">
        <v>258586</v>
      </c>
      <c r="G485">
        <v>860054</v>
      </c>
      <c r="H485">
        <v>482</v>
      </c>
      <c r="I485" s="35">
        <v>2128360</v>
      </c>
      <c r="J485" s="35">
        <v>6674460</v>
      </c>
      <c r="K485">
        <v>482</v>
      </c>
      <c r="L485" s="35">
        <v>23108600</v>
      </c>
      <c r="M485" s="35">
        <v>71611600</v>
      </c>
      <c r="N485">
        <v>482</v>
      </c>
      <c r="O485" s="35">
        <v>233320000</v>
      </c>
      <c r="P485" s="35">
        <v>796188000</v>
      </c>
      <c r="R485" s="8">
        <v>482</v>
      </c>
      <c r="S485" t="b">
        <f>OR(Tabla19[[#This Row],[Tiempo_lineal (ns)]]&gt;$C$508,Tabla19[[#This Row],[Tiempo_lineal (ns)]]&lt;$C$509)</f>
        <v>0</v>
      </c>
      <c r="T485" t="b">
        <f>OR(Tabla19[[#This Row],[Tiempo_normal (ns)]]&gt;$D$508,Tabla19[[#This Row],[Tiempo_normal (ns)]]&lt;$D$509)</f>
        <v>0</v>
      </c>
      <c r="U485" s="8">
        <v>482</v>
      </c>
      <c r="V485" t="b">
        <f>OR(Tabla310[[#This Row],[Tiempo_lineal (ns)]]&gt;$F$508,Tabla310[[#This Row],[Tiempo_lineal (ns)]]&lt;$F$509)</f>
        <v>0</v>
      </c>
      <c r="W485" t="b">
        <f>OR(Tabla310[[#This Row],[Tiempo_normal (ns)]]&gt;$G$508,Tabla310[[#This Row],[Tiempo_normal (ns)]]&lt;$G$509)</f>
        <v>0</v>
      </c>
      <c r="X485" s="8">
        <v>482</v>
      </c>
      <c r="Y485" t="b">
        <f>OR(Tabla411[[#This Row],[Tiempo_lineal (ns)]]&gt;$I$508,Tabla411[[#This Row],[Tiempo_lineal (ns)]]&lt;$I$509)</f>
        <v>0</v>
      </c>
      <c r="Z485" t="b">
        <f>OR(Tabla411[[#This Row],[Tiempo_normal (ns)]]&gt;$J$508,Tabla411[[#This Row],[Tiempo_normal (ns)]]&lt;$J$509)</f>
        <v>0</v>
      </c>
      <c r="AA485" s="8">
        <v>482</v>
      </c>
      <c r="AB485" t="b">
        <f>OR(Tabla512[[#This Row],[Tiempo_lineal (ns)]]&gt;$L$508,Tabla512[[#This Row],[Tiempo_lineal (ns)]]&lt;$L$509)</f>
        <v>0</v>
      </c>
      <c r="AC485" t="b">
        <f>OR(Tabla512[[#This Row],[Tiempo_normal (ns)]]&gt;$M$508,Tabla512[[#This Row],[Tiempo_normal (ns)]]&lt;$M$509)</f>
        <v>0</v>
      </c>
      <c r="AD485" s="8">
        <v>482</v>
      </c>
      <c r="AE485" t="b">
        <f>OR(Tabla613[[#This Row],[Tiempo_lineal (ns)]]&gt;$O$508,Tabla613[[#This Row],[Tiempo_lineal (ns)]]&lt;$O$509)</f>
        <v>0</v>
      </c>
      <c r="AF485" s="1" t="b">
        <f>OR(Tabla613[[#This Row],[Tiempo_normal (ns)]]&gt;$P$508,Tabla613[[#This Row],[Tiempo_normal (ns)]]&lt;$P$509)</f>
        <v>0</v>
      </c>
    </row>
    <row r="486" spans="2:32" x14ac:dyDescent="0.3">
      <c r="B486">
        <v>483</v>
      </c>
      <c r="C486">
        <v>21255</v>
      </c>
      <c r="D486">
        <v>69354</v>
      </c>
      <c r="E486">
        <v>483</v>
      </c>
      <c r="F486">
        <v>259420</v>
      </c>
      <c r="G486">
        <v>855446</v>
      </c>
      <c r="H486">
        <v>483</v>
      </c>
      <c r="I486" s="35">
        <v>2142350</v>
      </c>
      <c r="J486" s="35">
        <v>7927490</v>
      </c>
      <c r="K486">
        <v>483</v>
      </c>
      <c r="L486" s="35">
        <v>23834100</v>
      </c>
      <c r="M486" s="35">
        <v>79169300</v>
      </c>
      <c r="N486">
        <v>483</v>
      </c>
      <c r="O486" s="35">
        <v>246037000</v>
      </c>
      <c r="P486" s="35">
        <v>749394000</v>
      </c>
      <c r="R486" s="7">
        <v>483</v>
      </c>
      <c r="S486" t="b">
        <f>OR(Tabla19[[#This Row],[Tiempo_lineal (ns)]]&gt;$C$508,Tabla19[[#This Row],[Tiempo_lineal (ns)]]&lt;$C$509)</f>
        <v>0</v>
      </c>
      <c r="T486" t="b">
        <f>OR(Tabla19[[#This Row],[Tiempo_normal (ns)]]&gt;$D$508,Tabla19[[#This Row],[Tiempo_normal (ns)]]&lt;$D$509)</f>
        <v>0</v>
      </c>
      <c r="U486" s="7">
        <v>483</v>
      </c>
      <c r="V486" t="b">
        <f>OR(Tabla310[[#This Row],[Tiempo_lineal (ns)]]&gt;$F$508,Tabla310[[#This Row],[Tiempo_lineal (ns)]]&lt;$F$509)</f>
        <v>0</v>
      </c>
      <c r="W486" t="b">
        <f>OR(Tabla310[[#This Row],[Tiempo_normal (ns)]]&gt;$G$508,Tabla310[[#This Row],[Tiempo_normal (ns)]]&lt;$G$509)</f>
        <v>0</v>
      </c>
      <c r="X486" s="7">
        <v>483</v>
      </c>
      <c r="Y486" t="b">
        <f>OR(Tabla411[[#This Row],[Tiempo_lineal (ns)]]&gt;$I$508,Tabla411[[#This Row],[Tiempo_lineal (ns)]]&lt;$I$509)</f>
        <v>0</v>
      </c>
      <c r="Z486" t="b">
        <f>OR(Tabla411[[#This Row],[Tiempo_normal (ns)]]&gt;$J$508,Tabla411[[#This Row],[Tiempo_normal (ns)]]&lt;$J$509)</f>
        <v>0</v>
      </c>
      <c r="AA486" s="7">
        <v>483</v>
      </c>
      <c r="AB486" t="b">
        <f>OR(Tabla512[[#This Row],[Tiempo_lineal (ns)]]&gt;$L$508,Tabla512[[#This Row],[Tiempo_lineal (ns)]]&lt;$L$509)</f>
        <v>0</v>
      </c>
      <c r="AC486" t="b">
        <f>OR(Tabla512[[#This Row],[Tiempo_normal (ns)]]&gt;$M$508,Tabla512[[#This Row],[Tiempo_normal (ns)]]&lt;$M$509)</f>
        <v>0</v>
      </c>
      <c r="AD486" s="7">
        <v>483</v>
      </c>
      <c r="AE486" t="b">
        <f>OR(Tabla613[[#This Row],[Tiempo_lineal (ns)]]&gt;$O$508,Tabla613[[#This Row],[Tiempo_lineal (ns)]]&lt;$O$509)</f>
        <v>0</v>
      </c>
      <c r="AF486" s="1" t="b">
        <f>OR(Tabla613[[#This Row],[Tiempo_normal (ns)]]&gt;$P$508,Tabla613[[#This Row],[Tiempo_normal (ns)]]&lt;$P$509)</f>
        <v>0</v>
      </c>
    </row>
    <row r="487" spans="2:32" x14ac:dyDescent="0.3">
      <c r="B487">
        <v>484</v>
      </c>
      <c r="C487">
        <v>21267</v>
      </c>
      <c r="D487">
        <v>70353</v>
      </c>
      <c r="E487">
        <v>484</v>
      </c>
      <c r="F487">
        <v>251925</v>
      </c>
      <c r="G487">
        <v>660231</v>
      </c>
      <c r="H487">
        <v>484</v>
      </c>
      <c r="I487" s="35">
        <v>2264450</v>
      </c>
      <c r="J487" s="35">
        <v>6876350</v>
      </c>
      <c r="K487">
        <v>484</v>
      </c>
      <c r="L487" s="35">
        <v>22309800</v>
      </c>
      <c r="M487" s="35">
        <v>73511000</v>
      </c>
      <c r="N487">
        <v>484</v>
      </c>
      <c r="O487" s="35">
        <v>236530000</v>
      </c>
      <c r="P487" s="35">
        <v>776764000</v>
      </c>
      <c r="R487" s="8">
        <v>484</v>
      </c>
      <c r="S487" t="b">
        <f>OR(Tabla19[[#This Row],[Tiempo_lineal (ns)]]&gt;$C$508,Tabla19[[#This Row],[Tiempo_lineal (ns)]]&lt;$C$509)</f>
        <v>0</v>
      </c>
      <c r="T487" t="b">
        <f>OR(Tabla19[[#This Row],[Tiempo_normal (ns)]]&gt;$D$508,Tabla19[[#This Row],[Tiempo_normal (ns)]]&lt;$D$509)</f>
        <v>0</v>
      </c>
      <c r="U487" s="8">
        <v>484</v>
      </c>
      <c r="V487" t="b">
        <f>OR(Tabla310[[#This Row],[Tiempo_lineal (ns)]]&gt;$F$508,Tabla310[[#This Row],[Tiempo_lineal (ns)]]&lt;$F$509)</f>
        <v>0</v>
      </c>
      <c r="W487" t="b">
        <f>OR(Tabla310[[#This Row],[Tiempo_normal (ns)]]&gt;$G$508,Tabla310[[#This Row],[Tiempo_normal (ns)]]&lt;$G$509)</f>
        <v>0</v>
      </c>
      <c r="X487" s="8">
        <v>484</v>
      </c>
      <c r="Y487" t="b">
        <f>OR(Tabla411[[#This Row],[Tiempo_lineal (ns)]]&gt;$I$508,Tabla411[[#This Row],[Tiempo_lineal (ns)]]&lt;$I$509)</f>
        <v>0</v>
      </c>
      <c r="Z487" t="b">
        <f>OR(Tabla411[[#This Row],[Tiempo_normal (ns)]]&gt;$J$508,Tabla411[[#This Row],[Tiempo_normal (ns)]]&lt;$J$509)</f>
        <v>0</v>
      </c>
      <c r="AA487" s="8">
        <v>484</v>
      </c>
      <c r="AB487" t="b">
        <f>OR(Tabla512[[#This Row],[Tiempo_lineal (ns)]]&gt;$L$508,Tabla512[[#This Row],[Tiempo_lineal (ns)]]&lt;$L$509)</f>
        <v>0</v>
      </c>
      <c r="AC487" t="b">
        <f>OR(Tabla512[[#This Row],[Tiempo_normal (ns)]]&gt;$M$508,Tabla512[[#This Row],[Tiempo_normal (ns)]]&lt;$M$509)</f>
        <v>0</v>
      </c>
      <c r="AD487" s="8">
        <v>484</v>
      </c>
      <c r="AE487" t="b">
        <f>OR(Tabla613[[#This Row],[Tiempo_lineal (ns)]]&gt;$O$508,Tabla613[[#This Row],[Tiempo_lineal (ns)]]&lt;$O$509)</f>
        <v>0</v>
      </c>
      <c r="AF487" s="1" t="b">
        <f>OR(Tabla613[[#This Row],[Tiempo_normal (ns)]]&gt;$P$508,Tabla613[[#This Row],[Tiempo_normal (ns)]]&lt;$P$509)</f>
        <v>0</v>
      </c>
    </row>
    <row r="488" spans="2:32" x14ac:dyDescent="0.3">
      <c r="B488">
        <v>485</v>
      </c>
      <c r="C488">
        <v>21253</v>
      </c>
      <c r="D488">
        <v>83430</v>
      </c>
      <c r="E488">
        <v>485</v>
      </c>
      <c r="F488">
        <v>212874</v>
      </c>
      <c r="G488">
        <v>816277</v>
      </c>
      <c r="H488">
        <v>485</v>
      </c>
      <c r="I488" s="35">
        <v>2159200</v>
      </c>
      <c r="J488" s="35">
        <v>6526090</v>
      </c>
      <c r="K488">
        <v>485</v>
      </c>
      <c r="L488" s="35">
        <v>22981700</v>
      </c>
      <c r="M488" s="35">
        <v>72618400</v>
      </c>
      <c r="N488">
        <v>485</v>
      </c>
      <c r="O488" s="35">
        <v>236601000</v>
      </c>
      <c r="P488" s="35">
        <v>798505000</v>
      </c>
      <c r="R488" s="7">
        <v>485</v>
      </c>
      <c r="S488" t="b">
        <f>OR(Tabla19[[#This Row],[Tiempo_lineal (ns)]]&gt;$C$508,Tabla19[[#This Row],[Tiempo_lineal (ns)]]&lt;$C$509)</f>
        <v>0</v>
      </c>
      <c r="T488" t="b">
        <f>OR(Tabla19[[#This Row],[Tiempo_normal (ns)]]&gt;$D$508,Tabla19[[#This Row],[Tiempo_normal (ns)]]&lt;$D$509)</f>
        <v>0</v>
      </c>
      <c r="U488" s="7">
        <v>485</v>
      </c>
      <c r="V488" t="b">
        <f>OR(Tabla310[[#This Row],[Tiempo_lineal (ns)]]&gt;$F$508,Tabla310[[#This Row],[Tiempo_lineal (ns)]]&lt;$F$509)</f>
        <v>0</v>
      </c>
      <c r="W488" t="b">
        <f>OR(Tabla310[[#This Row],[Tiempo_normal (ns)]]&gt;$G$508,Tabla310[[#This Row],[Tiempo_normal (ns)]]&lt;$G$509)</f>
        <v>0</v>
      </c>
      <c r="X488" s="7">
        <v>485</v>
      </c>
      <c r="Y488" t="b">
        <f>OR(Tabla411[[#This Row],[Tiempo_lineal (ns)]]&gt;$I$508,Tabla411[[#This Row],[Tiempo_lineal (ns)]]&lt;$I$509)</f>
        <v>0</v>
      </c>
      <c r="Z488" t="b">
        <f>OR(Tabla411[[#This Row],[Tiempo_normal (ns)]]&gt;$J$508,Tabla411[[#This Row],[Tiempo_normal (ns)]]&lt;$J$509)</f>
        <v>0</v>
      </c>
      <c r="AA488" s="7">
        <v>485</v>
      </c>
      <c r="AB488" t="b">
        <f>OR(Tabla512[[#This Row],[Tiempo_lineal (ns)]]&gt;$L$508,Tabla512[[#This Row],[Tiempo_lineal (ns)]]&lt;$L$509)</f>
        <v>0</v>
      </c>
      <c r="AC488" t="b">
        <f>OR(Tabla512[[#This Row],[Tiempo_normal (ns)]]&gt;$M$508,Tabla512[[#This Row],[Tiempo_normal (ns)]]&lt;$M$509)</f>
        <v>0</v>
      </c>
      <c r="AD488" s="7">
        <v>485</v>
      </c>
      <c r="AE488" t="b">
        <f>OR(Tabla613[[#This Row],[Tiempo_lineal (ns)]]&gt;$O$508,Tabla613[[#This Row],[Tiempo_lineal (ns)]]&lt;$O$509)</f>
        <v>0</v>
      </c>
      <c r="AF488" s="1" t="b">
        <f>OR(Tabla613[[#This Row],[Tiempo_normal (ns)]]&gt;$P$508,Tabla613[[#This Row],[Tiempo_normal (ns)]]&lt;$P$509)</f>
        <v>0</v>
      </c>
    </row>
    <row r="489" spans="2:32" x14ac:dyDescent="0.3">
      <c r="B489">
        <v>486</v>
      </c>
      <c r="C489">
        <v>21382</v>
      </c>
      <c r="D489">
        <v>67214</v>
      </c>
      <c r="E489">
        <v>486</v>
      </c>
      <c r="F489">
        <v>253521</v>
      </c>
      <c r="G489">
        <v>852450</v>
      </c>
      <c r="H489">
        <v>486</v>
      </c>
      <c r="I489" s="35">
        <v>2822500</v>
      </c>
      <c r="J489" s="35">
        <v>7012960</v>
      </c>
      <c r="K489">
        <v>486</v>
      </c>
      <c r="L489" s="35">
        <v>26455500</v>
      </c>
      <c r="M489" s="35">
        <v>69020200</v>
      </c>
      <c r="N489">
        <v>486</v>
      </c>
      <c r="O489" s="35">
        <v>232782000</v>
      </c>
      <c r="P489" s="35">
        <v>758205000</v>
      </c>
      <c r="R489" s="8">
        <v>486</v>
      </c>
      <c r="S489" t="b">
        <f>OR(Tabla19[[#This Row],[Tiempo_lineal (ns)]]&gt;$C$508,Tabla19[[#This Row],[Tiempo_lineal (ns)]]&lt;$C$509)</f>
        <v>0</v>
      </c>
      <c r="T489" t="b">
        <f>OR(Tabla19[[#This Row],[Tiempo_normal (ns)]]&gt;$D$508,Tabla19[[#This Row],[Tiempo_normal (ns)]]&lt;$D$509)</f>
        <v>0</v>
      </c>
      <c r="U489" s="8">
        <v>486</v>
      </c>
      <c r="V489" t="b">
        <f>OR(Tabla310[[#This Row],[Tiempo_lineal (ns)]]&gt;$F$508,Tabla310[[#This Row],[Tiempo_lineal (ns)]]&lt;$F$509)</f>
        <v>0</v>
      </c>
      <c r="W489" t="b">
        <f>OR(Tabla310[[#This Row],[Tiempo_normal (ns)]]&gt;$G$508,Tabla310[[#This Row],[Tiempo_normal (ns)]]&lt;$G$509)</f>
        <v>0</v>
      </c>
      <c r="X489" s="8">
        <v>486</v>
      </c>
      <c r="Y489" t="b">
        <f>OR(Tabla411[[#This Row],[Tiempo_lineal (ns)]]&gt;$I$508,Tabla411[[#This Row],[Tiempo_lineal (ns)]]&lt;$I$509)</f>
        <v>1</v>
      </c>
      <c r="Z489" t="b">
        <f>OR(Tabla411[[#This Row],[Tiempo_normal (ns)]]&gt;$J$508,Tabla411[[#This Row],[Tiempo_normal (ns)]]&lt;$J$509)</f>
        <v>0</v>
      </c>
      <c r="AA489" s="8">
        <v>486</v>
      </c>
      <c r="AB489" t="b">
        <f>OR(Tabla512[[#This Row],[Tiempo_lineal (ns)]]&gt;$L$508,Tabla512[[#This Row],[Tiempo_lineal (ns)]]&lt;$L$509)</f>
        <v>0</v>
      </c>
      <c r="AC489" t="b">
        <f>OR(Tabla512[[#This Row],[Tiempo_normal (ns)]]&gt;$M$508,Tabla512[[#This Row],[Tiempo_normal (ns)]]&lt;$M$509)</f>
        <v>0</v>
      </c>
      <c r="AD489" s="8">
        <v>486</v>
      </c>
      <c r="AE489" t="b">
        <f>OR(Tabla613[[#This Row],[Tiempo_lineal (ns)]]&gt;$O$508,Tabla613[[#This Row],[Tiempo_lineal (ns)]]&lt;$O$509)</f>
        <v>0</v>
      </c>
      <c r="AF489" s="1" t="b">
        <f>OR(Tabla613[[#This Row],[Tiempo_normal (ns)]]&gt;$P$508,Tabla613[[#This Row],[Tiempo_normal (ns)]]&lt;$P$509)</f>
        <v>0</v>
      </c>
    </row>
    <row r="490" spans="2:32" x14ac:dyDescent="0.3">
      <c r="B490">
        <v>487</v>
      </c>
      <c r="C490">
        <v>21287</v>
      </c>
      <c r="D490">
        <v>70729</v>
      </c>
      <c r="E490">
        <v>487</v>
      </c>
      <c r="F490">
        <v>269244</v>
      </c>
      <c r="G490">
        <v>827183</v>
      </c>
      <c r="H490">
        <v>487</v>
      </c>
      <c r="I490" s="35">
        <v>2253150</v>
      </c>
      <c r="J490" s="35">
        <v>6663400</v>
      </c>
      <c r="K490">
        <v>487</v>
      </c>
      <c r="L490" s="35">
        <v>21902300</v>
      </c>
      <c r="M490" s="35">
        <v>69887500</v>
      </c>
      <c r="N490">
        <v>487</v>
      </c>
      <c r="O490" s="35">
        <v>228281000</v>
      </c>
      <c r="P490" s="35">
        <v>774095000</v>
      </c>
      <c r="R490" s="7">
        <v>487</v>
      </c>
      <c r="S490" t="b">
        <f>OR(Tabla19[[#This Row],[Tiempo_lineal (ns)]]&gt;$C$508,Tabla19[[#This Row],[Tiempo_lineal (ns)]]&lt;$C$509)</f>
        <v>0</v>
      </c>
      <c r="T490" t="b">
        <f>OR(Tabla19[[#This Row],[Tiempo_normal (ns)]]&gt;$D$508,Tabla19[[#This Row],[Tiempo_normal (ns)]]&lt;$D$509)</f>
        <v>0</v>
      </c>
      <c r="U490" s="7">
        <v>487</v>
      </c>
      <c r="V490" t="b">
        <f>OR(Tabla310[[#This Row],[Tiempo_lineal (ns)]]&gt;$F$508,Tabla310[[#This Row],[Tiempo_lineal (ns)]]&lt;$F$509)</f>
        <v>0</v>
      </c>
      <c r="W490" t="b">
        <f>OR(Tabla310[[#This Row],[Tiempo_normal (ns)]]&gt;$G$508,Tabla310[[#This Row],[Tiempo_normal (ns)]]&lt;$G$509)</f>
        <v>0</v>
      </c>
      <c r="X490" s="7">
        <v>487</v>
      </c>
      <c r="Y490" t="b">
        <f>OR(Tabla411[[#This Row],[Tiempo_lineal (ns)]]&gt;$I$508,Tabla411[[#This Row],[Tiempo_lineal (ns)]]&lt;$I$509)</f>
        <v>0</v>
      </c>
      <c r="Z490" t="b">
        <f>OR(Tabla411[[#This Row],[Tiempo_normal (ns)]]&gt;$J$508,Tabla411[[#This Row],[Tiempo_normal (ns)]]&lt;$J$509)</f>
        <v>0</v>
      </c>
      <c r="AA490" s="7">
        <v>487</v>
      </c>
      <c r="AB490" t="b">
        <f>OR(Tabla512[[#This Row],[Tiempo_lineal (ns)]]&gt;$L$508,Tabla512[[#This Row],[Tiempo_lineal (ns)]]&lt;$L$509)</f>
        <v>0</v>
      </c>
      <c r="AC490" t="b">
        <f>OR(Tabla512[[#This Row],[Tiempo_normal (ns)]]&gt;$M$508,Tabla512[[#This Row],[Tiempo_normal (ns)]]&lt;$M$509)</f>
        <v>0</v>
      </c>
      <c r="AD490" s="7">
        <v>487</v>
      </c>
      <c r="AE490" t="b">
        <f>OR(Tabla613[[#This Row],[Tiempo_lineal (ns)]]&gt;$O$508,Tabla613[[#This Row],[Tiempo_lineal (ns)]]&lt;$O$509)</f>
        <v>0</v>
      </c>
      <c r="AF490" s="1" t="b">
        <f>OR(Tabla613[[#This Row],[Tiempo_normal (ns)]]&gt;$P$508,Tabla613[[#This Row],[Tiempo_normal (ns)]]&lt;$P$509)</f>
        <v>0</v>
      </c>
    </row>
    <row r="491" spans="2:32" x14ac:dyDescent="0.3">
      <c r="B491">
        <v>488</v>
      </c>
      <c r="C491">
        <v>21276</v>
      </c>
      <c r="D491">
        <v>70271</v>
      </c>
      <c r="E491">
        <v>488</v>
      </c>
      <c r="F491">
        <v>241126</v>
      </c>
      <c r="G491">
        <v>828703</v>
      </c>
      <c r="H491">
        <v>488</v>
      </c>
      <c r="I491" s="35">
        <v>2128800</v>
      </c>
      <c r="J491" s="35">
        <v>6586880</v>
      </c>
      <c r="K491">
        <v>488</v>
      </c>
      <c r="L491" s="35">
        <v>22038100</v>
      </c>
      <c r="M491" s="35">
        <v>70909100</v>
      </c>
      <c r="N491">
        <v>488</v>
      </c>
      <c r="O491" s="35">
        <v>254131000</v>
      </c>
      <c r="P491" s="35">
        <v>761032000</v>
      </c>
      <c r="R491" s="8">
        <v>488</v>
      </c>
      <c r="S491" t="b">
        <f>OR(Tabla19[[#This Row],[Tiempo_lineal (ns)]]&gt;$C$508,Tabla19[[#This Row],[Tiempo_lineal (ns)]]&lt;$C$509)</f>
        <v>0</v>
      </c>
      <c r="T491" t="b">
        <f>OR(Tabla19[[#This Row],[Tiempo_normal (ns)]]&gt;$D$508,Tabla19[[#This Row],[Tiempo_normal (ns)]]&lt;$D$509)</f>
        <v>0</v>
      </c>
      <c r="U491" s="8">
        <v>488</v>
      </c>
      <c r="V491" t="b">
        <f>OR(Tabla310[[#This Row],[Tiempo_lineal (ns)]]&gt;$F$508,Tabla310[[#This Row],[Tiempo_lineal (ns)]]&lt;$F$509)</f>
        <v>0</v>
      </c>
      <c r="W491" t="b">
        <f>OR(Tabla310[[#This Row],[Tiempo_normal (ns)]]&gt;$G$508,Tabla310[[#This Row],[Tiempo_normal (ns)]]&lt;$G$509)</f>
        <v>0</v>
      </c>
      <c r="X491" s="8">
        <v>488</v>
      </c>
      <c r="Y491" t="b">
        <f>OR(Tabla411[[#This Row],[Tiempo_lineal (ns)]]&gt;$I$508,Tabla411[[#This Row],[Tiempo_lineal (ns)]]&lt;$I$509)</f>
        <v>0</v>
      </c>
      <c r="Z491" t="b">
        <f>OR(Tabla411[[#This Row],[Tiempo_normal (ns)]]&gt;$J$508,Tabla411[[#This Row],[Tiempo_normal (ns)]]&lt;$J$509)</f>
        <v>0</v>
      </c>
      <c r="AA491" s="8">
        <v>488</v>
      </c>
      <c r="AB491" t="b">
        <f>OR(Tabla512[[#This Row],[Tiempo_lineal (ns)]]&gt;$L$508,Tabla512[[#This Row],[Tiempo_lineal (ns)]]&lt;$L$509)</f>
        <v>0</v>
      </c>
      <c r="AC491" t="b">
        <f>OR(Tabla512[[#This Row],[Tiempo_normal (ns)]]&gt;$M$508,Tabla512[[#This Row],[Tiempo_normal (ns)]]&lt;$M$509)</f>
        <v>0</v>
      </c>
      <c r="AD491" s="8">
        <v>488</v>
      </c>
      <c r="AE491" t="b">
        <f>OR(Tabla613[[#This Row],[Tiempo_lineal (ns)]]&gt;$O$508,Tabla613[[#This Row],[Tiempo_lineal (ns)]]&lt;$O$509)</f>
        <v>0</v>
      </c>
      <c r="AF491" s="1" t="b">
        <f>OR(Tabla613[[#This Row],[Tiempo_normal (ns)]]&gt;$P$508,Tabla613[[#This Row],[Tiempo_normal (ns)]]&lt;$P$509)</f>
        <v>0</v>
      </c>
    </row>
    <row r="492" spans="2:32" x14ac:dyDescent="0.3">
      <c r="B492">
        <v>489</v>
      </c>
      <c r="C492">
        <v>21279</v>
      </c>
      <c r="D492">
        <v>70407</v>
      </c>
      <c r="E492">
        <v>489</v>
      </c>
      <c r="F492">
        <v>240945</v>
      </c>
      <c r="G492">
        <v>844086</v>
      </c>
      <c r="H492">
        <v>489</v>
      </c>
      <c r="I492" s="35">
        <v>2125740</v>
      </c>
      <c r="J492" s="35">
        <v>6790890</v>
      </c>
      <c r="K492">
        <v>489</v>
      </c>
      <c r="L492" s="35">
        <v>21918900</v>
      </c>
      <c r="M492" s="35">
        <v>79659900</v>
      </c>
      <c r="N492">
        <v>489</v>
      </c>
      <c r="O492" s="35">
        <v>236369000</v>
      </c>
      <c r="P492" s="35">
        <v>783839000</v>
      </c>
      <c r="R492" s="7">
        <v>489</v>
      </c>
      <c r="S492" t="b">
        <f>OR(Tabla19[[#This Row],[Tiempo_lineal (ns)]]&gt;$C$508,Tabla19[[#This Row],[Tiempo_lineal (ns)]]&lt;$C$509)</f>
        <v>0</v>
      </c>
      <c r="T492" t="b">
        <f>OR(Tabla19[[#This Row],[Tiempo_normal (ns)]]&gt;$D$508,Tabla19[[#This Row],[Tiempo_normal (ns)]]&lt;$D$509)</f>
        <v>0</v>
      </c>
      <c r="U492" s="7">
        <v>489</v>
      </c>
      <c r="V492" t="b">
        <f>OR(Tabla310[[#This Row],[Tiempo_lineal (ns)]]&gt;$F$508,Tabla310[[#This Row],[Tiempo_lineal (ns)]]&lt;$F$509)</f>
        <v>0</v>
      </c>
      <c r="W492" t="b">
        <f>OR(Tabla310[[#This Row],[Tiempo_normal (ns)]]&gt;$G$508,Tabla310[[#This Row],[Tiempo_normal (ns)]]&lt;$G$509)</f>
        <v>0</v>
      </c>
      <c r="X492" s="7">
        <v>489</v>
      </c>
      <c r="Y492" t="b">
        <f>OR(Tabla411[[#This Row],[Tiempo_lineal (ns)]]&gt;$I$508,Tabla411[[#This Row],[Tiempo_lineal (ns)]]&lt;$I$509)</f>
        <v>0</v>
      </c>
      <c r="Z492" t="b">
        <f>OR(Tabla411[[#This Row],[Tiempo_normal (ns)]]&gt;$J$508,Tabla411[[#This Row],[Tiempo_normal (ns)]]&lt;$J$509)</f>
        <v>0</v>
      </c>
      <c r="AA492" s="7">
        <v>489</v>
      </c>
      <c r="AB492" t="b">
        <f>OR(Tabla512[[#This Row],[Tiempo_lineal (ns)]]&gt;$L$508,Tabla512[[#This Row],[Tiempo_lineal (ns)]]&lt;$L$509)</f>
        <v>0</v>
      </c>
      <c r="AC492" t="b">
        <f>OR(Tabla512[[#This Row],[Tiempo_normal (ns)]]&gt;$M$508,Tabla512[[#This Row],[Tiempo_normal (ns)]]&lt;$M$509)</f>
        <v>0</v>
      </c>
      <c r="AD492" s="7">
        <v>489</v>
      </c>
      <c r="AE492" t="b">
        <f>OR(Tabla613[[#This Row],[Tiempo_lineal (ns)]]&gt;$O$508,Tabla613[[#This Row],[Tiempo_lineal (ns)]]&lt;$O$509)</f>
        <v>0</v>
      </c>
      <c r="AF492" s="1" t="b">
        <f>OR(Tabla613[[#This Row],[Tiempo_normal (ns)]]&gt;$P$508,Tabla613[[#This Row],[Tiempo_normal (ns)]]&lt;$P$509)</f>
        <v>0</v>
      </c>
    </row>
    <row r="493" spans="2:32" x14ac:dyDescent="0.3">
      <c r="B493">
        <v>490</v>
      </c>
      <c r="C493">
        <v>21261</v>
      </c>
      <c r="D493">
        <v>72121</v>
      </c>
      <c r="E493">
        <v>490</v>
      </c>
      <c r="F493">
        <v>242282</v>
      </c>
      <c r="G493">
        <v>844753</v>
      </c>
      <c r="H493">
        <v>490</v>
      </c>
      <c r="I493" s="35">
        <v>2151260</v>
      </c>
      <c r="J493" s="35">
        <v>6872090</v>
      </c>
      <c r="K493">
        <v>490</v>
      </c>
      <c r="L493" s="35">
        <v>22582400</v>
      </c>
      <c r="M493" s="35">
        <v>73879800</v>
      </c>
      <c r="N493">
        <v>490</v>
      </c>
      <c r="O493" s="35">
        <v>228802000</v>
      </c>
      <c r="P493" s="35">
        <v>811859000</v>
      </c>
      <c r="R493" s="8">
        <v>490</v>
      </c>
      <c r="S493" t="b">
        <f>OR(Tabla19[[#This Row],[Tiempo_lineal (ns)]]&gt;$C$508,Tabla19[[#This Row],[Tiempo_lineal (ns)]]&lt;$C$509)</f>
        <v>0</v>
      </c>
      <c r="T493" t="b">
        <f>OR(Tabla19[[#This Row],[Tiempo_normal (ns)]]&gt;$D$508,Tabla19[[#This Row],[Tiempo_normal (ns)]]&lt;$D$509)</f>
        <v>0</v>
      </c>
      <c r="U493" s="8">
        <v>490</v>
      </c>
      <c r="V493" t="b">
        <f>OR(Tabla310[[#This Row],[Tiempo_lineal (ns)]]&gt;$F$508,Tabla310[[#This Row],[Tiempo_lineal (ns)]]&lt;$F$509)</f>
        <v>0</v>
      </c>
      <c r="W493" t="b">
        <f>OR(Tabla310[[#This Row],[Tiempo_normal (ns)]]&gt;$G$508,Tabla310[[#This Row],[Tiempo_normal (ns)]]&lt;$G$509)</f>
        <v>0</v>
      </c>
      <c r="X493" s="8">
        <v>490</v>
      </c>
      <c r="Y493" t="b">
        <f>OR(Tabla411[[#This Row],[Tiempo_lineal (ns)]]&gt;$I$508,Tabla411[[#This Row],[Tiempo_lineal (ns)]]&lt;$I$509)</f>
        <v>0</v>
      </c>
      <c r="Z493" t="b">
        <f>OR(Tabla411[[#This Row],[Tiempo_normal (ns)]]&gt;$J$508,Tabla411[[#This Row],[Tiempo_normal (ns)]]&lt;$J$509)</f>
        <v>0</v>
      </c>
      <c r="AA493" s="8">
        <v>490</v>
      </c>
      <c r="AB493" t="b">
        <f>OR(Tabla512[[#This Row],[Tiempo_lineal (ns)]]&gt;$L$508,Tabla512[[#This Row],[Tiempo_lineal (ns)]]&lt;$L$509)</f>
        <v>0</v>
      </c>
      <c r="AC493" t="b">
        <f>OR(Tabla512[[#This Row],[Tiempo_normal (ns)]]&gt;$M$508,Tabla512[[#This Row],[Tiempo_normal (ns)]]&lt;$M$509)</f>
        <v>0</v>
      </c>
      <c r="AD493" s="8">
        <v>490</v>
      </c>
      <c r="AE493" t="b">
        <f>OR(Tabla613[[#This Row],[Tiempo_lineal (ns)]]&gt;$O$508,Tabla613[[#This Row],[Tiempo_lineal (ns)]]&lt;$O$509)</f>
        <v>0</v>
      </c>
      <c r="AF493" s="1" t="b">
        <f>OR(Tabla613[[#This Row],[Tiempo_normal (ns)]]&gt;$P$508,Tabla613[[#This Row],[Tiempo_normal (ns)]]&lt;$P$509)</f>
        <v>0</v>
      </c>
    </row>
    <row r="494" spans="2:32" x14ac:dyDescent="0.3">
      <c r="B494">
        <v>491</v>
      </c>
      <c r="C494">
        <v>21266</v>
      </c>
      <c r="D494">
        <v>71316</v>
      </c>
      <c r="E494">
        <v>491</v>
      </c>
      <c r="F494">
        <v>269463</v>
      </c>
      <c r="G494">
        <v>847080</v>
      </c>
      <c r="H494">
        <v>491</v>
      </c>
      <c r="I494" s="35">
        <v>2128590</v>
      </c>
      <c r="J494" s="35">
        <v>6953230</v>
      </c>
      <c r="K494">
        <v>491</v>
      </c>
      <c r="L494" s="35">
        <v>24346700</v>
      </c>
      <c r="M494" s="35">
        <v>92802300</v>
      </c>
      <c r="N494">
        <v>491</v>
      </c>
      <c r="O494" s="35">
        <v>238690000</v>
      </c>
      <c r="P494" s="35">
        <v>784283000</v>
      </c>
      <c r="R494" s="7">
        <v>491</v>
      </c>
      <c r="S494" t="b">
        <f>OR(Tabla19[[#This Row],[Tiempo_lineal (ns)]]&gt;$C$508,Tabla19[[#This Row],[Tiempo_lineal (ns)]]&lt;$C$509)</f>
        <v>0</v>
      </c>
      <c r="T494" t="b">
        <f>OR(Tabla19[[#This Row],[Tiempo_normal (ns)]]&gt;$D$508,Tabla19[[#This Row],[Tiempo_normal (ns)]]&lt;$D$509)</f>
        <v>0</v>
      </c>
      <c r="U494" s="7">
        <v>491</v>
      </c>
      <c r="V494" t="b">
        <f>OR(Tabla310[[#This Row],[Tiempo_lineal (ns)]]&gt;$F$508,Tabla310[[#This Row],[Tiempo_lineal (ns)]]&lt;$F$509)</f>
        <v>0</v>
      </c>
      <c r="W494" t="b">
        <f>OR(Tabla310[[#This Row],[Tiempo_normal (ns)]]&gt;$G$508,Tabla310[[#This Row],[Tiempo_normal (ns)]]&lt;$G$509)</f>
        <v>0</v>
      </c>
      <c r="X494" s="7">
        <v>491</v>
      </c>
      <c r="Y494" t="b">
        <f>OR(Tabla411[[#This Row],[Tiempo_lineal (ns)]]&gt;$I$508,Tabla411[[#This Row],[Tiempo_lineal (ns)]]&lt;$I$509)</f>
        <v>0</v>
      </c>
      <c r="Z494" t="b">
        <f>OR(Tabla411[[#This Row],[Tiempo_normal (ns)]]&gt;$J$508,Tabla411[[#This Row],[Tiempo_normal (ns)]]&lt;$J$509)</f>
        <v>0</v>
      </c>
      <c r="AA494" s="7">
        <v>491</v>
      </c>
      <c r="AB494" t="b">
        <f>OR(Tabla512[[#This Row],[Tiempo_lineal (ns)]]&gt;$L$508,Tabla512[[#This Row],[Tiempo_lineal (ns)]]&lt;$L$509)</f>
        <v>0</v>
      </c>
      <c r="AC494" t="b">
        <f>OR(Tabla512[[#This Row],[Tiempo_normal (ns)]]&gt;$M$508,Tabla512[[#This Row],[Tiempo_normal (ns)]]&lt;$M$509)</f>
        <v>1</v>
      </c>
      <c r="AD494" s="7">
        <v>491</v>
      </c>
      <c r="AE494" t="b">
        <f>OR(Tabla613[[#This Row],[Tiempo_lineal (ns)]]&gt;$O$508,Tabla613[[#This Row],[Tiempo_lineal (ns)]]&lt;$O$509)</f>
        <v>0</v>
      </c>
      <c r="AF494" s="1" t="b">
        <f>OR(Tabla613[[#This Row],[Tiempo_normal (ns)]]&gt;$P$508,Tabla613[[#This Row],[Tiempo_normal (ns)]]&lt;$P$509)</f>
        <v>0</v>
      </c>
    </row>
    <row r="495" spans="2:32" x14ac:dyDescent="0.3">
      <c r="B495">
        <v>492</v>
      </c>
      <c r="C495">
        <v>21259</v>
      </c>
      <c r="D495">
        <v>71951</v>
      </c>
      <c r="E495">
        <v>492</v>
      </c>
      <c r="F495">
        <v>236093</v>
      </c>
      <c r="G495">
        <v>894520</v>
      </c>
      <c r="H495">
        <v>492</v>
      </c>
      <c r="I495" s="35">
        <v>2259590</v>
      </c>
      <c r="J495" s="35">
        <v>7597400</v>
      </c>
      <c r="K495">
        <v>492</v>
      </c>
      <c r="L495" s="35">
        <v>27051800</v>
      </c>
      <c r="M495" s="35">
        <v>71780500</v>
      </c>
      <c r="N495">
        <v>492</v>
      </c>
      <c r="O495" s="35">
        <v>230113000</v>
      </c>
      <c r="P495" s="35">
        <v>773976000</v>
      </c>
      <c r="R495" s="8">
        <v>492</v>
      </c>
      <c r="S495" t="b">
        <f>OR(Tabla19[[#This Row],[Tiempo_lineal (ns)]]&gt;$C$508,Tabla19[[#This Row],[Tiempo_lineal (ns)]]&lt;$C$509)</f>
        <v>0</v>
      </c>
      <c r="T495" t="b">
        <f>OR(Tabla19[[#This Row],[Tiempo_normal (ns)]]&gt;$D$508,Tabla19[[#This Row],[Tiempo_normal (ns)]]&lt;$D$509)</f>
        <v>0</v>
      </c>
      <c r="U495" s="8">
        <v>492</v>
      </c>
      <c r="V495" t="b">
        <f>OR(Tabla310[[#This Row],[Tiempo_lineal (ns)]]&gt;$F$508,Tabla310[[#This Row],[Tiempo_lineal (ns)]]&lt;$F$509)</f>
        <v>0</v>
      </c>
      <c r="W495" t="b">
        <f>OR(Tabla310[[#This Row],[Tiempo_normal (ns)]]&gt;$G$508,Tabla310[[#This Row],[Tiempo_normal (ns)]]&lt;$G$509)</f>
        <v>0</v>
      </c>
      <c r="X495" s="8">
        <v>492</v>
      </c>
      <c r="Y495" t="b">
        <f>OR(Tabla411[[#This Row],[Tiempo_lineal (ns)]]&gt;$I$508,Tabla411[[#This Row],[Tiempo_lineal (ns)]]&lt;$I$509)</f>
        <v>0</v>
      </c>
      <c r="Z495" t="b">
        <f>OR(Tabla411[[#This Row],[Tiempo_normal (ns)]]&gt;$J$508,Tabla411[[#This Row],[Tiempo_normal (ns)]]&lt;$J$509)</f>
        <v>0</v>
      </c>
      <c r="AA495" s="8">
        <v>492</v>
      </c>
      <c r="AB495" t="b">
        <f>OR(Tabla512[[#This Row],[Tiempo_lineal (ns)]]&gt;$L$508,Tabla512[[#This Row],[Tiempo_lineal (ns)]]&lt;$L$509)</f>
        <v>0</v>
      </c>
      <c r="AC495" t="b">
        <f>OR(Tabla512[[#This Row],[Tiempo_normal (ns)]]&gt;$M$508,Tabla512[[#This Row],[Tiempo_normal (ns)]]&lt;$M$509)</f>
        <v>0</v>
      </c>
      <c r="AD495" s="8">
        <v>492</v>
      </c>
      <c r="AE495" t="b">
        <f>OR(Tabla613[[#This Row],[Tiempo_lineal (ns)]]&gt;$O$508,Tabla613[[#This Row],[Tiempo_lineal (ns)]]&lt;$O$509)</f>
        <v>0</v>
      </c>
      <c r="AF495" s="1" t="b">
        <f>OR(Tabla613[[#This Row],[Tiempo_normal (ns)]]&gt;$P$508,Tabla613[[#This Row],[Tiempo_normal (ns)]]&lt;$P$509)</f>
        <v>0</v>
      </c>
    </row>
    <row r="496" spans="2:32" x14ac:dyDescent="0.3">
      <c r="B496">
        <v>493</v>
      </c>
      <c r="C496">
        <v>21303</v>
      </c>
      <c r="D496">
        <v>71230</v>
      </c>
      <c r="E496">
        <v>493</v>
      </c>
      <c r="F496">
        <v>240005</v>
      </c>
      <c r="G496">
        <v>876337</v>
      </c>
      <c r="H496">
        <v>493</v>
      </c>
      <c r="I496" s="35">
        <v>2579060</v>
      </c>
      <c r="J496" s="35">
        <v>8042570</v>
      </c>
      <c r="K496">
        <v>493</v>
      </c>
      <c r="L496" s="35">
        <v>24346200</v>
      </c>
      <c r="M496" s="35">
        <v>73506000</v>
      </c>
      <c r="N496">
        <v>493</v>
      </c>
      <c r="O496" s="35">
        <v>233211000</v>
      </c>
      <c r="P496" s="35">
        <v>798588000</v>
      </c>
      <c r="R496" s="7">
        <v>493</v>
      </c>
      <c r="S496" t="b">
        <f>OR(Tabla19[[#This Row],[Tiempo_lineal (ns)]]&gt;$C$508,Tabla19[[#This Row],[Tiempo_lineal (ns)]]&lt;$C$509)</f>
        <v>0</v>
      </c>
      <c r="T496" t="b">
        <f>OR(Tabla19[[#This Row],[Tiempo_normal (ns)]]&gt;$D$508,Tabla19[[#This Row],[Tiempo_normal (ns)]]&lt;$D$509)</f>
        <v>0</v>
      </c>
      <c r="U496" s="7">
        <v>493</v>
      </c>
      <c r="V496" t="b">
        <f>OR(Tabla310[[#This Row],[Tiempo_lineal (ns)]]&gt;$F$508,Tabla310[[#This Row],[Tiempo_lineal (ns)]]&lt;$F$509)</f>
        <v>0</v>
      </c>
      <c r="W496" t="b">
        <f>OR(Tabla310[[#This Row],[Tiempo_normal (ns)]]&gt;$G$508,Tabla310[[#This Row],[Tiempo_normal (ns)]]&lt;$G$509)</f>
        <v>0</v>
      </c>
      <c r="X496" s="7">
        <v>493</v>
      </c>
      <c r="Y496" t="b">
        <f>OR(Tabla411[[#This Row],[Tiempo_lineal (ns)]]&gt;$I$508,Tabla411[[#This Row],[Tiempo_lineal (ns)]]&lt;$I$509)</f>
        <v>1</v>
      </c>
      <c r="Z496" t="b">
        <f>OR(Tabla411[[#This Row],[Tiempo_normal (ns)]]&gt;$J$508,Tabla411[[#This Row],[Tiempo_normal (ns)]]&lt;$J$509)</f>
        <v>0</v>
      </c>
      <c r="AA496" s="7">
        <v>493</v>
      </c>
      <c r="AB496" t="b">
        <f>OR(Tabla512[[#This Row],[Tiempo_lineal (ns)]]&gt;$L$508,Tabla512[[#This Row],[Tiempo_lineal (ns)]]&lt;$L$509)</f>
        <v>0</v>
      </c>
      <c r="AC496" t="b">
        <f>OR(Tabla512[[#This Row],[Tiempo_normal (ns)]]&gt;$M$508,Tabla512[[#This Row],[Tiempo_normal (ns)]]&lt;$M$509)</f>
        <v>0</v>
      </c>
      <c r="AD496" s="7">
        <v>493</v>
      </c>
      <c r="AE496" t="b">
        <f>OR(Tabla613[[#This Row],[Tiempo_lineal (ns)]]&gt;$O$508,Tabla613[[#This Row],[Tiempo_lineal (ns)]]&lt;$O$509)</f>
        <v>0</v>
      </c>
      <c r="AF496" s="1" t="b">
        <f>OR(Tabla613[[#This Row],[Tiempo_normal (ns)]]&gt;$P$508,Tabla613[[#This Row],[Tiempo_normal (ns)]]&lt;$P$509)</f>
        <v>0</v>
      </c>
    </row>
    <row r="497" spans="2:32" x14ac:dyDescent="0.3">
      <c r="B497">
        <v>494</v>
      </c>
      <c r="C497">
        <v>21258</v>
      </c>
      <c r="D497">
        <v>71018</v>
      </c>
      <c r="E497">
        <v>494</v>
      </c>
      <c r="F497">
        <v>244014</v>
      </c>
      <c r="G497" s="35">
        <v>1003350</v>
      </c>
      <c r="H497">
        <v>494</v>
      </c>
      <c r="I497" s="35">
        <v>2128650</v>
      </c>
      <c r="J497" s="35">
        <v>6845510</v>
      </c>
      <c r="K497">
        <v>494</v>
      </c>
      <c r="L497" s="35">
        <v>22475200</v>
      </c>
      <c r="M497" s="35">
        <v>72570600</v>
      </c>
      <c r="N497">
        <v>494</v>
      </c>
      <c r="O497" s="35">
        <v>237635000</v>
      </c>
      <c r="P497" s="35">
        <v>745585000</v>
      </c>
      <c r="R497" s="8">
        <v>494</v>
      </c>
      <c r="S497" t="b">
        <f>OR(Tabla19[[#This Row],[Tiempo_lineal (ns)]]&gt;$C$508,Tabla19[[#This Row],[Tiempo_lineal (ns)]]&lt;$C$509)</f>
        <v>0</v>
      </c>
      <c r="T497" t="b">
        <f>OR(Tabla19[[#This Row],[Tiempo_normal (ns)]]&gt;$D$508,Tabla19[[#This Row],[Tiempo_normal (ns)]]&lt;$D$509)</f>
        <v>0</v>
      </c>
      <c r="U497" s="8">
        <v>494</v>
      </c>
      <c r="V497" t="b">
        <f>OR(Tabla310[[#This Row],[Tiempo_lineal (ns)]]&gt;$F$508,Tabla310[[#This Row],[Tiempo_lineal (ns)]]&lt;$F$509)</f>
        <v>0</v>
      </c>
      <c r="W497" t="b">
        <f>OR(Tabla310[[#This Row],[Tiempo_normal (ns)]]&gt;$G$508,Tabla310[[#This Row],[Tiempo_normal (ns)]]&lt;$G$509)</f>
        <v>0</v>
      </c>
      <c r="X497" s="8">
        <v>494</v>
      </c>
      <c r="Y497" t="b">
        <f>OR(Tabla411[[#This Row],[Tiempo_lineal (ns)]]&gt;$I$508,Tabla411[[#This Row],[Tiempo_lineal (ns)]]&lt;$I$509)</f>
        <v>0</v>
      </c>
      <c r="Z497" t="b">
        <f>OR(Tabla411[[#This Row],[Tiempo_normal (ns)]]&gt;$J$508,Tabla411[[#This Row],[Tiempo_normal (ns)]]&lt;$J$509)</f>
        <v>0</v>
      </c>
      <c r="AA497" s="8">
        <v>494</v>
      </c>
      <c r="AB497" t="b">
        <f>OR(Tabla512[[#This Row],[Tiempo_lineal (ns)]]&gt;$L$508,Tabla512[[#This Row],[Tiempo_lineal (ns)]]&lt;$L$509)</f>
        <v>0</v>
      </c>
      <c r="AC497" t="b">
        <f>OR(Tabla512[[#This Row],[Tiempo_normal (ns)]]&gt;$M$508,Tabla512[[#This Row],[Tiempo_normal (ns)]]&lt;$M$509)</f>
        <v>0</v>
      </c>
      <c r="AD497" s="8">
        <v>494</v>
      </c>
      <c r="AE497" t="b">
        <f>OR(Tabla613[[#This Row],[Tiempo_lineal (ns)]]&gt;$O$508,Tabla613[[#This Row],[Tiempo_lineal (ns)]]&lt;$O$509)</f>
        <v>0</v>
      </c>
      <c r="AF497" s="1" t="b">
        <f>OR(Tabla613[[#This Row],[Tiempo_normal (ns)]]&gt;$P$508,Tabla613[[#This Row],[Tiempo_normal (ns)]]&lt;$P$509)</f>
        <v>0</v>
      </c>
    </row>
    <row r="498" spans="2:32" x14ac:dyDescent="0.3">
      <c r="B498">
        <v>495</v>
      </c>
      <c r="C498">
        <v>21291</v>
      </c>
      <c r="D498">
        <v>66519</v>
      </c>
      <c r="E498">
        <v>495</v>
      </c>
      <c r="F498">
        <v>239340</v>
      </c>
      <c r="G498">
        <v>951908</v>
      </c>
      <c r="H498">
        <v>495</v>
      </c>
      <c r="I498" s="35">
        <v>2128570</v>
      </c>
      <c r="J498" s="35">
        <v>6596330</v>
      </c>
      <c r="K498">
        <v>495</v>
      </c>
      <c r="L498" s="35">
        <v>22030600</v>
      </c>
      <c r="M498" s="35">
        <v>73466700</v>
      </c>
      <c r="N498">
        <v>495</v>
      </c>
      <c r="O498" s="35">
        <v>251420000</v>
      </c>
      <c r="P498" s="35">
        <v>789527000</v>
      </c>
      <c r="R498" s="7">
        <v>495</v>
      </c>
      <c r="S498" t="b">
        <f>OR(Tabla19[[#This Row],[Tiempo_lineal (ns)]]&gt;$C$508,Tabla19[[#This Row],[Tiempo_lineal (ns)]]&lt;$C$509)</f>
        <v>0</v>
      </c>
      <c r="T498" t="b">
        <f>OR(Tabla19[[#This Row],[Tiempo_normal (ns)]]&gt;$D$508,Tabla19[[#This Row],[Tiempo_normal (ns)]]&lt;$D$509)</f>
        <v>0</v>
      </c>
      <c r="U498" s="7">
        <v>495</v>
      </c>
      <c r="V498" t="b">
        <f>OR(Tabla310[[#This Row],[Tiempo_lineal (ns)]]&gt;$F$508,Tabla310[[#This Row],[Tiempo_lineal (ns)]]&lt;$F$509)</f>
        <v>0</v>
      </c>
      <c r="W498" t="b">
        <f>OR(Tabla310[[#This Row],[Tiempo_normal (ns)]]&gt;$G$508,Tabla310[[#This Row],[Tiempo_normal (ns)]]&lt;$G$509)</f>
        <v>0</v>
      </c>
      <c r="X498" s="7">
        <v>495</v>
      </c>
      <c r="Y498" t="b">
        <f>OR(Tabla411[[#This Row],[Tiempo_lineal (ns)]]&gt;$I$508,Tabla411[[#This Row],[Tiempo_lineal (ns)]]&lt;$I$509)</f>
        <v>0</v>
      </c>
      <c r="Z498" t="b">
        <f>OR(Tabla411[[#This Row],[Tiempo_normal (ns)]]&gt;$J$508,Tabla411[[#This Row],[Tiempo_normal (ns)]]&lt;$J$509)</f>
        <v>0</v>
      </c>
      <c r="AA498" s="7">
        <v>495</v>
      </c>
      <c r="AB498" t="b">
        <f>OR(Tabla512[[#This Row],[Tiempo_lineal (ns)]]&gt;$L$508,Tabla512[[#This Row],[Tiempo_lineal (ns)]]&lt;$L$509)</f>
        <v>0</v>
      </c>
      <c r="AC498" t="b">
        <f>OR(Tabla512[[#This Row],[Tiempo_normal (ns)]]&gt;$M$508,Tabla512[[#This Row],[Tiempo_normal (ns)]]&lt;$M$509)</f>
        <v>0</v>
      </c>
      <c r="AD498" s="7">
        <v>495</v>
      </c>
      <c r="AE498" t="b">
        <f>OR(Tabla613[[#This Row],[Tiempo_lineal (ns)]]&gt;$O$508,Tabla613[[#This Row],[Tiempo_lineal (ns)]]&lt;$O$509)</f>
        <v>0</v>
      </c>
      <c r="AF498" s="1" t="b">
        <f>OR(Tabla613[[#This Row],[Tiempo_normal (ns)]]&gt;$P$508,Tabla613[[#This Row],[Tiempo_normal (ns)]]&lt;$P$509)</f>
        <v>0</v>
      </c>
    </row>
    <row r="499" spans="2:32" x14ac:dyDescent="0.3">
      <c r="B499">
        <v>496</v>
      </c>
      <c r="C499">
        <v>21277</v>
      </c>
      <c r="D499">
        <v>71257</v>
      </c>
      <c r="E499">
        <v>496</v>
      </c>
      <c r="F499">
        <v>240748</v>
      </c>
      <c r="G499">
        <v>973568</v>
      </c>
      <c r="H499">
        <v>496</v>
      </c>
      <c r="I499" s="35">
        <v>2134290</v>
      </c>
      <c r="J499" s="35">
        <v>6748530</v>
      </c>
      <c r="K499">
        <v>496</v>
      </c>
      <c r="L499" s="35">
        <v>27200200</v>
      </c>
      <c r="M499" s="35">
        <v>72054500</v>
      </c>
      <c r="N499">
        <v>496</v>
      </c>
      <c r="O499" s="35">
        <v>307102000</v>
      </c>
      <c r="P499" s="35">
        <v>763186000</v>
      </c>
      <c r="R499" s="8">
        <v>496</v>
      </c>
      <c r="S499" t="b">
        <f>OR(Tabla19[[#This Row],[Tiempo_lineal (ns)]]&gt;$C$508,Tabla19[[#This Row],[Tiempo_lineal (ns)]]&lt;$C$509)</f>
        <v>0</v>
      </c>
      <c r="T499" t="b">
        <f>OR(Tabla19[[#This Row],[Tiempo_normal (ns)]]&gt;$D$508,Tabla19[[#This Row],[Tiempo_normal (ns)]]&lt;$D$509)</f>
        <v>0</v>
      </c>
      <c r="U499" s="8">
        <v>496</v>
      </c>
      <c r="V499" t="b">
        <f>OR(Tabla310[[#This Row],[Tiempo_lineal (ns)]]&gt;$F$508,Tabla310[[#This Row],[Tiempo_lineal (ns)]]&lt;$F$509)</f>
        <v>0</v>
      </c>
      <c r="W499" t="b">
        <f>OR(Tabla310[[#This Row],[Tiempo_normal (ns)]]&gt;$G$508,Tabla310[[#This Row],[Tiempo_normal (ns)]]&lt;$G$509)</f>
        <v>0</v>
      </c>
      <c r="X499" s="8">
        <v>496</v>
      </c>
      <c r="Y499" t="b">
        <f>OR(Tabla411[[#This Row],[Tiempo_lineal (ns)]]&gt;$I$508,Tabla411[[#This Row],[Tiempo_lineal (ns)]]&lt;$I$509)</f>
        <v>0</v>
      </c>
      <c r="Z499" t="b">
        <f>OR(Tabla411[[#This Row],[Tiempo_normal (ns)]]&gt;$J$508,Tabla411[[#This Row],[Tiempo_normal (ns)]]&lt;$J$509)</f>
        <v>0</v>
      </c>
      <c r="AA499" s="8">
        <v>496</v>
      </c>
      <c r="AB499" t="b">
        <f>OR(Tabla512[[#This Row],[Tiempo_lineal (ns)]]&gt;$L$508,Tabla512[[#This Row],[Tiempo_lineal (ns)]]&lt;$L$509)</f>
        <v>0</v>
      </c>
      <c r="AC499" t="b">
        <f>OR(Tabla512[[#This Row],[Tiempo_normal (ns)]]&gt;$M$508,Tabla512[[#This Row],[Tiempo_normal (ns)]]&lt;$M$509)</f>
        <v>0</v>
      </c>
      <c r="AD499" s="8">
        <v>496</v>
      </c>
      <c r="AE499" t="b">
        <f>OR(Tabla613[[#This Row],[Tiempo_lineal (ns)]]&gt;$O$508,Tabla613[[#This Row],[Tiempo_lineal (ns)]]&lt;$O$509)</f>
        <v>1</v>
      </c>
      <c r="AF499" s="1" t="b">
        <f>OR(Tabla613[[#This Row],[Tiempo_normal (ns)]]&gt;$P$508,Tabla613[[#This Row],[Tiempo_normal (ns)]]&lt;$P$509)</f>
        <v>0</v>
      </c>
    </row>
    <row r="500" spans="2:32" x14ac:dyDescent="0.3">
      <c r="B500">
        <v>497</v>
      </c>
      <c r="C500">
        <v>21278</v>
      </c>
      <c r="D500">
        <v>67179</v>
      </c>
      <c r="E500">
        <v>497</v>
      </c>
      <c r="F500">
        <v>240956</v>
      </c>
      <c r="G500">
        <v>887959</v>
      </c>
      <c r="H500">
        <v>497</v>
      </c>
      <c r="I500" s="35">
        <v>2133250</v>
      </c>
      <c r="J500" s="35">
        <v>6579990</v>
      </c>
      <c r="K500">
        <v>497</v>
      </c>
      <c r="L500" s="35">
        <v>21835800</v>
      </c>
      <c r="M500" s="35">
        <v>71229300</v>
      </c>
      <c r="N500">
        <v>497</v>
      </c>
      <c r="O500" s="35">
        <v>228894000</v>
      </c>
      <c r="P500" s="35">
        <v>813143000</v>
      </c>
      <c r="R500" s="7">
        <v>497</v>
      </c>
      <c r="S500" t="b">
        <f>OR(Tabla19[[#This Row],[Tiempo_lineal (ns)]]&gt;$C$508,Tabla19[[#This Row],[Tiempo_lineal (ns)]]&lt;$C$509)</f>
        <v>0</v>
      </c>
      <c r="T500" t="b">
        <f>OR(Tabla19[[#This Row],[Tiempo_normal (ns)]]&gt;$D$508,Tabla19[[#This Row],[Tiempo_normal (ns)]]&lt;$D$509)</f>
        <v>0</v>
      </c>
      <c r="U500" s="7">
        <v>497</v>
      </c>
      <c r="V500" t="b">
        <f>OR(Tabla310[[#This Row],[Tiempo_lineal (ns)]]&gt;$F$508,Tabla310[[#This Row],[Tiempo_lineal (ns)]]&lt;$F$509)</f>
        <v>0</v>
      </c>
      <c r="W500" t="b">
        <f>OR(Tabla310[[#This Row],[Tiempo_normal (ns)]]&gt;$G$508,Tabla310[[#This Row],[Tiempo_normal (ns)]]&lt;$G$509)</f>
        <v>0</v>
      </c>
      <c r="X500" s="7">
        <v>497</v>
      </c>
      <c r="Y500" t="b">
        <f>OR(Tabla411[[#This Row],[Tiempo_lineal (ns)]]&gt;$I$508,Tabla411[[#This Row],[Tiempo_lineal (ns)]]&lt;$I$509)</f>
        <v>0</v>
      </c>
      <c r="Z500" t="b">
        <f>OR(Tabla411[[#This Row],[Tiempo_normal (ns)]]&gt;$J$508,Tabla411[[#This Row],[Tiempo_normal (ns)]]&lt;$J$509)</f>
        <v>0</v>
      </c>
      <c r="AA500" s="7">
        <v>497</v>
      </c>
      <c r="AB500" t="b">
        <f>OR(Tabla512[[#This Row],[Tiempo_lineal (ns)]]&gt;$L$508,Tabla512[[#This Row],[Tiempo_lineal (ns)]]&lt;$L$509)</f>
        <v>0</v>
      </c>
      <c r="AC500" t="b">
        <f>OR(Tabla512[[#This Row],[Tiempo_normal (ns)]]&gt;$M$508,Tabla512[[#This Row],[Tiempo_normal (ns)]]&lt;$M$509)</f>
        <v>0</v>
      </c>
      <c r="AD500" s="7">
        <v>497</v>
      </c>
      <c r="AE500" t="b">
        <f>OR(Tabla613[[#This Row],[Tiempo_lineal (ns)]]&gt;$O$508,Tabla613[[#This Row],[Tiempo_lineal (ns)]]&lt;$O$509)</f>
        <v>0</v>
      </c>
      <c r="AF500" s="1" t="b">
        <f>OR(Tabla613[[#This Row],[Tiempo_normal (ns)]]&gt;$P$508,Tabla613[[#This Row],[Tiempo_normal (ns)]]&lt;$P$509)</f>
        <v>0</v>
      </c>
    </row>
    <row r="501" spans="2:32" x14ac:dyDescent="0.3">
      <c r="B501">
        <v>498</v>
      </c>
      <c r="C501">
        <v>21281</v>
      </c>
      <c r="D501">
        <v>66417</v>
      </c>
      <c r="E501">
        <v>498</v>
      </c>
      <c r="F501">
        <v>239925</v>
      </c>
      <c r="G501">
        <v>881976</v>
      </c>
      <c r="H501">
        <v>498</v>
      </c>
      <c r="I501" s="35">
        <v>2458640</v>
      </c>
      <c r="J501" s="35">
        <v>6708820</v>
      </c>
      <c r="K501">
        <v>498</v>
      </c>
      <c r="L501" s="35">
        <v>22007100</v>
      </c>
      <c r="M501" s="35">
        <v>69177000</v>
      </c>
      <c r="N501">
        <v>498</v>
      </c>
      <c r="O501" s="35">
        <v>230739000</v>
      </c>
      <c r="P501" s="35">
        <v>744646000</v>
      </c>
      <c r="R501" s="8">
        <v>498</v>
      </c>
      <c r="S501" t="b">
        <f>OR(Tabla19[[#This Row],[Tiempo_lineal (ns)]]&gt;$C$508,Tabla19[[#This Row],[Tiempo_lineal (ns)]]&lt;$C$509)</f>
        <v>0</v>
      </c>
      <c r="T501" t="b">
        <f>OR(Tabla19[[#This Row],[Tiempo_normal (ns)]]&gt;$D$508,Tabla19[[#This Row],[Tiempo_normal (ns)]]&lt;$D$509)</f>
        <v>0</v>
      </c>
      <c r="U501" s="8">
        <v>498</v>
      </c>
      <c r="V501" t="b">
        <f>OR(Tabla310[[#This Row],[Tiempo_lineal (ns)]]&gt;$F$508,Tabla310[[#This Row],[Tiempo_lineal (ns)]]&lt;$F$509)</f>
        <v>0</v>
      </c>
      <c r="W501" t="b">
        <f>OR(Tabla310[[#This Row],[Tiempo_normal (ns)]]&gt;$G$508,Tabla310[[#This Row],[Tiempo_normal (ns)]]&lt;$G$509)</f>
        <v>0</v>
      </c>
      <c r="X501" s="8">
        <v>498</v>
      </c>
      <c r="Y501" t="b">
        <f>OR(Tabla411[[#This Row],[Tiempo_lineal (ns)]]&gt;$I$508,Tabla411[[#This Row],[Tiempo_lineal (ns)]]&lt;$I$509)</f>
        <v>0</v>
      </c>
      <c r="Z501" t="b">
        <f>OR(Tabla411[[#This Row],[Tiempo_normal (ns)]]&gt;$J$508,Tabla411[[#This Row],[Tiempo_normal (ns)]]&lt;$J$509)</f>
        <v>0</v>
      </c>
      <c r="AA501" s="8">
        <v>498</v>
      </c>
      <c r="AB501" t="b">
        <f>OR(Tabla512[[#This Row],[Tiempo_lineal (ns)]]&gt;$L$508,Tabla512[[#This Row],[Tiempo_lineal (ns)]]&lt;$L$509)</f>
        <v>0</v>
      </c>
      <c r="AC501" t="b">
        <f>OR(Tabla512[[#This Row],[Tiempo_normal (ns)]]&gt;$M$508,Tabla512[[#This Row],[Tiempo_normal (ns)]]&lt;$M$509)</f>
        <v>0</v>
      </c>
      <c r="AD501" s="8">
        <v>498</v>
      </c>
      <c r="AE501" t="b">
        <f>OR(Tabla613[[#This Row],[Tiempo_lineal (ns)]]&gt;$O$508,Tabla613[[#This Row],[Tiempo_lineal (ns)]]&lt;$O$509)</f>
        <v>0</v>
      </c>
      <c r="AF501" s="1" t="b">
        <f>OR(Tabla613[[#This Row],[Tiempo_normal (ns)]]&gt;$P$508,Tabla613[[#This Row],[Tiempo_normal (ns)]]&lt;$P$509)</f>
        <v>0</v>
      </c>
    </row>
    <row r="502" spans="2:32" x14ac:dyDescent="0.3">
      <c r="B502">
        <v>499</v>
      </c>
      <c r="C502">
        <v>21276</v>
      </c>
      <c r="D502">
        <v>71620</v>
      </c>
      <c r="E502">
        <v>499</v>
      </c>
      <c r="F502">
        <v>245637</v>
      </c>
      <c r="G502">
        <v>973346</v>
      </c>
      <c r="H502">
        <v>499</v>
      </c>
      <c r="I502" s="35">
        <v>2251080</v>
      </c>
      <c r="J502" s="35">
        <v>6853650</v>
      </c>
      <c r="K502">
        <v>499</v>
      </c>
      <c r="L502" s="35">
        <v>21838000</v>
      </c>
      <c r="M502" s="35">
        <v>72250800</v>
      </c>
      <c r="N502">
        <v>499</v>
      </c>
      <c r="O502" s="35">
        <v>225760000</v>
      </c>
      <c r="P502" s="35">
        <v>774261000</v>
      </c>
      <c r="R502" s="7">
        <v>499</v>
      </c>
      <c r="S502" t="b">
        <f>OR(Tabla19[[#This Row],[Tiempo_lineal (ns)]]&gt;$C$508,Tabla19[[#This Row],[Tiempo_lineal (ns)]]&lt;$C$509)</f>
        <v>0</v>
      </c>
      <c r="T502" t="b">
        <f>OR(Tabla19[[#This Row],[Tiempo_normal (ns)]]&gt;$D$508,Tabla19[[#This Row],[Tiempo_normal (ns)]]&lt;$D$509)</f>
        <v>0</v>
      </c>
      <c r="U502" s="7">
        <v>499</v>
      </c>
      <c r="V502" t="b">
        <f>OR(Tabla310[[#This Row],[Tiempo_lineal (ns)]]&gt;$F$508,Tabla310[[#This Row],[Tiempo_lineal (ns)]]&lt;$F$509)</f>
        <v>0</v>
      </c>
      <c r="W502" t="b">
        <f>OR(Tabla310[[#This Row],[Tiempo_normal (ns)]]&gt;$G$508,Tabla310[[#This Row],[Tiempo_normal (ns)]]&lt;$G$509)</f>
        <v>0</v>
      </c>
      <c r="X502" s="7">
        <v>499</v>
      </c>
      <c r="Y502" t="b">
        <f>OR(Tabla411[[#This Row],[Tiempo_lineal (ns)]]&gt;$I$508,Tabla411[[#This Row],[Tiempo_lineal (ns)]]&lt;$I$509)</f>
        <v>0</v>
      </c>
      <c r="Z502" t="b">
        <f>OR(Tabla411[[#This Row],[Tiempo_normal (ns)]]&gt;$J$508,Tabla411[[#This Row],[Tiempo_normal (ns)]]&lt;$J$509)</f>
        <v>0</v>
      </c>
      <c r="AA502" s="7">
        <v>499</v>
      </c>
      <c r="AB502" t="b">
        <f>OR(Tabla512[[#This Row],[Tiempo_lineal (ns)]]&gt;$L$508,Tabla512[[#This Row],[Tiempo_lineal (ns)]]&lt;$L$509)</f>
        <v>0</v>
      </c>
      <c r="AC502" t="b">
        <f>OR(Tabla512[[#This Row],[Tiempo_normal (ns)]]&gt;$M$508,Tabla512[[#This Row],[Tiempo_normal (ns)]]&lt;$M$509)</f>
        <v>0</v>
      </c>
      <c r="AD502" s="7">
        <v>499</v>
      </c>
      <c r="AE502" t="b">
        <f>OR(Tabla613[[#This Row],[Tiempo_lineal (ns)]]&gt;$O$508,Tabla613[[#This Row],[Tiempo_lineal (ns)]]&lt;$O$509)</f>
        <v>0</v>
      </c>
      <c r="AF502" s="1" t="b">
        <f>OR(Tabla613[[#This Row],[Tiempo_normal (ns)]]&gt;$P$508,Tabla613[[#This Row],[Tiempo_normal (ns)]]&lt;$P$509)</f>
        <v>0</v>
      </c>
    </row>
    <row r="503" spans="2:32" x14ac:dyDescent="0.3">
      <c r="B503">
        <v>500</v>
      </c>
      <c r="C503">
        <v>21275</v>
      </c>
      <c r="D503">
        <v>70964</v>
      </c>
      <c r="E503">
        <v>500</v>
      </c>
      <c r="F503">
        <v>253485</v>
      </c>
      <c r="G503">
        <v>750833</v>
      </c>
      <c r="H503">
        <v>500</v>
      </c>
      <c r="I503" s="35">
        <v>2312960</v>
      </c>
      <c r="J503" s="35">
        <v>6679350</v>
      </c>
      <c r="K503">
        <v>500</v>
      </c>
      <c r="L503" s="35">
        <v>21931400</v>
      </c>
      <c r="M503" s="35">
        <v>69274800</v>
      </c>
      <c r="N503">
        <v>500</v>
      </c>
      <c r="O503" s="35">
        <v>248071000</v>
      </c>
      <c r="P503" s="35">
        <v>777215000</v>
      </c>
      <c r="R503" s="9">
        <v>500</v>
      </c>
      <c r="S503" s="2" t="b">
        <f>OR(Tabla19[[#This Row],[Tiempo_lineal (ns)]]&gt;$C$508,Tabla19[[#This Row],[Tiempo_lineal (ns)]]&lt;$C$509)</f>
        <v>0</v>
      </c>
      <c r="T503" s="2" t="b">
        <f>OR(Tabla19[[#This Row],[Tiempo_normal (ns)]]&gt;$D$508,Tabla19[[#This Row],[Tiempo_normal (ns)]]&lt;$D$509)</f>
        <v>0</v>
      </c>
      <c r="U503" s="9">
        <v>500</v>
      </c>
      <c r="V503" s="2" t="b">
        <f>OR(Tabla310[[#This Row],[Tiempo_lineal (ns)]]&gt;$F$508,Tabla310[[#This Row],[Tiempo_lineal (ns)]]&lt;$F$509)</f>
        <v>0</v>
      </c>
      <c r="W503" s="2" t="b">
        <f>OR(Tabla310[[#This Row],[Tiempo_normal (ns)]]&gt;$G$508,Tabla310[[#This Row],[Tiempo_normal (ns)]]&lt;$G$509)</f>
        <v>0</v>
      </c>
      <c r="X503" s="9">
        <v>500</v>
      </c>
      <c r="Y503" s="2" t="b">
        <f>OR(Tabla411[[#This Row],[Tiempo_lineal (ns)]]&gt;$I$508,Tabla411[[#This Row],[Tiempo_lineal (ns)]]&lt;$I$509)</f>
        <v>0</v>
      </c>
      <c r="Z503" s="2" t="b">
        <f>OR(Tabla411[[#This Row],[Tiempo_normal (ns)]]&gt;$J$508,Tabla411[[#This Row],[Tiempo_normal (ns)]]&lt;$J$509)</f>
        <v>0</v>
      </c>
      <c r="AA503" s="9">
        <v>500</v>
      </c>
      <c r="AB503" s="2" t="b">
        <f>OR(Tabla512[[#This Row],[Tiempo_lineal (ns)]]&gt;$L$508,Tabla512[[#This Row],[Tiempo_lineal (ns)]]&lt;$L$509)</f>
        <v>0</v>
      </c>
      <c r="AC503" s="2" t="b">
        <f>OR(Tabla512[[#This Row],[Tiempo_normal (ns)]]&gt;$M$508,Tabla512[[#This Row],[Tiempo_normal (ns)]]&lt;$M$509)</f>
        <v>0</v>
      </c>
      <c r="AD503" s="9">
        <v>500</v>
      </c>
      <c r="AE503" s="2" t="b">
        <f>OR(Tabla613[[#This Row],[Tiempo_lineal (ns)]]&gt;$O$508,Tabla613[[#This Row],[Tiempo_lineal (ns)]]&lt;$O$509)</f>
        <v>0</v>
      </c>
      <c r="AF503" s="3" t="b">
        <f>OR(Tabla613[[#This Row],[Tiempo_normal (ns)]]&gt;$P$508,Tabla613[[#This Row],[Tiempo_normal (ns)]]&lt;$P$509)</f>
        <v>0</v>
      </c>
    </row>
    <row r="505" spans="2:32" x14ac:dyDescent="0.3">
      <c r="B505" s="29" t="s">
        <v>12</v>
      </c>
      <c r="C505" s="10">
        <f>QUARTILE(Tabla19[Tiempo_lineal (ns)],1)</f>
        <v>21279</v>
      </c>
      <c r="D505" s="11">
        <f>QUARTILE(Tabla19[Tiempo_normal (ns)],1)</f>
        <v>71066</v>
      </c>
      <c r="E505" s="29" t="s">
        <v>12</v>
      </c>
      <c r="F505" s="21">
        <f>QUARTILE(Tabla310[Tiempo_lineal (ns)],1)</f>
        <v>212666.25</v>
      </c>
      <c r="G505" s="22">
        <f>QUARTILE(Tabla310[Tiempo_normal (ns)],1)</f>
        <v>652681</v>
      </c>
      <c r="H505" s="29" t="s">
        <v>12</v>
      </c>
      <c r="I505" s="18">
        <f>QUARTILE(Tabla411[Tiempo_lineal (ns)],1)</f>
        <v>2139195</v>
      </c>
      <c r="J505" s="11">
        <f>QUARTILE(Tabla411[Tiempo_normal (ns)],1)</f>
        <v>6630527.5</v>
      </c>
      <c r="K505" s="29" t="s">
        <v>12</v>
      </c>
      <c r="L505" s="21">
        <f>QUARTILE(Tabla512[Tiempo_lineal (ns)],1)</f>
        <v>22208475</v>
      </c>
      <c r="M505" s="22">
        <f>QUARTILE(Tabla512[Tiempo_normal (ns)],1)</f>
        <v>71731400</v>
      </c>
      <c r="N505" s="29" t="s">
        <v>12</v>
      </c>
      <c r="O505" s="18">
        <f>QUARTILE(Tabla613[Tiempo_lineal (ns)],1)</f>
        <v>230530750</v>
      </c>
      <c r="P505" s="11">
        <f>QUARTILE(Tabla613[Tiempo_normal (ns)],1)</f>
        <v>759333500</v>
      </c>
      <c r="R505" s="33" t="s">
        <v>13</v>
      </c>
      <c r="S505" s="27">
        <f>COUNTIF(S4:S503,TRUE)</f>
        <v>11</v>
      </c>
      <c r="T505" s="27">
        <f>COUNTIF(T4:T503,TRUE)</f>
        <v>7</v>
      </c>
      <c r="U505" s="33" t="s">
        <v>13</v>
      </c>
      <c r="V505" s="27">
        <f t="shared" ref="V505:AF505" si="0">COUNTIF(V4:V503,TRUE)</f>
        <v>11</v>
      </c>
      <c r="W505" s="27">
        <f t="shared" si="0"/>
        <v>4</v>
      </c>
      <c r="X505" s="33" t="s">
        <v>13</v>
      </c>
      <c r="Y505" s="27">
        <f t="shared" si="0"/>
        <v>52</v>
      </c>
      <c r="Z505" s="27">
        <f t="shared" si="0"/>
        <v>44</v>
      </c>
      <c r="AA505" s="33" t="s">
        <v>13</v>
      </c>
      <c r="AB505" s="27">
        <f t="shared" si="0"/>
        <v>15</v>
      </c>
      <c r="AC505" s="27">
        <f t="shared" si="0"/>
        <v>23</v>
      </c>
      <c r="AD505" s="33" t="s">
        <v>13</v>
      </c>
      <c r="AE505" s="27">
        <f t="shared" si="0"/>
        <v>20</v>
      </c>
      <c r="AF505" s="28">
        <f t="shared" si="0"/>
        <v>16</v>
      </c>
    </row>
    <row r="506" spans="2:32" x14ac:dyDescent="0.3">
      <c r="B506" s="30" t="s">
        <v>8</v>
      </c>
      <c r="C506" s="12">
        <f>QUARTILE(Tabla19[Tiempo_lineal (ns)],3)</f>
        <v>26356.5</v>
      </c>
      <c r="D506" s="13">
        <f>QUARTILE(Tabla19[Tiempo_normal (ns)],3)</f>
        <v>89034.25</v>
      </c>
      <c r="E506" s="30" t="s">
        <v>8</v>
      </c>
      <c r="F506" s="23">
        <f>QUARTILE(Tabla310[Tiempo_lineal (ns)],3)</f>
        <v>255516</v>
      </c>
      <c r="G506" s="24">
        <f>QUARTILE(Tabla310[Tiempo_normal (ns)],3)</f>
        <v>826834.25</v>
      </c>
      <c r="H506" s="30" t="s">
        <v>8</v>
      </c>
      <c r="I506" s="19">
        <f>QUARTILE(Tabla411[Tiempo_lineal (ns)],3)</f>
        <v>2285812.5</v>
      </c>
      <c r="J506" s="13">
        <f>QUARTILE(Tabla411[Tiempo_normal (ns)],3)</f>
        <v>7232265</v>
      </c>
      <c r="K506" s="30" t="s">
        <v>8</v>
      </c>
      <c r="L506" s="23">
        <f>QUARTILE(Tabla512[Tiempo_lineal (ns)],3)</f>
        <v>24283550</v>
      </c>
      <c r="M506" s="24">
        <f>QUARTILE(Tabla512[Tiempo_normal (ns)],3)</f>
        <v>78099125</v>
      </c>
      <c r="N506" s="30" t="s">
        <v>8</v>
      </c>
      <c r="O506" s="19">
        <f>QUARTILE(Tabla613[Tiempo_lineal (ns)],3)</f>
        <v>242774250</v>
      </c>
      <c r="P506" s="13">
        <f>QUARTILE(Tabla613[Tiempo_normal (ns)],3)</f>
        <v>789790250</v>
      </c>
    </row>
    <row r="507" spans="2:32" x14ac:dyDescent="0.3">
      <c r="B507" s="30" t="s">
        <v>9</v>
      </c>
      <c r="C507" s="12">
        <f>ABS(C506-C505)</f>
        <v>5077.5</v>
      </c>
      <c r="D507" s="13">
        <f>ABS(D506-D505)</f>
        <v>17968.25</v>
      </c>
      <c r="E507" s="30" t="s">
        <v>9</v>
      </c>
      <c r="F507" s="23">
        <f t="shared" ref="F507:L507" si="1">ABS(F506-F505)</f>
        <v>42849.75</v>
      </c>
      <c r="G507" s="24">
        <f t="shared" si="1"/>
        <v>174153.25</v>
      </c>
      <c r="H507" s="30" t="s">
        <v>9</v>
      </c>
      <c r="I507" s="19">
        <f t="shared" si="1"/>
        <v>146617.5</v>
      </c>
      <c r="J507" s="13">
        <f t="shared" si="1"/>
        <v>601737.5</v>
      </c>
      <c r="K507" s="30" t="s">
        <v>9</v>
      </c>
      <c r="L507" s="23">
        <f t="shared" si="1"/>
        <v>2075075</v>
      </c>
      <c r="M507" s="24">
        <f>ABS(M506-M505)</f>
        <v>6367725</v>
      </c>
      <c r="N507" s="30" t="s">
        <v>9</v>
      </c>
      <c r="O507" s="19">
        <f>ABS(O506-O505)</f>
        <v>12243500</v>
      </c>
      <c r="P507" s="13">
        <f>ABS(P506-P505)</f>
        <v>30456750</v>
      </c>
      <c r="S507" s="32" t="s">
        <v>15</v>
      </c>
      <c r="T507" s="34" t="s">
        <v>16</v>
      </c>
      <c r="W507" s="32" t="s">
        <v>15</v>
      </c>
      <c r="X507" s="34" t="s">
        <v>16</v>
      </c>
    </row>
    <row r="508" spans="2:32" x14ac:dyDescent="0.3">
      <c r="B508" s="30" t="s">
        <v>10</v>
      </c>
      <c r="C508" s="12">
        <f>C506+(C507*1.5)</f>
        <v>33972.75</v>
      </c>
      <c r="D508" s="13">
        <f>D506+(D507*1.5)</f>
        <v>115986.625</v>
      </c>
      <c r="E508" s="30" t="s">
        <v>10</v>
      </c>
      <c r="F508" s="23">
        <f t="shared" ref="F508:P508" si="2">F506+(F507*1.5)</f>
        <v>319790.625</v>
      </c>
      <c r="G508" s="24">
        <f t="shared" si="2"/>
        <v>1088064.125</v>
      </c>
      <c r="H508" s="30" t="s">
        <v>10</v>
      </c>
      <c r="I508" s="19">
        <f t="shared" si="2"/>
        <v>2505738.75</v>
      </c>
      <c r="J508" s="13">
        <f t="shared" si="2"/>
        <v>8134871.25</v>
      </c>
      <c r="K508" s="30" t="s">
        <v>10</v>
      </c>
      <c r="L508" s="23">
        <f t="shared" si="2"/>
        <v>27396162.5</v>
      </c>
      <c r="M508" s="24">
        <f t="shared" si="2"/>
        <v>87650712.5</v>
      </c>
      <c r="N508" s="30" t="s">
        <v>10</v>
      </c>
      <c r="O508" s="19">
        <f t="shared" si="2"/>
        <v>261139500</v>
      </c>
      <c r="P508" s="13">
        <f t="shared" si="2"/>
        <v>835475375</v>
      </c>
      <c r="R508" s="33" t="s">
        <v>4</v>
      </c>
      <c r="S508" s="36">
        <f>AVERAGE(Tabla19[Tiempo_lineal (ns)])/1000000</f>
        <v>2.437605E-2</v>
      </c>
      <c r="T508" s="37">
        <f>AVERAGE(Tabla19[Tiempo_normal (ns)])/1000000</f>
        <v>8.1274240000000011E-2</v>
      </c>
      <c r="V508" s="33" t="s">
        <v>4</v>
      </c>
      <c r="W508" s="27">
        <v>11</v>
      </c>
      <c r="X508" s="27">
        <v>7</v>
      </c>
    </row>
    <row r="509" spans="2:32" x14ac:dyDescent="0.3">
      <c r="B509" s="31" t="s">
        <v>11</v>
      </c>
      <c r="C509" s="14">
        <f>C505-(C507*1.5)</f>
        <v>13662.75</v>
      </c>
      <c r="D509" s="15">
        <f>D505-(D507*1.5)</f>
        <v>44113.625</v>
      </c>
      <c r="E509" s="31" t="s">
        <v>11</v>
      </c>
      <c r="F509" s="25">
        <f t="shared" ref="F509:P509" si="3">F505-(F507*1.5)</f>
        <v>148391.625</v>
      </c>
      <c r="G509" s="26">
        <f t="shared" si="3"/>
        <v>391451.125</v>
      </c>
      <c r="H509" s="31" t="s">
        <v>11</v>
      </c>
      <c r="I509" s="20">
        <f t="shared" si="3"/>
        <v>1919268.75</v>
      </c>
      <c r="J509" s="15">
        <f t="shared" si="3"/>
        <v>5727921.25</v>
      </c>
      <c r="K509" s="31" t="s">
        <v>11</v>
      </c>
      <c r="L509" s="25">
        <f t="shared" si="3"/>
        <v>19095862.5</v>
      </c>
      <c r="M509" s="26">
        <f t="shared" si="3"/>
        <v>62179812.5</v>
      </c>
      <c r="N509" s="31" t="s">
        <v>11</v>
      </c>
      <c r="O509" s="20">
        <f t="shared" si="3"/>
        <v>212165500</v>
      </c>
      <c r="P509" s="15">
        <f t="shared" si="3"/>
        <v>713648375</v>
      </c>
      <c r="R509" s="33" t="s">
        <v>5</v>
      </c>
      <c r="S509" s="38">
        <f>AVERAGE(Tabla310[Tiempo_lineal (ns)])/1000000</f>
        <v>0.236057196</v>
      </c>
      <c r="T509" s="39">
        <f>AVERAGE(Tabla310[Tiempo_normal (ns)])/1000000</f>
        <v>0.74045109600000003</v>
      </c>
      <c r="V509" s="33" t="s">
        <v>5</v>
      </c>
      <c r="W509" s="27">
        <v>11</v>
      </c>
      <c r="X509" s="28">
        <v>4</v>
      </c>
    </row>
    <row r="510" spans="2:32" x14ac:dyDescent="0.3">
      <c r="R510" s="33" t="s">
        <v>5</v>
      </c>
      <c r="S510" s="36">
        <f>AVERAGE(Tabla411[Tiempo_lineal (ns)])/1000000</f>
        <v>2.2808955200000001</v>
      </c>
      <c r="T510" s="37">
        <f>AVERAGE(Tabla411[Tiempo_normal (ns)])/1000000</f>
        <v>7.0782094200000003</v>
      </c>
      <c r="V510" s="33" t="s">
        <v>5</v>
      </c>
      <c r="W510" s="16">
        <v>52</v>
      </c>
      <c r="X510" s="17">
        <v>44</v>
      </c>
    </row>
    <row r="511" spans="2:32" x14ac:dyDescent="0.3">
      <c r="B511" s="33" t="s">
        <v>14</v>
      </c>
      <c r="C511" s="16">
        <f>AVERAGE(Tabla19[Tiempo_lineal (ns)])</f>
        <v>24376.05</v>
      </c>
      <c r="D511" s="17">
        <f>AVERAGE(Tabla19[Tiempo_normal (ns)])</f>
        <v>81274.240000000005</v>
      </c>
      <c r="E511" s="33" t="s">
        <v>14</v>
      </c>
      <c r="F511" s="27">
        <f>AVERAGE(Tabla310[Tiempo_lineal (ns)])</f>
        <v>236057.196</v>
      </c>
      <c r="G511" s="28">
        <f>AVERAGE(Tabla310[Tiempo_normal (ns)])</f>
        <v>740451.09600000002</v>
      </c>
      <c r="H511" s="33" t="s">
        <v>14</v>
      </c>
      <c r="I511" s="16">
        <f>AVERAGE(Tabla411[Tiempo_lineal (ns)])</f>
        <v>2280895.52</v>
      </c>
      <c r="J511" s="17">
        <f>AVERAGE(Tabla411[Tiempo_normal (ns)])</f>
        <v>7078209.4199999999</v>
      </c>
      <c r="K511" s="33" t="s">
        <v>14</v>
      </c>
      <c r="L511" s="27">
        <f>AVERAGE(Tabla512[Tiempo_lineal (ns)])</f>
        <v>23538853.800000001</v>
      </c>
      <c r="M511" s="28">
        <f>AVERAGE(Tabla512[Tiempo_normal (ns)])</f>
        <v>76012480.799999997</v>
      </c>
      <c r="N511" s="33" t="s">
        <v>14</v>
      </c>
      <c r="O511" s="16">
        <f>AVERAGE(Tabla613[Tiempo_lineal (ns)])</f>
        <v>238617604</v>
      </c>
      <c r="P511" s="17">
        <f>AVERAGE(Tabla613[Tiempo_normal (ns)])</f>
        <v>777195896</v>
      </c>
      <c r="R511" s="33" t="s">
        <v>6</v>
      </c>
      <c r="S511" s="38">
        <f>AVERAGE(Tabla512[Tiempo_lineal (ns)])/1000000</f>
        <v>23.538853800000002</v>
      </c>
      <c r="T511" s="39">
        <f>AVERAGE(Tabla512[Tiempo_normal (ns)])/1000000</f>
        <v>76.012480799999992</v>
      </c>
      <c r="V511" s="33" t="s">
        <v>6</v>
      </c>
      <c r="W511" s="27">
        <v>15</v>
      </c>
      <c r="X511" s="28">
        <v>23</v>
      </c>
    </row>
    <row r="512" spans="2:32" x14ac:dyDescent="0.3">
      <c r="R512" s="33" t="s">
        <v>7</v>
      </c>
      <c r="S512" s="36">
        <f>AVERAGE(Tabla613[Tiempo_lineal (ns)])/1000000</f>
        <v>238.617604</v>
      </c>
      <c r="T512" s="37">
        <f>AVERAGE(Tabla613[Tiempo_normal (ns)])/1000000</f>
        <v>777.19589599999995</v>
      </c>
      <c r="V512" s="33" t="s">
        <v>7</v>
      </c>
      <c r="W512" s="16">
        <v>20</v>
      </c>
      <c r="X512" s="17">
        <v>16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512"/>
  <sheetViews>
    <sheetView topLeftCell="A506" zoomScale="80" zoomScaleNormal="80" workbookViewId="0">
      <selection activeCell="T538" sqref="T538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4"/>
      <c r="C2" s="5" t="s">
        <v>3</v>
      </c>
      <c r="D2" s="6"/>
      <c r="E2" s="4"/>
      <c r="F2" s="5" t="s">
        <v>4</v>
      </c>
      <c r="G2" s="6"/>
      <c r="H2" s="4"/>
      <c r="I2" s="5" t="s">
        <v>5</v>
      </c>
      <c r="J2" s="6"/>
      <c r="K2" s="4"/>
      <c r="L2" s="5" t="s">
        <v>6</v>
      </c>
      <c r="M2" s="6"/>
      <c r="N2" s="4"/>
      <c r="O2" s="5" t="s">
        <v>7</v>
      </c>
      <c r="P2" s="6"/>
      <c r="R2" s="4"/>
      <c r="S2" s="5" t="s">
        <v>3</v>
      </c>
      <c r="T2" s="6"/>
      <c r="U2" s="4"/>
      <c r="V2" s="5" t="s">
        <v>4</v>
      </c>
      <c r="W2" s="6"/>
      <c r="X2" s="4"/>
      <c r="Y2" s="5" t="s">
        <v>5</v>
      </c>
      <c r="Z2" s="6"/>
      <c r="AA2" s="4"/>
      <c r="AB2" s="5" t="s">
        <v>6</v>
      </c>
      <c r="AC2" s="6"/>
      <c r="AD2" s="4"/>
      <c r="AE2" s="5" t="s">
        <v>7</v>
      </c>
      <c r="AF2" s="6"/>
    </row>
    <row r="3" spans="2:32" x14ac:dyDescent="0.3"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R3" s="4" t="s">
        <v>0</v>
      </c>
      <c r="S3" s="5" t="s">
        <v>1</v>
      </c>
      <c r="T3" s="5" t="s">
        <v>2</v>
      </c>
      <c r="U3" s="5" t="s">
        <v>0</v>
      </c>
      <c r="V3" s="5" t="s">
        <v>1</v>
      </c>
      <c r="W3" s="5" t="s">
        <v>2</v>
      </c>
      <c r="X3" s="5" t="s">
        <v>0</v>
      </c>
      <c r="Y3" s="5" t="s">
        <v>1</v>
      </c>
      <c r="Z3" s="5" t="s">
        <v>2</v>
      </c>
      <c r="AA3" s="5" t="s">
        <v>0</v>
      </c>
      <c r="AB3" s="5" t="s">
        <v>1</v>
      </c>
      <c r="AC3" s="5" t="s">
        <v>2</v>
      </c>
      <c r="AD3" s="5" t="s">
        <v>0</v>
      </c>
      <c r="AE3" s="5" t="s">
        <v>1</v>
      </c>
      <c r="AF3" s="6" t="s">
        <v>2</v>
      </c>
    </row>
    <row r="4" spans="2:32" x14ac:dyDescent="0.3">
      <c r="B4">
        <v>1</v>
      </c>
      <c r="C4">
        <v>303</v>
      </c>
      <c r="D4">
        <v>212</v>
      </c>
      <c r="E4">
        <v>1</v>
      </c>
      <c r="F4">
        <v>338</v>
      </c>
      <c r="G4">
        <v>123</v>
      </c>
      <c r="H4">
        <v>1</v>
      </c>
      <c r="I4">
        <v>1557</v>
      </c>
      <c r="J4">
        <v>362</v>
      </c>
      <c r="K4">
        <v>1</v>
      </c>
      <c r="L4">
        <v>2429</v>
      </c>
      <c r="M4">
        <v>282</v>
      </c>
      <c r="N4">
        <v>1</v>
      </c>
      <c r="O4">
        <v>3072</v>
      </c>
      <c r="P4">
        <v>1837</v>
      </c>
      <c r="R4" s="7">
        <v>1</v>
      </c>
      <c r="S4" t="b">
        <f>OR(Tabla1[[#This Row],[Tiempo_lineal (ns)]]&gt;$C$508,Tabla1[[#This Row],[Tiempo_lineal (ns)]]&lt;$C$509)</f>
        <v>1</v>
      </c>
      <c r="T4" t="b">
        <f>OR(Tabla1[[#This Row],[Tiempo_normal (ns)]]&gt;$D$508,Tabla1[[#This Row],[Tiempo_normal (ns)]]&lt;$D$509)</f>
        <v>1</v>
      </c>
      <c r="U4" s="7">
        <v>1</v>
      </c>
      <c r="V4" t="b">
        <f>OR(Tabla3[[#This Row],[Tiempo_lineal (ns)]]&gt;$F$508,Tabla3[[#This Row],[Tiempo_lineal (ns)]]&lt;$F$509)</f>
        <v>1</v>
      </c>
      <c r="W4" t="b">
        <f>OR(Tabla3[[#This Row],[Tiempo_normal (ns)]]&gt;$G$508,Tabla3[[#This Row],[Tiempo_normal (ns)]]&lt;$G$509)</f>
        <v>0</v>
      </c>
      <c r="X4" s="7">
        <v>1</v>
      </c>
      <c r="Y4" t="b">
        <f>OR(Tabla4[[#This Row],[Tiempo_lineal (ns)]]&gt;$I$508,Tabla4[[#This Row],[Tiempo_lineal (ns)]]&lt;$I$509)</f>
        <v>1</v>
      </c>
      <c r="Z4" t="b">
        <f>OR(Tabla4[[#This Row],[Tiempo_normal (ns)]]&gt;$J$508,Tabla4[[#This Row],[Tiempo_normal (ns)]]&lt;$J$509)</f>
        <v>0</v>
      </c>
      <c r="AA4" s="7">
        <v>1</v>
      </c>
      <c r="AB4" t="b">
        <f>OR(Tabla5[[#This Row],[Tiempo_lineal (ns)]]&gt;$L$508,Tabla5[[#This Row],[Tiempo_lineal (ns)]]&lt;$L$509)</f>
        <v>0</v>
      </c>
      <c r="AC4" t="b">
        <f>OR(Tabla5[[#This Row],[Tiempo_normal (ns)]]&gt;$M$508,Tabla5[[#This Row],[Tiempo_normal (ns)]]&lt;$M$509)</f>
        <v>0</v>
      </c>
      <c r="AD4" s="7">
        <v>1</v>
      </c>
      <c r="AE4" t="b">
        <f>OR(Tabla6[[#This Row],[Tiempo_lineal (ns)]]&gt;$O$508,Tabla6[[#This Row],[Tiempo_lineal (ns)]]&lt;$O$509)</f>
        <v>0</v>
      </c>
      <c r="AF4" s="1" t="b">
        <f>OR(Tabla6[[#This Row],[Tiempo_normal (ns)]]&gt;$P$508,Tabla6[[#This Row],[Tiempo_normal (ns)]]&lt;$P$509)</f>
        <v>0</v>
      </c>
    </row>
    <row r="5" spans="2:32" x14ac:dyDescent="0.3">
      <c r="B5">
        <v>2</v>
      </c>
      <c r="C5">
        <v>105</v>
      </c>
      <c r="D5">
        <v>66</v>
      </c>
      <c r="E5">
        <v>2</v>
      </c>
      <c r="F5">
        <v>144</v>
      </c>
      <c r="G5">
        <v>92</v>
      </c>
      <c r="H5">
        <v>2</v>
      </c>
      <c r="I5">
        <v>262</v>
      </c>
      <c r="J5">
        <v>85</v>
      </c>
      <c r="K5">
        <v>2</v>
      </c>
      <c r="L5">
        <v>1538</v>
      </c>
      <c r="M5">
        <v>305</v>
      </c>
      <c r="N5">
        <v>2</v>
      </c>
      <c r="O5">
        <v>2592</v>
      </c>
      <c r="P5">
        <v>1342</v>
      </c>
      <c r="R5" s="8">
        <v>2</v>
      </c>
      <c r="S5" t="b">
        <f>OR(Tabla1[[#This Row],[Tiempo_lineal (ns)]]&gt;$C$508,Tabla1[[#This Row],[Tiempo_lineal (ns)]]&lt;$C$509)</f>
        <v>0</v>
      </c>
      <c r="T5" t="b">
        <f>OR(Tabla1[[#This Row],[Tiempo_normal (ns)]]&gt;$D$508,Tabla1[[#This Row],[Tiempo_normal (ns)]]&lt;$D$509)</f>
        <v>0</v>
      </c>
      <c r="U5" s="8">
        <v>2</v>
      </c>
      <c r="V5" t="b">
        <f>OR(Tabla3[[#This Row],[Tiempo_lineal (ns)]]&gt;$F$508,Tabla3[[#This Row],[Tiempo_lineal (ns)]]&lt;$F$509)</f>
        <v>0</v>
      </c>
      <c r="W5" t="b">
        <f>OR(Tabla3[[#This Row],[Tiempo_normal (ns)]]&gt;$G$508,Tabla3[[#This Row],[Tiempo_normal (ns)]]&lt;$G$509)</f>
        <v>0</v>
      </c>
      <c r="X5" s="8">
        <v>2</v>
      </c>
      <c r="Y5" t="b">
        <f>OR(Tabla4[[#This Row],[Tiempo_lineal (ns)]]&gt;$I$508,Tabla4[[#This Row],[Tiempo_lineal (ns)]]&lt;$I$509)</f>
        <v>0</v>
      </c>
      <c r="Z5" t="b">
        <f>OR(Tabla4[[#This Row],[Tiempo_normal (ns)]]&gt;$J$508,Tabla4[[#This Row],[Tiempo_normal (ns)]]&lt;$J$509)</f>
        <v>0</v>
      </c>
      <c r="AA5" s="8">
        <v>2</v>
      </c>
      <c r="AB5" t="b">
        <f>OR(Tabla5[[#This Row],[Tiempo_lineal (ns)]]&gt;$L$508,Tabla5[[#This Row],[Tiempo_lineal (ns)]]&lt;$L$509)</f>
        <v>0</v>
      </c>
      <c r="AC5" t="b">
        <f>OR(Tabla5[[#This Row],[Tiempo_normal (ns)]]&gt;$M$508,Tabla5[[#This Row],[Tiempo_normal (ns)]]&lt;$M$509)</f>
        <v>0</v>
      </c>
      <c r="AD5" s="8">
        <v>2</v>
      </c>
      <c r="AE5" t="b">
        <f>OR(Tabla6[[#This Row],[Tiempo_lineal (ns)]]&gt;$O$508,Tabla6[[#This Row],[Tiempo_lineal (ns)]]&lt;$O$509)</f>
        <v>0</v>
      </c>
      <c r="AF5" s="1" t="b">
        <f>OR(Tabla6[[#This Row],[Tiempo_normal (ns)]]&gt;$P$508,Tabla6[[#This Row],[Tiempo_normal (ns)]]&lt;$P$509)</f>
        <v>0</v>
      </c>
    </row>
    <row r="6" spans="2:32" x14ac:dyDescent="0.3">
      <c r="B6">
        <v>3</v>
      </c>
      <c r="C6">
        <v>111</v>
      </c>
      <c r="D6">
        <v>54</v>
      </c>
      <c r="E6">
        <v>3</v>
      </c>
      <c r="F6">
        <v>164</v>
      </c>
      <c r="G6">
        <v>101</v>
      </c>
      <c r="H6">
        <v>3</v>
      </c>
      <c r="I6">
        <v>236</v>
      </c>
      <c r="J6">
        <v>263</v>
      </c>
      <c r="K6">
        <v>3</v>
      </c>
      <c r="L6">
        <v>1015</v>
      </c>
      <c r="M6">
        <v>1191</v>
      </c>
      <c r="N6">
        <v>3</v>
      </c>
      <c r="O6">
        <v>3384</v>
      </c>
      <c r="P6">
        <v>1160</v>
      </c>
      <c r="R6" s="7">
        <v>3</v>
      </c>
      <c r="S6" t="b">
        <f>OR(Tabla1[[#This Row],[Tiempo_lineal (ns)]]&gt;$C$508,Tabla1[[#This Row],[Tiempo_lineal (ns)]]&lt;$C$509)</f>
        <v>0</v>
      </c>
      <c r="T6" t="b">
        <f>OR(Tabla1[[#This Row],[Tiempo_normal (ns)]]&gt;$D$508,Tabla1[[#This Row],[Tiempo_normal (ns)]]&lt;$D$509)</f>
        <v>0</v>
      </c>
      <c r="U6" s="7">
        <v>3</v>
      </c>
      <c r="V6" t="b">
        <f>OR(Tabla3[[#This Row],[Tiempo_lineal (ns)]]&gt;$F$508,Tabla3[[#This Row],[Tiempo_lineal (ns)]]&lt;$F$509)</f>
        <v>0</v>
      </c>
      <c r="W6" t="b">
        <f>OR(Tabla3[[#This Row],[Tiempo_normal (ns)]]&gt;$G$508,Tabla3[[#This Row],[Tiempo_normal (ns)]]&lt;$G$509)</f>
        <v>0</v>
      </c>
      <c r="X6" s="7">
        <v>3</v>
      </c>
      <c r="Y6" t="b">
        <f>OR(Tabla4[[#This Row],[Tiempo_lineal (ns)]]&gt;$I$508,Tabla4[[#This Row],[Tiempo_lineal (ns)]]&lt;$I$509)</f>
        <v>0</v>
      </c>
      <c r="Z6" t="b">
        <f>OR(Tabla4[[#This Row],[Tiempo_normal (ns)]]&gt;$J$508,Tabla4[[#This Row],[Tiempo_normal (ns)]]&lt;$J$509)</f>
        <v>0</v>
      </c>
      <c r="AA6" s="7">
        <v>3</v>
      </c>
      <c r="AB6" t="b">
        <f>OR(Tabla5[[#This Row],[Tiempo_lineal (ns)]]&gt;$L$508,Tabla5[[#This Row],[Tiempo_lineal (ns)]]&lt;$L$509)</f>
        <v>0</v>
      </c>
      <c r="AC6" t="b">
        <f>OR(Tabla5[[#This Row],[Tiempo_normal (ns)]]&gt;$M$508,Tabla5[[#This Row],[Tiempo_normal (ns)]]&lt;$M$509)</f>
        <v>0</v>
      </c>
      <c r="AD6" s="7">
        <v>3</v>
      </c>
      <c r="AE6" t="b">
        <f>OR(Tabla6[[#This Row],[Tiempo_lineal (ns)]]&gt;$O$508,Tabla6[[#This Row],[Tiempo_lineal (ns)]]&lt;$O$509)</f>
        <v>0</v>
      </c>
      <c r="AF6" s="1" t="b">
        <f>OR(Tabla6[[#This Row],[Tiempo_normal (ns)]]&gt;$P$508,Tabla6[[#This Row],[Tiempo_normal (ns)]]&lt;$P$509)</f>
        <v>0</v>
      </c>
    </row>
    <row r="7" spans="2:32" x14ac:dyDescent="0.3">
      <c r="B7">
        <v>4</v>
      </c>
      <c r="C7">
        <v>106</v>
      </c>
      <c r="D7">
        <v>52</v>
      </c>
      <c r="E7">
        <v>4</v>
      </c>
      <c r="F7">
        <v>127</v>
      </c>
      <c r="G7">
        <v>130</v>
      </c>
      <c r="H7">
        <v>4</v>
      </c>
      <c r="I7">
        <v>181</v>
      </c>
      <c r="J7">
        <v>93</v>
      </c>
      <c r="K7">
        <v>4</v>
      </c>
      <c r="L7">
        <v>687</v>
      </c>
      <c r="M7">
        <v>250</v>
      </c>
      <c r="N7">
        <v>4</v>
      </c>
      <c r="O7">
        <v>3193</v>
      </c>
      <c r="P7">
        <v>1384</v>
      </c>
      <c r="R7" s="8">
        <v>4</v>
      </c>
      <c r="S7" t="b">
        <f>OR(Tabla1[[#This Row],[Tiempo_lineal (ns)]]&gt;$C$508,Tabla1[[#This Row],[Tiempo_lineal (ns)]]&lt;$C$509)</f>
        <v>0</v>
      </c>
      <c r="T7" t="b">
        <f>OR(Tabla1[[#This Row],[Tiempo_normal (ns)]]&gt;$D$508,Tabla1[[#This Row],[Tiempo_normal (ns)]]&lt;$D$509)</f>
        <v>0</v>
      </c>
      <c r="U7" s="8">
        <v>4</v>
      </c>
      <c r="V7" t="b">
        <f>OR(Tabla3[[#This Row],[Tiempo_lineal (ns)]]&gt;$F$508,Tabla3[[#This Row],[Tiempo_lineal (ns)]]&lt;$F$509)</f>
        <v>0</v>
      </c>
      <c r="W7" t="b">
        <f>OR(Tabla3[[#This Row],[Tiempo_normal (ns)]]&gt;$G$508,Tabla3[[#This Row],[Tiempo_normal (ns)]]&lt;$G$509)</f>
        <v>0</v>
      </c>
      <c r="X7" s="8">
        <v>4</v>
      </c>
      <c r="Y7" t="b">
        <f>OR(Tabla4[[#This Row],[Tiempo_lineal (ns)]]&gt;$I$508,Tabla4[[#This Row],[Tiempo_lineal (ns)]]&lt;$I$509)</f>
        <v>0</v>
      </c>
      <c r="Z7" t="b">
        <f>OR(Tabla4[[#This Row],[Tiempo_normal (ns)]]&gt;$J$508,Tabla4[[#This Row],[Tiempo_normal (ns)]]&lt;$J$509)</f>
        <v>0</v>
      </c>
      <c r="AA7" s="8">
        <v>4</v>
      </c>
      <c r="AB7" t="b">
        <f>OR(Tabla5[[#This Row],[Tiempo_lineal (ns)]]&gt;$L$508,Tabla5[[#This Row],[Tiempo_lineal (ns)]]&lt;$L$509)</f>
        <v>0</v>
      </c>
      <c r="AC7" t="b">
        <f>OR(Tabla5[[#This Row],[Tiempo_normal (ns)]]&gt;$M$508,Tabla5[[#This Row],[Tiempo_normal (ns)]]&lt;$M$509)</f>
        <v>0</v>
      </c>
      <c r="AD7" s="8">
        <v>4</v>
      </c>
      <c r="AE7" t="b">
        <f>OR(Tabla6[[#This Row],[Tiempo_lineal (ns)]]&gt;$O$508,Tabla6[[#This Row],[Tiempo_lineal (ns)]]&lt;$O$509)</f>
        <v>0</v>
      </c>
      <c r="AF7" s="1" t="b">
        <f>OR(Tabla6[[#This Row],[Tiempo_normal (ns)]]&gt;$P$508,Tabla6[[#This Row],[Tiempo_normal (ns)]]&lt;$P$509)</f>
        <v>0</v>
      </c>
    </row>
    <row r="8" spans="2:32" x14ac:dyDescent="0.3">
      <c r="B8">
        <v>5</v>
      </c>
      <c r="C8">
        <v>142</v>
      </c>
      <c r="D8">
        <v>66</v>
      </c>
      <c r="E8">
        <v>5</v>
      </c>
      <c r="F8">
        <v>137</v>
      </c>
      <c r="G8">
        <v>93</v>
      </c>
      <c r="H8">
        <v>5</v>
      </c>
      <c r="I8">
        <v>328</v>
      </c>
      <c r="J8">
        <v>149</v>
      </c>
      <c r="K8">
        <v>5</v>
      </c>
      <c r="L8">
        <v>1285</v>
      </c>
      <c r="M8">
        <v>463</v>
      </c>
      <c r="N8">
        <v>5</v>
      </c>
      <c r="O8">
        <v>4014</v>
      </c>
      <c r="P8">
        <v>1385</v>
      </c>
      <c r="R8" s="7">
        <v>5</v>
      </c>
      <c r="S8" t="b">
        <f>OR(Tabla1[[#This Row],[Tiempo_lineal (ns)]]&gt;$C$508,Tabla1[[#This Row],[Tiempo_lineal (ns)]]&lt;$C$509)</f>
        <v>0</v>
      </c>
      <c r="T8" t="b">
        <f>OR(Tabla1[[#This Row],[Tiempo_normal (ns)]]&gt;$D$508,Tabla1[[#This Row],[Tiempo_normal (ns)]]&lt;$D$509)</f>
        <v>0</v>
      </c>
      <c r="U8" s="7">
        <v>5</v>
      </c>
      <c r="V8" t="b">
        <f>OR(Tabla3[[#This Row],[Tiempo_lineal (ns)]]&gt;$F$508,Tabla3[[#This Row],[Tiempo_lineal (ns)]]&lt;$F$509)</f>
        <v>0</v>
      </c>
      <c r="W8" t="b">
        <f>OR(Tabla3[[#This Row],[Tiempo_normal (ns)]]&gt;$G$508,Tabla3[[#This Row],[Tiempo_normal (ns)]]&lt;$G$509)</f>
        <v>0</v>
      </c>
      <c r="X8" s="7">
        <v>5</v>
      </c>
      <c r="Y8" t="b">
        <f>OR(Tabla4[[#This Row],[Tiempo_lineal (ns)]]&gt;$I$508,Tabla4[[#This Row],[Tiempo_lineal (ns)]]&lt;$I$509)</f>
        <v>0</v>
      </c>
      <c r="Z8" t="b">
        <f>OR(Tabla4[[#This Row],[Tiempo_normal (ns)]]&gt;$J$508,Tabla4[[#This Row],[Tiempo_normal (ns)]]&lt;$J$509)</f>
        <v>0</v>
      </c>
      <c r="AA8" s="7">
        <v>5</v>
      </c>
      <c r="AB8" t="b">
        <f>OR(Tabla5[[#This Row],[Tiempo_lineal (ns)]]&gt;$L$508,Tabla5[[#This Row],[Tiempo_lineal (ns)]]&lt;$L$509)</f>
        <v>0</v>
      </c>
      <c r="AC8" t="b">
        <f>OR(Tabla5[[#This Row],[Tiempo_normal (ns)]]&gt;$M$508,Tabla5[[#This Row],[Tiempo_normal (ns)]]&lt;$M$509)</f>
        <v>0</v>
      </c>
      <c r="AD8" s="7">
        <v>5</v>
      </c>
      <c r="AE8" t="b">
        <f>OR(Tabla6[[#This Row],[Tiempo_lineal (ns)]]&gt;$O$508,Tabla6[[#This Row],[Tiempo_lineal (ns)]]&lt;$O$509)</f>
        <v>0</v>
      </c>
      <c r="AF8" s="1" t="b">
        <f>OR(Tabla6[[#This Row],[Tiempo_normal (ns)]]&gt;$P$508,Tabla6[[#This Row],[Tiempo_normal (ns)]]&lt;$P$509)</f>
        <v>0</v>
      </c>
    </row>
    <row r="9" spans="2:32" x14ac:dyDescent="0.3">
      <c r="B9">
        <v>6</v>
      </c>
      <c r="C9">
        <v>89</v>
      </c>
      <c r="D9">
        <v>53</v>
      </c>
      <c r="E9">
        <v>6</v>
      </c>
      <c r="F9">
        <v>151</v>
      </c>
      <c r="G9">
        <v>55</v>
      </c>
      <c r="H9">
        <v>6</v>
      </c>
      <c r="I9">
        <v>244</v>
      </c>
      <c r="J9">
        <v>342</v>
      </c>
      <c r="K9">
        <v>6</v>
      </c>
      <c r="L9">
        <v>1160</v>
      </c>
      <c r="M9">
        <v>215</v>
      </c>
      <c r="N9">
        <v>6</v>
      </c>
      <c r="O9">
        <v>2840</v>
      </c>
      <c r="P9">
        <v>1551</v>
      </c>
      <c r="R9" s="8">
        <v>6</v>
      </c>
      <c r="S9" t="b">
        <f>OR(Tabla1[[#This Row],[Tiempo_lineal (ns)]]&gt;$C$508,Tabla1[[#This Row],[Tiempo_lineal (ns)]]&lt;$C$509)</f>
        <v>0</v>
      </c>
      <c r="T9" t="b">
        <f>OR(Tabla1[[#This Row],[Tiempo_normal (ns)]]&gt;$D$508,Tabla1[[#This Row],[Tiempo_normal (ns)]]&lt;$D$509)</f>
        <v>0</v>
      </c>
      <c r="U9" s="8">
        <v>6</v>
      </c>
      <c r="V9" t="b">
        <f>OR(Tabla3[[#This Row],[Tiempo_lineal (ns)]]&gt;$F$508,Tabla3[[#This Row],[Tiempo_lineal (ns)]]&lt;$F$509)</f>
        <v>0</v>
      </c>
      <c r="W9" t="b">
        <f>OR(Tabla3[[#This Row],[Tiempo_normal (ns)]]&gt;$G$508,Tabla3[[#This Row],[Tiempo_normal (ns)]]&lt;$G$509)</f>
        <v>0</v>
      </c>
      <c r="X9" s="8">
        <v>6</v>
      </c>
      <c r="Y9" t="b">
        <f>OR(Tabla4[[#This Row],[Tiempo_lineal (ns)]]&gt;$I$508,Tabla4[[#This Row],[Tiempo_lineal (ns)]]&lt;$I$509)</f>
        <v>0</v>
      </c>
      <c r="Z9" t="b">
        <f>OR(Tabla4[[#This Row],[Tiempo_normal (ns)]]&gt;$J$508,Tabla4[[#This Row],[Tiempo_normal (ns)]]&lt;$J$509)</f>
        <v>0</v>
      </c>
      <c r="AA9" s="8">
        <v>6</v>
      </c>
      <c r="AB9" t="b">
        <f>OR(Tabla5[[#This Row],[Tiempo_lineal (ns)]]&gt;$L$508,Tabla5[[#This Row],[Tiempo_lineal (ns)]]&lt;$L$509)</f>
        <v>0</v>
      </c>
      <c r="AC9" t="b">
        <f>OR(Tabla5[[#This Row],[Tiempo_normal (ns)]]&gt;$M$508,Tabla5[[#This Row],[Tiempo_normal (ns)]]&lt;$M$509)</f>
        <v>0</v>
      </c>
      <c r="AD9" s="8">
        <v>6</v>
      </c>
      <c r="AE9" t="b">
        <f>OR(Tabla6[[#This Row],[Tiempo_lineal (ns)]]&gt;$O$508,Tabla6[[#This Row],[Tiempo_lineal (ns)]]&lt;$O$509)</f>
        <v>0</v>
      </c>
      <c r="AF9" s="1" t="b">
        <f>OR(Tabla6[[#This Row],[Tiempo_normal (ns)]]&gt;$P$508,Tabla6[[#This Row],[Tiempo_normal (ns)]]&lt;$P$509)</f>
        <v>0</v>
      </c>
    </row>
    <row r="10" spans="2:32" x14ac:dyDescent="0.3">
      <c r="B10">
        <v>7</v>
      </c>
      <c r="C10">
        <v>110</v>
      </c>
      <c r="D10">
        <v>82</v>
      </c>
      <c r="E10">
        <v>7</v>
      </c>
      <c r="F10">
        <v>148</v>
      </c>
      <c r="G10">
        <v>111</v>
      </c>
      <c r="H10">
        <v>7</v>
      </c>
      <c r="I10">
        <v>146</v>
      </c>
      <c r="J10">
        <v>101</v>
      </c>
      <c r="K10">
        <v>7</v>
      </c>
      <c r="L10">
        <v>1677</v>
      </c>
      <c r="M10">
        <v>381</v>
      </c>
      <c r="N10">
        <v>7</v>
      </c>
      <c r="O10">
        <v>2677</v>
      </c>
      <c r="P10">
        <v>1258</v>
      </c>
      <c r="R10" s="7">
        <v>7</v>
      </c>
      <c r="S10" t="b">
        <f>OR(Tabla1[[#This Row],[Tiempo_lineal (ns)]]&gt;$C$508,Tabla1[[#This Row],[Tiempo_lineal (ns)]]&lt;$C$509)</f>
        <v>0</v>
      </c>
      <c r="T10" t="b">
        <f>OR(Tabla1[[#This Row],[Tiempo_normal (ns)]]&gt;$D$508,Tabla1[[#This Row],[Tiempo_normal (ns)]]&lt;$D$509)</f>
        <v>0</v>
      </c>
      <c r="U10" s="7">
        <v>7</v>
      </c>
      <c r="V10" t="b">
        <f>OR(Tabla3[[#This Row],[Tiempo_lineal (ns)]]&gt;$F$508,Tabla3[[#This Row],[Tiempo_lineal (ns)]]&lt;$F$509)</f>
        <v>0</v>
      </c>
      <c r="W10" t="b">
        <f>OR(Tabla3[[#This Row],[Tiempo_normal (ns)]]&gt;$G$508,Tabla3[[#This Row],[Tiempo_normal (ns)]]&lt;$G$509)</f>
        <v>0</v>
      </c>
      <c r="X10" s="7">
        <v>7</v>
      </c>
      <c r="Y10" t="b">
        <f>OR(Tabla4[[#This Row],[Tiempo_lineal (ns)]]&gt;$I$508,Tabla4[[#This Row],[Tiempo_lineal (ns)]]&lt;$I$509)</f>
        <v>0</v>
      </c>
      <c r="Z10" t="b">
        <f>OR(Tabla4[[#This Row],[Tiempo_normal (ns)]]&gt;$J$508,Tabla4[[#This Row],[Tiempo_normal (ns)]]&lt;$J$509)</f>
        <v>0</v>
      </c>
      <c r="AA10" s="7">
        <v>7</v>
      </c>
      <c r="AB10" t="b">
        <f>OR(Tabla5[[#This Row],[Tiempo_lineal (ns)]]&gt;$L$508,Tabla5[[#This Row],[Tiempo_lineal (ns)]]&lt;$L$509)</f>
        <v>0</v>
      </c>
      <c r="AC10" t="b">
        <f>OR(Tabla5[[#This Row],[Tiempo_normal (ns)]]&gt;$M$508,Tabla5[[#This Row],[Tiempo_normal (ns)]]&lt;$M$509)</f>
        <v>0</v>
      </c>
      <c r="AD10" s="7">
        <v>7</v>
      </c>
      <c r="AE10" t="b">
        <f>OR(Tabla6[[#This Row],[Tiempo_lineal (ns)]]&gt;$O$508,Tabla6[[#This Row],[Tiempo_lineal (ns)]]&lt;$O$509)</f>
        <v>0</v>
      </c>
      <c r="AF10" s="1" t="b">
        <f>OR(Tabla6[[#This Row],[Tiempo_normal (ns)]]&gt;$P$508,Tabla6[[#This Row],[Tiempo_normal (ns)]]&lt;$P$509)</f>
        <v>0</v>
      </c>
    </row>
    <row r="11" spans="2:32" x14ac:dyDescent="0.3">
      <c r="B11">
        <v>8</v>
      </c>
      <c r="C11">
        <v>110</v>
      </c>
      <c r="D11">
        <v>135</v>
      </c>
      <c r="E11">
        <v>8</v>
      </c>
      <c r="F11">
        <v>135</v>
      </c>
      <c r="G11">
        <v>115</v>
      </c>
      <c r="H11">
        <v>8</v>
      </c>
      <c r="I11">
        <v>262</v>
      </c>
      <c r="J11">
        <v>116</v>
      </c>
      <c r="K11">
        <v>8</v>
      </c>
      <c r="L11">
        <v>1775</v>
      </c>
      <c r="M11">
        <v>180</v>
      </c>
      <c r="N11">
        <v>8</v>
      </c>
      <c r="O11">
        <v>1431</v>
      </c>
      <c r="P11">
        <v>1077</v>
      </c>
      <c r="R11" s="8">
        <v>8</v>
      </c>
      <c r="S11" t="b">
        <f>OR(Tabla1[[#This Row],[Tiempo_lineal (ns)]]&gt;$C$508,Tabla1[[#This Row],[Tiempo_lineal (ns)]]&lt;$C$509)</f>
        <v>0</v>
      </c>
      <c r="T11" t="b">
        <f>OR(Tabla1[[#This Row],[Tiempo_normal (ns)]]&gt;$D$508,Tabla1[[#This Row],[Tiempo_normal (ns)]]&lt;$D$509)</f>
        <v>0</v>
      </c>
      <c r="U11" s="8">
        <v>8</v>
      </c>
      <c r="V11" t="b">
        <f>OR(Tabla3[[#This Row],[Tiempo_lineal (ns)]]&gt;$F$508,Tabla3[[#This Row],[Tiempo_lineal (ns)]]&lt;$F$509)</f>
        <v>0</v>
      </c>
      <c r="W11" t="b">
        <f>OR(Tabla3[[#This Row],[Tiempo_normal (ns)]]&gt;$G$508,Tabla3[[#This Row],[Tiempo_normal (ns)]]&lt;$G$509)</f>
        <v>0</v>
      </c>
      <c r="X11" s="8">
        <v>8</v>
      </c>
      <c r="Y11" t="b">
        <f>OR(Tabla4[[#This Row],[Tiempo_lineal (ns)]]&gt;$I$508,Tabla4[[#This Row],[Tiempo_lineal (ns)]]&lt;$I$509)</f>
        <v>0</v>
      </c>
      <c r="Z11" t="b">
        <f>OR(Tabla4[[#This Row],[Tiempo_normal (ns)]]&gt;$J$508,Tabla4[[#This Row],[Tiempo_normal (ns)]]&lt;$J$509)</f>
        <v>0</v>
      </c>
      <c r="AA11" s="8">
        <v>8</v>
      </c>
      <c r="AB11" t="b">
        <f>OR(Tabla5[[#This Row],[Tiempo_lineal (ns)]]&gt;$L$508,Tabla5[[#This Row],[Tiempo_lineal (ns)]]&lt;$L$509)</f>
        <v>0</v>
      </c>
      <c r="AC11" t="b">
        <f>OR(Tabla5[[#This Row],[Tiempo_normal (ns)]]&gt;$M$508,Tabla5[[#This Row],[Tiempo_normal (ns)]]&lt;$M$509)</f>
        <v>0</v>
      </c>
      <c r="AD11" s="8">
        <v>8</v>
      </c>
      <c r="AE11" t="b">
        <f>OR(Tabla6[[#This Row],[Tiempo_lineal (ns)]]&gt;$O$508,Tabla6[[#This Row],[Tiempo_lineal (ns)]]&lt;$O$509)</f>
        <v>0</v>
      </c>
      <c r="AF11" s="1" t="b">
        <f>OR(Tabla6[[#This Row],[Tiempo_normal (ns)]]&gt;$P$508,Tabla6[[#This Row],[Tiempo_normal (ns)]]&lt;$P$509)</f>
        <v>0</v>
      </c>
    </row>
    <row r="12" spans="2:32" x14ac:dyDescent="0.3">
      <c r="B12">
        <v>9</v>
      </c>
      <c r="C12">
        <v>101</v>
      </c>
      <c r="D12">
        <v>92</v>
      </c>
      <c r="E12">
        <v>9</v>
      </c>
      <c r="F12">
        <v>159</v>
      </c>
      <c r="G12">
        <v>100</v>
      </c>
      <c r="H12">
        <v>9</v>
      </c>
      <c r="I12">
        <v>201</v>
      </c>
      <c r="J12">
        <v>82</v>
      </c>
      <c r="K12">
        <v>9</v>
      </c>
      <c r="L12">
        <v>974</v>
      </c>
      <c r="M12">
        <v>615</v>
      </c>
      <c r="N12">
        <v>9</v>
      </c>
      <c r="O12">
        <v>2527</v>
      </c>
      <c r="P12">
        <v>972</v>
      </c>
      <c r="R12" s="7">
        <v>9</v>
      </c>
      <c r="S12" t="b">
        <f>OR(Tabla1[[#This Row],[Tiempo_lineal (ns)]]&gt;$C$508,Tabla1[[#This Row],[Tiempo_lineal (ns)]]&lt;$C$509)</f>
        <v>0</v>
      </c>
      <c r="T12" t="b">
        <f>OR(Tabla1[[#This Row],[Tiempo_normal (ns)]]&gt;$D$508,Tabla1[[#This Row],[Tiempo_normal (ns)]]&lt;$D$509)</f>
        <v>0</v>
      </c>
      <c r="U12" s="7">
        <v>9</v>
      </c>
      <c r="V12" t="b">
        <f>OR(Tabla3[[#This Row],[Tiempo_lineal (ns)]]&gt;$F$508,Tabla3[[#This Row],[Tiempo_lineal (ns)]]&lt;$F$509)</f>
        <v>0</v>
      </c>
      <c r="W12" t="b">
        <f>OR(Tabla3[[#This Row],[Tiempo_normal (ns)]]&gt;$G$508,Tabla3[[#This Row],[Tiempo_normal (ns)]]&lt;$G$509)</f>
        <v>0</v>
      </c>
      <c r="X12" s="7">
        <v>9</v>
      </c>
      <c r="Y12" t="b">
        <f>OR(Tabla4[[#This Row],[Tiempo_lineal (ns)]]&gt;$I$508,Tabla4[[#This Row],[Tiempo_lineal (ns)]]&lt;$I$509)</f>
        <v>0</v>
      </c>
      <c r="Z12" t="b">
        <f>OR(Tabla4[[#This Row],[Tiempo_normal (ns)]]&gt;$J$508,Tabla4[[#This Row],[Tiempo_normal (ns)]]&lt;$J$509)</f>
        <v>0</v>
      </c>
      <c r="AA12" s="7">
        <v>9</v>
      </c>
      <c r="AB12" t="b">
        <f>OR(Tabla5[[#This Row],[Tiempo_lineal (ns)]]&gt;$L$508,Tabla5[[#This Row],[Tiempo_lineal (ns)]]&lt;$L$509)</f>
        <v>0</v>
      </c>
      <c r="AC12" t="b">
        <f>OR(Tabla5[[#This Row],[Tiempo_normal (ns)]]&gt;$M$508,Tabla5[[#This Row],[Tiempo_normal (ns)]]&lt;$M$509)</f>
        <v>0</v>
      </c>
      <c r="AD12" s="7">
        <v>9</v>
      </c>
      <c r="AE12" t="b">
        <f>OR(Tabla6[[#This Row],[Tiempo_lineal (ns)]]&gt;$O$508,Tabla6[[#This Row],[Tiempo_lineal (ns)]]&lt;$O$509)</f>
        <v>0</v>
      </c>
      <c r="AF12" s="1" t="b">
        <f>OR(Tabla6[[#This Row],[Tiempo_normal (ns)]]&gt;$P$508,Tabla6[[#This Row],[Tiempo_normal (ns)]]&lt;$P$509)</f>
        <v>0</v>
      </c>
    </row>
    <row r="13" spans="2:32" x14ac:dyDescent="0.3">
      <c r="B13">
        <v>10</v>
      </c>
      <c r="C13">
        <v>172</v>
      </c>
      <c r="D13">
        <v>110</v>
      </c>
      <c r="E13">
        <v>10</v>
      </c>
      <c r="F13">
        <v>172</v>
      </c>
      <c r="G13">
        <v>50</v>
      </c>
      <c r="H13">
        <v>10</v>
      </c>
      <c r="I13">
        <v>301</v>
      </c>
      <c r="J13">
        <v>185</v>
      </c>
      <c r="K13">
        <v>10</v>
      </c>
      <c r="L13">
        <v>1908</v>
      </c>
      <c r="M13">
        <v>448</v>
      </c>
      <c r="N13">
        <v>10</v>
      </c>
      <c r="O13">
        <v>2584</v>
      </c>
      <c r="P13">
        <v>947</v>
      </c>
      <c r="R13" s="8">
        <v>10</v>
      </c>
      <c r="S13" t="b">
        <f>OR(Tabla1[[#This Row],[Tiempo_lineal (ns)]]&gt;$C$508,Tabla1[[#This Row],[Tiempo_lineal (ns)]]&lt;$C$509)</f>
        <v>0</v>
      </c>
      <c r="T13" t="b">
        <f>OR(Tabla1[[#This Row],[Tiempo_normal (ns)]]&gt;$D$508,Tabla1[[#This Row],[Tiempo_normal (ns)]]&lt;$D$509)</f>
        <v>0</v>
      </c>
      <c r="U13" s="8">
        <v>10</v>
      </c>
      <c r="V13" t="b">
        <f>OR(Tabla3[[#This Row],[Tiempo_lineal (ns)]]&gt;$F$508,Tabla3[[#This Row],[Tiempo_lineal (ns)]]&lt;$F$509)</f>
        <v>0</v>
      </c>
      <c r="W13" t="b">
        <f>OR(Tabla3[[#This Row],[Tiempo_normal (ns)]]&gt;$G$508,Tabla3[[#This Row],[Tiempo_normal (ns)]]&lt;$G$509)</f>
        <v>0</v>
      </c>
      <c r="X13" s="8">
        <v>10</v>
      </c>
      <c r="Y13" t="b">
        <f>OR(Tabla4[[#This Row],[Tiempo_lineal (ns)]]&gt;$I$508,Tabla4[[#This Row],[Tiempo_lineal (ns)]]&lt;$I$509)</f>
        <v>0</v>
      </c>
      <c r="Z13" t="b">
        <f>OR(Tabla4[[#This Row],[Tiempo_normal (ns)]]&gt;$J$508,Tabla4[[#This Row],[Tiempo_normal (ns)]]&lt;$J$509)</f>
        <v>0</v>
      </c>
      <c r="AA13" s="8">
        <v>10</v>
      </c>
      <c r="AB13" t="b">
        <f>OR(Tabla5[[#This Row],[Tiempo_lineal (ns)]]&gt;$L$508,Tabla5[[#This Row],[Tiempo_lineal (ns)]]&lt;$L$509)</f>
        <v>0</v>
      </c>
      <c r="AC13" t="b">
        <f>OR(Tabla5[[#This Row],[Tiempo_normal (ns)]]&gt;$M$508,Tabla5[[#This Row],[Tiempo_normal (ns)]]&lt;$M$509)</f>
        <v>0</v>
      </c>
      <c r="AD13" s="8">
        <v>10</v>
      </c>
      <c r="AE13" t="b">
        <f>OR(Tabla6[[#This Row],[Tiempo_lineal (ns)]]&gt;$O$508,Tabla6[[#This Row],[Tiempo_lineal (ns)]]&lt;$O$509)</f>
        <v>0</v>
      </c>
      <c r="AF13" s="1" t="b">
        <f>OR(Tabla6[[#This Row],[Tiempo_normal (ns)]]&gt;$P$508,Tabla6[[#This Row],[Tiempo_normal (ns)]]&lt;$P$509)</f>
        <v>0</v>
      </c>
    </row>
    <row r="14" spans="2:32" x14ac:dyDescent="0.3">
      <c r="B14">
        <v>11</v>
      </c>
      <c r="C14">
        <v>119</v>
      </c>
      <c r="D14">
        <v>93</v>
      </c>
      <c r="E14">
        <v>11</v>
      </c>
      <c r="F14">
        <v>160</v>
      </c>
      <c r="G14">
        <v>71</v>
      </c>
      <c r="H14">
        <v>11</v>
      </c>
      <c r="I14">
        <v>181</v>
      </c>
      <c r="J14">
        <v>146</v>
      </c>
      <c r="K14">
        <v>11</v>
      </c>
      <c r="L14">
        <v>2032</v>
      </c>
      <c r="M14">
        <v>308</v>
      </c>
      <c r="N14">
        <v>11</v>
      </c>
      <c r="O14">
        <v>2309</v>
      </c>
      <c r="P14">
        <v>787</v>
      </c>
      <c r="R14" s="7">
        <v>11</v>
      </c>
      <c r="S14" t="b">
        <f>OR(Tabla1[[#This Row],[Tiempo_lineal (ns)]]&gt;$C$508,Tabla1[[#This Row],[Tiempo_lineal (ns)]]&lt;$C$509)</f>
        <v>0</v>
      </c>
      <c r="T14" t="b">
        <f>OR(Tabla1[[#This Row],[Tiempo_normal (ns)]]&gt;$D$508,Tabla1[[#This Row],[Tiempo_normal (ns)]]&lt;$D$509)</f>
        <v>0</v>
      </c>
      <c r="U14" s="7">
        <v>11</v>
      </c>
      <c r="V14" t="b">
        <f>OR(Tabla3[[#This Row],[Tiempo_lineal (ns)]]&gt;$F$508,Tabla3[[#This Row],[Tiempo_lineal (ns)]]&lt;$F$509)</f>
        <v>0</v>
      </c>
      <c r="W14" t="b">
        <f>OR(Tabla3[[#This Row],[Tiempo_normal (ns)]]&gt;$G$508,Tabla3[[#This Row],[Tiempo_normal (ns)]]&lt;$G$509)</f>
        <v>0</v>
      </c>
      <c r="X14" s="7">
        <v>11</v>
      </c>
      <c r="Y14" t="b">
        <f>OR(Tabla4[[#This Row],[Tiempo_lineal (ns)]]&gt;$I$508,Tabla4[[#This Row],[Tiempo_lineal (ns)]]&lt;$I$509)</f>
        <v>0</v>
      </c>
      <c r="Z14" t="b">
        <f>OR(Tabla4[[#This Row],[Tiempo_normal (ns)]]&gt;$J$508,Tabla4[[#This Row],[Tiempo_normal (ns)]]&lt;$J$509)</f>
        <v>0</v>
      </c>
      <c r="AA14" s="7">
        <v>11</v>
      </c>
      <c r="AB14" t="b">
        <f>OR(Tabla5[[#This Row],[Tiempo_lineal (ns)]]&gt;$L$508,Tabla5[[#This Row],[Tiempo_lineal (ns)]]&lt;$L$509)</f>
        <v>0</v>
      </c>
      <c r="AC14" t="b">
        <f>OR(Tabla5[[#This Row],[Tiempo_normal (ns)]]&gt;$M$508,Tabla5[[#This Row],[Tiempo_normal (ns)]]&lt;$M$509)</f>
        <v>0</v>
      </c>
      <c r="AD14" s="7">
        <v>11</v>
      </c>
      <c r="AE14" t="b">
        <f>OR(Tabla6[[#This Row],[Tiempo_lineal (ns)]]&gt;$O$508,Tabla6[[#This Row],[Tiempo_lineal (ns)]]&lt;$O$509)</f>
        <v>0</v>
      </c>
      <c r="AF14" s="1" t="b">
        <f>OR(Tabla6[[#This Row],[Tiempo_normal (ns)]]&gt;$P$508,Tabla6[[#This Row],[Tiempo_normal (ns)]]&lt;$P$509)</f>
        <v>0</v>
      </c>
    </row>
    <row r="15" spans="2:32" x14ac:dyDescent="0.3">
      <c r="B15">
        <v>12</v>
      </c>
      <c r="C15">
        <v>121</v>
      </c>
      <c r="D15">
        <v>124</v>
      </c>
      <c r="E15">
        <v>12</v>
      </c>
      <c r="F15">
        <v>124</v>
      </c>
      <c r="G15">
        <v>65</v>
      </c>
      <c r="H15">
        <v>12</v>
      </c>
      <c r="I15">
        <v>225</v>
      </c>
      <c r="J15">
        <v>191</v>
      </c>
      <c r="K15">
        <v>12</v>
      </c>
      <c r="L15">
        <v>1301</v>
      </c>
      <c r="M15">
        <v>376</v>
      </c>
      <c r="N15">
        <v>12</v>
      </c>
      <c r="O15">
        <v>2869</v>
      </c>
      <c r="P15">
        <v>2380</v>
      </c>
      <c r="R15" s="8">
        <v>12</v>
      </c>
      <c r="S15" t="b">
        <f>OR(Tabla1[[#This Row],[Tiempo_lineal (ns)]]&gt;$C$508,Tabla1[[#This Row],[Tiempo_lineal (ns)]]&lt;$C$509)</f>
        <v>0</v>
      </c>
      <c r="T15" t="b">
        <f>OR(Tabla1[[#This Row],[Tiempo_normal (ns)]]&gt;$D$508,Tabla1[[#This Row],[Tiempo_normal (ns)]]&lt;$D$509)</f>
        <v>0</v>
      </c>
      <c r="U15" s="8">
        <v>12</v>
      </c>
      <c r="V15" t="b">
        <f>OR(Tabla3[[#This Row],[Tiempo_lineal (ns)]]&gt;$F$508,Tabla3[[#This Row],[Tiempo_lineal (ns)]]&lt;$F$509)</f>
        <v>0</v>
      </c>
      <c r="W15" t="b">
        <f>OR(Tabla3[[#This Row],[Tiempo_normal (ns)]]&gt;$G$508,Tabla3[[#This Row],[Tiempo_normal (ns)]]&lt;$G$509)</f>
        <v>0</v>
      </c>
      <c r="X15" s="8">
        <v>12</v>
      </c>
      <c r="Y15" t="b">
        <f>OR(Tabla4[[#This Row],[Tiempo_lineal (ns)]]&gt;$I$508,Tabla4[[#This Row],[Tiempo_lineal (ns)]]&lt;$I$509)</f>
        <v>0</v>
      </c>
      <c r="Z15" t="b">
        <f>OR(Tabla4[[#This Row],[Tiempo_normal (ns)]]&gt;$J$508,Tabla4[[#This Row],[Tiempo_normal (ns)]]&lt;$J$509)</f>
        <v>0</v>
      </c>
      <c r="AA15" s="8">
        <v>12</v>
      </c>
      <c r="AB15" t="b">
        <f>OR(Tabla5[[#This Row],[Tiempo_lineal (ns)]]&gt;$L$508,Tabla5[[#This Row],[Tiempo_lineal (ns)]]&lt;$L$509)</f>
        <v>0</v>
      </c>
      <c r="AC15" t="b">
        <f>OR(Tabla5[[#This Row],[Tiempo_normal (ns)]]&gt;$M$508,Tabla5[[#This Row],[Tiempo_normal (ns)]]&lt;$M$509)</f>
        <v>0</v>
      </c>
      <c r="AD15" s="8">
        <v>12</v>
      </c>
      <c r="AE15" t="b">
        <f>OR(Tabla6[[#This Row],[Tiempo_lineal (ns)]]&gt;$O$508,Tabla6[[#This Row],[Tiempo_lineal (ns)]]&lt;$O$509)</f>
        <v>0</v>
      </c>
      <c r="AF15" s="1" t="b">
        <f>OR(Tabla6[[#This Row],[Tiempo_normal (ns)]]&gt;$P$508,Tabla6[[#This Row],[Tiempo_normal (ns)]]&lt;$P$509)</f>
        <v>0</v>
      </c>
    </row>
    <row r="16" spans="2:32" x14ac:dyDescent="0.3">
      <c r="B16">
        <v>13</v>
      </c>
      <c r="C16">
        <v>123</v>
      </c>
      <c r="D16">
        <v>79</v>
      </c>
      <c r="E16">
        <v>13</v>
      </c>
      <c r="F16">
        <v>112</v>
      </c>
      <c r="G16">
        <v>122</v>
      </c>
      <c r="H16">
        <v>13</v>
      </c>
      <c r="I16">
        <v>163</v>
      </c>
      <c r="J16">
        <v>295</v>
      </c>
      <c r="K16">
        <v>13</v>
      </c>
      <c r="L16">
        <v>1179</v>
      </c>
      <c r="M16">
        <v>523</v>
      </c>
      <c r="N16">
        <v>13</v>
      </c>
      <c r="O16">
        <v>3641</v>
      </c>
      <c r="P16">
        <v>1033</v>
      </c>
      <c r="R16" s="7">
        <v>13</v>
      </c>
      <c r="S16" t="b">
        <f>OR(Tabla1[[#This Row],[Tiempo_lineal (ns)]]&gt;$C$508,Tabla1[[#This Row],[Tiempo_lineal (ns)]]&lt;$C$509)</f>
        <v>0</v>
      </c>
      <c r="T16" t="b">
        <f>OR(Tabla1[[#This Row],[Tiempo_normal (ns)]]&gt;$D$508,Tabla1[[#This Row],[Tiempo_normal (ns)]]&lt;$D$509)</f>
        <v>0</v>
      </c>
      <c r="U16" s="7">
        <v>13</v>
      </c>
      <c r="V16" t="b">
        <f>OR(Tabla3[[#This Row],[Tiempo_lineal (ns)]]&gt;$F$508,Tabla3[[#This Row],[Tiempo_lineal (ns)]]&lt;$F$509)</f>
        <v>0</v>
      </c>
      <c r="W16" t="b">
        <f>OR(Tabla3[[#This Row],[Tiempo_normal (ns)]]&gt;$G$508,Tabla3[[#This Row],[Tiempo_normal (ns)]]&lt;$G$509)</f>
        <v>0</v>
      </c>
      <c r="X16" s="7">
        <v>13</v>
      </c>
      <c r="Y16" t="b">
        <f>OR(Tabla4[[#This Row],[Tiempo_lineal (ns)]]&gt;$I$508,Tabla4[[#This Row],[Tiempo_lineal (ns)]]&lt;$I$509)</f>
        <v>0</v>
      </c>
      <c r="Z16" t="b">
        <f>OR(Tabla4[[#This Row],[Tiempo_normal (ns)]]&gt;$J$508,Tabla4[[#This Row],[Tiempo_normal (ns)]]&lt;$J$509)</f>
        <v>0</v>
      </c>
      <c r="AA16" s="7">
        <v>13</v>
      </c>
      <c r="AB16" t="b">
        <f>OR(Tabla5[[#This Row],[Tiempo_lineal (ns)]]&gt;$L$508,Tabla5[[#This Row],[Tiempo_lineal (ns)]]&lt;$L$509)</f>
        <v>0</v>
      </c>
      <c r="AC16" t="b">
        <f>OR(Tabla5[[#This Row],[Tiempo_normal (ns)]]&gt;$M$508,Tabla5[[#This Row],[Tiempo_normal (ns)]]&lt;$M$509)</f>
        <v>0</v>
      </c>
      <c r="AD16" s="7">
        <v>13</v>
      </c>
      <c r="AE16" t="b">
        <f>OR(Tabla6[[#This Row],[Tiempo_lineal (ns)]]&gt;$O$508,Tabla6[[#This Row],[Tiempo_lineal (ns)]]&lt;$O$509)</f>
        <v>0</v>
      </c>
      <c r="AF16" s="1" t="b">
        <f>OR(Tabla6[[#This Row],[Tiempo_normal (ns)]]&gt;$P$508,Tabla6[[#This Row],[Tiempo_normal (ns)]]&lt;$P$509)</f>
        <v>0</v>
      </c>
    </row>
    <row r="17" spans="2:32" x14ac:dyDescent="0.3">
      <c r="B17">
        <v>14</v>
      </c>
      <c r="C17">
        <v>116</v>
      </c>
      <c r="D17">
        <v>59</v>
      </c>
      <c r="E17">
        <v>14</v>
      </c>
      <c r="F17">
        <v>117</v>
      </c>
      <c r="G17">
        <v>104</v>
      </c>
      <c r="H17">
        <v>14</v>
      </c>
      <c r="I17">
        <v>251</v>
      </c>
      <c r="J17">
        <v>143</v>
      </c>
      <c r="K17">
        <v>14</v>
      </c>
      <c r="L17">
        <v>1770</v>
      </c>
      <c r="M17">
        <v>579</v>
      </c>
      <c r="N17">
        <v>14</v>
      </c>
      <c r="O17">
        <v>2612</v>
      </c>
      <c r="P17">
        <v>1769</v>
      </c>
      <c r="R17" s="8">
        <v>14</v>
      </c>
      <c r="S17" t="b">
        <f>OR(Tabla1[[#This Row],[Tiempo_lineal (ns)]]&gt;$C$508,Tabla1[[#This Row],[Tiempo_lineal (ns)]]&lt;$C$509)</f>
        <v>0</v>
      </c>
      <c r="T17" t="b">
        <f>OR(Tabla1[[#This Row],[Tiempo_normal (ns)]]&gt;$D$508,Tabla1[[#This Row],[Tiempo_normal (ns)]]&lt;$D$509)</f>
        <v>0</v>
      </c>
      <c r="U17" s="8">
        <v>14</v>
      </c>
      <c r="V17" t="b">
        <f>OR(Tabla3[[#This Row],[Tiempo_lineal (ns)]]&gt;$F$508,Tabla3[[#This Row],[Tiempo_lineal (ns)]]&lt;$F$509)</f>
        <v>0</v>
      </c>
      <c r="W17" t="b">
        <f>OR(Tabla3[[#This Row],[Tiempo_normal (ns)]]&gt;$G$508,Tabla3[[#This Row],[Tiempo_normal (ns)]]&lt;$G$509)</f>
        <v>0</v>
      </c>
      <c r="X17" s="8">
        <v>14</v>
      </c>
      <c r="Y17" t="b">
        <f>OR(Tabla4[[#This Row],[Tiempo_lineal (ns)]]&gt;$I$508,Tabla4[[#This Row],[Tiempo_lineal (ns)]]&lt;$I$509)</f>
        <v>0</v>
      </c>
      <c r="Z17" t="b">
        <f>OR(Tabla4[[#This Row],[Tiempo_normal (ns)]]&gt;$J$508,Tabla4[[#This Row],[Tiempo_normal (ns)]]&lt;$J$509)</f>
        <v>0</v>
      </c>
      <c r="AA17" s="8">
        <v>14</v>
      </c>
      <c r="AB17" t="b">
        <f>OR(Tabla5[[#This Row],[Tiempo_lineal (ns)]]&gt;$L$508,Tabla5[[#This Row],[Tiempo_lineal (ns)]]&lt;$L$509)</f>
        <v>0</v>
      </c>
      <c r="AC17" t="b">
        <f>OR(Tabla5[[#This Row],[Tiempo_normal (ns)]]&gt;$M$508,Tabla5[[#This Row],[Tiempo_normal (ns)]]&lt;$M$509)</f>
        <v>0</v>
      </c>
      <c r="AD17" s="8">
        <v>14</v>
      </c>
      <c r="AE17" t="b">
        <f>OR(Tabla6[[#This Row],[Tiempo_lineal (ns)]]&gt;$O$508,Tabla6[[#This Row],[Tiempo_lineal (ns)]]&lt;$O$509)</f>
        <v>0</v>
      </c>
      <c r="AF17" s="1" t="b">
        <f>OR(Tabla6[[#This Row],[Tiempo_normal (ns)]]&gt;$P$508,Tabla6[[#This Row],[Tiempo_normal (ns)]]&lt;$P$509)</f>
        <v>0</v>
      </c>
    </row>
    <row r="18" spans="2:32" x14ac:dyDescent="0.3">
      <c r="B18">
        <v>15</v>
      </c>
      <c r="C18">
        <v>98</v>
      </c>
      <c r="D18">
        <v>88</v>
      </c>
      <c r="E18">
        <v>15</v>
      </c>
      <c r="F18">
        <v>199</v>
      </c>
      <c r="G18">
        <v>110</v>
      </c>
      <c r="H18">
        <v>15</v>
      </c>
      <c r="I18">
        <v>167</v>
      </c>
      <c r="J18">
        <v>323</v>
      </c>
      <c r="K18">
        <v>15</v>
      </c>
      <c r="L18">
        <v>2038</v>
      </c>
      <c r="M18">
        <v>388</v>
      </c>
      <c r="N18">
        <v>15</v>
      </c>
      <c r="O18">
        <v>2210</v>
      </c>
      <c r="P18">
        <v>828</v>
      </c>
      <c r="R18" s="7">
        <v>15</v>
      </c>
      <c r="S18" t="b">
        <f>OR(Tabla1[[#This Row],[Tiempo_lineal (ns)]]&gt;$C$508,Tabla1[[#This Row],[Tiempo_lineal (ns)]]&lt;$C$509)</f>
        <v>0</v>
      </c>
      <c r="T18" t="b">
        <f>OR(Tabla1[[#This Row],[Tiempo_normal (ns)]]&gt;$D$508,Tabla1[[#This Row],[Tiempo_normal (ns)]]&lt;$D$509)</f>
        <v>0</v>
      </c>
      <c r="U18" s="7">
        <v>15</v>
      </c>
      <c r="V18" t="b">
        <f>OR(Tabla3[[#This Row],[Tiempo_lineal (ns)]]&gt;$F$508,Tabla3[[#This Row],[Tiempo_lineal (ns)]]&lt;$F$509)</f>
        <v>0</v>
      </c>
      <c r="W18" t="b">
        <f>OR(Tabla3[[#This Row],[Tiempo_normal (ns)]]&gt;$G$508,Tabla3[[#This Row],[Tiempo_normal (ns)]]&lt;$G$509)</f>
        <v>0</v>
      </c>
      <c r="X18" s="7">
        <v>15</v>
      </c>
      <c r="Y18" t="b">
        <f>OR(Tabla4[[#This Row],[Tiempo_lineal (ns)]]&gt;$I$508,Tabla4[[#This Row],[Tiempo_lineal (ns)]]&lt;$I$509)</f>
        <v>0</v>
      </c>
      <c r="Z18" t="b">
        <f>OR(Tabla4[[#This Row],[Tiempo_normal (ns)]]&gt;$J$508,Tabla4[[#This Row],[Tiempo_normal (ns)]]&lt;$J$509)</f>
        <v>0</v>
      </c>
      <c r="AA18" s="7">
        <v>15</v>
      </c>
      <c r="AB18" t="b">
        <f>OR(Tabla5[[#This Row],[Tiempo_lineal (ns)]]&gt;$L$508,Tabla5[[#This Row],[Tiempo_lineal (ns)]]&lt;$L$509)</f>
        <v>0</v>
      </c>
      <c r="AC18" t="b">
        <f>OR(Tabla5[[#This Row],[Tiempo_normal (ns)]]&gt;$M$508,Tabla5[[#This Row],[Tiempo_normal (ns)]]&lt;$M$509)</f>
        <v>0</v>
      </c>
      <c r="AD18" s="7">
        <v>15</v>
      </c>
      <c r="AE18" t="b">
        <f>OR(Tabla6[[#This Row],[Tiempo_lineal (ns)]]&gt;$O$508,Tabla6[[#This Row],[Tiempo_lineal (ns)]]&lt;$O$509)</f>
        <v>0</v>
      </c>
      <c r="AF18" s="1" t="b">
        <f>OR(Tabla6[[#This Row],[Tiempo_normal (ns)]]&gt;$P$508,Tabla6[[#This Row],[Tiempo_normal (ns)]]&lt;$P$509)</f>
        <v>0</v>
      </c>
    </row>
    <row r="19" spans="2:32" x14ac:dyDescent="0.3">
      <c r="B19">
        <v>16</v>
      </c>
      <c r="C19">
        <v>104</v>
      </c>
      <c r="D19">
        <v>72</v>
      </c>
      <c r="E19">
        <v>16</v>
      </c>
      <c r="F19">
        <v>179</v>
      </c>
      <c r="G19">
        <v>81</v>
      </c>
      <c r="H19">
        <v>16</v>
      </c>
      <c r="I19">
        <v>181</v>
      </c>
      <c r="J19">
        <v>150</v>
      </c>
      <c r="K19">
        <v>16</v>
      </c>
      <c r="L19">
        <v>1338</v>
      </c>
      <c r="M19">
        <v>682</v>
      </c>
      <c r="N19">
        <v>16</v>
      </c>
      <c r="O19">
        <v>2461</v>
      </c>
      <c r="P19">
        <v>2125</v>
      </c>
      <c r="R19" s="8">
        <v>16</v>
      </c>
      <c r="S19" t="b">
        <f>OR(Tabla1[[#This Row],[Tiempo_lineal (ns)]]&gt;$C$508,Tabla1[[#This Row],[Tiempo_lineal (ns)]]&lt;$C$509)</f>
        <v>0</v>
      </c>
      <c r="T19" t="b">
        <f>OR(Tabla1[[#This Row],[Tiempo_normal (ns)]]&gt;$D$508,Tabla1[[#This Row],[Tiempo_normal (ns)]]&lt;$D$509)</f>
        <v>0</v>
      </c>
      <c r="U19" s="8">
        <v>16</v>
      </c>
      <c r="V19" t="b">
        <f>OR(Tabla3[[#This Row],[Tiempo_lineal (ns)]]&gt;$F$508,Tabla3[[#This Row],[Tiempo_lineal (ns)]]&lt;$F$509)</f>
        <v>0</v>
      </c>
      <c r="W19" t="b">
        <f>OR(Tabla3[[#This Row],[Tiempo_normal (ns)]]&gt;$G$508,Tabla3[[#This Row],[Tiempo_normal (ns)]]&lt;$G$509)</f>
        <v>0</v>
      </c>
      <c r="X19" s="8">
        <v>16</v>
      </c>
      <c r="Y19" t="b">
        <f>OR(Tabla4[[#This Row],[Tiempo_lineal (ns)]]&gt;$I$508,Tabla4[[#This Row],[Tiempo_lineal (ns)]]&lt;$I$509)</f>
        <v>0</v>
      </c>
      <c r="Z19" t="b">
        <f>OR(Tabla4[[#This Row],[Tiempo_normal (ns)]]&gt;$J$508,Tabla4[[#This Row],[Tiempo_normal (ns)]]&lt;$J$509)</f>
        <v>0</v>
      </c>
      <c r="AA19" s="8">
        <v>16</v>
      </c>
      <c r="AB19" t="b">
        <f>OR(Tabla5[[#This Row],[Tiempo_lineal (ns)]]&gt;$L$508,Tabla5[[#This Row],[Tiempo_lineal (ns)]]&lt;$L$509)</f>
        <v>0</v>
      </c>
      <c r="AC19" t="b">
        <f>OR(Tabla5[[#This Row],[Tiempo_normal (ns)]]&gt;$M$508,Tabla5[[#This Row],[Tiempo_normal (ns)]]&lt;$M$509)</f>
        <v>0</v>
      </c>
      <c r="AD19" s="8">
        <v>16</v>
      </c>
      <c r="AE19" t="b">
        <f>OR(Tabla6[[#This Row],[Tiempo_lineal (ns)]]&gt;$O$508,Tabla6[[#This Row],[Tiempo_lineal (ns)]]&lt;$O$509)</f>
        <v>0</v>
      </c>
      <c r="AF19" s="1" t="b">
        <f>OR(Tabla6[[#This Row],[Tiempo_normal (ns)]]&gt;$P$508,Tabla6[[#This Row],[Tiempo_normal (ns)]]&lt;$P$509)</f>
        <v>0</v>
      </c>
    </row>
    <row r="20" spans="2:32" x14ac:dyDescent="0.3">
      <c r="B20">
        <v>17</v>
      </c>
      <c r="C20">
        <v>129</v>
      </c>
      <c r="D20">
        <v>66</v>
      </c>
      <c r="E20">
        <v>17</v>
      </c>
      <c r="F20">
        <v>132</v>
      </c>
      <c r="G20">
        <v>109</v>
      </c>
      <c r="H20">
        <v>17</v>
      </c>
      <c r="I20">
        <v>175</v>
      </c>
      <c r="J20">
        <v>162</v>
      </c>
      <c r="K20">
        <v>17</v>
      </c>
      <c r="L20">
        <v>846</v>
      </c>
      <c r="M20">
        <v>530</v>
      </c>
      <c r="N20">
        <v>17</v>
      </c>
      <c r="O20">
        <v>2676</v>
      </c>
      <c r="P20">
        <v>476</v>
      </c>
      <c r="R20" s="7">
        <v>17</v>
      </c>
      <c r="S20" t="b">
        <f>OR(Tabla1[[#This Row],[Tiempo_lineal (ns)]]&gt;$C$508,Tabla1[[#This Row],[Tiempo_lineal (ns)]]&lt;$C$509)</f>
        <v>0</v>
      </c>
      <c r="T20" t="b">
        <f>OR(Tabla1[[#This Row],[Tiempo_normal (ns)]]&gt;$D$508,Tabla1[[#This Row],[Tiempo_normal (ns)]]&lt;$D$509)</f>
        <v>0</v>
      </c>
      <c r="U20" s="7">
        <v>17</v>
      </c>
      <c r="V20" t="b">
        <f>OR(Tabla3[[#This Row],[Tiempo_lineal (ns)]]&gt;$F$508,Tabla3[[#This Row],[Tiempo_lineal (ns)]]&lt;$F$509)</f>
        <v>0</v>
      </c>
      <c r="W20" t="b">
        <f>OR(Tabla3[[#This Row],[Tiempo_normal (ns)]]&gt;$G$508,Tabla3[[#This Row],[Tiempo_normal (ns)]]&lt;$G$509)</f>
        <v>0</v>
      </c>
      <c r="X20" s="7">
        <v>17</v>
      </c>
      <c r="Y20" t="b">
        <f>OR(Tabla4[[#This Row],[Tiempo_lineal (ns)]]&gt;$I$508,Tabla4[[#This Row],[Tiempo_lineal (ns)]]&lt;$I$509)</f>
        <v>0</v>
      </c>
      <c r="Z20" t="b">
        <f>OR(Tabla4[[#This Row],[Tiempo_normal (ns)]]&gt;$J$508,Tabla4[[#This Row],[Tiempo_normal (ns)]]&lt;$J$509)</f>
        <v>0</v>
      </c>
      <c r="AA20" s="7">
        <v>17</v>
      </c>
      <c r="AB20" t="b">
        <f>OR(Tabla5[[#This Row],[Tiempo_lineal (ns)]]&gt;$L$508,Tabla5[[#This Row],[Tiempo_lineal (ns)]]&lt;$L$509)</f>
        <v>0</v>
      </c>
      <c r="AC20" t="b">
        <f>OR(Tabla5[[#This Row],[Tiempo_normal (ns)]]&gt;$M$508,Tabla5[[#This Row],[Tiempo_normal (ns)]]&lt;$M$509)</f>
        <v>0</v>
      </c>
      <c r="AD20" s="7">
        <v>17</v>
      </c>
      <c r="AE20" t="b">
        <f>OR(Tabla6[[#This Row],[Tiempo_lineal (ns)]]&gt;$O$508,Tabla6[[#This Row],[Tiempo_lineal (ns)]]&lt;$O$509)</f>
        <v>0</v>
      </c>
      <c r="AF20" s="1" t="b">
        <f>OR(Tabla6[[#This Row],[Tiempo_normal (ns)]]&gt;$P$508,Tabla6[[#This Row],[Tiempo_normal (ns)]]&lt;$P$509)</f>
        <v>0</v>
      </c>
    </row>
    <row r="21" spans="2:32" x14ac:dyDescent="0.3">
      <c r="B21">
        <v>18</v>
      </c>
      <c r="C21">
        <v>80</v>
      </c>
      <c r="D21">
        <v>64</v>
      </c>
      <c r="E21">
        <v>18</v>
      </c>
      <c r="F21">
        <v>171</v>
      </c>
      <c r="G21">
        <v>58</v>
      </c>
      <c r="H21">
        <v>18</v>
      </c>
      <c r="I21">
        <v>228</v>
      </c>
      <c r="J21">
        <v>101</v>
      </c>
      <c r="K21">
        <v>18</v>
      </c>
      <c r="L21">
        <v>1689</v>
      </c>
      <c r="M21">
        <v>314</v>
      </c>
      <c r="N21">
        <v>18</v>
      </c>
      <c r="O21">
        <v>2264</v>
      </c>
      <c r="P21">
        <v>1747</v>
      </c>
      <c r="R21" s="8">
        <v>18</v>
      </c>
      <c r="S21" t="b">
        <f>OR(Tabla1[[#This Row],[Tiempo_lineal (ns)]]&gt;$C$508,Tabla1[[#This Row],[Tiempo_lineal (ns)]]&lt;$C$509)</f>
        <v>0</v>
      </c>
      <c r="T21" t="b">
        <f>OR(Tabla1[[#This Row],[Tiempo_normal (ns)]]&gt;$D$508,Tabla1[[#This Row],[Tiempo_normal (ns)]]&lt;$D$509)</f>
        <v>0</v>
      </c>
      <c r="U21" s="8">
        <v>18</v>
      </c>
      <c r="V21" t="b">
        <f>OR(Tabla3[[#This Row],[Tiempo_lineal (ns)]]&gt;$F$508,Tabla3[[#This Row],[Tiempo_lineal (ns)]]&lt;$F$509)</f>
        <v>0</v>
      </c>
      <c r="W21" t="b">
        <f>OR(Tabla3[[#This Row],[Tiempo_normal (ns)]]&gt;$G$508,Tabla3[[#This Row],[Tiempo_normal (ns)]]&lt;$G$509)</f>
        <v>0</v>
      </c>
      <c r="X21" s="8">
        <v>18</v>
      </c>
      <c r="Y21" t="b">
        <f>OR(Tabla4[[#This Row],[Tiempo_lineal (ns)]]&gt;$I$508,Tabla4[[#This Row],[Tiempo_lineal (ns)]]&lt;$I$509)</f>
        <v>0</v>
      </c>
      <c r="Z21" t="b">
        <f>OR(Tabla4[[#This Row],[Tiempo_normal (ns)]]&gt;$J$508,Tabla4[[#This Row],[Tiempo_normal (ns)]]&lt;$J$509)</f>
        <v>0</v>
      </c>
      <c r="AA21" s="8">
        <v>18</v>
      </c>
      <c r="AB21" t="b">
        <f>OR(Tabla5[[#This Row],[Tiempo_lineal (ns)]]&gt;$L$508,Tabla5[[#This Row],[Tiempo_lineal (ns)]]&lt;$L$509)</f>
        <v>0</v>
      </c>
      <c r="AC21" t="b">
        <f>OR(Tabla5[[#This Row],[Tiempo_normal (ns)]]&gt;$M$508,Tabla5[[#This Row],[Tiempo_normal (ns)]]&lt;$M$509)</f>
        <v>0</v>
      </c>
      <c r="AD21" s="8">
        <v>18</v>
      </c>
      <c r="AE21" t="b">
        <f>OR(Tabla6[[#This Row],[Tiempo_lineal (ns)]]&gt;$O$508,Tabla6[[#This Row],[Tiempo_lineal (ns)]]&lt;$O$509)</f>
        <v>0</v>
      </c>
      <c r="AF21" s="1" t="b">
        <f>OR(Tabla6[[#This Row],[Tiempo_normal (ns)]]&gt;$P$508,Tabla6[[#This Row],[Tiempo_normal (ns)]]&lt;$P$509)</f>
        <v>0</v>
      </c>
    </row>
    <row r="22" spans="2:32" x14ac:dyDescent="0.3">
      <c r="B22">
        <v>19</v>
      </c>
      <c r="C22">
        <v>120</v>
      </c>
      <c r="D22">
        <v>80</v>
      </c>
      <c r="E22">
        <v>19</v>
      </c>
      <c r="F22">
        <v>148</v>
      </c>
      <c r="G22">
        <v>82</v>
      </c>
      <c r="H22">
        <v>19</v>
      </c>
      <c r="I22">
        <v>259</v>
      </c>
      <c r="J22">
        <v>73</v>
      </c>
      <c r="K22">
        <v>19</v>
      </c>
      <c r="L22">
        <v>2078</v>
      </c>
      <c r="M22">
        <v>262</v>
      </c>
      <c r="N22">
        <v>19</v>
      </c>
      <c r="O22">
        <v>3033</v>
      </c>
      <c r="P22">
        <v>1569</v>
      </c>
      <c r="R22" s="7">
        <v>19</v>
      </c>
      <c r="S22" t="b">
        <f>OR(Tabla1[[#This Row],[Tiempo_lineal (ns)]]&gt;$C$508,Tabla1[[#This Row],[Tiempo_lineal (ns)]]&lt;$C$509)</f>
        <v>0</v>
      </c>
      <c r="T22" t="b">
        <f>OR(Tabla1[[#This Row],[Tiempo_normal (ns)]]&gt;$D$508,Tabla1[[#This Row],[Tiempo_normal (ns)]]&lt;$D$509)</f>
        <v>0</v>
      </c>
      <c r="U22" s="7">
        <v>19</v>
      </c>
      <c r="V22" t="b">
        <f>OR(Tabla3[[#This Row],[Tiempo_lineal (ns)]]&gt;$F$508,Tabla3[[#This Row],[Tiempo_lineal (ns)]]&lt;$F$509)</f>
        <v>0</v>
      </c>
      <c r="W22" t="b">
        <f>OR(Tabla3[[#This Row],[Tiempo_normal (ns)]]&gt;$G$508,Tabla3[[#This Row],[Tiempo_normal (ns)]]&lt;$G$509)</f>
        <v>0</v>
      </c>
      <c r="X22" s="7">
        <v>19</v>
      </c>
      <c r="Y22" t="b">
        <f>OR(Tabla4[[#This Row],[Tiempo_lineal (ns)]]&gt;$I$508,Tabla4[[#This Row],[Tiempo_lineal (ns)]]&lt;$I$509)</f>
        <v>0</v>
      </c>
      <c r="Z22" t="b">
        <f>OR(Tabla4[[#This Row],[Tiempo_normal (ns)]]&gt;$J$508,Tabla4[[#This Row],[Tiempo_normal (ns)]]&lt;$J$509)</f>
        <v>0</v>
      </c>
      <c r="AA22" s="7">
        <v>19</v>
      </c>
      <c r="AB22" t="b">
        <f>OR(Tabla5[[#This Row],[Tiempo_lineal (ns)]]&gt;$L$508,Tabla5[[#This Row],[Tiempo_lineal (ns)]]&lt;$L$509)</f>
        <v>0</v>
      </c>
      <c r="AC22" t="b">
        <f>OR(Tabla5[[#This Row],[Tiempo_normal (ns)]]&gt;$M$508,Tabla5[[#This Row],[Tiempo_normal (ns)]]&lt;$M$509)</f>
        <v>0</v>
      </c>
      <c r="AD22" s="7">
        <v>19</v>
      </c>
      <c r="AE22" t="b">
        <f>OR(Tabla6[[#This Row],[Tiempo_lineal (ns)]]&gt;$O$508,Tabla6[[#This Row],[Tiempo_lineal (ns)]]&lt;$O$509)</f>
        <v>0</v>
      </c>
      <c r="AF22" s="1" t="b">
        <f>OR(Tabla6[[#This Row],[Tiempo_normal (ns)]]&gt;$P$508,Tabla6[[#This Row],[Tiempo_normal (ns)]]&lt;$P$509)</f>
        <v>0</v>
      </c>
    </row>
    <row r="23" spans="2:32" x14ac:dyDescent="0.3">
      <c r="B23">
        <v>20</v>
      </c>
      <c r="C23">
        <v>123</v>
      </c>
      <c r="D23">
        <v>62</v>
      </c>
      <c r="E23">
        <v>20</v>
      </c>
      <c r="F23">
        <v>125</v>
      </c>
      <c r="G23">
        <v>116</v>
      </c>
      <c r="H23">
        <v>20</v>
      </c>
      <c r="I23">
        <v>262</v>
      </c>
      <c r="J23">
        <v>70</v>
      </c>
      <c r="K23">
        <v>20</v>
      </c>
      <c r="L23">
        <v>1883</v>
      </c>
      <c r="M23">
        <v>462</v>
      </c>
      <c r="N23">
        <v>20</v>
      </c>
      <c r="O23">
        <v>2970</v>
      </c>
      <c r="P23">
        <v>992</v>
      </c>
      <c r="R23" s="8">
        <v>20</v>
      </c>
      <c r="S23" t="b">
        <f>OR(Tabla1[[#This Row],[Tiempo_lineal (ns)]]&gt;$C$508,Tabla1[[#This Row],[Tiempo_lineal (ns)]]&lt;$C$509)</f>
        <v>0</v>
      </c>
      <c r="T23" t="b">
        <f>OR(Tabla1[[#This Row],[Tiempo_normal (ns)]]&gt;$D$508,Tabla1[[#This Row],[Tiempo_normal (ns)]]&lt;$D$509)</f>
        <v>0</v>
      </c>
      <c r="U23" s="8">
        <v>20</v>
      </c>
      <c r="V23" t="b">
        <f>OR(Tabla3[[#This Row],[Tiempo_lineal (ns)]]&gt;$F$508,Tabla3[[#This Row],[Tiempo_lineal (ns)]]&lt;$F$509)</f>
        <v>0</v>
      </c>
      <c r="W23" t="b">
        <f>OR(Tabla3[[#This Row],[Tiempo_normal (ns)]]&gt;$G$508,Tabla3[[#This Row],[Tiempo_normal (ns)]]&lt;$G$509)</f>
        <v>0</v>
      </c>
      <c r="X23" s="8">
        <v>20</v>
      </c>
      <c r="Y23" t="b">
        <f>OR(Tabla4[[#This Row],[Tiempo_lineal (ns)]]&gt;$I$508,Tabla4[[#This Row],[Tiempo_lineal (ns)]]&lt;$I$509)</f>
        <v>0</v>
      </c>
      <c r="Z23" t="b">
        <f>OR(Tabla4[[#This Row],[Tiempo_normal (ns)]]&gt;$J$508,Tabla4[[#This Row],[Tiempo_normal (ns)]]&lt;$J$509)</f>
        <v>0</v>
      </c>
      <c r="AA23" s="8">
        <v>20</v>
      </c>
      <c r="AB23" t="b">
        <f>OR(Tabla5[[#This Row],[Tiempo_lineal (ns)]]&gt;$L$508,Tabla5[[#This Row],[Tiempo_lineal (ns)]]&lt;$L$509)</f>
        <v>0</v>
      </c>
      <c r="AC23" t="b">
        <f>OR(Tabla5[[#This Row],[Tiempo_normal (ns)]]&gt;$M$508,Tabla5[[#This Row],[Tiempo_normal (ns)]]&lt;$M$509)</f>
        <v>0</v>
      </c>
      <c r="AD23" s="8">
        <v>20</v>
      </c>
      <c r="AE23" t="b">
        <f>OR(Tabla6[[#This Row],[Tiempo_lineal (ns)]]&gt;$O$508,Tabla6[[#This Row],[Tiempo_lineal (ns)]]&lt;$O$509)</f>
        <v>0</v>
      </c>
      <c r="AF23" s="1" t="b">
        <f>OR(Tabla6[[#This Row],[Tiempo_normal (ns)]]&gt;$P$508,Tabla6[[#This Row],[Tiempo_normal (ns)]]&lt;$P$509)</f>
        <v>0</v>
      </c>
    </row>
    <row r="24" spans="2:32" x14ac:dyDescent="0.3">
      <c r="B24">
        <v>21</v>
      </c>
      <c r="C24">
        <v>114</v>
      </c>
      <c r="D24">
        <v>78</v>
      </c>
      <c r="E24">
        <v>21</v>
      </c>
      <c r="F24">
        <v>129</v>
      </c>
      <c r="G24">
        <v>91</v>
      </c>
      <c r="H24">
        <v>21</v>
      </c>
      <c r="I24">
        <v>235</v>
      </c>
      <c r="J24">
        <v>133</v>
      </c>
      <c r="K24">
        <v>21</v>
      </c>
      <c r="L24">
        <v>2499</v>
      </c>
      <c r="M24">
        <v>153</v>
      </c>
      <c r="N24">
        <v>21</v>
      </c>
      <c r="O24">
        <v>3195</v>
      </c>
      <c r="P24">
        <v>743</v>
      </c>
      <c r="R24" s="7">
        <v>21</v>
      </c>
      <c r="S24" t="b">
        <f>OR(Tabla1[[#This Row],[Tiempo_lineal (ns)]]&gt;$C$508,Tabla1[[#This Row],[Tiempo_lineal (ns)]]&lt;$C$509)</f>
        <v>0</v>
      </c>
      <c r="T24" t="b">
        <f>OR(Tabla1[[#This Row],[Tiempo_normal (ns)]]&gt;$D$508,Tabla1[[#This Row],[Tiempo_normal (ns)]]&lt;$D$509)</f>
        <v>0</v>
      </c>
      <c r="U24" s="7">
        <v>21</v>
      </c>
      <c r="V24" t="b">
        <f>OR(Tabla3[[#This Row],[Tiempo_lineal (ns)]]&gt;$F$508,Tabla3[[#This Row],[Tiempo_lineal (ns)]]&lt;$F$509)</f>
        <v>0</v>
      </c>
      <c r="W24" t="b">
        <f>OR(Tabla3[[#This Row],[Tiempo_normal (ns)]]&gt;$G$508,Tabla3[[#This Row],[Tiempo_normal (ns)]]&lt;$G$509)</f>
        <v>0</v>
      </c>
      <c r="X24" s="7">
        <v>21</v>
      </c>
      <c r="Y24" t="b">
        <f>OR(Tabla4[[#This Row],[Tiempo_lineal (ns)]]&gt;$I$508,Tabla4[[#This Row],[Tiempo_lineal (ns)]]&lt;$I$509)</f>
        <v>0</v>
      </c>
      <c r="Z24" t="b">
        <f>OR(Tabla4[[#This Row],[Tiempo_normal (ns)]]&gt;$J$508,Tabla4[[#This Row],[Tiempo_normal (ns)]]&lt;$J$509)</f>
        <v>0</v>
      </c>
      <c r="AA24" s="7">
        <v>21</v>
      </c>
      <c r="AB24" t="b">
        <f>OR(Tabla5[[#This Row],[Tiempo_lineal (ns)]]&gt;$L$508,Tabla5[[#This Row],[Tiempo_lineal (ns)]]&lt;$L$509)</f>
        <v>0</v>
      </c>
      <c r="AC24" t="b">
        <f>OR(Tabla5[[#This Row],[Tiempo_normal (ns)]]&gt;$M$508,Tabla5[[#This Row],[Tiempo_normal (ns)]]&lt;$M$509)</f>
        <v>0</v>
      </c>
      <c r="AD24" s="7">
        <v>21</v>
      </c>
      <c r="AE24" t="b">
        <f>OR(Tabla6[[#This Row],[Tiempo_lineal (ns)]]&gt;$O$508,Tabla6[[#This Row],[Tiempo_lineal (ns)]]&lt;$O$509)</f>
        <v>0</v>
      </c>
      <c r="AF24" s="1" t="b">
        <f>OR(Tabla6[[#This Row],[Tiempo_normal (ns)]]&gt;$P$508,Tabla6[[#This Row],[Tiempo_normal (ns)]]&lt;$P$509)</f>
        <v>0</v>
      </c>
    </row>
    <row r="25" spans="2:32" x14ac:dyDescent="0.3">
      <c r="B25">
        <v>22</v>
      </c>
      <c r="C25">
        <v>95</v>
      </c>
      <c r="D25">
        <v>70</v>
      </c>
      <c r="E25">
        <v>22</v>
      </c>
      <c r="F25">
        <v>124</v>
      </c>
      <c r="G25">
        <v>59</v>
      </c>
      <c r="H25">
        <v>22</v>
      </c>
      <c r="I25">
        <v>214</v>
      </c>
      <c r="J25">
        <v>129</v>
      </c>
      <c r="K25">
        <v>22</v>
      </c>
      <c r="L25">
        <v>866</v>
      </c>
      <c r="M25">
        <v>659</v>
      </c>
      <c r="N25">
        <v>22</v>
      </c>
      <c r="O25">
        <v>2959</v>
      </c>
      <c r="P25">
        <v>5881</v>
      </c>
      <c r="R25" s="8">
        <v>22</v>
      </c>
      <c r="S25" t="b">
        <f>OR(Tabla1[[#This Row],[Tiempo_lineal (ns)]]&gt;$C$508,Tabla1[[#This Row],[Tiempo_lineal (ns)]]&lt;$C$509)</f>
        <v>0</v>
      </c>
      <c r="T25" t="b">
        <f>OR(Tabla1[[#This Row],[Tiempo_normal (ns)]]&gt;$D$508,Tabla1[[#This Row],[Tiempo_normal (ns)]]&lt;$D$509)</f>
        <v>0</v>
      </c>
      <c r="U25" s="8">
        <v>22</v>
      </c>
      <c r="V25" t="b">
        <f>OR(Tabla3[[#This Row],[Tiempo_lineal (ns)]]&gt;$F$508,Tabla3[[#This Row],[Tiempo_lineal (ns)]]&lt;$F$509)</f>
        <v>0</v>
      </c>
      <c r="W25" t="b">
        <f>OR(Tabla3[[#This Row],[Tiempo_normal (ns)]]&gt;$G$508,Tabla3[[#This Row],[Tiempo_normal (ns)]]&lt;$G$509)</f>
        <v>0</v>
      </c>
      <c r="X25" s="8">
        <v>22</v>
      </c>
      <c r="Y25" t="b">
        <f>OR(Tabla4[[#This Row],[Tiempo_lineal (ns)]]&gt;$I$508,Tabla4[[#This Row],[Tiempo_lineal (ns)]]&lt;$I$509)</f>
        <v>0</v>
      </c>
      <c r="Z25" t="b">
        <f>OR(Tabla4[[#This Row],[Tiempo_normal (ns)]]&gt;$J$508,Tabla4[[#This Row],[Tiempo_normal (ns)]]&lt;$J$509)</f>
        <v>0</v>
      </c>
      <c r="AA25" s="8">
        <v>22</v>
      </c>
      <c r="AB25" t="b">
        <f>OR(Tabla5[[#This Row],[Tiempo_lineal (ns)]]&gt;$L$508,Tabla5[[#This Row],[Tiempo_lineal (ns)]]&lt;$L$509)</f>
        <v>0</v>
      </c>
      <c r="AC25" t="b">
        <f>OR(Tabla5[[#This Row],[Tiempo_normal (ns)]]&gt;$M$508,Tabla5[[#This Row],[Tiempo_normal (ns)]]&lt;$M$509)</f>
        <v>0</v>
      </c>
      <c r="AD25" s="8">
        <v>22</v>
      </c>
      <c r="AE25" t="b">
        <f>OR(Tabla6[[#This Row],[Tiempo_lineal (ns)]]&gt;$O$508,Tabla6[[#This Row],[Tiempo_lineal (ns)]]&lt;$O$509)</f>
        <v>0</v>
      </c>
      <c r="AF25" s="1" t="b">
        <f>OR(Tabla6[[#This Row],[Tiempo_normal (ns)]]&gt;$P$508,Tabla6[[#This Row],[Tiempo_normal (ns)]]&lt;$P$509)</f>
        <v>1</v>
      </c>
    </row>
    <row r="26" spans="2:32" x14ac:dyDescent="0.3">
      <c r="B26">
        <v>23</v>
      </c>
      <c r="C26">
        <v>115</v>
      </c>
      <c r="D26">
        <v>54</v>
      </c>
      <c r="E26">
        <v>23</v>
      </c>
      <c r="F26">
        <v>79</v>
      </c>
      <c r="G26">
        <v>111</v>
      </c>
      <c r="H26">
        <v>23</v>
      </c>
      <c r="I26">
        <v>1205</v>
      </c>
      <c r="J26">
        <v>306</v>
      </c>
      <c r="K26">
        <v>23</v>
      </c>
      <c r="L26">
        <v>1756</v>
      </c>
      <c r="M26">
        <v>201</v>
      </c>
      <c r="N26">
        <v>23</v>
      </c>
      <c r="O26">
        <v>2027</v>
      </c>
      <c r="P26">
        <v>1378</v>
      </c>
      <c r="R26" s="7">
        <v>23</v>
      </c>
      <c r="S26" t="b">
        <f>OR(Tabla1[[#This Row],[Tiempo_lineal (ns)]]&gt;$C$508,Tabla1[[#This Row],[Tiempo_lineal (ns)]]&lt;$C$509)</f>
        <v>0</v>
      </c>
      <c r="T26" t="b">
        <f>OR(Tabla1[[#This Row],[Tiempo_normal (ns)]]&gt;$D$508,Tabla1[[#This Row],[Tiempo_normal (ns)]]&lt;$D$509)</f>
        <v>0</v>
      </c>
      <c r="U26" s="7">
        <v>23</v>
      </c>
      <c r="V26" t="b">
        <f>OR(Tabla3[[#This Row],[Tiempo_lineal (ns)]]&gt;$F$508,Tabla3[[#This Row],[Tiempo_lineal (ns)]]&lt;$F$509)</f>
        <v>0</v>
      </c>
      <c r="W26" t="b">
        <f>OR(Tabla3[[#This Row],[Tiempo_normal (ns)]]&gt;$G$508,Tabla3[[#This Row],[Tiempo_normal (ns)]]&lt;$G$509)</f>
        <v>0</v>
      </c>
      <c r="X26" s="7">
        <v>23</v>
      </c>
      <c r="Y26" t="b">
        <f>OR(Tabla4[[#This Row],[Tiempo_lineal (ns)]]&gt;$I$508,Tabla4[[#This Row],[Tiempo_lineal (ns)]]&lt;$I$509)</f>
        <v>1</v>
      </c>
      <c r="Z26" t="b">
        <f>OR(Tabla4[[#This Row],[Tiempo_normal (ns)]]&gt;$J$508,Tabla4[[#This Row],[Tiempo_normal (ns)]]&lt;$J$509)</f>
        <v>0</v>
      </c>
      <c r="AA26" s="7">
        <v>23</v>
      </c>
      <c r="AB26" t="b">
        <f>OR(Tabla5[[#This Row],[Tiempo_lineal (ns)]]&gt;$L$508,Tabla5[[#This Row],[Tiempo_lineal (ns)]]&lt;$L$509)</f>
        <v>0</v>
      </c>
      <c r="AC26" t="b">
        <f>OR(Tabla5[[#This Row],[Tiempo_normal (ns)]]&gt;$M$508,Tabla5[[#This Row],[Tiempo_normal (ns)]]&lt;$M$509)</f>
        <v>0</v>
      </c>
      <c r="AD26" s="7">
        <v>23</v>
      </c>
      <c r="AE26" t="b">
        <f>OR(Tabla6[[#This Row],[Tiempo_lineal (ns)]]&gt;$O$508,Tabla6[[#This Row],[Tiempo_lineal (ns)]]&lt;$O$509)</f>
        <v>0</v>
      </c>
      <c r="AF26" s="1" t="b">
        <f>OR(Tabla6[[#This Row],[Tiempo_normal (ns)]]&gt;$P$508,Tabla6[[#This Row],[Tiempo_normal (ns)]]&lt;$P$509)</f>
        <v>0</v>
      </c>
    </row>
    <row r="27" spans="2:32" x14ac:dyDescent="0.3">
      <c r="B27">
        <v>24</v>
      </c>
      <c r="C27">
        <v>129</v>
      </c>
      <c r="D27">
        <v>53</v>
      </c>
      <c r="E27">
        <v>24</v>
      </c>
      <c r="F27">
        <v>141</v>
      </c>
      <c r="G27">
        <v>85</v>
      </c>
      <c r="H27">
        <v>24</v>
      </c>
      <c r="I27">
        <v>235</v>
      </c>
      <c r="J27">
        <v>207</v>
      </c>
      <c r="K27">
        <v>24</v>
      </c>
      <c r="L27">
        <v>1905</v>
      </c>
      <c r="M27">
        <v>863</v>
      </c>
      <c r="N27">
        <v>24</v>
      </c>
      <c r="O27">
        <v>3560</v>
      </c>
      <c r="P27">
        <v>1137</v>
      </c>
      <c r="R27" s="8">
        <v>24</v>
      </c>
      <c r="S27" t="b">
        <f>OR(Tabla1[[#This Row],[Tiempo_lineal (ns)]]&gt;$C$508,Tabla1[[#This Row],[Tiempo_lineal (ns)]]&lt;$C$509)</f>
        <v>0</v>
      </c>
      <c r="T27" t="b">
        <f>OR(Tabla1[[#This Row],[Tiempo_normal (ns)]]&gt;$D$508,Tabla1[[#This Row],[Tiempo_normal (ns)]]&lt;$D$509)</f>
        <v>0</v>
      </c>
      <c r="U27" s="8">
        <v>24</v>
      </c>
      <c r="V27" t="b">
        <f>OR(Tabla3[[#This Row],[Tiempo_lineal (ns)]]&gt;$F$508,Tabla3[[#This Row],[Tiempo_lineal (ns)]]&lt;$F$509)</f>
        <v>0</v>
      </c>
      <c r="W27" t="b">
        <f>OR(Tabla3[[#This Row],[Tiempo_normal (ns)]]&gt;$G$508,Tabla3[[#This Row],[Tiempo_normal (ns)]]&lt;$G$509)</f>
        <v>0</v>
      </c>
      <c r="X27" s="8">
        <v>24</v>
      </c>
      <c r="Y27" t="b">
        <f>OR(Tabla4[[#This Row],[Tiempo_lineal (ns)]]&gt;$I$508,Tabla4[[#This Row],[Tiempo_lineal (ns)]]&lt;$I$509)</f>
        <v>0</v>
      </c>
      <c r="Z27" t="b">
        <f>OR(Tabla4[[#This Row],[Tiempo_normal (ns)]]&gt;$J$508,Tabla4[[#This Row],[Tiempo_normal (ns)]]&lt;$J$509)</f>
        <v>0</v>
      </c>
      <c r="AA27" s="8">
        <v>24</v>
      </c>
      <c r="AB27" t="b">
        <f>OR(Tabla5[[#This Row],[Tiempo_lineal (ns)]]&gt;$L$508,Tabla5[[#This Row],[Tiempo_lineal (ns)]]&lt;$L$509)</f>
        <v>0</v>
      </c>
      <c r="AC27" t="b">
        <f>OR(Tabla5[[#This Row],[Tiempo_normal (ns)]]&gt;$M$508,Tabla5[[#This Row],[Tiempo_normal (ns)]]&lt;$M$509)</f>
        <v>0</v>
      </c>
      <c r="AD27" s="8">
        <v>24</v>
      </c>
      <c r="AE27" t="b">
        <f>OR(Tabla6[[#This Row],[Tiempo_lineal (ns)]]&gt;$O$508,Tabla6[[#This Row],[Tiempo_lineal (ns)]]&lt;$O$509)</f>
        <v>0</v>
      </c>
      <c r="AF27" s="1" t="b">
        <f>OR(Tabla6[[#This Row],[Tiempo_normal (ns)]]&gt;$P$508,Tabla6[[#This Row],[Tiempo_normal (ns)]]&lt;$P$509)</f>
        <v>0</v>
      </c>
    </row>
    <row r="28" spans="2:32" x14ac:dyDescent="0.3">
      <c r="B28">
        <v>25</v>
      </c>
      <c r="C28">
        <v>143</v>
      </c>
      <c r="D28">
        <v>108</v>
      </c>
      <c r="E28">
        <v>25</v>
      </c>
      <c r="F28">
        <v>127</v>
      </c>
      <c r="G28">
        <v>78</v>
      </c>
      <c r="H28">
        <v>25</v>
      </c>
      <c r="I28">
        <v>272</v>
      </c>
      <c r="J28">
        <v>240</v>
      </c>
      <c r="K28">
        <v>25</v>
      </c>
      <c r="L28">
        <v>1127</v>
      </c>
      <c r="M28">
        <v>497</v>
      </c>
      <c r="N28">
        <v>25</v>
      </c>
      <c r="O28">
        <v>2546</v>
      </c>
      <c r="P28">
        <v>1194</v>
      </c>
      <c r="R28" s="7">
        <v>25</v>
      </c>
      <c r="S28" t="b">
        <f>OR(Tabla1[[#This Row],[Tiempo_lineal (ns)]]&gt;$C$508,Tabla1[[#This Row],[Tiempo_lineal (ns)]]&lt;$C$509)</f>
        <v>0</v>
      </c>
      <c r="T28" t="b">
        <f>OR(Tabla1[[#This Row],[Tiempo_normal (ns)]]&gt;$D$508,Tabla1[[#This Row],[Tiempo_normal (ns)]]&lt;$D$509)</f>
        <v>0</v>
      </c>
      <c r="U28" s="7">
        <v>25</v>
      </c>
      <c r="V28" t="b">
        <f>OR(Tabla3[[#This Row],[Tiempo_lineal (ns)]]&gt;$F$508,Tabla3[[#This Row],[Tiempo_lineal (ns)]]&lt;$F$509)</f>
        <v>0</v>
      </c>
      <c r="W28" t="b">
        <f>OR(Tabla3[[#This Row],[Tiempo_normal (ns)]]&gt;$G$508,Tabla3[[#This Row],[Tiempo_normal (ns)]]&lt;$G$509)</f>
        <v>0</v>
      </c>
      <c r="X28" s="7">
        <v>25</v>
      </c>
      <c r="Y28" t="b">
        <f>OR(Tabla4[[#This Row],[Tiempo_lineal (ns)]]&gt;$I$508,Tabla4[[#This Row],[Tiempo_lineal (ns)]]&lt;$I$509)</f>
        <v>0</v>
      </c>
      <c r="Z28" t="b">
        <f>OR(Tabla4[[#This Row],[Tiempo_normal (ns)]]&gt;$J$508,Tabla4[[#This Row],[Tiempo_normal (ns)]]&lt;$J$509)</f>
        <v>0</v>
      </c>
      <c r="AA28" s="7">
        <v>25</v>
      </c>
      <c r="AB28" t="b">
        <f>OR(Tabla5[[#This Row],[Tiempo_lineal (ns)]]&gt;$L$508,Tabla5[[#This Row],[Tiempo_lineal (ns)]]&lt;$L$509)</f>
        <v>0</v>
      </c>
      <c r="AC28" t="b">
        <f>OR(Tabla5[[#This Row],[Tiempo_normal (ns)]]&gt;$M$508,Tabla5[[#This Row],[Tiempo_normal (ns)]]&lt;$M$509)</f>
        <v>0</v>
      </c>
      <c r="AD28" s="7">
        <v>25</v>
      </c>
      <c r="AE28" t="b">
        <f>OR(Tabla6[[#This Row],[Tiempo_lineal (ns)]]&gt;$O$508,Tabla6[[#This Row],[Tiempo_lineal (ns)]]&lt;$O$509)</f>
        <v>0</v>
      </c>
      <c r="AF28" s="1" t="b">
        <f>OR(Tabla6[[#This Row],[Tiempo_normal (ns)]]&gt;$P$508,Tabla6[[#This Row],[Tiempo_normal (ns)]]&lt;$P$509)</f>
        <v>0</v>
      </c>
    </row>
    <row r="29" spans="2:32" x14ac:dyDescent="0.3">
      <c r="B29">
        <v>26</v>
      </c>
      <c r="C29">
        <v>88</v>
      </c>
      <c r="D29">
        <v>63</v>
      </c>
      <c r="E29">
        <v>26</v>
      </c>
      <c r="F29">
        <v>126</v>
      </c>
      <c r="G29">
        <v>200</v>
      </c>
      <c r="H29">
        <v>26</v>
      </c>
      <c r="I29">
        <v>199</v>
      </c>
      <c r="J29">
        <v>119</v>
      </c>
      <c r="K29">
        <v>26</v>
      </c>
      <c r="L29">
        <v>2517</v>
      </c>
      <c r="M29">
        <v>477</v>
      </c>
      <c r="N29">
        <v>26</v>
      </c>
      <c r="O29">
        <v>2392</v>
      </c>
      <c r="P29">
        <v>1139</v>
      </c>
      <c r="R29" s="8">
        <v>26</v>
      </c>
      <c r="S29" t="b">
        <f>OR(Tabla1[[#This Row],[Tiempo_lineal (ns)]]&gt;$C$508,Tabla1[[#This Row],[Tiempo_lineal (ns)]]&lt;$C$509)</f>
        <v>0</v>
      </c>
      <c r="T29" t="b">
        <f>OR(Tabla1[[#This Row],[Tiempo_normal (ns)]]&gt;$D$508,Tabla1[[#This Row],[Tiempo_normal (ns)]]&lt;$D$509)</f>
        <v>0</v>
      </c>
      <c r="U29" s="8">
        <v>26</v>
      </c>
      <c r="V29" t="b">
        <f>OR(Tabla3[[#This Row],[Tiempo_lineal (ns)]]&gt;$F$508,Tabla3[[#This Row],[Tiempo_lineal (ns)]]&lt;$F$509)</f>
        <v>0</v>
      </c>
      <c r="W29" t="b">
        <f>OR(Tabla3[[#This Row],[Tiempo_normal (ns)]]&gt;$G$508,Tabla3[[#This Row],[Tiempo_normal (ns)]]&lt;$G$509)</f>
        <v>0</v>
      </c>
      <c r="X29" s="8">
        <v>26</v>
      </c>
      <c r="Y29" t="b">
        <f>OR(Tabla4[[#This Row],[Tiempo_lineal (ns)]]&gt;$I$508,Tabla4[[#This Row],[Tiempo_lineal (ns)]]&lt;$I$509)</f>
        <v>0</v>
      </c>
      <c r="Z29" t="b">
        <f>OR(Tabla4[[#This Row],[Tiempo_normal (ns)]]&gt;$J$508,Tabla4[[#This Row],[Tiempo_normal (ns)]]&lt;$J$509)</f>
        <v>0</v>
      </c>
      <c r="AA29" s="8">
        <v>26</v>
      </c>
      <c r="AB29" t="b">
        <f>OR(Tabla5[[#This Row],[Tiempo_lineal (ns)]]&gt;$L$508,Tabla5[[#This Row],[Tiempo_lineal (ns)]]&lt;$L$509)</f>
        <v>0</v>
      </c>
      <c r="AC29" t="b">
        <f>OR(Tabla5[[#This Row],[Tiempo_normal (ns)]]&gt;$M$508,Tabla5[[#This Row],[Tiempo_normal (ns)]]&lt;$M$509)</f>
        <v>0</v>
      </c>
      <c r="AD29" s="8">
        <v>26</v>
      </c>
      <c r="AE29" t="b">
        <f>OR(Tabla6[[#This Row],[Tiempo_lineal (ns)]]&gt;$O$508,Tabla6[[#This Row],[Tiempo_lineal (ns)]]&lt;$O$509)</f>
        <v>0</v>
      </c>
      <c r="AF29" s="1" t="b">
        <f>OR(Tabla6[[#This Row],[Tiempo_normal (ns)]]&gt;$P$508,Tabla6[[#This Row],[Tiempo_normal (ns)]]&lt;$P$509)</f>
        <v>0</v>
      </c>
    </row>
    <row r="30" spans="2:32" x14ac:dyDescent="0.3">
      <c r="B30">
        <v>27</v>
      </c>
      <c r="C30">
        <v>62</v>
      </c>
      <c r="D30">
        <v>51</v>
      </c>
      <c r="E30">
        <v>27</v>
      </c>
      <c r="F30">
        <v>187</v>
      </c>
      <c r="G30">
        <v>247</v>
      </c>
      <c r="H30">
        <v>27</v>
      </c>
      <c r="I30">
        <v>136</v>
      </c>
      <c r="J30">
        <v>205</v>
      </c>
      <c r="K30">
        <v>27</v>
      </c>
      <c r="L30">
        <v>310</v>
      </c>
      <c r="M30">
        <v>1069</v>
      </c>
      <c r="N30">
        <v>27</v>
      </c>
      <c r="O30">
        <v>2961</v>
      </c>
      <c r="P30">
        <v>2019</v>
      </c>
      <c r="R30" s="7">
        <v>27</v>
      </c>
      <c r="S30" t="b">
        <f>OR(Tabla1[[#This Row],[Tiempo_lineal (ns)]]&gt;$C$508,Tabla1[[#This Row],[Tiempo_lineal (ns)]]&lt;$C$509)</f>
        <v>0</v>
      </c>
      <c r="T30" t="b">
        <f>OR(Tabla1[[#This Row],[Tiempo_normal (ns)]]&gt;$D$508,Tabla1[[#This Row],[Tiempo_normal (ns)]]&lt;$D$509)</f>
        <v>0</v>
      </c>
      <c r="U30" s="7">
        <v>27</v>
      </c>
      <c r="V30" t="b">
        <f>OR(Tabla3[[#This Row],[Tiempo_lineal (ns)]]&gt;$F$508,Tabla3[[#This Row],[Tiempo_lineal (ns)]]&lt;$F$509)</f>
        <v>0</v>
      </c>
      <c r="W30" t="b">
        <f>OR(Tabla3[[#This Row],[Tiempo_normal (ns)]]&gt;$G$508,Tabla3[[#This Row],[Tiempo_normal (ns)]]&lt;$G$509)</f>
        <v>1</v>
      </c>
      <c r="X30" s="7">
        <v>27</v>
      </c>
      <c r="Y30" t="b">
        <f>OR(Tabla4[[#This Row],[Tiempo_lineal (ns)]]&gt;$I$508,Tabla4[[#This Row],[Tiempo_lineal (ns)]]&lt;$I$509)</f>
        <v>0</v>
      </c>
      <c r="Z30" t="b">
        <f>OR(Tabla4[[#This Row],[Tiempo_normal (ns)]]&gt;$J$508,Tabla4[[#This Row],[Tiempo_normal (ns)]]&lt;$J$509)</f>
        <v>0</v>
      </c>
      <c r="AA30" s="7">
        <v>27</v>
      </c>
      <c r="AB30" t="b">
        <f>OR(Tabla5[[#This Row],[Tiempo_lineal (ns)]]&gt;$L$508,Tabla5[[#This Row],[Tiempo_lineal (ns)]]&lt;$L$509)</f>
        <v>0</v>
      </c>
      <c r="AC30" t="b">
        <f>OR(Tabla5[[#This Row],[Tiempo_normal (ns)]]&gt;$M$508,Tabla5[[#This Row],[Tiempo_normal (ns)]]&lt;$M$509)</f>
        <v>0</v>
      </c>
      <c r="AD30" s="7">
        <v>27</v>
      </c>
      <c r="AE30" t="b">
        <f>OR(Tabla6[[#This Row],[Tiempo_lineal (ns)]]&gt;$O$508,Tabla6[[#This Row],[Tiempo_lineal (ns)]]&lt;$O$509)</f>
        <v>0</v>
      </c>
      <c r="AF30" s="1" t="b">
        <f>OR(Tabla6[[#This Row],[Tiempo_normal (ns)]]&gt;$P$508,Tabla6[[#This Row],[Tiempo_normal (ns)]]&lt;$P$509)</f>
        <v>0</v>
      </c>
    </row>
    <row r="31" spans="2:32" x14ac:dyDescent="0.3">
      <c r="B31">
        <v>28</v>
      </c>
      <c r="C31">
        <v>108</v>
      </c>
      <c r="D31">
        <v>54</v>
      </c>
      <c r="E31">
        <v>28</v>
      </c>
      <c r="F31">
        <v>126</v>
      </c>
      <c r="G31">
        <v>85</v>
      </c>
      <c r="H31">
        <v>28</v>
      </c>
      <c r="I31">
        <v>178</v>
      </c>
      <c r="J31">
        <v>169</v>
      </c>
      <c r="K31">
        <v>28</v>
      </c>
      <c r="L31">
        <v>925</v>
      </c>
      <c r="M31">
        <v>105</v>
      </c>
      <c r="N31">
        <v>28</v>
      </c>
      <c r="O31">
        <v>2949</v>
      </c>
      <c r="P31">
        <v>709</v>
      </c>
      <c r="R31" s="8">
        <v>28</v>
      </c>
      <c r="S31" t="b">
        <f>OR(Tabla1[[#This Row],[Tiempo_lineal (ns)]]&gt;$C$508,Tabla1[[#This Row],[Tiempo_lineal (ns)]]&lt;$C$509)</f>
        <v>0</v>
      </c>
      <c r="T31" t="b">
        <f>OR(Tabla1[[#This Row],[Tiempo_normal (ns)]]&gt;$D$508,Tabla1[[#This Row],[Tiempo_normal (ns)]]&lt;$D$509)</f>
        <v>0</v>
      </c>
      <c r="U31" s="8">
        <v>28</v>
      </c>
      <c r="V31" t="b">
        <f>OR(Tabla3[[#This Row],[Tiempo_lineal (ns)]]&gt;$F$508,Tabla3[[#This Row],[Tiempo_lineal (ns)]]&lt;$F$509)</f>
        <v>0</v>
      </c>
      <c r="W31" t="b">
        <f>OR(Tabla3[[#This Row],[Tiempo_normal (ns)]]&gt;$G$508,Tabla3[[#This Row],[Tiempo_normal (ns)]]&lt;$G$509)</f>
        <v>0</v>
      </c>
      <c r="X31" s="8">
        <v>28</v>
      </c>
      <c r="Y31" t="b">
        <f>OR(Tabla4[[#This Row],[Tiempo_lineal (ns)]]&gt;$I$508,Tabla4[[#This Row],[Tiempo_lineal (ns)]]&lt;$I$509)</f>
        <v>0</v>
      </c>
      <c r="Z31" t="b">
        <f>OR(Tabla4[[#This Row],[Tiempo_normal (ns)]]&gt;$J$508,Tabla4[[#This Row],[Tiempo_normal (ns)]]&lt;$J$509)</f>
        <v>0</v>
      </c>
      <c r="AA31" s="8">
        <v>28</v>
      </c>
      <c r="AB31" t="b">
        <f>OR(Tabla5[[#This Row],[Tiempo_lineal (ns)]]&gt;$L$508,Tabla5[[#This Row],[Tiempo_lineal (ns)]]&lt;$L$509)</f>
        <v>0</v>
      </c>
      <c r="AC31" t="b">
        <f>OR(Tabla5[[#This Row],[Tiempo_normal (ns)]]&gt;$M$508,Tabla5[[#This Row],[Tiempo_normal (ns)]]&lt;$M$509)</f>
        <v>0</v>
      </c>
      <c r="AD31" s="8">
        <v>28</v>
      </c>
      <c r="AE31" t="b">
        <f>OR(Tabla6[[#This Row],[Tiempo_lineal (ns)]]&gt;$O$508,Tabla6[[#This Row],[Tiempo_lineal (ns)]]&lt;$O$509)</f>
        <v>0</v>
      </c>
      <c r="AF31" s="1" t="b">
        <f>OR(Tabla6[[#This Row],[Tiempo_normal (ns)]]&gt;$P$508,Tabla6[[#This Row],[Tiempo_normal (ns)]]&lt;$P$509)</f>
        <v>0</v>
      </c>
    </row>
    <row r="32" spans="2:32" x14ac:dyDescent="0.3">
      <c r="B32">
        <v>29</v>
      </c>
      <c r="C32">
        <v>117</v>
      </c>
      <c r="D32">
        <v>85</v>
      </c>
      <c r="E32">
        <v>29</v>
      </c>
      <c r="F32">
        <v>194</v>
      </c>
      <c r="G32">
        <v>190</v>
      </c>
      <c r="H32">
        <v>29</v>
      </c>
      <c r="I32">
        <v>190</v>
      </c>
      <c r="J32">
        <v>137</v>
      </c>
      <c r="K32">
        <v>29</v>
      </c>
      <c r="L32">
        <v>931</v>
      </c>
      <c r="M32">
        <v>495</v>
      </c>
      <c r="N32">
        <v>29</v>
      </c>
      <c r="O32">
        <v>2526</v>
      </c>
      <c r="P32">
        <v>596</v>
      </c>
      <c r="R32" s="7">
        <v>29</v>
      </c>
      <c r="S32" t="b">
        <f>OR(Tabla1[[#This Row],[Tiempo_lineal (ns)]]&gt;$C$508,Tabla1[[#This Row],[Tiempo_lineal (ns)]]&lt;$C$509)</f>
        <v>0</v>
      </c>
      <c r="T32" t="b">
        <f>OR(Tabla1[[#This Row],[Tiempo_normal (ns)]]&gt;$D$508,Tabla1[[#This Row],[Tiempo_normal (ns)]]&lt;$D$509)</f>
        <v>0</v>
      </c>
      <c r="U32" s="7">
        <v>29</v>
      </c>
      <c r="V32" t="b">
        <f>OR(Tabla3[[#This Row],[Tiempo_lineal (ns)]]&gt;$F$508,Tabla3[[#This Row],[Tiempo_lineal (ns)]]&lt;$F$509)</f>
        <v>0</v>
      </c>
      <c r="W32" t="b">
        <f>OR(Tabla3[[#This Row],[Tiempo_normal (ns)]]&gt;$G$508,Tabla3[[#This Row],[Tiempo_normal (ns)]]&lt;$G$509)</f>
        <v>0</v>
      </c>
      <c r="X32" s="7">
        <v>29</v>
      </c>
      <c r="Y32" t="b">
        <f>OR(Tabla4[[#This Row],[Tiempo_lineal (ns)]]&gt;$I$508,Tabla4[[#This Row],[Tiempo_lineal (ns)]]&lt;$I$509)</f>
        <v>0</v>
      </c>
      <c r="Z32" t="b">
        <f>OR(Tabla4[[#This Row],[Tiempo_normal (ns)]]&gt;$J$508,Tabla4[[#This Row],[Tiempo_normal (ns)]]&lt;$J$509)</f>
        <v>0</v>
      </c>
      <c r="AA32" s="7">
        <v>29</v>
      </c>
      <c r="AB32" t="b">
        <f>OR(Tabla5[[#This Row],[Tiempo_lineal (ns)]]&gt;$L$508,Tabla5[[#This Row],[Tiempo_lineal (ns)]]&lt;$L$509)</f>
        <v>0</v>
      </c>
      <c r="AC32" t="b">
        <f>OR(Tabla5[[#This Row],[Tiempo_normal (ns)]]&gt;$M$508,Tabla5[[#This Row],[Tiempo_normal (ns)]]&lt;$M$509)</f>
        <v>0</v>
      </c>
      <c r="AD32" s="7">
        <v>29</v>
      </c>
      <c r="AE32" t="b">
        <f>OR(Tabla6[[#This Row],[Tiempo_lineal (ns)]]&gt;$O$508,Tabla6[[#This Row],[Tiempo_lineal (ns)]]&lt;$O$509)</f>
        <v>0</v>
      </c>
      <c r="AF32" s="1" t="b">
        <f>OR(Tabla6[[#This Row],[Tiempo_normal (ns)]]&gt;$P$508,Tabla6[[#This Row],[Tiempo_normal (ns)]]&lt;$P$509)</f>
        <v>0</v>
      </c>
    </row>
    <row r="33" spans="2:32" x14ac:dyDescent="0.3">
      <c r="B33">
        <v>30</v>
      </c>
      <c r="C33">
        <v>112</v>
      </c>
      <c r="D33">
        <v>42</v>
      </c>
      <c r="E33">
        <v>30</v>
      </c>
      <c r="F33">
        <v>297</v>
      </c>
      <c r="G33">
        <v>111</v>
      </c>
      <c r="H33">
        <v>30</v>
      </c>
      <c r="I33">
        <v>262</v>
      </c>
      <c r="J33">
        <v>127</v>
      </c>
      <c r="K33">
        <v>30</v>
      </c>
      <c r="L33">
        <v>1695</v>
      </c>
      <c r="M33">
        <v>489</v>
      </c>
      <c r="N33">
        <v>30</v>
      </c>
      <c r="O33">
        <v>2688</v>
      </c>
      <c r="P33">
        <v>1364</v>
      </c>
      <c r="R33" s="8">
        <v>30</v>
      </c>
      <c r="S33" t="b">
        <f>OR(Tabla1[[#This Row],[Tiempo_lineal (ns)]]&gt;$C$508,Tabla1[[#This Row],[Tiempo_lineal (ns)]]&lt;$C$509)</f>
        <v>0</v>
      </c>
      <c r="T33" t="b">
        <f>OR(Tabla1[[#This Row],[Tiempo_normal (ns)]]&gt;$D$508,Tabla1[[#This Row],[Tiempo_normal (ns)]]&lt;$D$509)</f>
        <v>0</v>
      </c>
      <c r="U33" s="8">
        <v>30</v>
      </c>
      <c r="V33" t="b">
        <f>OR(Tabla3[[#This Row],[Tiempo_lineal (ns)]]&gt;$F$508,Tabla3[[#This Row],[Tiempo_lineal (ns)]]&lt;$F$509)</f>
        <v>1</v>
      </c>
      <c r="W33" t="b">
        <f>OR(Tabla3[[#This Row],[Tiempo_normal (ns)]]&gt;$G$508,Tabla3[[#This Row],[Tiempo_normal (ns)]]&lt;$G$509)</f>
        <v>0</v>
      </c>
      <c r="X33" s="8">
        <v>30</v>
      </c>
      <c r="Y33" t="b">
        <f>OR(Tabla4[[#This Row],[Tiempo_lineal (ns)]]&gt;$I$508,Tabla4[[#This Row],[Tiempo_lineal (ns)]]&lt;$I$509)</f>
        <v>0</v>
      </c>
      <c r="Z33" t="b">
        <f>OR(Tabla4[[#This Row],[Tiempo_normal (ns)]]&gt;$J$508,Tabla4[[#This Row],[Tiempo_normal (ns)]]&lt;$J$509)</f>
        <v>0</v>
      </c>
      <c r="AA33" s="8">
        <v>30</v>
      </c>
      <c r="AB33" t="b">
        <f>OR(Tabla5[[#This Row],[Tiempo_lineal (ns)]]&gt;$L$508,Tabla5[[#This Row],[Tiempo_lineal (ns)]]&lt;$L$509)</f>
        <v>0</v>
      </c>
      <c r="AC33" t="b">
        <f>OR(Tabla5[[#This Row],[Tiempo_normal (ns)]]&gt;$M$508,Tabla5[[#This Row],[Tiempo_normal (ns)]]&lt;$M$509)</f>
        <v>0</v>
      </c>
      <c r="AD33" s="8">
        <v>30</v>
      </c>
      <c r="AE33" t="b">
        <f>OR(Tabla6[[#This Row],[Tiempo_lineal (ns)]]&gt;$O$508,Tabla6[[#This Row],[Tiempo_lineal (ns)]]&lt;$O$509)</f>
        <v>0</v>
      </c>
      <c r="AF33" s="1" t="b">
        <f>OR(Tabla6[[#This Row],[Tiempo_normal (ns)]]&gt;$P$508,Tabla6[[#This Row],[Tiempo_normal (ns)]]&lt;$P$509)</f>
        <v>0</v>
      </c>
    </row>
    <row r="34" spans="2:32" x14ac:dyDescent="0.3">
      <c r="B34">
        <v>31</v>
      </c>
      <c r="C34">
        <v>84</v>
      </c>
      <c r="D34">
        <v>65</v>
      </c>
      <c r="E34">
        <v>31</v>
      </c>
      <c r="F34">
        <v>819</v>
      </c>
      <c r="G34">
        <v>186</v>
      </c>
      <c r="H34">
        <v>31</v>
      </c>
      <c r="I34">
        <v>683</v>
      </c>
      <c r="J34">
        <v>86</v>
      </c>
      <c r="K34">
        <v>31</v>
      </c>
      <c r="L34">
        <v>1202</v>
      </c>
      <c r="M34">
        <v>348</v>
      </c>
      <c r="N34">
        <v>31</v>
      </c>
      <c r="O34">
        <v>2829</v>
      </c>
      <c r="P34">
        <v>678</v>
      </c>
      <c r="R34" s="7">
        <v>31</v>
      </c>
      <c r="S34" t="b">
        <f>OR(Tabla1[[#This Row],[Tiempo_lineal (ns)]]&gt;$C$508,Tabla1[[#This Row],[Tiempo_lineal (ns)]]&lt;$C$509)</f>
        <v>0</v>
      </c>
      <c r="T34" t="b">
        <f>OR(Tabla1[[#This Row],[Tiempo_normal (ns)]]&gt;$D$508,Tabla1[[#This Row],[Tiempo_normal (ns)]]&lt;$D$509)</f>
        <v>0</v>
      </c>
      <c r="U34" s="7">
        <v>31</v>
      </c>
      <c r="V34" t="b">
        <f>OR(Tabla3[[#This Row],[Tiempo_lineal (ns)]]&gt;$F$508,Tabla3[[#This Row],[Tiempo_lineal (ns)]]&lt;$F$509)</f>
        <v>1</v>
      </c>
      <c r="W34" t="b">
        <f>OR(Tabla3[[#This Row],[Tiempo_normal (ns)]]&gt;$G$508,Tabla3[[#This Row],[Tiempo_normal (ns)]]&lt;$G$509)</f>
        <v>0</v>
      </c>
      <c r="X34" s="7">
        <v>31</v>
      </c>
      <c r="Y34" t="b">
        <f>OR(Tabla4[[#This Row],[Tiempo_lineal (ns)]]&gt;$I$508,Tabla4[[#This Row],[Tiempo_lineal (ns)]]&lt;$I$509)</f>
        <v>1</v>
      </c>
      <c r="Z34" t="b">
        <f>OR(Tabla4[[#This Row],[Tiempo_normal (ns)]]&gt;$J$508,Tabla4[[#This Row],[Tiempo_normal (ns)]]&lt;$J$509)</f>
        <v>0</v>
      </c>
      <c r="AA34" s="7">
        <v>31</v>
      </c>
      <c r="AB34" t="b">
        <f>OR(Tabla5[[#This Row],[Tiempo_lineal (ns)]]&gt;$L$508,Tabla5[[#This Row],[Tiempo_lineal (ns)]]&lt;$L$509)</f>
        <v>0</v>
      </c>
      <c r="AC34" t="b">
        <f>OR(Tabla5[[#This Row],[Tiempo_normal (ns)]]&gt;$M$508,Tabla5[[#This Row],[Tiempo_normal (ns)]]&lt;$M$509)</f>
        <v>0</v>
      </c>
      <c r="AD34" s="7">
        <v>31</v>
      </c>
      <c r="AE34" t="b">
        <f>OR(Tabla6[[#This Row],[Tiempo_lineal (ns)]]&gt;$O$508,Tabla6[[#This Row],[Tiempo_lineal (ns)]]&lt;$O$509)</f>
        <v>0</v>
      </c>
      <c r="AF34" s="1" t="b">
        <f>OR(Tabla6[[#This Row],[Tiempo_normal (ns)]]&gt;$P$508,Tabla6[[#This Row],[Tiempo_normal (ns)]]&lt;$P$509)</f>
        <v>0</v>
      </c>
    </row>
    <row r="35" spans="2:32" x14ac:dyDescent="0.3">
      <c r="B35">
        <v>32</v>
      </c>
      <c r="C35">
        <v>134</v>
      </c>
      <c r="D35">
        <v>74</v>
      </c>
      <c r="E35">
        <v>32</v>
      </c>
      <c r="F35">
        <v>173</v>
      </c>
      <c r="G35">
        <v>154</v>
      </c>
      <c r="H35">
        <v>32</v>
      </c>
      <c r="I35">
        <v>254</v>
      </c>
      <c r="J35">
        <v>151</v>
      </c>
      <c r="K35">
        <v>32</v>
      </c>
      <c r="L35">
        <v>400</v>
      </c>
      <c r="M35">
        <v>603</v>
      </c>
      <c r="N35">
        <v>32</v>
      </c>
      <c r="O35">
        <v>1870</v>
      </c>
      <c r="P35">
        <v>631</v>
      </c>
      <c r="R35" s="8">
        <v>32</v>
      </c>
      <c r="S35" t="b">
        <f>OR(Tabla1[[#This Row],[Tiempo_lineal (ns)]]&gt;$C$508,Tabla1[[#This Row],[Tiempo_lineal (ns)]]&lt;$C$509)</f>
        <v>0</v>
      </c>
      <c r="T35" t="b">
        <f>OR(Tabla1[[#This Row],[Tiempo_normal (ns)]]&gt;$D$508,Tabla1[[#This Row],[Tiempo_normal (ns)]]&lt;$D$509)</f>
        <v>0</v>
      </c>
      <c r="U35" s="8">
        <v>32</v>
      </c>
      <c r="V35" t="b">
        <f>OR(Tabla3[[#This Row],[Tiempo_lineal (ns)]]&gt;$F$508,Tabla3[[#This Row],[Tiempo_lineal (ns)]]&lt;$F$509)</f>
        <v>0</v>
      </c>
      <c r="W35" t="b">
        <f>OR(Tabla3[[#This Row],[Tiempo_normal (ns)]]&gt;$G$508,Tabla3[[#This Row],[Tiempo_normal (ns)]]&lt;$G$509)</f>
        <v>0</v>
      </c>
      <c r="X35" s="8">
        <v>32</v>
      </c>
      <c r="Y35" t="b">
        <f>OR(Tabla4[[#This Row],[Tiempo_lineal (ns)]]&gt;$I$508,Tabla4[[#This Row],[Tiempo_lineal (ns)]]&lt;$I$509)</f>
        <v>0</v>
      </c>
      <c r="Z35" t="b">
        <f>OR(Tabla4[[#This Row],[Tiempo_normal (ns)]]&gt;$J$508,Tabla4[[#This Row],[Tiempo_normal (ns)]]&lt;$J$509)</f>
        <v>0</v>
      </c>
      <c r="AA35" s="8">
        <v>32</v>
      </c>
      <c r="AB35" t="b">
        <f>OR(Tabla5[[#This Row],[Tiempo_lineal (ns)]]&gt;$L$508,Tabla5[[#This Row],[Tiempo_lineal (ns)]]&lt;$L$509)</f>
        <v>0</v>
      </c>
      <c r="AC35" t="b">
        <f>OR(Tabla5[[#This Row],[Tiempo_normal (ns)]]&gt;$M$508,Tabla5[[#This Row],[Tiempo_normal (ns)]]&lt;$M$509)</f>
        <v>0</v>
      </c>
      <c r="AD35" s="8">
        <v>32</v>
      </c>
      <c r="AE35" t="b">
        <f>OR(Tabla6[[#This Row],[Tiempo_lineal (ns)]]&gt;$O$508,Tabla6[[#This Row],[Tiempo_lineal (ns)]]&lt;$O$509)</f>
        <v>0</v>
      </c>
      <c r="AF35" s="1" t="b">
        <f>OR(Tabla6[[#This Row],[Tiempo_normal (ns)]]&gt;$P$508,Tabla6[[#This Row],[Tiempo_normal (ns)]]&lt;$P$509)</f>
        <v>0</v>
      </c>
    </row>
    <row r="36" spans="2:32" x14ac:dyDescent="0.3">
      <c r="B36">
        <v>33</v>
      </c>
      <c r="C36">
        <v>104</v>
      </c>
      <c r="D36">
        <v>75</v>
      </c>
      <c r="E36">
        <v>33</v>
      </c>
      <c r="F36">
        <v>233</v>
      </c>
      <c r="G36">
        <v>127</v>
      </c>
      <c r="H36">
        <v>33</v>
      </c>
      <c r="I36">
        <v>162</v>
      </c>
      <c r="J36">
        <v>190</v>
      </c>
      <c r="K36">
        <v>33</v>
      </c>
      <c r="L36">
        <v>1612</v>
      </c>
      <c r="M36">
        <v>475</v>
      </c>
      <c r="N36">
        <v>33</v>
      </c>
      <c r="O36">
        <v>3096</v>
      </c>
      <c r="P36">
        <v>2134</v>
      </c>
      <c r="R36" s="7">
        <v>33</v>
      </c>
      <c r="S36" t="b">
        <f>OR(Tabla1[[#This Row],[Tiempo_lineal (ns)]]&gt;$C$508,Tabla1[[#This Row],[Tiempo_lineal (ns)]]&lt;$C$509)</f>
        <v>0</v>
      </c>
      <c r="T36" t="b">
        <f>OR(Tabla1[[#This Row],[Tiempo_normal (ns)]]&gt;$D$508,Tabla1[[#This Row],[Tiempo_normal (ns)]]&lt;$D$509)</f>
        <v>0</v>
      </c>
      <c r="U36" s="7">
        <v>33</v>
      </c>
      <c r="V36" t="b">
        <f>OR(Tabla3[[#This Row],[Tiempo_lineal (ns)]]&gt;$F$508,Tabla3[[#This Row],[Tiempo_lineal (ns)]]&lt;$F$509)</f>
        <v>0</v>
      </c>
      <c r="W36" t="b">
        <f>OR(Tabla3[[#This Row],[Tiempo_normal (ns)]]&gt;$G$508,Tabla3[[#This Row],[Tiempo_normal (ns)]]&lt;$G$509)</f>
        <v>0</v>
      </c>
      <c r="X36" s="7">
        <v>33</v>
      </c>
      <c r="Y36" t="b">
        <f>OR(Tabla4[[#This Row],[Tiempo_lineal (ns)]]&gt;$I$508,Tabla4[[#This Row],[Tiempo_lineal (ns)]]&lt;$I$509)</f>
        <v>0</v>
      </c>
      <c r="Z36" t="b">
        <f>OR(Tabla4[[#This Row],[Tiempo_normal (ns)]]&gt;$J$508,Tabla4[[#This Row],[Tiempo_normal (ns)]]&lt;$J$509)</f>
        <v>0</v>
      </c>
      <c r="AA36" s="7">
        <v>33</v>
      </c>
      <c r="AB36" t="b">
        <f>OR(Tabla5[[#This Row],[Tiempo_lineal (ns)]]&gt;$L$508,Tabla5[[#This Row],[Tiempo_lineal (ns)]]&lt;$L$509)</f>
        <v>0</v>
      </c>
      <c r="AC36" t="b">
        <f>OR(Tabla5[[#This Row],[Tiempo_normal (ns)]]&gt;$M$508,Tabla5[[#This Row],[Tiempo_normal (ns)]]&lt;$M$509)</f>
        <v>0</v>
      </c>
      <c r="AD36" s="7">
        <v>33</v>
      </c>
      <c r="AE36" t="b">
        <f>OR(Tabla6[[#This Row],[Tiempo_lineal (ns)]]&gt;$O$508,Tabla6[[#This Row],[Tiempo_lineal (ns)]]&lt;$O$509)</f>
        <v>0</v>
      </c>
      <c r="AF36" s="1" t="b">
        <f>OR(Tabla6[[#This Row],[Tiempo_normal (ns)]]&gt;$P$508,Tabla6[[#This Row],[Tiempo_normal (ns)]]&lt;$P$509)</f>
        <v>0</v>
      </c>
    </row>
    <row r="37" spans="2:32" x14ac:dyDescent="0.3">
      <c r="B37">
        <v>34</v>
      </c>
      <c r="C37">
        <v>90</v>
      </c>
      <c r="D37">
        <v>75</v>
      </c>
      <c r="E37">
        <v>34</v>
      </c>
      <c r="F37">
        <v>147</v>
      </c>
      <c r="G37">
        <v>99</v>
      </c>
      <c r="H37">
        <v>34</v>
      </c>
      <c r="I37">
        <v>202</v>
      </c>
      <c r="J37">
        <v>167</v>
      </c>
      <c r="K37">
        <v>34</v>
      </c>
      <c r="L37">
        <v>796</v>
      </c>
      <c r="M37">
        <v>424</v>
      </c>
      <c r="N37">
        <v>34</v>
      </c>
      <c r="O37">
        <v>3265</v>
      </c>
      <c r="P37">
        <v>2596</v>
      </c>
      <c r="R37" s="8">
        <v>34</v>
      </c>
      <c r="S37" t="b">
        <f>OR(Tabla1[[#This Row],[Tiempo_lineal (ns)]]&gt;$C$508,Tabla1[[#This Row],[Tiempo_lineal (ns)]]&lt;$C$509)</f>
        <v>0</v>
      </c>
      <c r="T37" t="b">
        <f>OR(Tabla1[[#This Row],[Tiempo_normal (ns)]]&gt;$D$508,Tabla1[[#This Row],[Tiempo_normal (ns)]]&lt;$D$509)</f>
        <v>0</v>
      </c>
      <c r="U37" s="8">
        <v>34</v>
      </c>
      <c r="V37" t="b">
        <f>OR(Tabla3[[#This Row],[Tiempo_lineal (ns)]]&gt;$F$508,Tabla3[[#This Row],[Tiempo_lineal (ns)]]&lt;$F$509)</f>
        <v>0</v>
      </c>
      <c r="W37" t="b">
        <f>OR(Tabla3[[#This Row],[Tiempo_normal (ns)]]&gt;$G$508,Tabla3[[#This Row],[Tiempo_normal (ns)]]&lt;$G$509)</f>
        <v>0</v>
      </c>
      <c r="X37" s="8">
        <v>34</v>
      </c>
      <c r="Y37" t="b">
        <f>OR(Tabla4[[#This Row],[Tiempo_lineal (ns)]]&gt;$I$508,Tabla4[[#This Row],[Tiempo_lineal (ns)]]&lt;$I$509)</f>
        <v>0</v>
      </c>
      <c r="Z37" t="b">
        <f>OR(Tabla4[[#This Row],[Tiempo_normal (ns)]]&gt;$J$508,Tabla4[[#This Row],[Tiempo_normal (ns)]]&lt;$J$509)</f>
        <v>0</v>
      </c>
      <c r="AA37" s="8">
        <v>34</v>
      </c>
      <c r="AB37" t="b">
        <f>OR(Tabla5[[#This Row],[Tiempo_lineal (ns)]]&gt;$L$508,Tabla5[[#This Row],[Tiempo_lineal (ns)]]&lt;$L$509)</f>
        <v>0</v>
      </c>
      <c r="AC37" t="b">
        <f>OR(Tabla5[[#This Row],[Tiempo_normal (ns)]]&gt;$M$508,Tabla5[[#This Row],[Tiempo_normal (ns)]]&lt;$M$509)</f>
        <v>0</v>
      </c>
      <c r="AD37" s="8">
        <v>34</v>
      </c>
      <c r="AE37" t="b">
        <f>OR(Tabla6[[#This Row],[Tiempo_lineal (ns)]]&gt;$O$508,Tabla6[[#This Row],[Tiempo_lineal (ns)]]&lt;$O$509)</f>
        <v>0</v>
      </c>
      <c r="AF37" s="1" t="b">
        <f>OR(Tabla6[[#This Row],[Tiempo_normal (ns)]]&gt;$P$508,Tabla6[[#This Row],[Tiempo_normal (ns)]]&lt;$P$509)</f>
        <v>0</v>
      </c>
    </row>
    <row r="38" spans="2:32" x14ac:dyDescent="0.3">
      <c r="B38">
        <v>35</v>
      </c>
      <c r="C38">
        <v>104</v>
      </c>
      <c r="D38">
        <v>115</v>
      </c>
      <c r="E38">
        <v>35</v>
      </c>
      <c r="F38">
        <v>229</v>
      </c>
      <c r="G38">
        <v>108</v>
      </c>
      <c r="H38">
        <v>35</v>
      </c>
      <c r="I38">
        <v>178</v>
      </c>
      <c r="J38">
        <v>117</v>
      </c>
      <c r="K38">
        <v>35</v>
      </c>
      <c r="L38">
        <v>1056</v>
      </c>
      <c r="M38">
        <v>958</v>
      </c>
      <c r="N38">
        <v>35</v>
      </c>
      <c r="O38">
        <v>2540</v>
      </c>
      <c r="P38">
        <v>1492</v>
      </c>
      <c r="R38" s="7">
        <v>35</v>
      </c>
      <c r="S38" t="b">
        <f>OR(Tabla1[[#This Row],[Tiempo_lineal (ns)]]&gt;$C$508,Tabla1[[#This Row],[Tiempo_lineal (ns)]]&lt;$C$509)</f>
        <v>0</v>
      </c>
      <c r="T38" t="b">
        <f>OR(Tabla1[[#This Row],[Tiempo_normal (ns)]]&gt;$D$508,Tabla1[[#This Row],[Tiempo_normal (ns)]]&lt;$D$509)</f>
        <v>0</v>
      </c>
      <c r="U38" s="7">
        <v>35</v>
      </c>
      <c r="V38" t="b">
        <f>OR(Tabla3[[#This Row],[Tiempo_lineal (ns)]]&gt;$F$508,Tabla3[[#This Row],[Tiempo_lineal (ns)]]&lt;$F$509)</f>
        <v>0</v>
      </c>
      <c r="W38" t="b">
        <f>OR(Tabla3[[#This Row],[Tiempo_normal (ns)]]&gt;$G$508,Tabla3[[#This Row],[Tiempo_normal (ns)]]&lt;$G$509)</f>
        <v>0</v>
      </c>
      <c r="X38" s="7">
        <v>35</v>
      </c>
      <c r="Y38" t="b">
        <f>OR(Tabla4[[#This Row],[Tiempo_lineal (ns)]]&gt;$I$508,Tabla4[[#This Row],[Tiempo_lineal (ns)]]&lt;$I$509)</f>
        <v>0</v>
      </c>
      <c r="Z38" t="b">
        <f>OR(Tabla4[[#This Row],[Tiempo_normal (ns)]]&gt;$J$508,Tabla4[[#This Row],[Tiempo_normal (ns)]]&lt;$J$509)</f>
        <v>0</v>
      </c>
      <c r="AA38" s="7">
        <v>35</v>
      </c>
      <c r="AB38" t="b">
        <f>OR(Tabla5[[#This Row],[Tiempo_lineal (ns)]]&gt;$L$508,Tabla5[[#This Row],[Tiempo_lineal (ns)]]&lt;$L$509)</f>
        <v>0</v>
      </c>
      <c r="AC38" t="b">
        <f>OR(Tabla5[[#This Row],[Tiempo_normal (ns)]]&gt;$M$508,Tabla5[[#This Row],[Tiempo_normal (ns)]]&lt;$M$509)</f>
        <v>0</v>
      </c>
      <c r="AD38" s="7">
        <v>35</v>
      </c>
      <c r="AE38" t="b">
        <f>OR(Tabla6[[#This Row],[Tiempo_lineal (ns)]]&gt;$O$508,Tabla6[[#This Row],[Tiempo_lineal (ns)]]&lt;$O$509)</f>
        <v>0</v>
      </c>
      <c r="AF38" s="1" t="b">
        <f>OR(Tabla6[[#This Row],[Tiempo_normal (ns)]]&gt;$P$508,Tabla6[[#This Row],[Tiempo_normal (ns)]]&lt;$P$509)</f>
        <v>0</v>
      </c>
    </row>
    <row r="39" spans="2:32" x14ac:dyDescent="0.3">
      <c r="B39">
        <v>36</v>
      </c>
      <c r="C39">
        <v>69</v>
      </c>
      <c r="D39">
        <v>40</v>
      </c>
      <c r="E39">
        <v>36</v>
      </c>
      <c r="F39">
        <v>249</v>
      </c>
      <c r="G39">
        <v>93</v>
      </c>
      <c r="H39">
        <v>36</v>
      </c>
      <c r="I39">
        <v>218</v>
      </c>
      <c r="J39">
        <v>380</v>
      </c>
      <c r="K39">
        <v>36</v>
      </c>
      <c r="L39">
        <v>1659</v>
      </c>
      <c r="M39">
        <v>496</v>
      </c>
      <c r="N39">
        <v>36</v>
      </c>
      <c r="O39">
        <v>1513</v>
      </c>
      <c r="P39">
        <v>1099</v>
      </c>
      <c r="R39" s="8">
        <v>36</v>
      </c>
      <c r="S39" t="b">
        <f>OR(Tabla1[[#This Row],[Tiempo_lineal (ns)]]&gt;$C$508,Tabla1[[#This Row],[Tiempo_lineal (ns)]]&lt;$C$509)</f>
        <v>0</v>
      </c>
      <c r="T39" t="b">
        <f>OR(Tabla1[[#This Row],[Tiempo_normal (ns)]]&gt;$D$508,Tabla1[[#This Row],[Tiempo_normal (ns)]]&lt;$D$509)</f>
        <v>0</v>
      </c>
      <c r="U39" s="8">
        <v>36</v>
      </c>
      <c r="V39" t="b">
        <f>OR(Tabla3[[#This Row],[Tiempo_lineal (ns)]]&gt;$F$508,Tabla3[[#This Row],[Tiempo_lineal (ns)]]&lt;$F$509)</f>
        <v>0</v>
      </c>
      <c r="W39" t="b">
        <f>OR(Tabla3[[#This Row],[Tiempo_normal (ns)]]&gt;$G$508,Tabla3[[#This Row],[Tiempo_normal (ns)]]&lt;$G$509)</f>
        <v>0</v>
      </c>
      <c r="X39" s="8">
        <v>36</v>
      </c>
      <c r="Y39" t="b">
        <f>OR(Tabla4[[#This Row],[Tiempo_lineal (ns)]]&gt;$I$508,Tabla4[[#This Row],[Tiempo_lineal (ns)]]&lt;$I$509)</f>
        <v>0</v>
      </c>
      <c r="Z39" t="b">
        <f>OR(Tabla4[[#This Row],[Tiempo_normal (ns)]]&gt;$J$508,Tabla4[[#This Row],[Tiempo_normal (ns)]]&lt;$J$509)</f>
        <v>0</v>
      </c>
      <c r="AA39" s="8">
        <v>36</v>
      </c>
      <c r="AB39" t="b">
        <f>OR(Tabla5[[#This Row],[Tiempo_lineal (ns)]]&gt;$L$508,Tabla5[[#This Row],[Tiempo_lineal (ns)]]&lt;$L$509)</f>
        <v>0</v>
      </c>
      <c r="AC39" t="b">
        <f>OR(Tabla5[[#This Row],[Tiempo_normal (ns)]]&gt;$M$508,Tabla5[[#This Row],[Tiempo_normal (ns)]]&lt;$M$509)</f>
        <v>0</v>
      </c>
      <c r="AD39" s="8">
        <v>36</v>
      </c>
      <c r="AE39" t="b">
        <f>OR(Tabla6[[#This Row],[Tiempo_lineal (ns)]]&gt;$O$508,Tabla6[[#This Row],[Tiempo_lineal (ns)]]&lt;$O$509)</f>
        <v>0</v>
      </c>
      <c r="AF39" s="1" t="b">
        <f>OR(Tabla6[[#This Row],[Tiempo_normal (ns)]]&gt;$P$508,Tabla6[[#This Row],[Tiempo_normal (ns)]]&lt;$P$509)</f>
        <v>0</v>
      </c>
    </row>
    <row r="40" spans="2:32" x14ac:dyDescent="0.3">
      <c r="B40">
        <v>37</v>
      </c>
      <c r="C40">
        <v>112</v>
      </c>
      <c r="D40">
        <v>48</v>
      </c>
      <c r="E40">
        <v>37</v>
      </c>
      <c r="F40">
        <v>214</v>
      </c>
      <c r="G40">
        <v>89</v>
      </c>
      <c r="H40">
        <v>37</v>
      </c>
      <c r="I40">
        <v>223</v>
      </c>
      <c r="J40">
        <v>142</v>
      </c>
      <c r="K40">
        <v>37</v>
      </c>
      <c r="L40">
        <v>706</v>
      </c>
      <c r="M40">
        <v>239</v>
      </c>
      <c r="N40">
        <v>37</v>
      </c>
      <c r="O40">
        <v>6558</v>
      </c>
      <c r="P40">
        <v>1274</v>
      </c>
      <c r="R40" s="7">
        <v>37</v>
      </c>
      <c r="S40" t="b">
        <f>OR(Tabla1[[#This Row],[Tiempo_lineal (ns)]]&gt;$C$508,Tabla1[[#This Row],[Tiempo_lineal (ns)]]&lt;$C$509)</f>
        <v>0</v>
      </c>
      <c r="T40" t="b">
        <f>OR(Tabla1[[#This Row],[Tiempo_normal (ns)]]&gt;$D$508,Tabla1[[#This Row],[Tiempo_normal (ns)]]&lt;$D$509)</f>
        <v>0</v>
      </c>
      <c r="U40" s="7">
        <v>37</v>
      </c>
      <c r="V40" t="b">
        <f>OR(Tabla3[[#This Row],[Tiempo_lineal (ns)]]&gt;$F$508,Tabla3[[#This Row],[Tiempo_lineal (ns)]]&lt;$F$509)</f>
        <v>0</v>
      </c>
      <c r="W40" t="b">
        <f>OR(Tabla3[[#This Row],[Tiempo_normal (ns)]]&gt;$G$508,Tabla3[[#This Row],[Tiempo_normal (ns)]]&lt;$G$509)</f>
        <v>0</v>
      </c>
      <c r="X40" s="7">
        <v>37</v>
      </c>
      <c r="Y40" t="b">
        <f>OR(Tabla4[[#This Row],[Tiempo_lineal (ns)]]&gt;$I$508,Tabla4[[#This Row],[Tiempo_lineal (ns)]]&lt;$I$509)</f>
        <v>0</v>
      </c>
      <c r="Z40" t="b">
        <f>OR(Tabla4[[#This Row],[Tiempo_normal (ns)]]&gt;$J$508,Tabla4[[#This Row],[Tiempo_normal (ns)]]&lt;$J$509)</f>
        <v>0</v>
      </c>
      <c r="AA40" s="7">
        <v>37</v>
      </c>
      <c r="AB40" t="b">
        <f>OR(Tabla5[[#This Row],[Tiempo_lineal (ns)]]&gt;$L$508,Tabla5[[#This Row],[Tiempo_lineal (ns)]]&lt;$L$509)</f>
        <v>0</v>
      </c>
      <c r="AC40" t="b">
        <f>OR(Tabla5[[#This Row],[Tiempo_normal (ns)]]&gt;$M$508,Tabla5[[#This Row],[Tiempo_normal (ns)]]&lt;$M$509)</f>
        <v>0</v>
      </c>
      <c r="AD40" s="7">
        <v>37</v>
      </c>
      <c r="AE40" t="b">
        <f>OR(Tabla6[[#This Row],[Tiempo_lineal (ns)]]&gt;$O$508,Tabla6[[#This Row],[Tiempo_lineal (ns)]]&lt;$O$509)</f>
        <v>1</v>
      </c>
      <c r="AF40" s="1" t="b">
        <f>OR(Tabla6[[#This Row],[Tiempo_normal (ns)]]&gt;$P$508,Tabla6[[#This Row],[Tiempo_normal (ns)]]&lt;$P$509)</f>
        <v>0</v>
      </c>
    </row>
    <row r="41" spans="2:32" x14ac:dyDescent="0.3">
      <c r="B41">
        <v>38</v>
      </c>
      <c r="C41">
        <v>115</v>
      </c>
      <c r="D41">
        <v>52</v>
      </c>
      <c r="E41">
        <v>38</v>
      </c>
      <c r="F41">
        <v>219</v>
      </c>
      <c r="G41">
        <v>187</v>
      </c>
      <c r="H41">
        <v>38</v>
      </c>
      <c r="I41">
        <v>102</v>
      </c>
      <c r="J41">
        <v>149</v>
      </c>
      <c r="K41">
        <v>38</v>
      </c>
      <c r="L41">
        <v>1647</v>
      </c>
      <c r="M41">
        <v>248</v>
      </c>
      <c r="N41">
        <v>38</v>
      </c>
      <c r="O41">
        <v>2462</v>
      </c>
      <c r="P41">
        <v>818</v>
      </c>
      <c r="R41" s="8">
        <v>38</v>
      </c>
      <c r="S41" t="b">
        <f>OR(Tabla1[[#This Row],[Tiempo_lineal (ns)]]&gt;$C$508,Tabla1[[#This Row],[Tiempo_lineal (ns)]]&lt;$C$509)</f>
        <v>0</v>
      </c>
      <c r="T41" t="b">
        <f>OR(Tabla1[[#This Row],[Tiempo_normal (ns)]]&gt;$D$508,Tabla1[[#This Row],[Tiempo_normal (ns)]]&lt;$D$509)</f>
        <v>0</v>
      </c>
      <c r="U41" s="8">
        <v>38</v>
      </c>
      <c r="V41" t="b">
        <f>OR(Tabla3[[#This Row],[Tiempo_lineal (ns)]]&gt;$F$508,Tabla3[[#This Row],[Tiempo_lineal (ns)]]&lt;$F$509)</f>
        <v>0</v>
      </c>
      <c r="W41" t="b">
        <f>OR(Tabla3[[#This Row],[Tiempo_normal (ns)]]&gt;$G$508,Tabla3[[#This Row],[Tiempo_normal (ns)]]&lt;$G$509)</f>
        <v>0</v>
      </c>
      <c r="X41" s="8">
        <v>38</v>
      </c>
      <c r="Y41" t="b">
        <f>OR(Tabla4[[#This Row],[Tiempo_lineal (ns)]]&gt;$I$508,Tabla4[[#This Row],[Tiempo_lineal (ns)]]&lt;$I$509)</f>
        <v>0</v>
      </c>
      <c r="Z41" t="b">
        <f>OR(Tabla4[[#This Row],[Tiempo_normal (ns)]]&gt;$J$508,Tabla4[[#This Row],[Tiempo_normal (ns)]]&lt;$J$509)</f>
        <v>0</v>
      </c>
      <c r="AA41" s="8">
        <v>38</v>
      </c>
      <c r="AB41" t="b">
        <f>OR(Tabla5[[#This Row],[Tiempo_lineal (ns)]]&gt;$L$508,Tabla5[[#This Row],[Tiempo_lineal (ns)]]&lt;$L$509)</f>
        <v>0</v>
      </c>
      <c r="AC41" t="b">
        <f>OR(Tabla5[[#This Row],[Tiempo_normal (ns)]]&gt;$M$508,Tabla5[[#This Row],[Tiempo_normal (ns)]]&lt;$M$509)</f>
        <v>0</v>
      </c>
      <c r="AD41" s="8">
        <v>38</v>
      </c>
      <c r="AE41" t="b">
        <f>OR(Tabla6[[#This Row],[Tiempo_lineal (ns)]]&gt;$O$508,Tabla6[[#This Row],[Tiempo_lineal (ns)]]&lt;$O$509)</f>
        <v>0</v>
      </c>
      <c r="AF41" s="1" t="b">
        <f>OR(Tabla6[[#This Row],[Tiempo_normal (ns)]]&gt;$P$508,Tabla6[[#This Row],[Tiempo_normal (ns)]]&lt;$P$509)</f>
        <v>0</v>
      </c>
    </row>
    <row r="42" spans="2:32" x14ac:dyDescent="0.3">
      <c r="B42">
        <v>39</v>
      </c>
      <c r="C42">
        <v>113</v>
      </c>
      <c r="D42">
        <v>59</v>
      </c>
      <c r="E42">
        <v>39</v>
      </c>
      <c r="F42">
        <v>147</v>
      </c>
      <c r="G42">
        <v>158</v>
      </c>
      <c r="H42">
        <v>39</v>
      </c>
      <c r="I42">
        <v>382</v>
      </c>
      <c r="J42">
        <v>117</v>
      </c>
      <c r="K42">
        <v>39</v>
      </c>
      <c r="L42">
        <v>1490</v>
      </c>
      <c r="M42">
        <v>235</v>
      </c>
      <c r="N42">
        <v>39</v>
      </c>
      <c r="O42">
        <v>1715</v>
      </c>
      <c r="P42">
        <v>2273</v>
      </c>
      <c r="R42" s="7">
        <v>39</v>
      </c>
      <c r="S42" t="b">
        <f>OR(Tabla1[[#This Row],[Tiempo_lineal (ns)]]&gt;$C$508,Tabla1[[#This Row],[Tiempo_lineal (ns)]]&lt;$C$509)</f>
        <v>0</v>
      </c>
      <c r="T42" t="b">
        <f>OR(Tabla1[[#This Row],[Tiempo_normal (ns)]]&gt;$D$508,Tabla1[[#This Row],[Tiempo_normal (ns)]]&lt;$D$509)</f>
        <v>0</v>
      </c>
      <c r="U42" s="7">
        <v>39</v>
      </c>
      <c r="V42" t="b">
        <f>OR(Tabla3[[#This Row],[Tiempo_lineal (ns)]]&gt;$F$508,Tabla3[[#This Row],[Tiempo_lineal (ns)]]&lt;$F$509)</f>
        <v>0</v>
      </c>
      <c r="W42" t="b">
        <f>OR(Tabla3[[#This Row],[Tiempo_normal (ns)]]&gt;$G$508,Tabla3[[#This Row],[Tiempo_normal (ns)]]&lt;$G$509)</f>
        <v>0</v>
      </c>
      <c r="X42" s="7">
        <v>39</v>
      </c>
      <c r="Y42" t="b">
        <f>OR(Tabla4[[#This Row],[Tiempo_lineal (ns)]]&gt;$I$508,Tabla4[[#This Row],[Tiempo_lineal (ns)]]&lt;$I$509)</f>
        <v>0</v>
      </c>
      <c r="Z42" t="b">
        <f>OR(Tabla4[[#This Row],[Tiempo_normal (ns)]]&gt;$J$508,Tabla4[[#This Row],[Tiempo_normal (ns)]]&lt;$J$509)</f>
        <v>0</v>
      </c>
      <c r="AA42" s="7">
        <v>39</v>
      </c>
      <c r="AB42" t="b">
        <f>OR(Tabla5[[#This Row],[Tiempo_lineal (ns)]]&gt;$L$508,Tabla5[[#This Row],[Tiempo_lineal (ns)]]&lt;$L$509)</f>
        <v>0</v>
      </c>
      <c r="AC42" t="b">
        <f>OR(Tabla5[[#This Row],[Tiempo_normal (ns)]]&gt;$M$508,Tabla5[[#This Row],[Tiempo_normal (ns)]]&lt;$M$509)</f>
        <v>0</v>
      </c>
      <c r="AD42" s="7">
        <v>39</v>
      </c>
      <c r="AE42" t="b">
        <f>OR(Tabla6[[#This Row],[Tiempo_lineal (ns)]]&gt;$O$508,Tabla6[[#This Row],[Tiempo_lineal (ns)]]&lt;$O$509)</f>
        <v>0</v>
      </c>
      <c r="AF42" s="1" t="b">
        <f>OR(Tabla6[[#This Row],[Tiempo_normal (ns)]]&gt;$P$508,Tabla6[[#This Row],[Tiempo_normal (ns)]]&lt;$P$509)</f>
        <v>0</v>
      </c>
    </row>
    <row r="43" spans="2:32" x14ac:dyDescent="0.3">
      <c r="B43">
        <v>40</v>
      </c>
      <c r="C43">
        <v>111</v>
      </c>
      <c r="D43">
        <v>52</v>
      </c>
      <c r="E43">
        <v>40</v>
      </c>
      <c r="F43">
        <v>157</v>
      </c>
      <c r="G43">
        <v>85</v>
      </c>
      <c r="H43">
        <v>40</v>
      </c>
      <c r="I43">
        <v>1194</v>
      </c>
      <c r="J43">
        <v>106</v>
      </c>
      <c r="K43">
        <v>40</v>
      </c>
      <c r="L43">
        <v>883</v>
      </c>
      <c r="M43">
        <v>375</v>
      </c>
      <c r="N43">
        <v>40</v>
      </c>
      <c r="O43">
        <v>2205</v>
      </c>
      <c r="P43">
        <v>1349</v>
      </c>
      <c r="R43" s="8">
        <v>40</v>
      </c>
      <c r="S43" t="b">
        <f>OR(Tabla1[[#This Row],[Tiempo_lineal (ns)]]&gt;$C$508,Tabla1[[#This Row],[Tiempo_lineal (ns)]]&lt;$C$509)</f>
        <v>0</v>
      </c>
      <c r="T43" t="b">
        <f>OR(Tabla1[[#This Row],[Tiempo_normal (ns)]]&gt;$D$508,Tabla1[[#This Row],[Tiempo_normal (ns)]]&lt;$D$509)</f>
        <v>0</v>
      </c>
      <c r="U43" s="8">
        <v>40</v>
      </c>
      <c r="V43" t="b">
        <f>OR(Tabla3[[#This Row],[Tiempo_lineal (ns)]]&gt;$F$508,Tabla3[[#This Row],[Tiempo_lineal (ns)]]&lt;$F$509)</f>
        <v>0</v>
      </c>
      <c r="W43" t="b">
        <f>OR(Tabla3[[#This Row],[Tiempo_normal (ns)]]&gt;$G$508,Tabla3[[#This Row],[Tiempo_normal (ns)]]&lt;$G$509)</f>
        <v>0</v>
      </c>
      <c r="X43" s="8">
        <v>40</v>
      </c>
      <c r="Y43" t="b">
        <f>OR(Tabla4[[#This Row],[Tiempo_lineal (ns)]]&gt;$I$508,Tabla4[[#This Row],[Tiempo_lineal (ns)]]&lt;$I$509)</f>
        <v>1</v>
      </c>
      <c r="Z43" t="b">
        <f>OR(Tabla4[[#This Row],[Tiempo_normal (ns)]]&gt;$J$508,Tabla4[[#This Row],[Tiempo_normal (ns)]]&lt;$J$509)</f>
        <v>0</v>
      </c>
      <c r="AA43" s="8">
        <v>40</v>
      </c>
      <c r="AB43" t="b">
        <f>OR(Tabla5[[#This Row],[Tiempo_lineal (ns)]]&gt;$L$508,Tabla5[[#This Row],[Tiempo_lineal (ns)]]&lt;$L$509)</f>
        <v>0</v>
      </c>
      <c r="AC43" t="b">
        <f>OR(Tabla5[[#This Row],[Tiempo_normal (ns)]]&gt;$M$508,Tabla5[[#This Row],[Tiempo_normal (ns)]]&lt;$M$509)</f>
        <v>0</v>
      </c>
      <c r="AD43" s="8">
        <v>40</v>
      </c>
      <c r="AE43" t="b">
        <f>OR(Tabla6[[#This Row],[Tiempo_lineal (ns)]]&gt;$O$508,Tabla6[[#This Row],[Tiempo_lineal (ns)]]&lt;$O$509)</f>
        <v>0</v>
      </c>
      <c r="AF43" s="1" t="b">
        <f>OR(Tabla6[[#This Row],[Tiempo_normal (ns)]]&gt;$P$508,Tabla6[[#This Row],[Tiempo_normal (ns)]]&lt;$P$509)</f>
        <v>0</v>
      </c>
    </row>
    <row r="44" spans="2:32" x14ac:dyDescent="0.3">
      <c r="B44">
        <v>41</v>
      </c>
      <c r="C44">
        <v>103</v>
      </c>
      <c r="D44">
        <v>74</v>
      </c>
      <c r="E44">
        <v>41</v>
      </c>
      <c r="F44">
        <v>179</v>
      </c>
      <c r="G44">
        <v>328</v>
      </c>
      <c r="H44">
        <v>41</v>
      </c>
      <c r="I44">
        <v>183</v>
      </c>
      <c r="J44">
        <v>165</v>
      </c>
      <c r="K44">
        <v>41</v>
      </c>
      <c r="L44">
        <v>992</v>
      </c>
      <c r="M44">
        <v>383</v>
      </c>
      <c r="N44">
        <v>41</v>
      </c>
      <c r="O44">
        <v>2601</v>
      </c>
      <c r="P44">
        <v>1680</v>
      </c>
      <c r="R44" s="7">
        <v>41</v>
      </c>
      <c r="S44" t="b">
        <f>OR(Tabla1[[#This Row],[Tiempo_lineal (ns)]]&gt;$C$508,Tabla1[[#This Row],[Tiempo_lineal (ns)]]&lt;$C$509)</f>
        <v>0</v>
      </c>
      <c r="T44" t="b">
        <f>OR(Tabla1[[#This Row],[Tiempo_normal (ns)]]&gt;$D$508,Tabla1[[#This Row],[Tiempo_normal (ns)]]&lt;$D$509)</f>
        <v>0</v>
      </c>
      <c r="U44" s="7">
        <v>41</v>
      </c>
      <c r="V44" t="b">
        <f>OR(Tabla3[[#This Row],[Tiempo_lineal (ns)]]&gt;$F$508,Tabla3[[#This Row],[Tiempo_lineal (ns)]]&lt;$F$509)</f>
        <v>0</v>
      </c>
      <c r="W44" t="b">
        <f>OR(Tabla3[[#This Row],[Tiempo_normal (ns)]]&gt;$G$508,Tabla3[[#This Row],[Tiempo_normal (ns)]]&lt;$G$509)</f>
        <v>1</v>
      </c>
      <c r="X44" s="7">
        <v>41</v>
      </c>
      <c r="Y44" t="b">
        <f>OR(Tabla4[[#This Row],[Tiempo_lineal (ns)]]&gt;$I$508,Tabla4[[#This Row],[Tiempo_lineal (ns)]]&lt;$I$509)</f>
        <v>0</v>
      </c>
      <c r="Z44" t="b">
        <f>OR(Tabla4[[#This Row],[Tiempo_normal (ns)]]&gt;$J$508,Tabla4[[#This Row],[Tiempo_normal (ns)]]&lt;$J$509)</f>
        <v>0</v>
      </c>
      <c r="AA44" s="7">
        <v>41</v>
      </c>
      <c r="AB44" t="b">
        <f>OR(Tabla5[[#This Row],[Tiempo_lineal (ns)]]&gt;$L$508,Tabla5[[#This Row],[Tiempo_lineal (ns)]]&lt;$L$509)</f>
        <v>0</v>
      </c>
      <c r="AC44" t="b">
        <f>OR(Tabla5[[#This Row],[Tiempo_normal (ns)]]&gt;$M$508,Tabla5[[#This Row],[Tiempo_normal (ns)]]&lt;$M$509)</f>
        <v>0</v>
      </c>
      <c r="AD44" s="7">
        <v>41</v>
      </c>
      <c r="AE44" t="b">
        <f>OR(Tabla6[[#This Row],[Tiempo_lineal (ns)]]&gt;$O$508,Tabla6[[#This Row],[Tiempo_lineal (ns)]]&lt;$O$509)</f>
        <v>0</v>
      </c>
      <c r="AF44" s="1" t="b">
        <f>OR(Tabla6[[#This Row],[Tiempo_normal (ns)]]&gt;$P$508,Tabla6[[#This Row],[Tiempo_normal (ns)]]&lt;$P$509)</f>
        <v>0</v>
      </c>
    </row>
    <row r="45" spans="2:32" x14ac:dyDescent="0.3">
      <c r="B45">
        <v>42</v>
      </c>
      <c r="C45">
        <v>114</v>
      </c>
      <c r="D45">
        <v>54</v>
      </c>
      <c r="E45">
        <v>42</v>
      </c>
      <c r="F45">
        <v>191</v>
      </c>
      <c r="G45">
        <v>168</v>
      </c>
      <c r="H45">
        <v>42</v>
      </c>
      <c r="I45">
        <v>272</v>
      </c>
      <c r="J45">
        <v>109</v>
      </c>
      <c r="K45">
        <v>42</v>
      </c>
      <c r="L45">
        <v>1270</v>
      </c>
      <c r="M45">
        <v>492</v>
      </c>
      <c r="N45">
        <v>42</v>
      </c>
      <c r="O45">
        <v>1764</v>
      </c>
      <c r="P45">
        <v>970</v>
      </c>
      <c r="R45" s="8">
        <v>42</v>
      </c>
      <c r="S45" t="b">
        <f>OR(Tabla1[[#This Row],[Tiempo_lineal (ns)]]&gt;$C$508,Tabla1[[#This Row],[Tiempo_lineal (ns)]]&lt;$C$509)</f>
        <v>0</v>
      </c>
      <c r="T45" t="b">
        <f>OR(Tabla1[[#This Row],[Tiempo_normal (ns)]]&gt;$D$508,Tabla1[[#This Row],[Tiempo_normal (ns)]]&lt;$D$509)</f>
        <v>0</v>
      </c>
      <c r="U45" s="8">
        <v>42</v>
      </c>
      <c r="V45" t="b">
        <f>OR(Tabla3[[#This Row],[Tiempo_lineal (ns)]]&gt;$F$508,Tabla3[[#This Row],[Tiempo_lineal (ns)]]&lt;$F$509)</f>
        <v>0</v>
      </c>
      <c r="W45" t="b">
        <f>OR(Tabla3[[#This Row],[Tiempo_normal (ns)]]&gt;$G$508,Tabla3[[#This Row],[Tiempo_normal (ns)]]&lt;$G$509)</f>
        <v>0</v>
      </c>
      <c r="X45" s="8">
        <v>42</v>
      </c>
      <c r="Y45" t="b">
        <f>OR(Tabla4[[#This Row],[Tiempo_lineal (ns)]]&gt;$I$508,Tabla4[[#This Row],[Tiempo_lineal (ns)]]&lt;$I$509)</f>
        <v>0</v>
      </c>
      <c r="Z45" t="b">
        <f>OR(Tabla4[[#This Row],[Tiempo_normal (ns)]]&gt;$J$508,Tabla4[[#This Row],[Tiempo_normal (ns)]]&lt;$J$509)</f>
        <v>0</v>
      </c>
      <c r="AA45" s="8">
        <v>42</v>
      </c>
      <c r="AB45" t="b">
        <f>OR(Tabla5[[#This Row],[Tiempo_lineal (ns)]]&gt;$L$508,Tabla5[[#This Row],[Tiempo_lineal (ns)]]&lt;$L$509)</f>
        <v>0</v>
      </c>
      <c r="AC45" t="b">
        <f>OR(Tabla5[[#This Row],[Tiempo_normal (ns)]]&gt;$M$508,Tabla5[[#This Row],[Tiempo_normal (ns)]]&lt;$M$509)</f>
        <v>0</v>
      </c>
      <c r="AD45" s="8">
        <v>42</v>
      </c>
      <c r="AE45" t="b">
        <f>OR(Tabla6[[#This Row],[Tiempo_lineal (ns)]]&gt;$O$508,Tabla6[[#This Row],[Tiempo_lineal (ns)]]&lt;$O$509)</f>
        <v>0</v>
      </c>
      <c r="AF45" s="1" t="b">
        <f>OR(Tabla6[[#This Row],[Tiempo_normal (ns)]]&gt;$P$508,Tabla6[[#This Row],[Tiempo_normal (ns)]]&lt;$P$509)</f>
        <v>0</v>
      </c>
    </row>
    <row r="46" spans="2:32" x14ac:dyDescent="0.3">
      <c r="B46">
        <v>43</v>
      </c>
      <c r="C46">
        <v>112</v>
      </c>
      <c r="D46">
        <v>58</v>
      </c>
      <c r="E46">
        <v>43</v>
      </c>
      <c r="F46">
        <v>207</v>
      </c>
      <c r="G46">
        <v>108</v>
      </c>
      <c r="H46">
        <v>43</v>
      </c>
      <c r="I46">
        <v>195</v>
      </c>
      <c r="J46">
        <v>177</v>
      </c>
      <c r="K46">
        <v>43</v>
      </c>
      <c r="L46">
        <v>1989</v>
      </c>
      <c r="M46">
        <v>139</v>
      </c>
      <c r="N46">
        <v>43</v>
      </c>
      <c r="O46">
        <v>2822</v>
      </c>
      <c r="P46">
        <v>717</v>
      </c>
      <c r="R46" s="7">
        <v>43</v>
      </c>
      <c r="S46" t="b">
        <f>OR(Tabla1[[#This Row],[Tiempo_lineal (ns)]]&gt;$C$508,Tabla1[[#This Row],[Tiempo_lineal (ns)]]&lt;$C$509)</f>
        <v>0</v>
      </c>
      <c r="T46" t="b">
        <f>OR(Tabla1[[#This Row],[Tiempo_normal (ns)]]&gt;$D$508,Tabla1[[#This Row],[Tiempo_normal (ns)]]&lt;$D$509)</f>
        <v>0</v>
      </c>
      <c r="U46" s="7">
        <v>43</v>
      </c>
      <c r="V46" t="b">
        <f>OR(Tabla3[[#This Row],[Tiempo_lineal (ns)]]&gt;$F$508,Tabla3[[#This Row],[Tiempo_lineal (ns)]]&lt;$F$509)</f>
        <v>0</v>
      </c>
      <c r="W46" t="b">
        <f>OR(Tabla3[[#This Row],[Tiempo_normal (ns)]]&gt;$G$508,Tabla3[[#This Row],[Tiempo_normal (ns)]]&lt;$G$509)</f>
        <v>0</v>
      </c>
      <c r="X46" s="7">
        <v>43</v>
      </c>
      <c r="Y46" t="b">
        <f>OR(Tabla4[[#This Row],[Tiempo_lineal (ns)]]&gt;$I$508,Tabla4[[#This Row],[Tiempo_lineal (ns)]]&lt;$I$509)</f>
        <v>0</v>
      </c>
      <c r="Z46" t="b">
        <f>OR(Tabla4[[#This Row],[Tiempo_normal (ns)]]&gt;$J$508,Tabla4[[#This Row],[Tiempo_normal (ns)]]&lt;$J$509)</f>
        <v>0</v>
      </c>
      <c r="AA46" s="7">
        <v>43</v>
      </c>
      <c r="AB46" t="b">
        <f>OR(Tabla5[[#This Row],[Tiempo_lineal (ns)]]&gt;$L$508,Tabla5[[#This Row],[Tiempo_lineal (ns)]]&lt;$L$509)</f>
        <v>0</v>
      </c>
      <c r="AC46" t="b">
        <f>OR(Tabla5[[#This Row],[Tiempo_normal (ns)]]&gt;$M$508,Tabla5[[#This Row],[Tiempo_normal (ns)]]&lt;$M$509)</f>
        <v>0</v>
      </c>
      <c r="AD46" s="7">
        <v>43</v>
      </c>
      <c r="AE46" t="b">
        <f>OR(Tabla6[[#This Row],[Tiempo_lineal (ns)]]&gt;$O$508,Tabla6[[#This Row],[Tiempo_lineal (ns)]]&lt;$O$509)</f>
        <v>0</v>
      </c>
      <c r="AF46" s="1" t="b">
        <f>OR(Tabla6[[#This Row],[Tiempo_normal (ns)]]&gt;$P$508,Tabla6[[#This Row],[Tiempo_normal (ns)]]&lt;$P$509)</f>
        <v>0</v>
      </c>
    </row>
    <row r="47" spans="2:32" x14ac:dyDescent="0.3">
      <c r="B47">
        <v>44</v>
      </c>
      <c r="C47">
        <v>98</v>
      </c>
      <c r="D47">
        <v>56</v>
      </c>
      <c r="E47">
        <v>44</v>
      </c>
      <c r="F47">
        <v>160</v>
      </c>
      <c r="G47">
        <v>173</v>
      </c>
      <c r="H47">
        <v>44</v>
      </c>
      <c r="I47">
        <v>267</v>
      </c>
      <c r="J47">
        <v>187</v>
      </c>
      <c r="K47">
        <v>44</v>
      </c>
      <c r="L47">
        <v>2017</v>
      </c>
      <c r="M47">
        <v>1116</v>
      </c>
      <c r="N47">
        <v>44</v>
      </c>
      <c r="O47">
        <v>2405</v>
      </c>
      <c r="P47">
        <v>1230</v>
      </c>
      <c r="R47" s="8">
        <v>44</v>
      </c>
      <c r="S47" t="b">
        <f>OR(Tabla1[[#This Row],[Tiempo_lineal (ns)]]&gt;$C$508,Tabla1[[#This Row],[Tiempo_lineal (ns)]]&lt;$C$509)</f>
        <v>0</v>
      </c>
      <c r="T47" t="b">
        <f>OR(Tabla1[[#This Row],[Tiempo_normal (ns)]]&gt;$D$508,Tabla1[[#This Row],[Tiempo_normal (ns)]]&lt;$D$509)</f>
        <v>0</v>
      </c>
      <c r="U47" s="8">
        <v>44</v>
      </c>
      <c r="V47" t="b">
        <f>OR(Tabla3[[#This Row],[Tiempo_lineal (ns)]]&gt;$F$508,Tabla3[[#This Row],[Tiempo_lineal (ns)]]&lt;$F$509)</f>
        <v>0</v>
      </c>
      <c r="W47" t="b">
        <f>OR(Tabla3[[#This Row],[Tiempo_normal (ns)]]&gt;$G$508,Tabla3[[#This Row],[Tiempo_normal (ns)]]&lt;$G$509)</f>
        <v>0</v>
      </c>
      <c r="X47" s="8">
        <v>44</v>
      </c>
      <c r="Y47" t="b">
        <f>OR(Tabla4[[#This Row],[Tiempo_lineal (ns)]]&gt;$I$508,Tabla4[[#This Row],[Tiempo_lineal (ns)]]&lt;$I$509)</f>
        <v>0</v>
      </c>
      <c r="Z47" t="b">
        <f>OR(Tabla4[[#This Row],[Tiempo_normal (ns)]]&gt;$J$508,Tabla4[[#This Row],[Tiempo_normal (ns)]]&lt;$J$509)</f>
        <v>0</v>
      </c>
      <c r="AA47" s="8">
        <v>44</v>
      </c>
      <c r="AB47" t="b">
        <f>OR(Tabla5[[#This Row],[Tiempo_lineal (ns)]]&gt;$L$508,Tabla5[[#This Row],[Tiempo_lineal (ns)]]&lt;$L$509)</f>
        <v>0</v>
      </c>
      <c r="AC47" t="b">
        <f>OR(Tabla5[[#This Row],[Tiempo_normal (ns)]]&gt;$M$508,Tabla5[[#This Row],[Tiempo_normal (ns)]]&lt;$M$509)</f>
        <v>0</v>
      </c>
      <c r="AD47" s="8">
        <v>44</v>
      </c>
      <c r="AE47" t="b">
        <f>OR(Tabla6[[#This Row],[Tiempo_lineal (ns)]]&gt;$O$508,Tabla6[[#This Row],[Tiempo_lineal (ns)]]&lt;$O$509)</f>
        <v>0</v>
      </c>
      <c r="AF47" s="1" t="b">
        <f>OR(Tabla6[[#This Row],[Tiempo_normal (ns)]]&gt;$P$508,Tabla6[[#This Row],[Tiempo_normal (ns)]]&lt;$P$509)</f>
        <v>0</v>
      </c>
    </row>
    <row r="48" spans="2:32" x14ac:dyDescent="0.3">
      <c r="B48">
        <v>45</v>
      </c>
      <c r="C48">
        <v>139</v>
      </c>
      <c r="D48">
        <v>60</v>
      </c>
      <c r="E48">
        <v>45</v>
      </c>
      <c r="F48">
        <v>177</v>
      </c>
      <c r="G48">
        <v>64</v>
      </c>
      <c r="H48">
        <v>45</v>
      </c>
      <c r="I48">
        <v>178</v>
      </c>
      <c r="J48">
        <v>153</v>
      </c>
      <c r="K48">
        <v>45</v>
      </c>
      <c r="L48">
        <v>2574</v>
      </c>
      <c r="M48">
        <v>602</v>
      </c>
      <c r="N48">
        <v>45</v>
      </c>
      <c r="O48">
        <v>3040</v>
      </c>
      <c r="P48">
        <v>1324</v>
      </c>
      <c r="R48" s="7">
        <v>45</v>
      </c>
      <c r="S48" t="b">
        <f>OR(Tabla1[[#This Row],[Tiempo_lineal (ns)]]&gt;$C$508,Tabla1[[#This Row],[Tiempo_lineal (ns)]]&lt;$C$509)</f>
        <v>0</v>
      </c>
      <c r="T48" t="b">
        <f>OR(Tabla1[[#This Row],[Tiempo_normal (ns)]]&gt;$D$508,Tabla1[[#This Row],[Tiempo_normal (ns)]]&lt;$D$509)</f>
        <v>0</v>
      </c>
      <c r="U48" s="7">
        <v>45</v>
      </c>
      <c r="V48" t="b">
        <f>OR(Tabla3[[#This Row],[Tiempo_lineal (ns)]]&gt;$F$508,Tabla3[[#This Row],[Tiempo_lineal (ns)]]&lt;$F$509)</f>
        <v>0</v>
      </c>
      <c r="W48" t="b">
        <f>OR(Tabla3[[#This Row],[Tiempo_normal (ns)]]&gt;$G$508,Tabla3[[#This Row],[Tiempo_normal (ns)]]&lt;$G$509)</f>
        <v>0</v>
      </c>
      <c r="X48" s="7">
        <v>45</v>
      </c>
      <c r="Y48" t="b">
        <f>OR(Tabla4[[#This Row],[Tiempo_lineal (ns)]]&gt;$I$508,Tabla4[[#This Row],[Tiempo_lineal (ns)]]&lt;$I$509)</f>
        <v>0</v>
      </c>
      <c r="Z48" t="b">
        <f>OR(Tabla4[[#This Row],[Tiempo_normal (ns)]]&gt;$J$508,Tabla4[[#This Row],[Tiempo_normal (ns)]]&lt;$J$509)</f>
        <v>0</v>
      </c>
      <c r="AA48" s="7">
        <v>45</v>
      </c>
      <c r="AB48" t="b">
        <f>OR(Tabla5[[#This Row],[Tiempo_lineal (ns)]]&gt;$L$508,Tabla5[[#This Row],[Tiempo_lineal (ns)]]&lt;$L$509)</f>
        <v>0</v>
      </c>
      <c r="AC48" t="b">
        <f>OR(Tabla5[[#This Row],[Tiempo_normal (ns)]]&gt;$M$508,Tabla5[[#This Row],[Tiempo_normal (ns)]]&lt;$M$509)</f>
        <v>0</v>
      </c>
      <c r="AD48" s="7">
        <v>45</v>
      </c>
      <c r="AE48" t="b">
        <f>OR(Tabla6[[#This Row],[Tiempo_lineal (ns)]]&gt;$O$508,Tabla6[[#This Row],[Tiempo_lineal (ns)]]&lt;$O$509)</f>
        <v>0</v>
      </c>
      <c r="AF48" s="1" t="b">
        <f>OR(Tabla6[[#This Row],[Tiempo_normal (ns)]]&gt;$P$508,Tabla6[[#This Row],[Tiempo_normal (ns)]]&lt;$P$509)</f>
        <v>0</v>
      </c>
    </row>
    <row r="49" spans="2:32" x14ac:dyDescent="0.3">
      <c r="B49">
        <v>46</v>
      </c>
      <c r="C49">
        <v>137</v>
      </c>
      <c r="D49">
        <v>48</v>
      </c>
      <c r="E49">
        <v>46</v>
      </c>
      <c r="F49">
        <v>144</v>
      </c>
      <c r="G49">
        <v>79</v>
      </c>
      <c r="H49">
        <v>46</v>
      </c>
      <c r="I49">
        <v>193</v>
      </c>
      <c r="J49">
        <v>150</v>
      </c>
      <c r="K49">
        <v>46</v>
      </c>
      <c r="L49">
        <v>327</v>
      </c>
      <c r="M49">
        <v>399</v>
      </c>
      <c r="N49">
        <v>46</v>
      </c>
      <c r="O49">
        <v>2513</v>
      </c>
      <c r="P49">
        <v>1144</v>
      </c>
      <c r="R49" s="8">
        <v>46</v>
      </c>
      <c r="S49" t="b">
        <f>OR(Tabla1[[#This Row],[Tiempo_lineal (ns)]]&gt;$C$508,Tabla1[[#This Row],[Tiempo_lineal (ns)]]&lt;$C$509)</f>
        <v>0</v>
      </c>
      <c r="T49" t="b">
        <f>OR(Tabla1[[#This Row],[Tiempo_normal (ns)]]&gt;$D$508,Tabla1[[#This Row],[Tiempo_normal (ns)]]&lt;$D$509)</f>
        <v>0</v>
      </c>
      <c r="U49" s="8">
        <v>46</v>
      </c>
      <c r="V49" t="b">
        <f>OR(Tabla3[[#This Row],[Tiempo_lineal (ns)]]&gt;$F$508,Tabla3[[#This Row],[Tiempo_lineal (ns)]]&lt;$F$509)</f>
        <v>0</v>
      </c>
      <c r="W49" t="b">
        <f>OR(Tabla3[[#This Row],[Tiempo_normal (ns)]]&gt;$G$508,Tabla3[[#This Row],[Tiempo_normal (ns)]]&lt;$G$509)</f>
        <v>0</v>
      </c>
      <c r="X49" s="8">
        <v>46</v>
      </c>
      <c r="Y49" t="b">
        <f>OR(Tabla4[[#This Row],[Tiempo_lineal (ns)]]&gt;$I$508,Tabla4[[#This Row],[Tiempo_lineal (ns)]]&lt;$I$509)</f>
        <v>0</v>
      </c>
      <c r="Z49" t="b">
        <f>OR(Tabla4[[#This Row],[Tiempo_normal (ns)]]&gt;$J$508,Tabla4[[#This Row],[Tiempo_normal (ns)]]&lt;$J$509)</f>
        <v>0</v>
      </c>
      <c r="AA49" s="8">
        <v>46</v>
      </c>
      <c r="AB49" t="b">
        <f>OR(Tabla5[[#This Row],[Tiempo_lineal (ns)]]&gt;$L$508,Tabla5[[#This Row],[Tiempo_lineal (ns)]]&lt;$L$509)</f>
        <v>0</v>
      </c>
      <c r="AC49" t="b">
        <f>OR(Tabla5[[#This Row],[Tiempo_normal (ns)]]&gt;$M$508,Tabla5[[#This Row],[Tiempo_normal (ns)]]&lt;$M$509)</f>
        <v>0</v>
      </c>
      <c r="AD49" s="8">
        <v>46</v>
      </c>
      <c r="AE49" t="b">
        <f>OR(Tabla6[[#This Row],[Tiempo_lineal (ns)]]&gt;$O$508,Tabla6[[#This Row],[Tiempo_lineal (ns)]]&lt;$O$509)</f>
        <v>0</v>
      </c>
      <c r="AF49" s="1" t="b">
        <f>OR(Tabla6[[#This Row],[Tiempo_normal (ns)]]&gt;$P$508,Tabla6[[#This Row],[Tiempo_normal (ns)]]&lt;$P$509)</f>
        <v>0</v>
      </c>
    </row>
    <row r="50" spans="2:32" x14ac:dyDescent="0.3">
      <c r="B50">
        <v>47</v>
      </c>
      <c r="C50">
        <v>134</v>
      </c>
      <c r="D50">
        <v>66</v>
      </c>
      <c r="E50">
        <v>47</v>
      </c>
      <c r="F50">
        <v>170</v>
      </c>
      <c r="G50">
        <v>93</v>
      </c>
      <c r="H50">
        <v>47</v>
      </c>
      <c r="I50">
        <v>1329</v>
      </c>
      <c r="J50">
        <v>466</v>
      </c>
      <c r="K50">
        <v>47</v>
      </c>
      <c r="L50">
        <v>2387</v>
      </c>
      <c r="M50">
        <v>395</v>
      </c>
      <c r="N50">
        <v>47</v>
      </c>
      <c r="O50">
        <v>3103</v>
      </c>
      <c r="P50">
        <v>1251</v>
      </c>
      <c r="R50" s="7">
        <v>47</v>
      </c>
      <c r="S50" t="b">
        <f>OR(Tabla1[[#This Row],[Tiempo_lineal (ns)]]&gt;$C$508,Tabla1[[#This Row],[Tiempo_lineal (ns)]]&lt;$C$509)</f>
        <v>0</v>
      </c>
      <c r="T50" t="b">
        <f>OR(Tabla1[[#This Row],[Tiempo_normal (ns)]]&gt;$D$508,Tabla1[[#This Row],[Tiempo_normal (ns)]]&lt;$D$509)</f>
        <v>0</v>
      </c>
      <c r="U50" s="7">
        <v>47</v>
      </c>
      <c r="V50" t="b">
        <f>OR(Tabla3[[#This Row],[Tiempo_lineal (ns)]]&gt;$F$508,Tabla3[[#This Row],[Tiempo_lineal (ns)]]&lt;$F$509)</f>
        <v>0</v>
      </c>
      <c r="W50" t="b">
        <f>OR(Tabla3[[#This Row],[Tiempo_normal (ns)]]&gt;$G$508,Tabla3[[#This Row],[Tiempo_normal (ns)]]&lt;$G$509)</f>
        <v>0</v>
      </c>
      <c r="X50" s="7">
        <v>47</v>
      </c>
      <c r="Y50" t="b">
        <f>OR(Tabla4[[#This Row],[Tiempo_lineal (ns)]]&gt;$I$508,Tabla4[[#This Row],[Tiempo_lineal (ns)]]&lt;$I$509)</f>
        <v>1</v>
      </c>
      <c r="Z50" t="b">
        <f>OR(Tabla4[[#This Row],[Tiempo_normal (ns)]]&gt;$J$508,Tabla4[[#This Row],[Tiempo_normal (ns)]]&lt;$J$509)</f>
        <v>1</v>
      </c>
      <c r="AA50" s="7">
        <v>47</v>
      </c>
      <c r="AB50" t="b">
        <f>OR(Tabla5[[#This Row],[Tiempo_lineal (ns)]]&gt;$L$508,Tabla5[[#This Row],[Tiempo_lineal (ns)]]&lt;$L$509)</f>
        <v>0</v>
      </c>
      <c r="AC50" t="b">
        <f>OR(Tabla5[[#This Row],[Tiempo_normal (ns)]]&gt;$M$508,Tabla5[[#This Row],[Tiempo_normal (ns)]]&lt;$M$509)</f>
        <v>0</v>
      </c>
      <c r="AD50" s="7">
        <v>47</v>
      </c>
      <c r="AE50" t="b">
        <f>OR(Tabla6[[#This Row],[Tiempo_lineal (ns)]]&gt;$O$508,Tabla6[[#This Row],[Tiempo_lineal (ns)]]&lt;$O$509)</f>
        <v>0</v>
      </c>
      <c r="AF50" s="1" t="b">
        <f>OR(Tabla6[[#This Row],[Tiempo_normal (ns)]]&gt;$P$508,Tabla6[[#This Row],[Tiempo_normal (ns)]]&lt;$P$509)</f>
        <v>0</v>
      </c>
    </row>
    <row r="51" spans="2:32" x14ac:dyDescent="0.3">
      <c r="B51">
        <v>48</v>
      </c>
      <c r="C51">
        <v>92</v>
      </c>
      <c r="D51">
        <v>76</v>
      </c>
      <c r="E51">
        <v>48</v>
      </c>
      <c r="F51">
        <v>189</v>
      </c>
      <c r="G51">
        <v>75</v>
      </c>
      <c r="H51">
        <v>48</v>
      </c>
      <c r="I51">
        <v>211</v>
      </c>
      <c r="J51">
        <v>281</v>
      </c>
      <c r="K51">
        <v>48</v>
      </c>
      <c r="L51">
        <v>2548</v>
      </c>
      <c r="M51">
        <v>393</v>
      </c>
      <c r="N51">
        <v>48</v>
      </c>
      <c r="O51">
        <v>2199</v>
      </c>
      <c r="P51">
        <v>1148</v>
      </c>
      <c r="R51" s="8">
        <v>48</v>
      </c>
      <c r="S51" t="b">
        <f>OR(Tabla1[[#This Row],[Tiempo_lineal (ns)]]&gt;$C$508,Tabla1[[#This Row],[Tiempo_lineal (ns)]]&lt;$C$509)</f>
        <v>0</v>
      </c>
      <c r="T51" t="b">
        <f>OR(Tabla1[[#This Row],[Tiempo_normal (ns)]]&gt;$D$508,Tabla1[[#This Row],[Tiempo_normal (ns)]]&lt;$D$509)</f>
        <v>0</v>
      </c>
      <c r="U51" s="8">
        <v>48</v>
      </c>
      <c r="V51" t="b">
        <f>OR(Tabla3[[#This Row],[Tiempo_lineal (ns)]]&gt;$F$508,Tabla3[[#This Row],[Tiempo_lineal (ns)]]&lt;$F$509)</f>
        <v>0</v>
      </c>
      <c r="W51" t="b">
        <f>OR(Tabla3[[#This Row],[Tiempo_normal (ns)]]&gt;$G$508,Tabla3[[#This Row],[Tiempo_normal (ns)]]&lt;$G$509)</f>
        <v>0</v>
      </c>
      <c r="X51" s="8">
        <v>48</v>
      </c>
      <c r="Y51" t="b">
        <f>OR(Tabla4[[#This Row],[Tiempo_lineal (ns)]]&gt;$I$508,Tabla4[[#This Row],[Tiempo_lineal (ns)]]&lt;$I$509)</f>
        <v>0</v>
      </c>
      <c r="Z51" t="b">
        <f>OR(Tabla4[[#This Row],[Tiempo_normal (ns)]]&gt;$J$508,Tabla4[[#This Row],[Tiempo_normal (ns)]]&lt;$J$509)</f>
        <v>0</v>
      </c>
      <c r="AA51" s="8">
        <v>48</v>
      </c>
      <c r="AB51" t="b">
        <f>OR(Tabla5[[#This Row],[Tiempo_lineal (ns)]]&gt;$L$508,Tabla5[[#This Row],[Tiempo_lineal (ns)]]&lt;$L$509)</f>
        <v>0</v>
      </c>
      <c r="AC51" t="b">
        <f>OR(Tabla5[[#This Row],[Tiempo_normal (ns)]]&gt;$M$508,Tabla5[[#This Row],[Tiempo_normal (ns)]]&lt;$M$509)</f>
        <v>0</v>
      </c>
      <c r="AD51" s="8">
        <v>48</v>
      </c>
      <c r="AE51" t="b">
        <f>OR(Tabla6[[#This Row],[Tiempo_lineal (ns)]]&gt;$O$508,Tabla6[[#This Row],[Tiempo_lineal (ns)]]&lt;$O$509)</f>
        <v>0</v>
      </c>
      <c r="AF51" s="1" t="b">
        <f>OR(Tabla6[[#This Row],[Tiempo_normal (ns)]]&gt;$P$508,Tabla6[[#This Row],[Tiempo_normal (ns)]]&lt;$P$509)</f>
        <v>0</v>
      </c>
    </row>
    <row r="52" spans="2:32" x14ac:dyDescent="0.3">
      <c r="B52">
        <v>49</v>
      </c>
      <c r="C52">
        <v>129</v>
      </c>
      <c r="D52">
        <v>52</v>
      </c>
      <c r="E52">
        <v>49</v>
      </c>
      <c r="F52">
        <v>219</v>
      </c>
      <c r="G52">
        <v>108</v>
      </c>
      <c r="H52">
        <v>49</v>
      </c>
      <c r="I52">
        <v>291</v>
      </c>
      <c r="J52">
        <v>383</v>
      </c>
      <c r="K52">
        <v>49</v>
      </c>
      <c r="L52">
        <v>2485</v>
      </c>
      <c r="M52">
        <v>1317</v>
      </c>
      <c r="N52">
        <v>49</v>
      </c>
      <c r="O52">
        <v>3088</v>
      </c>
      <c r="P52">
        <v>999</v>
      </c>
      <c r="R52" s="7">
        <v>49</v>
      </c>
      <c r="S52" t="b">
        <f>OR(Tabla1[[#This Row],[Tiempo_lineal (ns)]]&gt;$C$508,Tabla1[[#This Row],[Tiempo_lineal (ns)]]&lt;$C$509)</f>
        <v>0</v>
      </c>
      <c r="T52" t="b">
        <f>OR(Tabla1[[#This Row],[Tiempo_normal (ns)]]&gt;$D$508,Tabla1[[#This Row],[Tiempo_normal (ns)]]&lt;$D$509)</f>
        <v>0</v>
      </c>
      <c r="U52" s="7">
        <v>49</v>
      </c>
      <c r="V52" t="b">
        <f>OR(Tabla3[[#This Row],[Tiempo_lineal (ns)]]&gt;$F$508,Tabla3[[#This Row],[Tiempo_lineal (ns)]]&lt;$F$509)</f>
        <v>0</v>
      </c>
      <c r="W52" t="b">
        <f>OR(Tabla3[[#This Row],[Tiempo_normal (ns)]]&gt;$G$508,Tabla3[[#This Row],[Tiempo_normal (ns)]]&lt;$G$509)</f>
        <v>0</v>
      </c>
      <c r="X52" s="7">
        <v>49</v>
      </c>
      <c r="Y52" t="b">
        <f>OR(Tabla4[[#This Row],[Tiempo_lineal (ns)]]&gt;$I$508,Tabla4[[#This Row],[Tiempo_lineal (ns)]]&lt;$I$509)</f>
        <v>0</v>
      </c>
      <c r="Z52" t="b">
        <f>OR(Tabla4[[#This Row],[Tiempo_normal (ns)]]&gt;$J$508,Tabla4[[#This Row],[Tiempo_normal (ns)]]&lt;$J$509)</f>
        <v>0</v>
      </c>
      <c r="AA52" s="7">
        <v>49</v>
      </c>
      <c r="AB52" t="b">
        <f>OR(Tabla5[[#This Row],[Tiempo_lineal (ns)]]&gt;$L$508,Tabla5[[#This Row],[Tiempo_lineal (ns)]]&lt;$L$509)</f>
        <v>0</v>
      </c>
      <c r="AC52" t="b">
        <f>OR(Tabla5[[#This Row],[Tiempo_normal (ns)]]&gt;$M$508,Tabla5[[#This Row],[Tiempo_normal (ns)]]&lt;$M$509)</f>
        <v>1</v>
      </c>
      <c r="AD52" s="7">
        <v>49</v>
      </c>
      <c r="AE52" t="b">
        <f>OR(Tabla6[[#This Row],[Tiempo_lineal (ns)]]&gt;$O$508,Tabla6[[#This Row],[Tiempo_lineal (ns)]]&lt;$O$509)</f>
        <v>0</v>
      </c>
      <c r="AF52" s="1" t="b">
        <f>OR(Tabla6[[#This Row],[Tiempo_normal (ns)]]&gt;$P$508,Tabla6[[#This Row],[Tiempo_normal (ns)]]&lt;$P$509)</f>
        <v>0</v>
      </c>
    </row>
    <row r="53" spans="2:32" x14ac:dyDescent="0.3">
      <c r="B53">
        <v>50</v>
      </c>
      <c r="C53">
        <v>69</v>
      </c>
      <c r="D53">
        <v>46</v>
      </c>
      <c r="E53">
        <v>50</v>
      </c>
      <c r="F53">
        <v>183</v>
      </c>
      <c r="G53">
        <v>65</v>
      </c>
      <c r="H53">
        <v>50</v>
      </c>
      <c r="I53">
        <v>202</v>
      </c>
      <c r="J53">
        <v>229</v>
      </c>
      <c r="K53">
        <v>50</v>
      </c>
      <c r="L53">
        <v>1775</v>
      </c>
      <c r="M53">
        <v>667</v>
      </c>
      <c r="N53">
        <v>50</v>
      </c>
      <c r="O53">
        <v>1730</v>
      </c>
      <c r="P53">
        <v>1536</v>
      </c>
      <c r="R53" s="8">
        <v>50</v>
      </c>
      <c r="S53" t="b">
        <f>OR(Tabla1[[#This Row],[Tiempo_lineal (ns)]]&gt;$C$508,Tabla1[[#This Row],[Tiempo_lineal (ns)]]&lt;$C$509)</f>
        <v>0</v>
      </c>
      <c r="T53" t="b">
        <f>OR(Tabla1[[#This Row],[Tiempo_normal (ns)]]&gt;$D$508,Tabla1[[#This Row],[Tiempo_normal (ns)]]&lt;$D$509)</f>
        <v>0</v>
      </c>
      <c r="U53" s="8">
        <v>50</v>
      </c>
      <c r="V53" t="b">
        <f>OR(Tabla3[[#This Row],[Tiempo_lineal (ns)]]&gt;$F$508,Tabla3[[#This Row],[Tiempo_lineal (ns)]]&lt;$F$509)</f>
        <v>0</v>
      </c>
      <c r="W53" t="b">
        <f>OR(Tabla3[[#This Row],[Tiempo_normal (ns)]]&gt;$G$508,Tabla3[[#This Row],[Tiempo_normal (ns)]]&lt;$G$509)</f>
        <v>0</v>
      </c>
      <c r="X53" s="8">
        <v>50</v>
      </c>
      <c r="Y53" t="b">
        <f>OR(Tabla4[[#This Row],[Tiempo_lineal (ns)]]&gt;$I$508,Tabla4[[#This Row],[Tiempo_lineal (ns)]]&lt;$I$509)</f>
        <v>0</v>
      </c>
      <c r="Z53" t="b">
        <f>OR(Tabla4[[#This Row],[Tiempo_normal (ns)]]&gt;$J$508,Tabla4[[#This Row],[Tiempo_normal (ns)]]&lt;$J$509)</f>
        <v>0</v>
      </c>
      <c r="AA53" s="8">
        <v>50</v>
      </c>
      <c r="AB53" t="b">
        <f>OR(Tabla5[[#This Row],[Tiempo_lineal (ns)]]&gt;$L$508,Tabla5[[#This Row],[Tiempo_lineal (ns)]]&lt;$L$509)</f>
        <v>0</v>
      </c>
      <c r="AC53" t="b">
        <f>OR(Tabla5[[#This Row],[Tiempo_normal (ns)]]&gt;$M$508,Tabla5[[#This Row],[Tiempo_normal (ns)]]&lt;$M$509)</f>
        <v>0</v>
      </c>
      <c r="AD53" s="8">
        <v>50</v>
      </c>
      <c r="AE53" t="b">
        <f>OR(Tabla6[[#This Row],[Tiempo_lineal (ns)]]&gt;$O$508,Tabla6[[#This Row],[Tiempo_lineal (ns)]]&lt;$O$509)</f>
        <v>0</v>
      </c>
      <c r="AF53" s="1" t="b">
        <f>OR(Tabla6[[#This Row],[Tiempo_normal (ns)]]&gt;$P$508,Tabla6[[#This Row],[Tiempo_normal (ns)]]&lt;$P$509)</f>
        <v>0</v>
      </c>
    </row>
    <row r="54" spans="2:32" x14ac:dyDescent="0.3">
      <c r="B54">
        <v>51</v>
      </c>
      <c r="C54">
        <v>96</v>
      </c>
      <c r="D54">
        <v>66</v>
      </c>
      <c r="E54">
        <v>51</v>
      </c>
      <c r="F54">
        <v>153</v>
      </c>
      <c r="G54">
        <v>61</v>
      </c>
      <c r="H54">
        <v>51</v>
      </c>
      <c r="I54">
        <v>2218</v>
      </c>
      <c r="J54">
        <v>133</v>
      </c>
      <c r="K54">
        <v>51</v>
      </c>
      <c r="L54">
        <v>1364</v>
      </c>
      <c r="M54">
        <v>352</v>
      </c>
      <c r="N54">
        <v>51</v>
      </c>
      <c r="O54">
        <v>2694</v>
      </c>
      <c r="P54">
        <v>1291</v>
      </c>
      <c r="R54" s="7">
        <v>51</v>
      </c>
      <c r="S54" t="b">
        <f>OR(Tabla1[[#This Row],[Tiempo_lineal (ns)]]&gt;$C$508,Tabla1[[#This Row],[Tiempo_lineal (ns)]]&lt;$C$509)</f>
        <v>0</v>
      </c>
      <c r="T54" t="b">
        <f>OR(Tabla1[[#This Row],[Tiempo_normal (ns)]]&gt;$D$508,Tabla1[[#This Row],[Tiempo_normal (ns)]]&lt;$D$509)</f>
        <v>0</v>
      </c>
      <c r="U54" s="7">
        <v>51</v>
      </c>
      <c r="V54" t="b">
        <f>OR(Tabla3[[#This Row],[Tiempo_lineal (ns)]]&gt;$F$508,Tabla3[[#This Row],[Tiempo_lineal (ns)]]&lt;$F$509)</f>
        <v>0</v>
      </c>
      <c r="W54" t="b">
        <f>OR(Tabla3[[#This Row],[Tiempo_normal (ns)]]&gt;$G$508,Tabla3[[#This Row],[Tiempo_normal (ns)]]&lt;$G$509)</f>
        <v>0</v>
      </c>
      <c r="X54" s="7">
        <v>51</v>
      </c>
      <c r="Y54" t="b">
        <f>OR(Tabla4[[#This Row],[Tiempo_lineal (ns)]]&gt;$I$508,Tabla4[[#This Row],[Tiempo_lineal (ns)]]&lt;$I$509)</f>
        <v>1</v>
      </c>
      <c r="Z54" t="b">
        <f>OR(Tabla4[[#This Row],[Tiempo_normal (ns)]]&gt;$J$508,Tabla4[[#This Row],[Tiempo_normal (ns)]]&lt;$J$509)</f>
        <v>0</v>
      </c>
      <c r="AA54" s="7">
        <v>51</v>
      </c>
      <c r="AB54" t="b">
        <f>OR(Tabla5[[#This Row],[Tiempo_lineal (ns)]]&gt;$L$508,Tabla5[[#This Row],[Tiempo_lineal (ns)]]&lt;$L$509)</f>
        <v>0</v>
      </c>
      <c r="AC54" t="b">
        <f>OR(Tabla5[[#This Row],[Tiempo_normal (ns)]]&gt;$M$508,Tabla5[[#This Row],[Tiempo_normal (ns)]]&lt;$M$509)</f>
        <v>0</v>
      </c>
      <c r="AD54" s="7">
        <v>51</v>
      </c>
      <c r="AE54" t="b">
        <f>OR(Tabla6[[#This Row],[Tiempo_lineal (ns)]]&gt;$O$508,Tabla6[[#This Row],[Tiempo_lineal (ns)]]&lt;$O$509)</f>
        <v>0</v>
      </c>
      <c r="AF54" s="1" t="b">
        <f>OR(Tabla6[[#This Row],[Tiempo_normal (ns)]]&gt;$P$508,Tabla6[[#This Row],[Tiempo_normal (ns)]]&lt;$P$509)</f>
        <v>0</v>
      </c>
    </row>
    <row r="55" spans="2:32" x14ac:dyDescent="0.3">
      <c r="B55">
        <v>52</v>
      </c>
      <c r="C55">
        <v>145</v>
      </c>
      <c r="D55">
        <v>60</v>
      </c>
      <c r="E55">
        <v>52</v>
      </c>
      <c r="F55">
        <v>173</v>
      </c>
      <c r="G55">
        <v>82</v>
      </c>
      <c r="H55">
        <v>52</v>
      </c>
      <c r="I55">
        <v>971</v>
      </c>
      <c r="J55">
        <v>340</v>
      </c>
      <c r="K55">
        <v>52</v>
      </c>
      <c r="L55">
        <v>1747</v>
      </c>
      <c r="M55">
        <v>271</v>
      </c>
      <c r="N55">
        <v>52</v>
      </c>
      <c r="O55">
        <v>3158</v>
      </c>
      <c r="P55">
        <v>707</v>
      </c>
      <c r="R55" s="8">
        <v>52</v>
      </c>
      <c r="S55" t="b">
        <f>OR(Tabla1[[#This Row],[Tiempo_lineal (ns)]]&gt;$C$508,Tabla1[[#This Row],[Tiempo_lineal (ns)]]&lt;$C$509)</f>
        <v>0</v>
      </c>
      <c r="T55" t="b">
        <f>OR(Tabla1[[#This Row],[Tiempo_normal (ns)]]&gt;$D$508,Tabla1[[#This Row],[Tiempo_normal (ns)]]&lt;$D$509)</f>
        <v>0</v>
      </c>
      <c r="U55" s="8">
        <v>52</v>
      </c>
      <c r="V55" t="b">
        <f>OR(Tabla3[[#This Row],[Tiempo_lineal (ns)]]&gt;$F$508,Tabla3[[#This Row],[Tiempo_lineal (ns)]]&lt;$F$509)</f>
        <v>0</v>
      </c>
      <c r="W55" t="b">
        <f>OR(Tabla3[[#This Row],[Tiempo_normal (ns)]]&gt;$G$508,Tabla3[[#This Row],[Tiempo_normal (ns)]]&lt;$G$509)</f>
        <v>0</v>
      </c>
      <c r="X55" s="8">
        <v>52</v>
      </c>
      <c r="Y55" t="b">
        <f>OR(Tabla4[[#This Row],[Tiempo_lineal (ns)]]&gt;$I$508,Tabla4[[#This Row],[Tiempo_lineal (ns)]]&lt;$I$509)</f>
        <v>1</v>
      </c>
      <c r="Z55" t="b">
        <f>OR(Tabla4[[#This Row],[Tiempo_normal (ns)]]&gt;$J$508,Tabla4[[#This Row],[Tiempo_normal (ns)]]&lt;$J$509)</f>
        <v>0</v>
      </c>
      <c r="AA55" s="8">
        <v>52</v>
      </c>
      <c r="AB55" t="b">
        <f>OR(Tabla5[[#This Row],[Tiempo_lineal (ns)]]&gt;$L$508,Tabla5[[#This Row],[Tiempo_lineal (ns)]]&lt;$L$509)</f>
        <v>0</v>
      </c>
      <c r="AC55" t="b">
        <f>OR(Tabla5[[#This Row],[Tiempo_normal (ns)]]&gt;$M$508,Tabla5[[#This Row],[Tiempo_normal (ns)]]&lt;$M$509)</f>
        <v>0</v>
      </c>
      <c r="AD55" s="8">
        <v>52</v>
      </c>
      <c r="AE55" t="b">
        <f>OR(Tabla6[[#This Row],[Tiempo_lineal (ns)]]&gt;$O$508,Tabla6[[#This Row],[Tiempo_lineal (ns)]]&lt;$O$509)</f>
        <v>0</v>
      </c>
      <c r="AF55" s="1" t="b">
        <f>OR(Tabla6[[#This Row],[Tiempo_normal (ns)]]&gt;$P$508,Tabla6[[#This Row],[Tiempo_normal (ns)]]&lt;$P$509)</f>
        <v>0</v>
      </c>
    </row>
    <row r="56" spans="2:32" x14ac:dyDescent="0.3">
      <c r="B56">
        <v>53</v>
      </c>
      <c r="C56">
        <v>133</v>
      </c>
      <c r="D56">
        <v>46</v>
      </c>
      <c r="E56">
        <v>53</v>
      </c>
      <c r="F56">
        <v>165</v>
      </c>
      <c r="G56">
        <v>78</v>
      </c>
      <c r="H56">
        <v>53</v>
      </c>
      <c r="I56">
        <v>310</v>
      </c>
      <c r="J56">
        <v>205</v>
      </c>
      <c r="K56">
        <v>53</v>
      </c>
      <c r="L56">
        <v>2363</v>
      </c>
      <c r="M56">
        <v>525</v>
      </c>
      <c r="N56">
        <v>53</v>
      </c>
      <c r="O56">
        <v>3411</v>
      </c>
      <c r="P56">
        <v>1726</v>
      </c>
      <c r="R56" s="7">
        <v>53</v>
      </c>
      <c r="S56" t="b">
        <f>OR(Tabla1[[#This Row],[Tiempo_lineal (ns)]]&gt;$C$508,Tabla1[[#This Row],[Tiempo_lineal (ns)]]&lt;$C$509)</f>
        <v>0</v>
      </c>
      <c r="T56" t="b">
        <f>OR(Tabla1[[#This Row],[Tiempo_normal (ns)]]&gt;$D$508,Tabla1[[#This Row],[Tiempo_normal (ns)]]&lt;$D$509)</f>
        <v>0</v>
      </c>
      <c r="U56" s="7">
        <v>53</v>
      </c>
      <c r="V56" t="b">
        <f>OR(Tabla3[[#This Row],[Tiempo_lineal (ns)]]&gt;$F$508,Tabla3[[#This Row],[Tiempo_lineal (ns)]]&lt;$F$509)</f>
        <v>0</v>
      </c>
      <c r="W56" t="b">
        <f>OR(Tabla3[[#This Row],[Tiempo_normal (ns)]]&gt;$G$508,Tabla3[[#This Row],[Tiempo_normal (ns)]]&lt;$G$509)</f>
        <v>0</v>
      </c>
      <c r="X56" s="7">
        <v>53</v>
      </c>
      <c r="Y56" t="b">
        <f>OR(Tabla4[[#This Row],[Tiempo_lineal (ns)]]&gt;$I$508,Tabla4[[#This Row],[Tiempo_lineal (ns)]]&lt;$I$509)</f>
        <v>0</v>
      </c>
      <c r="Z56" t="b">
        <f>OR(Tabla4[[#This Row],[Tiempo_normal (ns)]]&gt;$J$508,Tabla4[[#This Row],[Tiempo_normal (ns)]]&lt;$J$509)</f>
        <v>0</v>
      </c>
      <c r="AA56" s="7">
        <v>53</v>
      </c>
      <c r="AB56" t="b">
        <f>OR(Tabla5[[#This Row],[Tiempo_lineal (ns)]]&gt;$L$508,Tabla5[[#This Row],[Tiempo_lineal (ns)]]&lt;$L$509)</f>
        <v>0</v>
      </c>
      <c r="AC56" t="b">
        <f>OR(Tabla5[[#This Row],[Tiempo_normal (ns)]]&gt;$M$508,Tabla5[[#This Row],[Tiempo_normal (ns)]]&lt;$M$509)</f>
        <v>0</v>
      </c>
      <c r="AD56" s="7">
        <v>53</v>
      </c>
      <c r="AE56" t="b">
        <f>OR(Tabla6[[#This Row],[Tiempo_lineal (ns)]]&gt;$O$508,Tabla6[[#This Row],[Tiempo_lineal (ns)]]&lt;$O$509)</f>
        <v>0</v>
      </c>
      <c r="AF56" s="1" t="b">
        <f>OR(Tabla6[[#This Row],[Tiempo_normal (ns)]]&gt;$P$508,Tabla6[[#This Row],[Tiempo_normal (ns)]]&lt;$P$509)</f>
        <v>0</v>
      </c>
    </row>
    <row r="57" spans="2:32" x14ac:dyDescent="0.3">
      <c r="B57">
        <v>54</v>
      </c>
      <c r="C57">
        <v>113</v>
      </c>
      <c r="D57">
        <v>55</v>
      </c>
      <c r="E57">
        <v>54</v>
      </c>
      <c r="F57">
        <v>164</v>
      </c>
      <c r="G57">
        <v>94</v>
      </c>
      <c r="H57">
        <v>54</v>
      </c>
      <c r="I57">
        <v>200</v>
      </c>
      <c r="J57">
        <v>262</v>
      </c>
      <c r="K57">
        <v>54</v>
      </c>
      <c r="L57">
        <v>1363</v>
      </c>
      <c r="M57">
        <v>484</v>
      </c>
      <c r="N57">
        <v>54</v>
      </c>
      <c r="O57">
        <v>2727</v>
      </c>
      <c r="P57">
        <v>746</v>
      </c>
      <c r="R57" s="8">
        <v>54</v>
      </c>
      <c r="S57" t="b">
        <f>OR(Tabla1[[#This Row],[Tiempo_lineal (ns)]]&gt;$C$508,Tabla1[[#This Row],[Tiempo_lineal (ns)]]&lt;$C$509)</f>
        <v>0</v>
      </c>
      <c r="T57" t="b">
        <f>OR(Tabla1[[#This Row],[Tiempo_normal (ns)]]&gt;$D$508,Tabla1[[#This Row],[Tiempo_normal (ns)]]&lt;$D$509)</f>
        <v>0</v>
      </c>
      <c r="U57" s="8">
        <v>54</v>
      </c>
      <c r="V57" t="b">
        <f>OR(Tabla3[[#This Row],[Tiempo_lineal (ns)]]&gt;$F$508,Tabla3[[#This Row],[Tiempo_lineal (ns)]]&lt;$F$509)</f>
        <v>0</v>
      </c>
      <c r="W57" t="b">
        <f>OR(Tabla3[[#This Row],[Tiempo_normal (ns)]]&gt;$G$508,Tabla3[[#This Row],[Tiempo_normal (ns)]]&lt;$G$509)</f>
        <v>0</v>
      </c>
      <c r="X57" s="8">
        <v>54</v>
      </c>
      <c r="Y57" t="b">
        <f>OR(Tabla4[[#This Row],[Tiempo_lineal (ns)]]&gt;$I$508,Tabla4[[#This Row],[Tiempo_lineal (ns)]]&lt;$I$509)</f>
        <v>0</v>
      </c>
      <c r="Z57" t="b">
        <f>OR(Tabla4[[#This Row],[Tiempo_normal (ns)]]&gt;$J$508,Tabla4[[#This Row],[Tiempo_normal (ns)]]&lt;$J$509)</f>
        <v>0</v>
      </c>
      <c r="AA57" s="8">
        <v>54</v>
      </c>
      <c r="AB57" t="b">
        <f>OR(Tabla5[[#This Row],[Tiempo_lineal (ns)]]&gt;$L$508,Tabla5[[#This Row],[Tiempo_lineal (ns)]]&lt;$L$509)</f>
        <v>0</v>
      </c>
      <c r="AC57" t="b">
        <f>OR(Tabla5[[#This Row],[Tiempo_normal (ns)]]&gt;$M$508,Tabla5[[#This Row],[Tiempo_normal (ns)]]&lt;$M$509)</f>
        <v>0</v>
      </c>
      <c r="AD57" s="8">
        <v>54</v>
      </c>
      <c r="AE57" t="b">
        <f>OR(Tabla6[[#This Row],[Tiempo_lineal (ns)]]&gt;$O$508,Tabla6[[#This Row],[Tiempo_lineal (ns)]]&lt;$O$509)</f>
        <v>0</v>
      </c>
      <c r="AF57" s="1" t="b">
        <f>OR(Tabla6[[#This Row],[Tiempo_normal (ns)]]&gt;$P$508,Tabla6[[#This Row],[Tiempo_normal (ns)]]&lt;$P$509)</f>
        <v>0</v>
      </c>
    </row>
    <row r="58" spans="2:32" x14ac:dyDescent="0.3">
      <c r="B58">
        <v>55</v>
      </c>
      <c r="C58">
        <v>113</v>
      </c>
      <c r="D58">
        <v>72</v>
      </c>
      <c r="E58">
        <v>55</v>
      </c>
      <c r="F58">
        <v>161</v>
      </c>
      <c r="G58">
        <v>114</v>
      </c>
      <c r="H58">
        <v>55</v>
      </c>
      <c r="I58">
        <v>260</v>
      </c>
      <c r="J58">
        <v>125</v>
      </c>
      <c r="K58">
        <v>55</v>
      </c>
      <c r="L58">
        <v>1722</v>
      </c>
      <c r="M58">
        <v>547</v>
      </c>
      <c r="N58">
        <v>55</v>
      </c>
      <c r="O58">
        <v>2768</v>
      </c>
      <c r="P58">
        <v>1770</v>
      </c>
      <c r="R58" s="7">
        <v>55</v>
      </c>
      <c r="S58" t="b">
        <f>OR(Tabla1[[#This Row],[Tiempo_lineal (ns)]]&gt;$C$508,Tabla1[[#This Row],[Tiempo_lineal (ns)]]&lt;$C$509)</f>
        <v>0</v>
      </c>
      <c r="T58" t="b">
        <f>OR(Tabla1[[#This Row],[Tiempo_normal (ns)]]&gt;$D$508,Tabla1[[#This Row],[Tiempo_normal (ns)]]&lt;$D$509)</f>
        <v>0</v>
      </c>
      <c r="U58" s="7">
        <v>55</v>
      </c>
      <c r="V58" t="b">
        <f>OR(Tabla3[[#This Row],[Tiempo_lineal (ns)]]&gt;$F$508,Tabla3[[#This Row],[Tiempo_lineal (ns)]]&lt;$F$509)</f>
        <v>0</v>
      </c>
      <c r="W58" t="b">
        <f>OR(Tabla3[[#This Row],[Tiempo_normal (ns)]]&gt;$G$508,Tabla3[[#This Row],[Tiempo_normal (ns)]]&lt;$G$509)</f>
        <v>0</v>
      </c>
      <c r="X58" s="7">
        <v>55</v>
      </c>
      <c r="Y58" t="b">
        <f>OR(Tabla4[[#This Row],[Tiempo_lineal (ns)]]&gt;$I$508,Tabla4[[#This Row],[Tiempo_lineal (ns)]]&lt;$I$509)</f>
        <v>0</v>
      </c>
      <c r="Z58" t="b">
        <f>OR(Tabla4[[#This Row],[Tiempo_normal (ns)]]&gt;$J$508,Tabla4[[#This Row],[Tiempo_normal (ns)]]&lt;$J$509)</f>
        <v>0</v>
      </c>
      <c r="AA58" s="7">
        <v>55</v>
      </c>
      <c r="AB58" t="b">
        <f>OR(Tabla5[[#This Row],[Tiempo_lineal (ns)]]&gt;$L$508,Tabla5[[#This Row],[Tiempo_lineal (ns)]]&lt;$L$509)</f>
        <v>0</v>
      </c>
      <c r="AC58" t="b">
        <f>OR(Tabla5[[#This Row],[Tiempo_normal (ns)]]&gt;$M$508,Tabla5[[#This Row],[Tiempo_normal (ns)]]&lt;$M$509)</f>
        <v>0</v>
      </c>
      <c r="AD58" s="7">
        <v>55</v>
      </c>
      <c r="AE58" t="b">
        <f>OR(Tabla6[[#This Row],[Tiempo_lineal (ns)]]&gt;$O$508,Tabla6[[#This Row],[Tiempo_lineal (ns)]]&lt;$O$509)</f>
        <v>0</v>
      </c>
      <c r="AF58" s="1" t="b">
        <f>OR(Tabla6[[#This Row],[Tiempo_normal (ns)]]&gt;$P$508,Tabla6[[#This Row],[Tiempo_normal (ns)]]&lt;$P$509)</f>
        <v>0</v>
      </c>
    </row>
    <row r="59" spans="2:32" x14ac:dyDescent="0.3">
      <c r="B59">
        <v>56</v>
      </c>
      <c r="C59">
        <v>119</v>
      </c>
      <c r="D59">
        <v>50</v>
      </c>
      <c r="E59">
        <v>56</v>
      </c>
      <c r="F59">
        <v>205</v>
      </c>
      <c r="G59">
        <v>199</v>
      </c>
      <c r="H59">
        <v>56</v>
      </c>
      <c r="I59">
        <v>234</v>
      </c>
      <c r="J59">
        <v>138</v>
      </c>
      <c r="K59">
        <v>56</v>
      </c>
      <c r="L59">
        <v>478</v>
      </c>
      <c r="M59">
        <v>701</v>
      </c>
      <c r="N59">
        <v>56</v>
      </c>
      <c r="O59">
        <v>2672</v>
      </c>
      <c r="P59">
        <v>2661</v>
      </c>
      <c r="R59" s="8">
        <v>56</v>
      </c>
      <c r="S59" t="b">
        <f>OR(Tabla1[[#This Row],[Tiempo_lineal (ns)]]&gt;$C$508,Tabla1[[#This Row],[Tiempo_lineal (ns)]]&lt;$C$509)</f>
        <v>0</v>
      </c>
      <c r="T59" t="b">
        <f>OR(Tabla1[[#This Row],[Tiempo_normal (ns)]]&gt;$D$508,Tabla1[[#This Row],[Tiempo_normal (ns)]]&lt;$D$509)</f>
        <v>0</v>
      </c>
      <c r="U59" s="8">
        <v>56</v>
      </c>
      <c r="V59" t="b">
        <f>OR(Tabla3[[#This Row],[Tiempo_lineal (ns)]]&gt;$F$508,Tabla3[[#This Row],[Tiempo_lineal (ns)]]&lt;$F$509)</f>
        <v>0</v>
      </c>
      <c r="W59" t="b">
        <f>OR(Tabla3[[#This Row],[Tiempo_normal (ns)]]&gt;$G$508,Tabla3[[#This Row],[Tiempo_normal (ns)]]&lt;$G$509)</f>
        <v>0</v>
      </c>
      <c r="X59" s="8">
        <v>56</v>
      </c>
      <c r="Y59" t="b">
        <f>OR(Tabla4[[#This Row],[Tiempo_lineal (ns)]]&gt;$I$508,Tabla4[[#This Row],[Tiempo_lineal (ns)]]&lt;$I$509)</f>
        <v>0</v>
      </c>
      <c r="Z59" t="b">
        <f>OR(Tabla4[[#This Row],[Tiempo_normal (ns)]]&gt;$J$508,Tabla4[[#This Row],[Tiempo_normal (ns)]]&lt;$J$509)</f>
        <v>0</v>
      </c>
      <c r="AA59" s="8">
        <v>56</v>
      </c>
      <c r="AB59" t="b">
        <f>OR(Tabla5[[#This Row],[Tiempo_lineal (ns)]]&gt;$L$508,Tabla5[[#This Row],[Tiempo_lineal (ns)]]&lt;$L$509)</f>
        <v>0</v>
      </c>
      <c r="AC59" t="b">
        <f>OR(Tabla5[[#This Row],[Tiempo_normal (ns)]]&gt;$M$508,Tabla5[[#This Row],[Tiempo_normal (ns)]]&lt;$M$509)</f>
        <v>0</v>
      </c>
      <c r="AD59" s="8">
        <v>56</v>
      </c>
      <c r="AE59" t="b">
        <f>OR(Tabla6[[#This Row],[Tiempo_lineal (ns)]]&gt;$O$508,Tabla6[[#This Row],[Tiempo_lineal (ns)]]&lt;$O$509)</f>
        <v>0</v>
      </c>
      <c r="AF59" s="1" t="b">
        <f>OR(Tabla6[[#This Row],[Tiempo_normal (ns)]]&gt;$P$508,Tabla6[[#This Row],[Tiempo_normal (ns)]]&lt;$P$509)</f>
        <v>0</v>
      </c>
    </row>
    <row r="60" spans="2:32" x14ac:dyDescent="0.3">
      <c r="B60">
        <v>57</v>
      </c>
      <c r="C60">
        <v>134</v>
      </c>
      <c r="D60">
        <v>80</v>
      </c>
      <c r="E60">
        <v>57</v>
      </c>
      <c r="F60">
        <v>163</v>
      </c>
      <c r="G60">
        <v>121</v>
      </c>
      <c r="H60">
        <v>57</v>
      </c>
      <c r="I60">
        <v>304</v>
      </c>
      <c r="J60">
        <v>173</v>
      </c>
      <c r="K60">
        <v>57</v>
      </c>
      <c r="L60">
        <v>327</v>
      </c>
      <c r="M60">
        <v>684</v>
      </c>
      <c r="N60">
        <v>57</v>
      </c>
      <c r="O60">
        <v>3299</v>
      </c>
      <c r="P60">
        <v>1205</v>
      </c>
      <c r="R60" s="7">
        <v>57</v>
      </c>
      <c r="S60" t="b">
        <f>OR(Tabla1[[#This Row],[Tiempo_lineal (ns)]]&gt;$C$508,Tabla1[[#This Row],[Tiempo_lineal (ns)]]&lt;$C$509)</f>
        <v>0</v>
      </c>
      <c r="T60" t="b">
        <f>OR(Tabla1[[#This Row],[Tiempo_normal (ns)]]&gt;$D$508,Tabla1[[#This Row],[Tiempo_normal (ns)]]&lt;$D$509)</f>
        <v>0</v>
      </c>
      <c r="U60" s="7">
        <v>57</v>
      </c>
      <c r="V60" t="b">
        <f>OR(Tabla3[[#This Row],[Tiempo_lineal (ns)]]&gt;$F$508,Tabla3[[#This Row],[Tiempo_lineal (ns)]]&lt;$F$509)</f>
        <v>0</v>
      </c>
      <c r="W60" t="b">
        <f>OR(Tabla3[[#This Row],[Tiempo_normal (ns)]]&gt;$G$508,Tabla3[[#This Row],[Tiempo_normal (ns)]]&lt;$G$509)</f>
        <v>0</v>
      </c>
      <c r="X60" s="7">
        <v>57</v>
      </c>
      <c r="Y60" t="b">
        <f>OR(Tabla4[[#This Row],[Tiempo_lineal (ns)]]&gt;$I$508,Tabla4[[#This Row],[Tiempo_lineal (ns)]]&lt;$I$509)</f>
        <v>0</v>
      </c>
      <c r="Z60" t="b">
        <f>OR(Tabla4[[#This Row],[Tiempo_normal (ns)]]&gt;$J$508,Tabla4[[#This Row],[Tiempo_normal (ns)]]&lt;$J$509)</f>
        <v>0</v>
      </c>
      <c r="AA60" s="7">
        <v>57</v>
      </c>
      <c r="AB60" t="b">
        <f>OR(Tabla5[[#This Row],[Tiempo_lineal (ns)]]&gt;$L$508,Tabla5[[#This Row],[Tiempo_lineal (ns)]]&lt;$L$509)</f>
        <v>0</v>
      </c>
      <c r="AC60" t="b">
        <f>OR(Tabla5[[#This Row],[Tiempo_normal (ns)]]&gt;$M$508,Tabla5[[#This Row],[Tiempo_normal (ns)]]&lt;$M$509)</f>
        <v>0</v>
      </c>
      <c r="AD60" s="7">
        <v>57</v>
      </c>
      <c r="AE60" t="b">
        <f>OR(Tabla6[[#This Row],[Tiempo_lineal (ns)]]&gt;$O$508,Tabla6[[#This Row],[Tiempo_lineal (ns)]]&lt;$O$509)</f>
        <v>0</v>
      </c>
      <c r="AF60" s="1" t="b">
        <f>OR(Tabla6[[#This Row],[Tiempo_normal (ns)]]&gt;$P$508,Tabla6[[#This Row],[Tiempo_normal (ns)]]&lt;$P$509)</f>
        <v>0</v>
      </c>
    </row>
    <row r="61" spans="2:32" x14ac:dyDescent="0.3">
      <c r="B61">
        <v>58</v>
      </c>
      <c r="C61">
        <v>146</v>
      </c>
      <c r="D61">
        <v>54</v>
      </c>
      <c r="E61">
        <v>58</v>
      </c>
      <c r="F61">
        <v>160</v>
      </c>
      <c r="G61">
        <v>89</v>
      </c>
      <c r="H61">
        <v>58</v>
      </c>
      <c r="I61">
        <v>191</v>
      </c>
      <c r="J61">
        <v>267</v>
      </c>
      <c r="K61">
        <v>58</v>
      </c>
      <c r="L61">
        <v>384</v>
      </c>
      <c r="M61">
        <v>417</v>
      </c>
      <c r="N61">
        <v>58</v>
      </c>
      <c r="O61">
        <v>4564</v>
      </c>
      <c r="P61">
        <v>504</v>
      </c>
      <c r="R61" s="8">
        <v>58</v>
      </c>
      <c r="S61" t="b">
        <f>OR(Tabla1[[#This Row],[Tiempo_lineal (ns)]]&gt;$C$508,Tabla1[[#This Row],[Tiempo_lineal (ns)]]&lt;$C$509)</f>
        <v>0</v>
      </c>
      <c r="T61" t="b">
        <f>OR(Tabla1[[#This Row],[Tiempo_normal (ns)]]&gt;$D$508,Tabla1[[#This Row],[Tiempo_normal (ns)]]&lt;$D$509)</f>
        <v>0</v>
      </c>
      <c r="U61" s="8">
        <v>58</v>
      </c>
      <c r="V61" t="b">
        <f>OR(Tabla3[[#This Row],[Tiempo_lineal (ns)]]&gt;$F$508,Tabla3[[#This Row],[Tiempo_lineal (ns)]]&lt;$F$509)</f>
        <v>0</v>
      </c>
      <c r="W61" t="b">
        <f>OR(Tabla3[[#This Row],[Tiempo_normal (ns)]]&gt;$G$508,Tabla3[[#This Row],[Tiempo_normal (ns)]]&lt;$G$509)</f>
        <v>0</v>
      </c>
      <c r="X61" s="8">
        <v>58</v>
      </c>
      <c r="Y61" t="b">
        <f>OR(Tabla4[[#This Row],[Tiempo_lineal (ns)]]&gt;$I$508,Tabla4[[#This Row],[Tiempo_lineal (ns)]]&lt;$I$509)</f>
        <v>0</v>
      </c>
      <c r="Z61" t="b">
        <f>OR(Tabla4[[#This Row],[Tiempo_normal (ns)]]&gt;$J$508,Tabla4[[#This Row],[Tiempo_normal (ns)]]&lt;$J$509)</f>
        <v>0</v>
      </c>
      <c r="AA61" s="8">
        <v>58</v>
      </c>
      <c r="AB61" t="b">
        <f>OR(Tabla5[[#This Row],[Tiempo_lineal (ns)]]&gt;$L$508,Tabla5[[#This Row],[Tiempo_lineal (ns)]]&lt;$L$509)</f>
        <v>0</v>
      </c>
      <c r="AC61" t="b">
        <f>OR(Tabla5[[#This Row],[Tiempo_normal (ns)]]&gt;$M$508,Tabla5[[#This Row],[Tiempo_normal (ns)]]&lt;$M$509)</f>
        <v>0</v>
      </c>
      <c r="AD61" s="8">
        <v>58</v>
      </c>
      <c r="AE61" t="b">
        <f>OR(Tabla6[[#This Row],[Tiempo_lineal (ns)]]&gt;$O$508,Tabla6[[#This Row],[Tiempo_lineal (ns)]]&lt;$O$509)</f>
        <v>1</v>
      </c>
      <c r="AF61" s="1" t="b">
        <f>OR(Tabla6[[#This Row],[Tiempo_normal (ns)]]&gt;$P$508,Tabla6[[#This Row],[Tiempo_normal (ns)]]&lt;$P$509)</f>
        <v>0</v>
      </c>
    </row>
    <row r="62" spans="2:32" x14ac:dyDescent="0.3">
      <c r="B62">
        <v>59</v>
      </c>
      <c r="C62">
        <v>158</v>
      </c>
      <c r="D62">
        <v>67</v>
      </c>
      <c r="E62">
        <v>59</v>
      </c>
      <c r="F62">
        <v>190</v>
      </c>
      <c r="G62">
        <v>120</v>
      </c>
      <c r="H62">
        <v>59</v>
      </c>
      <c r="I62">
        <v>235</v>
      </c>
      <c r="J62">
        <v>126</v>
      </c>
      <c r="K62">
        <v>59</v>
      </c>
      <c r="L62">
        <v>526</v>
      </c>
      <c r="M62">
        <v>238</v>
      </c>
      <c r="N62">
        <v>59</v>
      </c>
      <c r="O62">
        <v>2702</v>
      </c>
      <c r="P62">
        <v>579</v>
      </c>
      <c r="R62" s="7">
        <v>59</v>
      </c>
      <c r="S62" t="b">
        <f>OR(Tabla1[[#This Row],[Tiempo_lineal (ns)]]&gt;$C$508,Tabla1[[#This Row],[Tiempo_lineal (ns)]]&lt;$C$509)</f>
        <v>0</v>
      </c>
      <c r="T62" t="b">
        <f>OR(Tabla1[[#This Row],[Tiempo_normal (ns)]]&gt;$D$508,Tabla1[[#This Row],[Tiempo_normal (ns)]]&lt;$D$509)</f>
        <v>0</v>
      </c>
      <c r="U62" s="7">
        <v>59</v>
      </c>
      <c r="V62" t="b">
        <f>OR(Tabla3[[#This Row],[Tiempo_lineal (ns)]]&gt;$F$508,Tabla3[[#This Row],[Tiempo_lineal (ns)]]&lt;$F$509)</f>
        <v>0</v>
      </c>
      <c r="W62" t="b">
        <f>OR(Tabla3[[#This Row],[Tiempo_normal (ns)]]&gt;$G$508,Tabla3[[#This Row],[Tiempo_normal (ns)]]&lt;$G$509)</f>
        <v>0</v>
      </c>
      <c r="X62" s="7">
        <v>59</v>
      </c>
      <c r="Y62" t="b">
        <f>OR(Tabla4[[#This Row],[Tiempo_lineal (ns)]]&gt;$I$508,Tabla4[[#This Row],[Tiempo_lineal (ns)]]&lt;$I$509)</f>
        <v>0</v>
      </c>
      <c r="Z62" t="b">
        <f>OR(Tabla4[[#This Row],[Tiempo_normal (ns)]]&gt;$J$508,Tabla4[[#This Row],[Tiempo_normal (ns)]]&lt;$J$509)</f>
        <v>0</v>
      </c>
      <c r="AA62" s="7">
        <v>59</v>
      </c>
      <c r="AB62" t="b">
        <f>OR(Tabla5[[#This Row],[Tiempo_lineal (ns)]]&gt;$L$508,Tabla5[[#This Row],[Tiempo_lineal (ns)]]&lt;$L$509)</f>
        <v>0</v>
      </c>
      <c r="AC62" t="b">
        <f>OR(Tabla5[[#This Row],[Tiempo_normal (ns)]]&gt;$M$508,Tabla5[[#This Row],[Tiempo_normal (ns)]]&lt;$M$509)</f>
        <v>0</v>
      </c>
      <c r="AD62" s="7">
        <v>59</v>
      </c>
      <c r="AE62" t="b">
        <f>OR(Tabla6[[#This Row],[Tiempo_lineal (ns)]]&gt;$O$508,Tabla6[[#This Row],[Tiempo_lineal (ns)]]&lt;$O$509)</f>
        <v>0</v>
      </c>
      <c r="AF62" s="1" t="b">
        <f>OR(Tabla6[[#This Row],[Tiempo_normal (ns)]]&gt;$P$508,Tabla6[[#This Row],[Tiempo_normal (ns)]]&lt;$P$509)</f>
        <v>0</v>
      </c>
    </row>
    <row r="63" spans="2:32" x14ac:dyDescent="0.3">
      <c r="B63">
        <v>60</v>
      </c>
      <c r="C63">
        <v>132</v>
      </c>
      <c r="D63">
        <v>59</v>
      </c>
      <c r="E63">
        <v>60</v>
      </c>
      <c r="F63">
        <v>133</v>
      </c>
      <c r="G63">
        <v>99</v>
      </c>
      <c r="H63">
        <v>60</v>
      </c>
      <c r="I63">
        <v>215</v>
      </c>
      <c r="J63">
        <v>100</v>
      </c>
      <c r="K63">
        <v>60</v>
      </c>
      <c r="L63">
        <v>1967</v>
      </c>
      <c r="M63">
        <v>548</v>
      </c>
      <c r="N63">
        <v>60</v>
      </c>
      <c r="O63">
        <v>2716</v>
      </c>
      <c r="P63">
        <v>1544</v>
      </c>
      <c r="R63" s="8">
        <v>60</v>
      </c>
      <c r="S63" t="b">
        <f>OR(Tabla1[[#This Row],[Tiempo_lineal (ns)]]&gt;$C$508,Tabla1[[#This Row],[Tiempo_lineal (ns)]]&lt;$C$509)</f>
        <v>0</v>
      </c>
      <c r="T63" t="b">
        <f>OR(Tabla1[[#This Row],[Tiempo_normal (ns)]]&gt;$D$508,Tabla1[[#This Row],[Tiempo_normal (ns)]]&lt;$D$509)</f>
        <v>0</v>
      </c>
      <c r="U63" s="8">
        <v>60</v>
      </c>
      <c r="V63" t="b">
        <f>OR(Tabla3[[#This Row],[Tiempo_lineal (ns)]]&gt;$F$508,Tabla3[[#This Row],[Tiempo_lineal (ns)]]&lt;$F$509)</f>
        <v>0</v>
      </c>
      <c r="W63" t="b">
        <f>OR(Tabla3[[#This Row],[Tiempo_normal (ns)]]&gt;$G$508,Tabla3[[#This Row],[Tiempo_normal (ns)]]&lt;$G$509)</f>
        <v>0</v>
      </c>
      <c r="X63" s="8">
        <v>60</v>
      </c>
      <c r="Y63" t="b">
        <f>OR(Tabla4[[#This Row],[Tiempo_lineal (ns)]]&gt;$I$508,Tabla4[[#This Row],[Tiempo_lineal (ns)]]&lt;$I$509)</f>
        <v>0</v>
      </c>
      <c r="Z63" t="b">
        <f>OR(Tabla4[[#This Row],[Tiempo_normal (ns)]]&gt;$J$508,Tabla4[[#This Row],[Tiempo_normal (ns)]]&lt;$J$509)</f>
        <v>0</v>
      </c>
      <c r="AA63" s="8">
        <v>60</v>
      </c>
      <c r="AB63" t="b">
        <f>OR(Tabla5[[#This Row],[Tiempo_lineal (ns)]]&gt;$L$508,Tabla5[[#This Row],[Tiempo_lineal (ns)]]&lt;$L$509)</f>
        <v>0</v>
      </c>
      <c r="AC63" t="b">
        <f>OR(Tabla5[[#This Row],[Tiempo_normal (ns)]]&gt;$M$508,Tabla5[[#This Row],[Tiempo_normal (ns)]]&lt;$M$509)</f>
        <v>0</v>
      </c>
      <c r="AD63" s="8">
        <v>60</v>
      </c>
      <c r="AE63" t="b">
        <f>OR(Tabla6[[#This Row],[Tiempo_lineal (ns)]]&gt;$O$508,Tabla6[[#This Row],[Tiempo_lineal (ns)]]&lt;$O$509)</f>
        <v>0</v>
      </c>
      <c r="AF63" s="1" t="b">
        <f>OR(Tabla6[[#This Row],[Tiempo_normal (ns)]]&gt;$P$508,Tabla6[[#This Row],[Tiempo_normal (ns)]]&lt;$P$509)</f>
        <v>0</v>
      </c>
    </row>
    <row r="64" spans="2:32" x14ac:dyDescent="0.3">
      <c r="B64">
        <v>61</v>
      </c>
      <c r="C64">
        <v>120</v>
      </c>
      <c r="D64">
        <v>49</v>
      </c>
      <c r="E64">
        <v>61</v>
      </c>
      <c r="F64">
        <v>137</v>
      </c>
      <c r="G64">
        <v>156</v>
      </c>
      <c r="H64">
        <v>61</v>
      </c>
      <c r="I64">
        <v>220</v>
      </c>
      <c r="J64">
        <v>116</v>
      </c>
      <c r="K64">
        <v>61</v>
      </c>
      <c r="L64">
        <v>973</v>
      </c>
      <c r="M64">
        <v>708</v>
      </c>
      <c r="N64">
        <v>61</v>
      </c>
      <c r="O64">
        <v>2427</v>
      </c>
      <c r="P64">
        <v>1253</v>
      </c>
      <c r="R64" s="7">
        <v>61</v>
      </c>
      <c r="S64" t="b">
        <f>OR(Tabla1[[#This Row],[Tiempo_lineal (ns)]]&gt;$C$508,Tabla1[[#This Row],[Tiempo_lineal (ns)]]&lt;$C$509)</f>
        <v>0</v>
      </c>
      <c r="T64" t="b">
        <f>OR(Tabla1[[#This Row],[Tiempo_normal (ns)]]&gt;$D$508,Tabla1[[#This Row],[Tiempo_normal (ns)]]&lt;$D$509)</f>
        <v>0</v>
      </c>
      <c r="U64" s="7">
        <v>61</v>
      </c>
      <c r="V64" t="b">
        <f>OR(Tabla3[[#This Row],[Tiempo_lineal (ns)]]&gt;$F$508,Tabla3[[#This Row],[Tiempo_lineal (ns)]]&lt;$F$509)</f>
        <v>0</v>
      </c>
      <c r="W64" t="b">
        <f>OR(Tabla3[[#This Row],[Tiempo_normal (ns)]]&gt;$G$508,Tabla3[[#This Row],[Tiempo_normal (ns)]]&lt;$G$509)</f>
        <v>0</v>
      </c>
      <c r="X64" s="7">
        <v>61</v>
      </c>
      <c r="Y64" t="b">
        <f>OR(Tabla4[[#This Row],[Tiempo_lineal (ns)]]&gt;$I$508,Tabla4[[#This Row],[Tiempo_lineal (ns)]]&lt;$I$509)</f>
        <v>0</v>
      </c>
      <c r="Z64" t="b">
        <f>OR(Tabla4[[#This Row],[Tiempo_normal (ns)]]&gt;$J$508,Tabla4[[#This Row],[Tiempo_normal (ns)]]&lt;$J$509)</f>
        <v>0</v>
      </c>
      <c r="AA64" s="7">
        <v>61</v>
      </c>
      <c r="AB64" t="b">
        <f>OR(Tabla5[[#This Row],[Tiempo_lineal (ns)]]&gt;$L$508,Tabla5[[#This Row],[Tiempo_lineal (ns)]]&lt;$L$509)</f>
        <v>0</v>
      </c>
      <c r="AC64" t="b">
        <f>OR(Tabla5[[#This Row],[Tiempo_normal (ns)]]&gt;$M$508,Tabla5[[#This Row],[Tiempo_normal (ns)]]&lt;$M$509)</f>
        <v>0</v>
      </c>
      <c r="AD64" s="7">
        <v>61</v>
      </c>
      <c r="AE64" t="b">
        <f>OR(Tabla6[[#This Row],[Tiempo_lineal (ns)]]&gt;$O$508,Tabla6[[#This Row],[Tiempo_lineal (ns)]]&lt;$O$509)</f>
        <v>0</v>
      </c>
      <c r="AF64" s="1" t="b">
        <f>OR(Tabla6[[#This Row],[Tiempo_normal (ns)]]&gt;$P$508,Tabla6[[#This Row],[Tiempo_normal (ns)]]&lt;$P$509)</f>
        <v>0</v>
      </c>
    </row>
    <row r="65" spans="2:32" x14ac:dyDescent="0.3">
      <c r="B65">
        <v>62</v>
      </c>
      <c r="C65">
        <v>122</v>
      </c>
      <c r="D65">
        <v>61</v>
      </c>
      <c r="E65">
        <v>62</v>
      </c>
      <c r="F65">
        <v>220</v>
      </c>
      <c r="G65">
        <v>129</v>
      </c>
      <c r="H65">
        <v>62</v>
      </c>
      <c r="I65">
        <v>204</v>
      </c>
      <c r="J65">
        <v>98</v>
      </c>
      <c r="K65">
        <v>62</v>
      </c>
      <c r="L65">
        <v>1310</v>
      </c>
      <c r="M65">
        <v>491</v>
      </c>
      <c r="N65">
        <v>62</v>
      </c>
      <c r="O65">
        <v>2710</v>
      </c>
      <c r="P65">
        <v>1512</v>
      </c>
      <c r="R65" s="8">
        <v>62</v>
      </c>
      <c r="S65" t="b">
        <f>OR(Tabla1[[#This Row],[Tiempo_lineal (ns)]]&gt;$C$508,Tabla1[[#This Row],[Tiempo_lineal (ns)]]&lt;$C$509)</f>
        <v>0</v>
      </c>
      <c r="T65" t="b">
        <f>OR(Tabla1[[#This Row],[Tiempo_normal (ns)]]&gt;$D$508,Tabla1[[#This Row],[Tiempo_normal (ns)]]&lt;$D$509)</f>
        <v>0</v>
      </c>
      <c r="U65" s="8">
        <v>62</v>
      </c>
      <c r="V65" t="b">
        <f>OR(Tabla3[[#This Row],[Tiempo_lineal (ns)]]&gt;$F$508,Tabla3[[#This Row],[Tiempo_lineal (ns)]]&lt;$F$509)</f>
        <v>0</v>
      </c>
      <c r="W65" t="b">
        <f>OR(Tabla3[[#This Row],[Tiempo_normal (ns)]]&gt;$G$508,Tabla3[[#This Row],[Tiempo_normal (ns)]]&lt;$G$509)</f>
        <v>0</v>
      </c>
      <c r="X65" s="8">
        <v>62</v>
      </c>
      <c r="Y65" t="b">
        <f>OR(Tabla4[[#This Row],[Tiempo_lineal (ns)]]&gt;$I$508,Tabla4[[#This Row],[Tiempo_lineal (ns)]]&lt;$I$509)</f>
        <v>0</v>
      </c>
      <c r="Z65" t="b">
        <f>OR(Tabla4[[#This Row],[Tiempo_normal (ns)]]&gt;$J$508,Tabla4[[#This Row],[Tiempo_normal (ns)]]&lt;$J$509)</f>
        <v>0</v>
      </c>
      <c r="AA65" s="8">
        <v>62</v>
      </c>
      <c r="AB65" t="b">
        <f>OR(Tabla5[[#This Row],[Tiempo_lineal (ns)]]&gt;$L$508,Tabla5[[#This Row],[Tiempo_lineal (ns)]]&lt;$L$509)</f>
        <v>0</v>
      </c>
      <c r="AC65" t="b">
        <f>OR(Tabla5[[#This Row],[Tiempo_normal (ns)]]&gt;$M$508,Tabla5[[#This Row],[Tiempo_normal (ns)]]&lt;$M$509)</f>
        <v>0</v>
      </c>
      <c r="AD65" s="8">
        <v>62</v>
      </c>
      <c r="AE65" t="b">
        <f>OR(Tabla6[[#This Row],[Tiempo_lineal (ns)]]&gt;$O$508,Tabla6[[#This Row],[Tiempo_lineal (ns)]]&lt;$O$509)</f>
        <v>0</v>
      </c>
      <c r="AF65" s="1" t="b">
        <f>OR(Tabla6[[#This Row],[Tiempo_normal (ns)]]&gt;$P$508,Tabla6[[#This Row],[Tiempo_normal (ns)]]&lt;$P$509)</f>
        <v>0</v>
      </c>
    </row>
    <row r="66" spans="2:32" x14ac:dyDescent="0.3">
      <c r="B66">
        <v>63</v>
      </c>
      <c r="C66">
        <v>75</v>
      </c>
      <c r="D66">
        <v>66</v>
      </c>
      <c r="E66">
        <v>63</v>
      </c>
      <c r="F66">
        <v>153</v>
      </c>
      <c r="G66">
        <v>83</v>
      </c>
      <c r="H66">
        <v>63</v>
      </c>
      <c r="I66">
        <v>236</v>
      </c>
      <c r="J66">
        <v>171</v>
      </c>
      <c r="K66">
        <v>63</v>
      </c>
      <c r="L66">
        <v>1944</v>
      </c>
      <c r="M66">
        <v>368</v>
      </c>
      <c r="N66">
        <v>63</v>
      </c>
      <c r="O66">
        <v>2249</v>
      </c>
      <c r="P66">
        <v>1057</v>
      </c>
      <c r="R66" s="7">
        <v>63</v>
      </c>
      <c r="S66" t="b">
        <f>OR(Tabla1[[#This Row],[Tiempo_lineal (ns)]]&gt;$C$508,Tabla1[[#This Row],[Tiempo_lineal (ns)]]&lt;$C$509)</f>
        <v>0</v>
      </c>
      <c r="T66" t="b">
        <f>OR(Tabla1[[#This Row],[Tiempo_normal (ns)]]&gt;$D$508,Tabla1[[#This Row],[Tiempo_normal (ns)]]&lt;$D$509)</f>
        <v>0</v>
      </c>
      <c r="U66" s="7">
        <v>63</v>
      </c>
      <c r="V66" t="b">
        <f>OR(Tabla3[[#This Row],[Tiempo_lineal (ns)]]&gt;$F$508,Tabla3[[#This Row],[Tiempo_lineal (ns)]]&lt;$F$509)</f>
        <v>0</v>
      </c>
      <c r="W66" t="b">
        <f>OR(Tabla3[[#This Row],[Tiempo_normal (ns)]]&gt;$G$508,Tabla3[[#This Row],[Tiempo_normal (ns)]]&lt;$G$509)</f>
        <v>0</v>
      </c>
      <c r="X66" s="7">
        <v>63</v>
      </c>
      <c r="Y66" t="b">
        <f>OR(Tabla4[[#This Row],[Tiempo_lineal (ns)]]&gt;$I$508,Tabla4[[#This Row],[Tiempo_lineal (ns)]]&lt;$I$509)</f>
        <v>0</v>
      </c>
      <c r="Z66" t="b">
        <f>OR(Tabla4[[#This Row],[Tiempo_normal (ns)]]&gt;$J$508,Tabla4[[#This Row],[Tiempo_normal (ns)]]&lt;$J$509)</f>
        <v>0</v>
      </c>
      <c r="AA66" s="7">
        <v>63</v>
      </c>
      <c r="AB66" t="b">
        <f>OR(Tabla5[[#This Row],[Tiempo_lineal (ns)]]&gt;$L$508,Tabla5[[#This Row],[Tiempo_lineal (ns)]]&lt;$L$509)</f>
        <v>0</v>
      </c>
      <c r="AC66" t="b">
        <f>OR(Tabla5[[#This Row],[Tiempo_normal (ns)]]&gt;$M$508,Tabla5[[#This Row],[Tiempo_normal (ns)]]&lt;$M$509)</f>
        <v>0</v>
      </c>
      <c r="AD66" s="7">
        <v>63</v>
      </c>
      <c r="AE66" t="b">
        <f>OR(Tabla6[[#This Row],[Tiempo_lineal (ns)]]&gt;$O$508,Tabla6[[#This Row],[Tiempo_lineal (ns)]]&lt;$O$509)</f>
        <v>0</v>
      </c>
      <c r="AF66" s="1" t="b">
        <f>OR(Tabla6[[#This Row],[Tiempo_normal (ns)]]&gt;$P$508,Tabla6[[#This Row],[Tiempo_normal (ns)]]&lt;$P$509)</f>
        <v>0</v>
      </c>
    </row>
    <row r="67" spans="2:32" x14ac:dyDescent="0.3">
      <c r="B67">
        <v>64</v>
      </c>
      <c r="C67">
        <v>105</v>
      </c>
      <c r="D67">
        <v>62</v>
      </c>
      <c r="E67">
        <v>64</v>
      </c>
      <c r="F67">
        <v>186</v>
      </c>
      <c r="G67">
        <v>118</v>
      </c>
      <c r="H67">
        <v>64</v>
      </c>
      <c r="I67">
        <v>288</v>
      </c>
      <c r="J67">
        <v>221</v>
      </c>
      <c r="K67">
        <v>64</v>
      </c>
      <c r="L67">
        <v>1016</v>
      </c>
      <c r="M67">
        <v>483</v>
      </c>
      <c r="N67">
        <v>64</v>
      </c>
      <c r="O67">
        <v>3554</v>
      </c>
      <c r="P67">
        <v>1073</v>
      </c>
      <c r="R67" s="8">
        <v>64</v>
      </c>
      <c r="S67" t="b">
        <f>OR(Tabla1[[#This Row],[Tiempo_lineal (ns)]]&gt;$C$508,Tabla1[[#This Row],[Tiempo_lineal (ns)]]&lt;$C$509)</f>
        <v>0</v>
      </c>
      <c r="T67" t="b">
        <f>OR(Tabla1[[#This Row],[Tiempo_normal (ns)]]&gt;$D$508,Tabla1[[#This Row],[Tiempo_normal (ns)]]&lt;$D$509)</f>
        <v>0</v>
      </c>
      <c r="U67" s="8">
        <v>64</v>
      </c>
      <c r="V67" t="b">
        <f>OR(Tabla3[[#This Row],[Tiempo_lineal (ns)]]&gt;$F$508,Tabla3[[#This Row],[Tiempo_lineal (ns)]]&lt;$F$509)</f>
        <v>0</v>
      </c>
      <c r="W67" t="b">
        <f>OR(Tabla3[[#This Row],[Tiempo_normal (ns)]]&gt;$G$508,Tabla3[[#This Row],[Tiempo_normal (ns)]]&lt;$G$509)</f>
        <v>0</v>
      </c>
      <c r="X67" s="8">
        <v>64</v>
      </c>
      <c r="Y67" t="b">
        <f>OR(Tabla4[[#This Row],[Tiempo_lineal (ns)]]&gt;$I$508,Tabla4[[#This Row],[Tiempo_lineal (ns)]]&lt;$I$509)</f>
        <v>0</v>
      </c>
      <c r="Z67" t="b">
        <f>OR(Tabla4[[#This Row],[Tiempo_normal (ns)]]&gt;$J$508,Tabla4[[#This Row],[Tiempo_normal (ns)]]&lt;$J$509)</f>
        <v>0</v>
      </c>
      <c r="AA67" s="8">
        <v>64</v>
      </c>
      <c r="AB67" t="b">
        <f>OR(Tabla5[[#This Row],[Tiempo_lineal (ns)]]&gt;$L$508,Tabla5[[#This Row],[Tiempo_lineal (ns)]]&lt;$L$509)</f>
        <v>0</v>
      </c>
      <c r="AC67" t="b">
        <f>OR(Tabla5[[#This Row],[Tiempo_normal (ns)]]&gt;$M$508,Tabla5[[#This Row],[Tiempo_normal (ns)]]&lt;$M$509)</f>
        <v>0</v>
      </c>
      <c r="AD67" s="8">
        <v>64</v>
      </c>
      <c r="AE67" t="b">
        <f>OR(Tabla6[[#This Row],[Tiempo_lineal (ns)]]&gt;$O$508,Tabla6[[#This Row],[Tiempo_lineal (ns)]]&lt;$O$509)</f>
        <v>0</v>
      </c>
      <c r="AF67" s="1" t="b">
        <f>OR(Tabla6[[#This Row],[Tiempo_normal (ns)]]&gt;$P$508,Tabla6[[#This Row],[Tiempo_normal (ns)]]&lt;$P$509)</f>
        <v>0</v>
      </c>
    </row>
    <row r="68" spans="2:32" x14ac:dyDescent="0.3">
      <c r="B68">
        <v>65</v>
      </c>
      <c r="C68">
        <v>102</v>
      </c>
      <c r="D68">
        <v>99</v>
      </c>
      <c r="E68">
        <v>65</v>
      </c>
      <c r="F68">
        <v>186</v>
      </c>
      <c r="G68">
        <v>106</v>
      </c>
      <c r="H68">
        <v>65</v>
      </c>
      <c r="I68">
        <v>245</v>
      </c>
      <c r="J68">
        <v>131</v>
      </c>
      <c r="K68">
        <v>65</v>
      </c>
      <c r="L68">
        <v>769</v>
      </c>
      <c r="M68">
        <v>767</v>
      </c>
      <c r="N68">
        <v>65</v>
      </c>
      <c r="O68">
        <v>2168</v>
      </c>
      <c r="P68">
        <v>1760</v>
      </c>
      <c r="R68" s="7">
        <v>65</v>
      </c>
      <c r="S68" t="b">
        <f>OR(Tabla1[[#This Row],[Tiempo_lineal (ns)]]&gt;$C$508,Tabla1[[#This Row],[Tiempo_lineal (ns)]]&lt;$C$509)</f>
        <v>0</v>
      </c>
      <c r="T68" t="b">
        <f>OR(Tabla1[[#This Row],[Tiempo_normal (ns)]]&gt;$D$508,Tabla1[[#This Row],[Tiempo_normal (ns)]]&lt;$D$509)</f>
        <v>0</v>
      </c>
      <c r="U68" s="7">
        <v>65</v>
      </c>
      <c r="V68" t="b">
        <f>OR(Tabla3[[#This Row],[Tiempo_lineal (ns)]]&gt;$F$508,Tabla3[[#This Row],[Tiempo_lineal (ns)]]&lt;$F$509)</f>
        <v>0</v>
      </c>
      <c r="W68" t="b">
        <f>OR(Tabla3[[#This Row],[Tiempo_normal (ns)]]&gt;$G$508,Tabla3[[#This Row],[Tiempo_normal (ns)]]&lt;$G$509)</f>
        <v>0</v>
      </c>
      <c r="X68" s="7">
        <v>65</v>
      </c>
      <c r="Y68" t="b">
        <f>OR(Tabla4[[#This Row],[Tiempo_lineal (ns)]]&gt;$I$508,Tabla4[[#This Row],[Tiempo_lineal (ns)]]&lt;$I$509)</f>
        <v>0</v>
      </c>
      <c r="Z68" t="b">
        <f>OR(Tabla4[[#This Row],[Tiempo_normal (ns)]]&gt;$J$508,Tabla4[[#This Row],[Tiempo_normal (ns)]]&lt;$J$509)</f>
        <v>0</v>
      </c>
      <c r="AA68" s="7">
        <v>65</v>
      </c>
      <c r="AB68" t="b">
        <f>OR(Tabla5[[#This Row],[Tiempo_lineal (ns)]]&gt;$L$508,Tabla5[[#This Row],[Tiempo_lineal (ns)]]&lt;$L$509)</f>
        <v>0</v>
      </c>
      <c r="AC68" t="b">
        <f>OR(Tabla5[[#This Row],[Tiempo_normal (ns)]]&gt;$M$508,Tabla5[[#This Row],[Tiempo_normal (ns)]]&lt;$M$509)</f>
        <v>0</v>
      </c>
      <c r="AD68" s="7">
        <v>65</v>
      </c>
      <c r="AE68" t="b">
        <f>OR(Tabla6[[#This Row],[Tiempo_lineal (ns)]]&gt;$O$508,Tabla6[[#This Row],[Tiempo_lineal (ns)]]&lt;$O$509)</f>
        <v>0</v>
      </c>
      <c r="AF68" s="1" t="b">
        <f>OR(Tabla6[[#This Row],[Tiempo_normal (ns)]]&gt;$P$508,Tabla6[[#This Row],[Tiempo_normal (ns)]]&lt;$P$509)</f>
        <v>0</v>
      </c>
    </row>
    <row r="69" spans="2:32" x14ac:dyDescent="0.3">
      <c r="B69">
        <v>66</v>
      </c>
      <c r="C69">
        <v>156</v>
      </c>
      <c r="D69">
        <v>85</v>
      </c>
      <c r="E69">
        <v>66</v>
      </c>
      <c r="F69">
        <v>157</v>
      </c>
      <c r="G69">
        <v>161</v>
      </c>
      <c r="H69">
        <v>66</v>
      </c>
      <c r="I69">
        <v>200</v>
      </c>
      <c r="J69">
        <v>141</v>
      </c>
      <c r="K69">
        <v>66</v>
      </c>
      <c r="L69">
        <v>1201</v>
      </c>
      <c r="M69">
        <v>172</v>
      </c>
      <c r="N69">
        <v>66</v>
      </c>
      <c r="O69">
        <v>2833</v>
      </c>
      <c r="P69">
        <v>1241</v>
      </c>
      <c r="R69" s="8">
        <v>66</v>
      </c>
      <c r="S69" t="b">
        <f>OR(Tabla1[[#This Row],[Tiempo_lineal (ns)]]&gt;$C$508,Tabla1[[#This Row],[Tiempo_lineal (ns)]]&lt;$C$509)</f>
        <v>0</v>
      </c>
      <c r="T69" t="b">
        <f>OR(Tabla1[[#This Row],[Tiempo_normal (ns)]]&gt;$D$508,Tabla1[[#This Row],[Tiempo_normal (ns)]]&lt;$D$509)</f>
        <v>0</v>
      </c>
      <c r="U69" s="8">
        <v>66</v>
      </c>
      <c r="V69" t="b">
        <f>OR(Tabla3[[#This Row],[Tiempo_lineal (ns)]]&gt;$F$508,Tabla3[[#This Row],[Tiempo_lineal (ns)]]&lt;$F$509)</f>
        <v>0</v>
      </c>
      <c r="W69" t="b">
        <f>OR(Tabla3[[#This Row],[Tiempo_normal (ns)]]&gt;$G$508,Tabla3[[#This Row],[Tiempo_normal (ns)]]&lt;$G$509)</f>
        <v>0</v>
      </c>
      <c r="X69" s="8">
        <v>66</v>
      </c>
      <c r="Y69" t="b">
        <f>OR(Tabla4[[#This Row],[Tiempo_lineal (ns)]]&gt;$I$508,Tabla4[[#This Row],[Tiempo_lineal (ns)]]&lt;$I$509)</f>
        <v>0</v>
      </c>
      <c r="Z69" t="b">
        <f>OR(Tabla4[[#This Row],[Tiempo_normal (ns)]]&gt;$J$508,Tabla4[[#This Row],[Tiempo_normal (ns)]]&lt;$J$509)</f>
        <v>0</v>
      </c>
      <c r="AA69" s="8">
        <v>66</v>
      </c>
      <c r="AB69" t="b">
        <f>OR(Tabla5[[#This Row],[Tiempo_lineal (ns)]]&gt;$L$508,Tabla5[[#This Row],[Tiempo_lineal (ns)]]&lt;$L$509)</f>
        <v>0</v>
      </c>
      <c r="AC69" t="b">
        <f>OR(Tabla5[[#This Row],[Tiempo_normal (ns)]]&gt;$M$508,Tabla5[[#This Row],[Tiempo_normal (ns)]]&lt;$M$509)</f>
        <v>0</v>
      </c>
      <c r="AD69" s="8">
        <v>66</v>
      </c>
      <c r="AE69" t="b">
        <f>OR(Tabla6[[#This Row],[Tiempo_lineal (ns)]]&gt;$O$508,Tabla6[[#This Row],[Tiempo_lineal (ns)]]&lt;$O$509)</f>
        <v>0</v>
      </c>
      <c r="AF69" s="1" t="b">
        <f>OR(Tabla6[[#This Row],[Tiempo_normal (ns)]]&gt;$P$508,Tabla6[[#This Row],[Tiempo_normal (ns)]]&lt;$P$509)</f>
        <v>0</v>
      </c>
    </row>
    <row r="70" spans="2:32" x14ac:dyDescent="0.3">
      <c r="B70">
        <v>67</v>
      </c>
      <c r="C70">
        <v>155</v>
      </c>
      <c r="D70">
        <v>91</v>
      </c>
      <c r="E70">
        <v>67</v>
      </c>
      <c r="F70">
        <v>73</v>
      </c>
      <c r="G70">
        <v>95</v>
      </c>
      <c r="H70">
        <v>67</v>
      </c>
      <c r="I70">
        <v>187</v>
      </c>
      <c r="J70">
        <v>412</v>
      </c>
      <c r="K70">
        <v>67</v>
      </c>
      <c r="L70">
        <v>774</v>
      </c>
      <c r="M70">
        <v>713</v>
      </c>
      <c r="N70">
        <v>67</v>
      </c>
      <c r="O70">
        <v>7796</v>
      </c>
      <c r="P70">
        <v>1921</v>
      </c>
      <c r="R70" s="7">
        <v>67</v>
      </c>
      <c r="S70" t="b">
        <f>OR(Tabla1[[#This Row],[Tiempo_lineal (ns)]]&gt;$C$508,Tabla1[[#This Row],[Tiempo_lineal (ns)]]&lt;$C$509)</f>
        <v>0</v>
      </c>
      <c r="T70" t="b">
        <f>OR(Tabla1[[#This Row],[Tiempo_normal (ns)]]&gt;$D$508,Tabla1[[#This Row],[Tiempo_normal (ns)]]&lt;$D$509)</f>
        <v>0</v>
      </c>
      <c r="U70" s="7">
        <v>67</v>
      </c>
      <c r="V70" t="b">
        <f>OR(Tabla3[[#This Row],[Tiempo_lineal (ns)]]&gt;$F$508,Tabla3[[#This Row],[Tiempo_lineal (ns)]]&lt;$F$509)</f>
        <v>0</v>
      </c>
      <c r="W70" t="b">
        <f>OR(Tabla3[[#This Row],[Tiempo_normal (ns)]]&gt;$G$508,Tabla3[[#This Row],[Tiempo_normal (ns)]]&lt;$G$509)</f>
        <v>0</v>
      </c>
      <c r="X70" s="7">
        <v>67</v>
      </c>
      <c r="Y70" t="b">
        <f>OR(Tabla4[[#This Row],[Tiempo_lineal (ns)]]&gt;$I$508,Tabla4[[#This Row],[Tiempo_lineal (ns)]]&lt;$I$509)</f>
        <v>0</v>
      </c>
      <c r="Z70" t="b">
        <f>OR(Tabla4[[#This Row],[Tiempo_normal (ns)]]&gt;$J$508,Tabla4[[#This Row],[Tiempo_normal (ns)]]&lt;$J$509)</f>
        <v>1</v>
      </c>
      <c r="AA70" s="7">
        <v>67</v>
      </c>
      <c r="AB70" t="b">
        <f>OR(Tabla5[[#This Row],[Tiempo_lineal (ns)]]&gt;$L$508,Tabla5[[#This Row],[Tiempo_lineal (ns)]]&lt;$L$509)</f>
        <v>0</v>
      </c>
      <c r="AC70" t="b">
        <f>OR(Tabla5[[#This Row],[Tiempo_normal (ns)]]&gt;$M$508,Tabla5[[#This Row],[Tiempo_normal (ns)]]&lt;$M$509)</f>
        <v>0</v>
      </c>
      <c r="AD70" s="7">
        <v>67</v>
      </c>
      <c r="AE70" t="b">
        <f>OR(Tabla6[[#This Row],[Tiempo_lineal (ns)]]&gt;$O$508,Tabla6[[#This Row],[Tiempo_lineal (ns)]]&lt;$O$509)</f>
        <v>1</v>
      </c>
      <c r="AF70" s="1" t="b">
        <f>OR(Tabla6[[#This Row],[Tiempo_normal (ns)]]&gt;$P$508,Tabla6[[#This Row],[Tiempo_normal (ns)]]&lt;$P$509)</f>
        <v>0</v>
      </c>
    </row>
    <row r="71" spans="2:32" x14ac:dyDescent="0.3">
      <c r="B71">
        <v>68</v>
      </c>
      <c r="C71">
        <v>125</v>
      </c>
      <c r="D71">
        <v>62</v>
      </c>
      <c r="E71">
        <v>68</v>
      </c>
      <c r="F71">
        <v>201</v>
      </c>
      <c r="G71">
        <v>178</v>
      </c>
      <c r="H71">
        <v>68</v>
      </c>
      <c r="I71">
        <v>235</v>
      </c>
      <c r="J71">
        <v>295</v>
      </c>
      <c r="K71">
        <v>68</v>
      </c>
      <c r="L71">
        <v>1532</v>
      </c>
      <c r="M71">
        <v>352</v>
      </c>
      <c r="N71">
        <v>68</v>
      </c>
      <c r="O71">
        <v>2159</v>
      </c>
      <c r="P71">
        <v>768</v>
      </c>
      <c r="R71" s="8">
        <v>68</v>
      </c>
      <c r="S71" t="b">
        <f>OR(Tabla1[[#This Row],[Tiempo_lineal (ns)]]&gt;$C$508,Tabla1[[#This Row],[Tiempo_lineal (ns)]]&lt;$C$509)</f>
        <v>0</v>
      </c>
      <c r="T71" t="b">
        <f>OR(Tabla1[[#This Row],[Tiempo_normal (ns)]]&gt;$D$508,Tabla1[[#This Row],[Tiempo_normal (ns)]]&lt;$D$509)</f>
        <v>0</v>
      </c>
      <c r="U71" s="8">
        <v>68</v>
      </c>
      <c r="V71" t="b">
        <f>OR(Tabla3[[#This Row],[Tiempo_lineal (ns)]]&gt;$F$508,Tabla3[[#This Row],[Tiempo_lineal (ns)]]&lt;$F$509)</f>
        <v>0</v>
      </c>
      <c r="W71" t="b">
        <f>OR(Tabla3[[#This Row],[Tiempo_normal (ns)]]&gt;$G$508,Tabla3[[#This Row],[Tiempo_normal (ns)]]&lt;$G$509)</f>
        <v>0</v>
      </c>
      <c r="X71" s="8">
        <v>68</v>
      </c>
      <c r="Y71" t="b">
        <f>OR(Tabla4[[#This Row],[Tiempo_lineal (ns)]]&gt;$I$508,Tabla4[[#This Row],[Tiempo_lineal (ns)]]&lt;$I$509)</f>
        <v>0</v>
      </c>
      <c r="Z71" t="b">
        <f>OR(Tabla4[[#This Row],[Tiempo_normal (ns)]]&gt;$J$508,Tabla4[[#This Row],[Tiempo_normal (ns)]]&lt;$J$509)</f>
        <v>0</v>
      </c>
      <c r="AA71" s="8">
        <v>68</v>
      </c>
      <c r="AB71" t="b">
        <f>OR(Tabla5[[#This Row],[Tiempo_lineal (ns)]]&gt;$L$508,Tabla5[[#This Row],[Tiempo_lineal (ns)]]&lt;$L$509)</f>
        <v>0</v>
      </c>
      <c r="AC71" t="b">
        <f>OR(Tabla5[[#This Row],[Tiempo_normal (ns)]]&gt;$M$508,Tabla5[[#This Row],[Tiempo_normal (ns)]]&lt;$M$509)</f>
        <v>0</v>
      </c>
      <c r="AD71" s="8">
        <v>68</v>
      </c>
      <c r="AE71" t="b">
        <f>OR(Tabla6[[#This Row],[Tiempo_lineal (ns)]]&gt;$O$508,Tabla6[[#This Row],[Tiempo_lineal (ns)]]&lt;$O$509)</f>
        <v>0</v>
      </c>
      <c r="AF71" s="1" t="b">
        <f>OR(Tabla6[[#This Row],[Tiempo_normal (ns)]]&gt;$P$508,Tabla6[[#This Row],[Tiempo_normal (ns)]]&lt;$P$509)</f>
        <v>0</v>
      </c>
    </row>
    <row r="72" spans="2:32" x14ac:dyDescent="0.3">
      <c r="B72">
        <v>69</v>
      </c>
      <c r="C72">
        <v>92</v>
      </c>
      <c r="D72">
        <v>166</v>
      </c>
      <c r="E72">
        <v>69</v>
      </c>
      <c r="F72">
        <v>200</v>
      </c>
      <c r="G72">
        <v>73</v>
      </c>
      <c r="H72">
        <v>69</v>
      </c>
      <c r="I72">
        <v>251</v>
      </c>
      <c r="J72">
        <v>167</v>
      </c>
      <c r="K72">
        <v>69</v>
      </c>
      <c r="L72">
        <v>2651</v>
      </c>
      <c r="M72">
        <v>860</v>
      </c>
      <c r="N72">
        <v>69</v>
      </c>
      <c r="O72">
        <v>2864</v>
      </c>
      <c r="P72">
        <v>944</v>
      </c>
      <c r="R72" s="7">
        <v>69</v>
      </c>
      <c r="S72" t="b">
        <f>OR(Tabla1[[#This Row],[Tiempo_lineal (ns)]]&gt;$C$508,Tabla1[[#This Row],[Tiempo_lineal (ns)]]&lt;$C$509)</f>
        <v>0</v>
      </c>
      <c r="T72" t="b">
        <f>OR(Tabla1[[#This Row],[Tiempo_normal (ns)]]&gt;$D$508,Tabla1[[#This Row],[Tiempo_normal (ns)]]&lt;$D$509)</f>
        <v>1</v>
      </c>
      <c r="U72" s="7">
        <v>69</v>
      </c>
      <c r="V72" t="b">
        <f>OR(Tabla3[[#This Row],[Tiempo_lineal (ns)]]&gt;$F$508,Tabla3[[#This Row],[Tiempo_lineal (ns)]]&lt;$F$509)</f>
        <v>0</v>
      </c>
      <c r="W72" t="b">
        <f>OR(Tabla3[[#This Row],[Tiempo_normal (ns)]]&gt;$G$508,Tabla3[[#This Row],[Tiempo_normal (ns)]]&lt;$G$509)</f>
        <v>0</v>
      </c>
      <c r="X72" s="7">
        <v>69</v>
      </c>
      <c r="Y72" t="b">
        <f>OR(Tabla4[[#This Row],[Tiempo_lineal (ns)]]&gt;$I$508,Tabla4[[#This Row],[Tiempo_lineal (ns)]]&lt;$I$509)</f>
        <v>0</v>
      </c>
      <c r="Z72" t="b">
        <f>OR(Tabla4[[#This Row],[Tiempo_normal (ns)]]&gt;$J$508,Tabla4[[#This Row],[Tiempo_normal (ns)]]&lt;$J$509)</f>
        <v>0</v>
      </c>
      <c r="AA72" s="7">
        <v>69</v>
      </c>
      <c r="AB72" t="b">
        <f>OR(Tabla5[[#This Row],[Tiempo_lineal (ns)]]&gt;$L$508,Tabla5[[#This Row],[Tiempo_lineal (ns)]]&lt;$L$509)</f>
        <v>0</v>
      </c>
      <c r="AC72" t="b">
        <f>OR(Tabla5[[#This Row],[Tiempo_normal (ns)]]&gt;$M$508,Tabla5[[#This Row],[Tiempo_normal (ns)]]&lt;$M$509)</f>
        <v>0</v>
      </c>
      <c r="AD72" s="7">
        <v>69</v>
      </c>
      <c r="AE72" t="b">
        <f>OR(Tabla6[[#This Row],[Tiempo_lineal (ns)]]&gt;$O$508,Tabla6[[#This Row],[Tiempo_lineal (ns)]]&lt;$O$509)</f>
        <v>0</v>
      </c>
      <c r="AF72" s="1" t="b">
        <f>OR(Tabla6[[#This Row],[Tiempo_normal (ns)]]&gt;$P$508,Tabla6[[#This Row],[Tiempo_normal (ns)]]&lt;$P$509)</f>
        <v>0</v>
      </c>
    </row>
    <row r="73" spans="2:32" x14ac:dyDescent="0.3">
      <c r="B73">
        <v>70</v>
      </c>
      <c r="C73">
        <v>137</v>
      </c>
      <c r="D73">
        <v>103</v>
      </c>
      <c r="E73">
        <v>70</v>
      </c>
      <c r="F73">
        <v>160</v>
      </c>
      <c r="G73">
        <v>200</v>
      </c>
      <c r="H73">
        <v>70</v>
      </c>
      <c r="I73">
        <v>172</v>
      </c>
      <c r="J73">
        <v>265</v>
      </c>
      <c r="K73">
        <v>70</v>
      </c>
      <c r="L73">
        <v>1826</v>
      </c>
      <c r="M73">
        <v>255</v>
      </c>
      <c r="N73">
        <v>70</v>
      </c>
      <c r="O73">
        <v>3784</v>
      </c>
      <c r="P73">
        <v>1656</v>
      </c>
      <c r="R73" s="8">
        <v>70</v>
      </c>
      <c r="S73" t="b">
        <f>OR(Tabla1[[#This Row],[Tiempo_lineal (ns)]]&gt;$C$508,Tabla1[[#This Row],[Tiempo_lineal (ns)]]&lt;$C$509)</f>
        <v>0</v>
      </c>
      <c r="T73" t="b">
        <f>OR(Tabla1[[#This Row],[Tiempo_normal (ns)]]&gt;$D$508,Tabla1[[#This Row],[Tiempo_normal (ns)]]&lt;$D$509)</f>
        <v>0</v>
      </c>
      <c r="U73" s="8">
        <v>70</v>
      </c>
      <c r="V73" t="b">
        <f>OR(Tabla3[[#This Row],[Tiempo_lineal (ns)]]&gt;$F$508,Tabla3[[#This Row],[Tiempo_lineal (ns)]]&lt;$F$509)</f>
        <v>0</v>
      </c>
      <c r="W73" t="b">
        <f>OR(Tabla3[[#This Row],[Tiempo_normal (ns)]]&gt;$G$508,Tabla3[[#This Row],[Tiempo_normal (ns)]]&lt;$G$509)</f>
        <v>0</v>
      </c>
      <c r="X73" s="8">
        <v>70</v>
      </c>
      <c r="Y73" t="b">
        <f>OR(Tabla4[[#This Row],[Tiempo_lineal (ns)]]&gt;$I$508,Tabla4[[#This Row],[Tiempo_lineal (ns)]]&lt;$I$509)</f>
        <v>0</v>
      </c>
      <c r="Z73" t="b">
        <f>OR(Tabla4[[#This Row],[Tiempo_normal (ns)]]&gt;$J$508,Tabla4[[#This Row],[Tiempo_normal (ns)]]&lt;$J$509)</f>
        <v>0</v>
      </c>
      <c r="AA73" s="8">
        <v>70</v>
      </c>
      <c r="AB73" t="b">
        <f>OR(Tabla5[[#This Row],[Tiempo_lineal (ns)]]&gt;$L$508,Tabla5[[#This Row],[Tiempo_lineal (ns)]]&lt;$L$509)</f>
        <v>0</v>
      </c>
      <c r="AC73" t="b">
        <f>OR(Tabla5[[#This Row],[Tiempo_normal (ns)]]&gt;$M$508,Tabla5[[#This Row],[Tiempo_normal (ns)]]&lt;$M$509)</f>
        <v>0</v>
      </c>
      <c r="AD73" s="8">
        <v>70</v>
      </c>
      <c r="AE73" t="b">
        <f>OR(Tabla6[[#This Row],[Tiempo_lineal (ns)]]&gt;$O$508,Tabla6[[#This Row],[Tiempo_lineal (ns)]]&lt;$O$509)</f>
        <v>0</v>
      </c>
      <c r="AF73" s="1" t="b">
        <f>OR(Tabla6[[#This Row],[Tiempo_normal (ns)]]&gt;$P$508,Tabla6[[#This Row],[Tiempo_normal (ns)]]&lt;$P$509)</f>
        <v>0</v>
      </c>
    </row>
    <row r="74" spans="2:32" x14ac:dyDescent="0.3">
      <c r="B74">
        <v>71</v>
      </c>
      <c r="C74">
        <v>113</v>
      </c>
      <c r="D74">
        <v>117</v>
      </c>
      <c r="E74">
        <v>71</v>
      </c>
      <c r="F74">
        <v>184</v>
      </c>
      <c r="G74">
        <v>61</v>
      </c>
      <c r="H74">
        <v>71</v>
      </c>
      <c r="I74">
        <v>157</v>
      </c>
      <c r="J74">
        <v>122</v>
      </c>
      <c r="K74">
        <v>71</v>
      </c>
      <c r="L74">
        <v>2869</v>
      </c>
      <c r="M74">
        <v>1042</v>
      </c>
      <c r="N74">
        <v>71</v>
      </c>
      <c r="O74">
        <v>2398</v>
      </c>
      <c r="P74">
        <v>1954</v>
      </c>
      <c r="R74" s="7">
        <v>71</v>
      </c>
      <c r="S74" t="b">
        <f>OR(Tabla1[[#This Row],[Tiempo_lineal (ns)]]&gt;$C$508,Tabla1[[#This Row],[Tiempo_lineal (ns)]]&lt;$C$509)</f>
        <v>0</v>
      </c>
      <c r="T74" t="b">
        <f>OR(Tabla1[[#This Row],[Tiempo_normal (ns)]]&gt;$D$508,Tabla1[[#This Row],[Tiempo_normal (ns)]]&lt;$D$509)</f>
        <v>0</v>
      </c>
      <c r="U74" s="7">
        <v>71</v>
      </c>
      <c r="V74" t="b">
        <f>OR(Tabla3[[#This Row],[Tiempo_lineal (ns)]]&gt;$F$508,Tabla3[[#This Row],[Tiempo_lineal (ns)]]&lt;$F$509)</f>
        <v>0</v>
      </c>
      <c r="W74" t="b">
        <f>OR(Tabla3[[#This Row],[Tiempo_normal (ns)]]&gt;$G$508,Tabla3[[#This Row],[Tiempo_normal (ns)]]&lt;$G$509)</f>
        <v>0</v>
      </c>
      <c r="X74" s="7">
        <v>71</v>
      </c>
      <c r="Y74" t="b">
        <f>OR(Tabla4[[#This Row],[Tiempo_lineal (ns)]]&gt;$I$508,Tabla4[[#This Row],[Tiempo_lineal (ns)]]&lt;$I$509)</f>
        <v>0</v>
      </c>
      <c r="Z74" t="b">
        <f>OR(Tabla4[[#This Row],[Tiempo_normal (ns)]]&gt;$J$508,Tabla4[[#This Row],[Tiempo_normal (ns)]]&lt;$J$509)</f>
        <v>0</v>
      </c>
      <c r="AA74" s="7">
        <v>71</v>
      </c>
      <c r="AB74" t="b">
        <f>OR(Tabla5[[#This Row],[Tiempo_lineal (ns)]]&gt;$L$508,Tabla5[[#This Row],[Tiempo_lineal (ns)]]&lt;$L$509)</f>
        <v>0</v>
      </c>
      <c r="AC74" t="b">
        <f>OR(Tabla5[[#This Row],[Tiempo_normal (ns)]]&gt;$M$508,Tabla5[[#This Row],[Tiempo_normal (ns)]]&lt;$M$509)</f>
        <v>0</v>
      </c>
      <c r="AD74" s="7">
        <v>71</v>
      </c>
      <c r="AE74" t="b">
        <f>OR(Tabla6[[#This Row],[Tiempo_lineal (ns)]]&gt;$O$508,Tabla6[[#This Row],[Tiempo_lineal (ns)]]&lt;$O$509)</f>
        <v>0</v>
      </c>
      <c r="AF74" s="1" t="b">
        <f>OR(Tabla6[[#This Row],[Tiempo_normal (ns)]]&gt;$P$508,Tabla6[[#This Row],[Tiempo_normal (ns)]]&lt;$P$509)</f>
        <v>0</v>
      </c>
    </row>
    <row r="75" spans="2:32" x14ac:dyDescent="0.3">
      <c r="B75">
        <v>72</v>
      </c>
      <c r="C75">
        <v>152</v>
      </c>
      <c r="D75">
        <v>70</v>
      </c>
      <c r="E75">
        <v>72</v>
      </c>
      <c r="F75">
        <v>191</v>
      </c>
      <c r="G75">
        <v>70</v>
      </c>
      <c r="H75">
        <v>72</v>
      </c>
      <c r="I75">
        <v>200</v>
      </c>
      <c r="J75">
        <v>80</v>
      </c>
      <c r="K75">
        <v>72</v>
      </c>
      <c r="L75">
        <v>475</v>
      </c>
      <c r="M75">
        <v>804</v>
      </c>
      <c r="N75">
        <v>72</v>
      </c>
      <c r="O75">
        <v>3054</v>
      </c>
      <c r="P75">
        <v>696</v>
      </c>
      <c r="R75" s="8">
        <v>72</v>
      </c>
      <c r="S75" t="b">
        <f>OR(Tabla1[[#This Row],[Tiempo_lineal (ns)]]&gt;$C$508,Tabla1[[#This Row],[Tiempo_lineal (ns)]]&lt;$C$509)</f>
        <v>0</v>
      </c>
      <c r="T75" t="b">
        <f>OR(Tabla1[[#This Row],[Tiempo_normal (ns)]]&gt;$D$508,Tabla1[[#This Row],[Tiempo_normal (ns)]]&lt;$D$509)</f>
        <v>0</v>
      </c>
      <c r="U75" s="8">
        <v>72</v>
      </c>
      <c r="V75" t="b">
        <f>OR(Tabla3[[#This Row],[Tiempo_lineal (ns)]]&gt;$F$508,Tabla3[[#This Row],[Tiempo_lineal (ns)]]&lt;$F$509)</f>
        <v>0</v>
      </c>
      <c r="W75" t="b">
        <f>OR(Tabla3[[#This Row],[Tiempo_normal (ns)]]&gt;$G$508,Tabla3[[#This Row],[Tiempo_normal (ns)]]&lt;$G$509)</f>
        <v>0</v>
      </c>
      <c r="X75" s="8">
        <v>72</v>
      </c>
      <c r="Y75" t="b">
        <f>OR(Tabla4[[#This Row],[Tiempo_lineal (ns)]]&gt;$I$508,Tabla4[[#This Row],[Tiempo_lineal (ns)]]&lt;$I$509)</f>
        <v>0</v>
      </c>
      <c r="Z75" t="b">
        <f>OR(Tabla4[[#This Row],[Tiempo_normal (ns)]]&gt;$J$508,Tabla4[[#This Row],[Tiempo_normal (ns)]]&lt;$J$509)</f>
        <v>0</v>
      </c>
      <c r="AA75" s="8">
        <v>72</v>
      </c>
      <c r="AB75" t="b">
        <f>OR(Tabla5[[#This Row],[Tiempo_lineal (ns)]]&gt;$L$508,Tabla5[[#This Row],[Tiempo_lineal (ns)]]&lt;$L$509)</f>
        <v>0</v>
      </c>
      <c r="AC75" t="b">
        <f>OR(Tabla5[[#This Row],[Tiempo_normal (ns)]]&gt;$M$508,Tabla5[[#This Row],[Tiempo_normal (ns)]]&lt;$M$509)</f>
        <v>0</v>
      </c>
      <c r="AD75" s="8">
        <v>72</v>
      </c>
      <c r="AE75" t="b">
        <f>OR(Tabla6[[#This Row],[Tiempo_lineal (ns)]]&gt;$O$508,Tabla6[[#This Row],[Tiempo_lineal (ns)]]&lt;$O$509)</f>
        <v>0</v>
      </c>
      <c r="AF75" s="1" t="b">
        <f>OR(Tabla6[[#This Row],[Tiempo_normal (ns)]]&gt;$P$508,Tabla6[[#This Row],[Tiempo_normal (ns)]]&lt;$P$509)</f>
        <v>0</v>
      </c>
    </row>
    <row r="76" spans="2:32" x14ac:dyDescent="0.3">
      <c r="B76">
        <v>73</v>
      </c>
      <c r="C76">
        <v>152</v>
      </c>
      <c r="D76">
        <v>72</v>
      </c>
      <c r="E76">
        <v>73</v>
      </c>
      <c r="F76">
        <v>130</v>
      </c>
      <c r="G76">
        <v>130</v>
      </c>
      <c r="H76">
        <v>73</v>
      </c>
      <c r="I76">
        <v>275</v>
      </c>
      <c r="J76">
        <v>95</v>
      </c>
      <c r="K76">
        <v>73</v>
      </c>
      <c r="L76">
        <v>1811</v>
      </c>
      <c r="M76">
        <v>273</v>
      </c>
      <c r="N76">
        <v>73</v>
      </c>
      <c r="O76">
        <v>3677</v>
      </c>
      <c r="P76">
        <v>667</v>
      </c>
      <c r="R76" s="7">
        <v>73</v>
      </c>
      <c r="S76" t="b">
        <f>OR(Tabla1[[#This Row],[Tiempo_lineal (ns)]]&gt;$C$508,Tabla1[[#This Row],[Tiempo_lineal (ns)]]&lt;$C$509)</f>
        <v>0</v>
      </c>
      <c r="T76" t="b">
        <f>OR(Tabla1[[#This Row],[Tiempo_normal (ns)]]&gt;$D$508,Tabla1[[#This Row],[Tiempo_normal (ns)]]&lt;$D$509)</f>
        <v>0</v>
      </c>
      <c r="U76" s="7">
        <v>73</v>
      </c>
      <c r="V76" t="b">
        <f>OR(Tabla3[[#This Row],[Tiempo_lineal (ns)]]&gt;$F$508,Tabla3[[#This Row],[Tiempo_lineal (ns)]]&lt;$F$509)</f>
        <v>0</v>
      </c>
      <c r="W76" t="b">
        <f>OR(Tabla3[[#This Row],[Tiempo_normal (ns)]]&gt;$G$508,Tabla3[[#This Row],[Tiempo_normal (ns)]]&lt;$G$509)</f>
        <v>0</v>
      </c>
      <c r="X76" s="7">
        <v>73</v>
      </c>
      <c r="Y76" t="b">
        <f>OR(Tabla4[[#This Row],[Tiempo_lineal (ns)]]&gt;$I$508,Tabla4[[#This Row],[Tiempo_lineal (ns)]]&lt;$I$509)</f>
        <v>0</v>
      </c>
      <c r="Z76" t="b">
        <f>OR(Tabla4[[#This Row],[Tiempo_normal (ns)]]&gt;$J$508,Tabla4[[#This Row],[Tiempo_normal (ns)]]&lt;$J$509)</f>
        <v>0</v>
      </c>
      <c r="AA76" s="7">
        <v>73</v>
      </c>
      <c r="AB76" t="b">
        <f>OR(Tabla5[[#This Row],[Tiempo_lineal (ns)]]&gt;$L$508,Tabla5[[#This Row],[Tiempo_lineal (ns)]]&lt;$L$509)</f>
        <v>0</v>
      </c>
      <c r="AC76" t="b">
        <f>OR(Tabla5[[#This Row],[Tiempo_normal (ns)]]&gt;$M$508,Tabla5[[#This Row],[Tiempo_normal (ns)]]&lt;$M$509)</f>
        <v>0</v>
      </c>
      <c r="AD76" s="7">
        <v>73</v>
      </c>
      <c r="AE76" t="b">
        <f>OR(Tabla6[[#This Row],[Tiempo_lineal (ns)]]&gt;$O$508,Tabla6[[#This Row],[Tiempo_lineal (ns)]]&lt;$O$509)</f>
        <v>0</v>
      </c>
      <c r="AF76" s="1" t="b">
        <f>OR(Tabla6[[#This Row],[Tiempo_normal (ns)]]&gt;$P$508,Tabla6[[#This Row],[Tiempo_normal (ns)]]&lt;$P$509)</f>
        <v>0</v>
      </c>
    </row>
    <row r="77" spans="2:32" x14ac:dyDescent="0.3">
      <c r="B77">
        <v>74</v>
      </c>
      <c r="C77">
        <v>138</v>
      </c>
      <c r="D77">
        <v>197</v>
      </c>
      <c r="E77">
        <v>74</v>
      </c>
      <c r="F77">
        <v>155</v>
      </c>
      <c r="G77">
        <v>67</v>
      </c>
      <c r="H77">
        <v>74</v>
      </c>
      <c r="I77">
        <v>225</v>
      </c>
      <c r="J77">
        <v>121</v>
      </c>
      <c r="K77">
        <v>74</v>
      </c>
      <c r="L77">
        <v>1148</v>
      </c>
      <c r="M77">
        <v>464</v>
      </c>
      <c r="N77">
        <v>74</v>
      </c>
      <c r="O77">
        <v>2847</v>
      </c>
      <c r="P77">
        <v>764</v>
      </c>
      <c r="R77" s="8">
        <v>74</v>
      </c>
      <c r="S77" t="b">
        <f>OR(Tabla1[[#This Row],[Tiempo_lineal (ns)]]&gt;$C$508,Tabla1[[#This Row],[Tiempo_lineal (ns)]]&lt;$C$509)</f>
        <v>0</v>
      </c>
      <c r="T77" t="b">
        <f>OR(Tabla1[[#This Row],[Tiempo_normal (ns)]]&gt;$D$508,Tabla1[[#This Row],[Tiempo_normal (ns)]]&lt;$D$509)</f>
        <v>1</v>
      </c>
      <c r="U77" s="8">
        <v>74</v>
      </c>
      <c r="V77" t="b">
        <f>OR(Tabla3[[#This Row],[Tiempo_lineal (ns)]]&gt;$F$508,Tabla3[[#This Row],[Tiempo_lineal (ns)]]&lt;$F$509)</f>
        <v>0</v>
      </c>
      <c r="W77" t="b">
        <f>OR(Tabla3[[#This Row],[Tiempo_normal (ns)]]&gt;$G$508,Tabla3[[#This Row],[Tiempo_normal (ns)]]&lt;$G$509)</f>
        <v>0</v>
      </c>
      <c r="X77" s="8">
        <v>74</v>
      </c>
      <c r="Y77" t="b">
        <f>OR(Tabla4[[#This Row],[Tiempo_lineal (ns)]]&gt;$I$508,Tabla4[[#This Row],[Tiempo_lineal (ns)]]&lt;$I$509)</f>
        <v>0</v>
      </c>
      <c r="Z77" t="b">
        <f>OR(Tabla4[[#This Row],[Tiempo_normal (ns)]]&gt;$J$508,Tabla4[[#This Row],[Tiempo_normal (ns)]]&lt;$J$509)</f>
        <v>0</v>
      </c>
      <c r="AA77" s="8">
        <v>74</v>
      </c>
      <c r="AB77" t="b">
        <f>OR(Tabla5[[#This Row],[Tiempo_lineal (ns)]]&gt;$L$508,Tabla5[[#This Row],[Tiempo_lineal (ns)]]&lt;$L$509)</f>
        <v>0</v>
      </c>
      <c r="AC77" t="b">
        <f>OR(Tabla5[[#This Row],[Tiempo_normal (ns)]]&gt;$M$508,Tabla5[[#This Row],[Tiempo_normal (ns)]]&lt;$M$509)</f>
        <v>0</v>
      </c>
      <c r="AD77" s="8">
        <v>74</v>
      </c>
      <c r="AE77" t="b">
        <f>OR(Tabla6[[#This Row],[Tiempo_lineal (ns)]]&gt;$O$508,Tabla6[[#This Row],[Tiempo_lineal (ns)]]&lt;$O$509)</f>
        <v>0</v>
      </c>
      <c r="AF77" s="1" t="b">
        <f>OR(Tabla6[[#This Row],[Tiempo_normal (ns)]]&gt;$P$508,Tabla6[[#This Row],[Tiempo_normal (ns)]]&lt;$P$509)</f>
        <v>0</v>
      </c>
    </row>
    <row r="78" spans="2:32" x14ac:dyDescent="0.3">
      <c r="B78">
        <v>75</v>
      </c>
      <c r="C78">
        <v>113</v>
      </c>
      <c r="D78">
        <v>127</v>
      </c>
      <c r="E78">
        <v>75</v>
      </c>
      <c r="F78">
        <v>126</v>
      </c>
      <c r="G78">
        <v>107</v>
      </c>
      <c r="H78">
        <v>75</v>
      </c>
      <c r="I78">
        <v>845</v>
      </c>
      <c r="J78">
        <v>216</v>
      </c>
      <c r="K78">
        <v>75</v>
      </c>
      <c r="L78">
        <v>1317</v>
      </c>
      <c r="M78">
        <v>584</v>
      </c>
      <c r="N78">
        <v>75</v>
      </c>
      <c r="O78">
        <v>2989</v>
      </c>
      <c r="P78">
        <v>1761</v>
      </c>
      <c r="R78" s="7">
        <v>75</v>
      </c>
      <c r="S78" t="b">
        <f>OR(Tabla1[[#This Row],[Tiempo_lineal (ns)]]&gt;$C$508,Tabla1[[#This Row],[Tiempo_lineal (ns)]]&lt;$C$509)</f>
        <v>0</v>
      </c>
      <c r="T78" t="b">
        <f>OR(Tabla1[[#This Row],[Tiempo_normal (ns)]]&gt;$D$508,Tabla1[[#This Row],[Tiempo_normal (ns)]]&lt;$D$509)</f>
        <v>0</v>
      </c>
      <c r="U78" s="7">
        <v>75</v>
      </c>
      <c r="V78" t="b">
        <f>OR(Tabla3[[#This Row],[Tiempo_lineal (ns)]]&gt;$F$508,Tabla3[[#This Row],[Tiempo_lineal (ns)]]&lt;$F$509)</f>
        <v>0</v>
      </c>
      <c r="W78" t="b">
        <f>OR(Tabla3[[#This Row],[Tiempo_normal (ns)]]&gt;$G$508,Tabla3[[#This Row],[Tiempo_normal (ns)]]&lt;$G$509)</f>
        <v>0</v>
      </c>
      <c r="X78" s="7">
        <v>75</v>
      </c>
      <c r="Y78" t="b">
        <f>OR(Tabla4[[#This Row],[Tiempo_lineal (ns)]]&gt;$I$508,Tabla4[[#This Row],[Tiempo_lineal (ns)]]&lt;$I$509)</f>
        <v>1</v>
      </c>
      <c r="Z78" t="b">
        <f>OR(Tabla4[[#This Row],[Tiempo_normal (ns)]]&gt;$J$508,Tabla4[[#This Row],[Tiempo_normal (ns)]]&lt;$J$509)</f>
        <v>0</v>
      </c>
      <c r="AA78" s="7">
        <v>75</v>
      </c>
      <c r="AB78" t="b">
        <f>OR(Tabla5[[#This Row],[Tiempo_lineal (ns)]]&gt;$L$508,Tabla5[[#This Row],[Tiempo_lineal (ns)]]&lt;$L$509)</f>
        <v>0</v>
      </c>
      <c r="AC78" t="b">
        <f>OR(Tabla5[[#This Row],[Tiempo_normal (ns)]]&gt;$M$508,Tabla5[[#This Row],[Tiempo_normal (ns)]]&lt;$M$509)</f>
        <v>0</v>
      </c>
      <c r="AD78" s="7">
        <v>75</v>
      </c>
      <c r="AE78" t="b">
        <f>OR(Tabla6[[#This Row],[Tiempo_lineal (ns)]]&gt;$O$508,Tabla6[[#This Row],[Tiempo_lineal (ns)]]&lt;$O$509)</f>
        <v>0</v>
      </c>
      <c r="AF78" s="1" t="b">
        <f>OR(Tabla6[[#This Row],[Tiempo_normal (ns)]]&gt;$P$508,Tabla6[[#This Row],[Tiempo_normal (ns)]]&lt;$P$509)</f>
        <v>0</v>
      </c>
    </row>
    <row r="79" spans="2:32" x14ac:dyDescent="0.3">
      <c r="B79">
        <v>76</v>
      </c>
      <c r="C79">
        <v>102</v>
      </c>
      <c r="D79">
        <v>139</v>
      </c>
      <c r="E79">
        <v>76</v>
      </c>
      <c r="F79">
        <v>128</v>
      </c>
      <c r="G79">
        <v>68</v>
      </c>
      <c r="H79">
        <v>76</v>
      </c>
      <c r="I79">
        <v>201</v>
      </c>
      <c r="J79">
        <v>108</v>
      </c>
      <c r="K79">
        <v>76</v>
      </c>
      <c r="L79">
        <v>2304</v>
      </c>
      <c r="M79">
        <v>932</v>
      </c>
      <c r="N79">
        <v>76</v>
      </c>
      <c r="O79">
        <v>2046</v>
      </c>
      <c r="P79">
        <v>1113</v>
      </c>
      <c r="R79" s="8">
        <v>76</v>
      </c>
      <c r="S79" t="b">
        <f>OR(Tabla1[[#This Row],[Tiempo_lineal (ns)]]&gt;$C$508,Tabla1[[#This Row],[Tiempo_lineal (ns)]]&lt;$C$509)</f>
        <v>0</v>
      </c>
      <c r="T79" t="b">
        <f>OR(Tabla1[[#This Row],[Tiempo_normal (ns)]]&gt;$D$508,Tabla1[[#This Row],[Tiempo_normal (ns)]]&lt;$D$509)</f>
        <v>1</v>
      </c>
      <c r="U79" s="8">
        <v>76</v>
      </c>
      <c r="V79" t="b">
        <f>OR(Tabla3[[#This Row],[Tiempo_lineal (ns)]]&gt;$F$508,Tabla3[[#This Row],[Tiempo_lineal (ns)]]&lt;$F$509)</f>
        <v>0</v>
      </c>
      <c r="W79" t="b">
        <f>OR(Tabla3[[#This Row],[Tiempo_normal (ns)]]&gt;$G$508,Tabla3[[#This Row],[Tiempo_normal (ns)]]&lt;$G$509)</f>
        <v>0</v>
      </c>
      <c r="X79" s="8">
        <v>76</v>
      </c>
      <c r="Y79" t="b">
        <f>OR(Tabla4[[#This Row],[Tiempo_lineal (ns)]]&gt;$I$508,Tabla4[[#This Row],[Tiempo_lineal (ns)]]&lt;$I$509)</f>
        <v>0</v>
      </c>
      <c r="Z79" t="b">
        <f>OR(Tabla4[[#This Row],[Tiempo_normal (ns)]]&gt;$J$508,Tabla4[[#This Row],[Tiempo_normal (ns)]]&lt;$J$509)</f>
        <v>0</v>
      </c>
      <c r="AA79" s="8">
        <v>76</v>
      </c>
      <c r="AB79" t="b">
        <f>OR(Tabla5[[#This Row],[Tiempo_lineal (ns)]]&gt;$L$508,Tabla5[[#This Row],[Tiempo_lineal (ns)]]&lt;$L$509)</f>
        <v>0</v>
      </c>
      <c r="AC79" t="b">
        <f>OR(Tabla5[[#This Row],[Tiempo_normal (ns)]]&gt;$M$508,Tabla5[[#This Row],[Tiempo_normal (ns)]]&lt;$M$509)</f>
        <v>0</v>
      </c>
      <c r="AD79" s="8">
        <v>76</v>
      </c>
      <c r="AE79" t="b">
        <f>OR(Tabla6[[#This Row],[Tiempo_lineal (ns)]]&gt;$O$508,Tabla6[[#This Row],[Tiempo_lineal (ns)]]&lt;$O$509)</f>
        <v>0</v>
      </c>
      <c r="AF79" s="1" t="b">
        <f>OR(Tabla6[[#This Row],[Tiempo_normal (ns)]]&gt;$P$508,Tabla6[[#This Row],[Tiempo_normal (ns)]]&lt;$P$509)</f>
        <v>0</v>
      </c>
    </row>
    <row r="80" spans="2:32" x14ac:dyDescent="0.3">
      <c r="B80">
        <v>77</v>
      </c>
      <c r="C80">
        <v>114</v>
      </c>
      <c r="D80">
        <v>70</v>
      </c>
      <c r="E80">
        <v>77</v>
      </c>
      <c r="F80">
        <v>161</v>
      </c>
      <c r="G80">
        <v>68</v>
      </c>
      <c r="H80">
        <v>77</v>
      </c>
      <c r="I80">
        <v>167</v>
      </c>
      <c r="J80">
        <v>316</v>
      </c>
      <c r="K80">
        <v>77</v>
      </c>
      <c r="L80">
        <v>1633</v>
      </c>
      <c r="M80">
        <v>640</v>
      </c>
      <c r="N80">
        <v>77</v>
      </c>
      <c r="O80">
        <v>2867</v>
      </c>
      <c r="P80">
        <v>674</v>
      </c>
      <c r="R80" s="7">
        <v>77</v>
      </c>
      <c r="S80" t="b">
        <f>OR(Tabla1[[#This Row],[Tiempo_lineal (ns)]]&gt;$C$508,Tabla1[[#This Row],[Tiempo_lineal (ns)]]&lt;$C$509)</f>
        <v>0</v>
      </c>
      <c r="T80" t="b">
        <f>OR(Tabla1[[#This Row],[Tiempo_normal (ns)]]&gt;$D$508,Tabla1[[#This Row],[Tiempo_normal (ns)]]&lt;$D$509)</f>
        <v>0</v>
      </c>
      <c r="U80" s="7">
        <v>77</v>
      </c>
      <c r="V80" t="b">
        <f>OR(Tabla3[[#This Row],[Tiempo_lineal (ns)]]&gt;$F$508,Tabla3[[#This Row],[Tiempo_lineal (ns)]]&lt;$F$509)</f>
        <v>0</v>
      </c>
      <c r="W80" t="b">
        <f>OR(Tabla3[[#This Row],[Tiempo_normal (ns)]]&gt;$G$508,Tabla3[[#This Row],[Tiempo_normal (ns)]]&lt;$G$509)</f>
        <v>0</v>
      </c>
      <c r="X80" s="7">
        <v>77</v>
      </c>
      <c r="Y80" t="b">
        <f>OR(Tabla4[[#This Row],[Tiempo_lineal (ns)]]&gt;$I$508,Tabla4[[#This Row],[Tiempo_lineal (ns)]]&lt;$I$509)</f>
        <v>0</v>
      </c>
      <c r="Z80" t="b">
        <f>OR(Tabla4[[#This Row],[Tiempo_normal (ns)]]&gt;$J$508,Tabla4[[#This Row],[Tiempo_normal (ns)]]&lt;$J$509)</f>
        <v>0</v>
      </c>
      <c r="AA80" s="7">
        <v>77</v>
      </c>
      <c r="AB80" t="b">
        <f>OR(Tabla5[[#This Row],[Tiempo_lineal (ns)]]&gt;$L$508,Tabla5[[#This Row],[Tiempo_lineal (ns)]]&lt;$L$509)</f>
        <v>0</v>
      </c>
      <c r="AC80" t="b">
        <f>OR(Tabla5[[#This Row],[Tiempo_normal (ns)]]&gt;$M$508,Tabla5[[#This Row],[Tiempo_normal (ns)]]&lt;$M$509)</f>
        <v>0</v>
      </c>
      <c r="AD80" s="7">
        <v>77</v>
      </c>
      <c r="AE80" t="b">
        <f>OR(Tabla6[[#This Row],[Tiempo_lineal (ns)]]&gt;$O$508,Tabla6[[#This Row],[Tiempo_lineal (ns)]]&lt;$O$509)</f>
        <v>0</v>
      </c>
      <c r="AF80" s="1" t="b">
        <f>OR(Tabla6[[#This Row],[Tiempo_normal (ns)]]&gt;$P$508,Tabla6[[#This Row],[Tiempo_normal (ns)]]&lt;$P$509)</f>
        <v>0</v>
      </c>
    </row>
    <row r="81" spans="2:32" x14ac:dyDescent="0.3">
      <c r="B81">
        <v>78</v>
      </c>
      <c r="C81">
        <v>101</v>
      </c>
      <c r="D81">
        <v>172</v>
      </c>
      <c r="E81">
        <v>78</v>
      </c>
      <c r="F81">
        <v>163</v>
      </c>
      <c r="G81">
        <v>67</v>
      </c>
      <c r="H81">
        <v>78</v>
      </c>
      <c r="I81">
        <v>180</v>
      </c>
      <c r="J81">
        <v>164</v>
      </c>
      <c r="K81">
        <v>78</v>
      </c>
      <c r="L81">
        <v>1003</v>
      </c>
      <c r="M81">
        <v>242</v>
      </c>
      <c r="N81">
        <v>78</v>
      </c>
      <c r="O81">
        <v>2905</v>
      </c>
      <c r="P81">
        <v>1978</v>
      </c>
      <c r="R81" s="8">
        <v>78</v>
      </c>
      <c r="S81" t="b">
        <f>OR(Tabla1[[#This Row],[Tiempo_lineal (ns)]]&gt;$C$508,Tabla1[[#This Row],[Tiempo_lineal (ns)]]&lt;$C$509)</f>
        <v>0</v>
      </c>
      <c r="T81" t="b">
        <f>OR(Tabla1[[#This Row],[Tiempo_normal (ns)]]&gt;$D$508,Tabla1[[#This Row],[Tiempo_normal (ns)]]&lt;$D$509)</f>
        <v>1</v>
      </c>
      <c r="U81" s="8">
        <v>78</v>
      </c>
      <c r="V81" t="b">
        <f>OR(Tabla3[[#This Row],[Tiempo_lineal (ns)]]&gt;$F$508,Tabla3[[#This Row],[Tiempo_lineal (ns)]]&lt;$F$509)</f>
        <v>0</v>
      </c>
      <c r="W81" t="b">
        <f>OR(Tabla3[[#This Row],[Tiempo_normal (ns)]]&gt;$G$508,Tabla3[[#This Row],[Tiempo_normal (ns)]]&lt;$G$509)</f>
        <v>0</v>
      </c>
      <c r="X81" s="8">
        <v>78</v>
      </c>
      <c r="Y81" t="b">
        <f>OR(Tabla4[[#This Row],[Tiempo_lineal (ns)]]&gt;$I$508,Tabla4[[#This Row],[Tiempo_lineal (ns)]]&lt;$I$509)</f>
        <v>0</v>
      </c>
      <c r="Z81" t="b">
        <f>OR(Tabla4[[#This Row],[Tiempo_normal (ns)]]&gt;$J$508,Tabla4[[#This Row],[Tiempo_normal (ns)]]&lt;$J$509)</f>
        <v>0</v>
      </c>
      <c r="AA81" s="8">
        <v>78</v>
      </c>
      <c r="AB81" t="b">
        <f>OR(Tabla5[[#This Row],[Tiempo_lineal (ns)]]&gt;$L$508,Tabla5[[#This Row],[Tiempo_lineal (ns)]]&lt;$L$509)</f>
        <v>0</v>
      </c>
      <c r="AC81" t="b">
        <f>OR(Tabla5[[#This Row],[Tiempo_normal (ns)]]&gt;$M$508,Tabla5[[#This Row],[Tiempo_normal (ns)]]&lt;$M$509)</f>
        <v>0</v>
      </c>
      <c r="AD81" s="8">
        <v>78</v>
      </c>
      <c r="AE81" t="b">
        <f>OR(Tabla6[[#This Row],[Tiempo_lineal (ns)]]&gt;$O$508,Tabla6[[#This Row],[Tiempo_lineal (ns)]]&lt;$O$509)</f>
        <v>0</v>
      </c>
      <c r="AF81" s="1" t="b">
        <f>OR(Tabla6[[#This Row],[Tiempo_normal (ns)]]&gt;$P$508,Tabla6[[#This Row],[Tiempo_normal (ns)]]&lt;$P$509)</f>
        <v>0</v>
      </c>
    </row>
    <row r="82" spans="2:32" x14ac:dyDescent="0.3">
      <c r="B82">
        <v>79</v>
      </c>
      <c r="C82">
        <v>97</v>
      </c>
      <c r="D82">
        <v>73</v>
      </c>
      <c r="E82">
        <v>79</v>
      </c>
      <c r="F82">
        <v>132</v>
      </c>
      <c r="G82">
        <v>60</v>
      </c>
      <c r="H82">
        <v>79</v>
      </c>
      <c r="I82">
        <v>246</v>
      </c>
      <c r="J82">
        <v>242</v>
      </c>
      <c r="K82">
        <v>79</v>
      </c>
      <c r="L82">
        <v>620</v>
      </c>
      <c r="M82">
        <v>325</v>
      </c>
      <c r="N82">
        <v>79</v>
      </c>
      <c r="O82">
        <v>2789</v>
      </c>
      <c r="P82">
        <v>990</v>
      </c>
      <c r="R82" s="7">
        <v>79</v>
      </c>
      <c r="S82" t="b">
        <f>OR(Tabla1[[#This Row],[Tiempo_lineal (ns)]]&gt;$C$508,Tabla1[[#This Row],[Tiempo_lineal (ns)]]&lt;$C$509)</f>
        <v>0</v>
      </c>
      <c r="T82" t="b">
        <f>OR(Tabla1[[#This Row],[Tiempo_normal (ns)]]&gt;$D$508,Tabla1[[#This Row],[Tiempo_normal (ns)]]&lt;$D$509)</f>
        <v>0</v>
      </c>
      <c r="U82" s="7">
        <v>79</v>
      </c>
      <c r="V82" t="b">
        <f>OR(Tabla3[[#This Row],[Tiempo_lineal (ns)]]&gt;$F$508,Tabla3[[#This Row],[Tiempo_lineal (ns)]]&lt;$F$509)</f>
        <v>0</v>
      </c>
      <c r="W82" t="b">
        <f>OR(Tabla3[[#This Row],[Tiempo_normal (ns)]]&gt;$G$508,Tabla3[[#This Row],[Tiempo_normal (ns)]]&lt;$G$509)</f>
        <v>0</v>
      </c>
      <c r="X82" s="7">
        <v>79</v>
      </c>
      <c r="Y82" t="b">
        <f>OR(Tabla4[[#This Row],[Tiempo_lineal (ns)]]&gt;$I$508,Tabla4[[#This Row],[Tiempo_lineal (ns)]]&lt;$I$509)</f>
        <v>0</v>
      </c>
      <c r="Z82" t="b">
        <f>OR(Tabla4[[#This Row],[Tiempo_normal (ns)]]&gt;$J$508,Tabla4[[#This Row],[Tiempo_normal (ns)]]&lt;$J$509)</f>
        <v>0</v>
      </c>
      <c r="AA82" s="7">
        <v>79</v>
      </c>
      <c r="AB82" t="b">
        <f>OR(Tabla5[[#This Row],[Tiempo_lineal (ns)]]&gt;$L$508,Tabla5[[#This Row],[Tiempo_lineal (ns)]]&lt;$L$509)</f>
        <v>0</v>
      </c>
      <c r="AC82" t="b">
        <f>OR(Tabla5[[#This Row],[Tiempo_normal (ns)]]&gt;$M$508,Tabla5[[#This Row],[Tiempo_normal (ns)]]&lt;$M$509)</f>
        <v>0</v>
      </c>
      <c r="AD82" s="7">
        <v>79</v>
      </c>
      <c r="AE82" t="b">
        <f>OR(Tabla6[[#This Row],[Tiempo_lineal (ns)]]&gt;$O$508,Tabla6[[#This Row],[Tiempo_lineal (ns)]]&lt;$O$509)</f>
        <v>0</v>
      </c>
      <c r="AF82" s="1" t="b">
        <f>OR(Tabla6[[#This Row],[Tiempo_normal (ns)]]&gt;$P$508,Tabla6[[#This Row],[Tiempo_normal (ns)]]&lt;$P$509)</f>
        <v>0</v>
      </c>
    </row>
    <row r="83" spans="2:32" x14ac:dyDescent="0.3">
      <c r="B83">
        <v>80</v>
      </c>
      <c r="C83">
        <v>126</v>
      </c>
      <c r="D83">
        <v>153</v>
      </c>
      <c r="E83">
        <v>80</v>
      </c>
      <c r="F83">
        <v>171</v>
      </c>
      <c r="G83">
        <v>112</v>
      </c>
      <c r="H83">
        <v>80</v>
      </c>
      <c r="I83">
        <v>217</v>
      </c>
      <c r="J83">
        <v>138</v>
      </c>
      <c r="K83">
        <v>80</v>
      </c>
      <c r="L83">
        <v>1503</v>
      </c>
      <c r="M83">
        <v>460</v>
      </c>
      <c r="N83">
        <v>80</v>
      </c>
      <c r="O83">
        <v>2052</v>
      </c>
      <c r="P83">
        <v>561</v>
      </c>
      <c r="R83" s="8">
        <v>80</v>
      </c>
      <c r="S83" t="b">
        <f>OR(Tabla1[[#This Row],[Tiempo_lineal (ns)]]&gt;$C$508,Tabla1[[#This Row],[Tiempo_lineal (ns)]]&lt;$C$509)</f>
        <v>0</v>
      </c>
      <c r="T83" t="b">
        <f>OR(Tabla1[[#This Row],[Tiempo_normal (ns)]]&gt;$D$508,Tabla1[[#This Row],[Tiempo_normal (ns)]]&lt;$D$509)</f>
        <v>1</v>
      </c>
      <c r="U83" s="8">
        <v>80</v>
      </c>
      <c r="V83" t="b">
        <f>OR(Tabla3[[#This Row],[Tiempo_lineal (ns)]]&gt;$F$508,Tabla3[[#This Row],[Tiempo_lineal (ns)]]&lt;$F$509)</f>
        <v>0</v>
      </c>
      <c r="W83" t="b">
        <f>OR(Tabla3[[#This Row],[Tiempo_normal (ns)]]&gt;$G$508,Tabla3[[#This Row],[Tiempo_normal (ns)]]&lt;$G$509)</f>
        <v>0</v>
      </c>
      <c r="X83" s="8">
        <v>80</v>
      </c>
      <c r="Y83" t="b">
        <f>OR(Tabla4[[#This Row],[Tiempo_lineal (ns)]]&gt;$I$508,Tabla4[[#This Row],[Tiempo_lineal (ns)]]&lt;$I$509)</f>
        <v>0</v>
      </c>
      <c r="Z83" t="b">
        <f>OR(Tabla4[[#This Row],[Tiempo_normal (ns)]]&gt;$J$508,Tabla4[[#This Row],[Tiempo_normal (ns)]]&lt;$J$509)</f>
        <v>0</v>
      </c>
      <c r="AA83" s="8">
        <v>80</v>
      </c>
      <c r="AB83" t="b">
        <f>OR(Tabla5[[#This Row],[Tiempo_lineal (ns)]]&gt;$L$508,Tabla5[[#This Row],[Tiempo_lineal (ns)]]&lt;$L$509)</f>
        <v>0</v>
      </c>
      <c r="AC83" t="b">
        <f>OR(Tabla5[[#This Row],[Tiempo_normal (ns)]]&gt;$M$508,Tabla5[[#This Row],[Tiempo_normal (ns)]]&lt;$M$509)</f>
        <v>0</v>
      </c>
      <c r="AD83" s="8">
        <v>80</v>
      </c>
      <c r="AE83" t="b">
        <f>OR(Tabla6[[#This Row],[Tiempo_lineal (ns)]]&gt;$O$508,Tabla6[[#This Row],[Tiempo_lineal (ns)]]&lt;$O$509)</f>
        <v>0</v>
      </c>
      <c r="AF83" s="1" t="b">
        <f>OR(Tabla6[[#This Row],[Tiempo_normal (ns)]]&gt;$P$508,Tabla6[[#This Row],[Tiempo_normal (ns)]]&lt;$P$509)</f>
        <v>0</v>
      </c>
    </row>
    <row r="84" spans="2:32" x14ac:dyDescent="0.3">
      <c r="B84">
        <v>81</v>
      </c>
      <c r="C84">
        <v>147</v>
      </c>
      <c r="D84">
        <v>86</v>
      </c>
      <c r="E84">
        <v>81</v>
      </c>
      <c r="F84">
        <v>144</v>
      </c>
      <c r="G84">
        <v>110</v>
      </c>
      <c r="H84">
        <v>81</v>
      </c>
      <c r="I84">
        <v>205</v>
      </c>
      <c r="J84">
        <v>137</v>
      </c>
      <c r="K84">
        <v>81</v>
      </c>
      <c r="L84">
        <v>858</v>
      </c>
      <c r="M84">
        <v>776</v>
      </c>
      <c r="N84">
        <v>81</v>
      </c>
      <c r="O84">
        <v>3726</v>
      </c>
      <c r="P84">
        <v>1320</v>
      </c>
      <c r="R84" s="7">
        <v>81</v>
      </c>
      <c r="S84" t="b">
        <f>OR(Tabla1[[#This Row],[Tiempo_lineal (ns)]]&gt;$C$508,Tabla1[[#This Row],[Tiempo_lineal (ns)]]&lt;$C$509)</f>
        <v>0</v>
      </c>
      <c r="T84" t="b">
        <f>OR(Tabla1[[#This Row],[Tiempo_normal (ns)]]&gt;$D$508,Tabla1[[#This Row],[Tiempo_normal (ns)]]&lt;$D$509)</f>
        <v>0</v>
      </c>
      <c r="U84" s="7">
        <v>81</v>
      </c>
      <c r="V84" t="b">
        <f>OR(Tabla3[[#This Row],[Tiempo_lineal (ns)]]&gt;$F$508,Tabla3[[#This Row],[Tiempo_lineal (ns)]]&lt;$F$509)</f>
        <v>0</v>
      </c>
      <c r="W84" t="b">
        <f>OR(Tabla3[[#This Row],[Tiempo_normal (ns)]]&gt;$G$508,Tabla3[[#This Row],[Tiempo_normal (ns)]]&lt;$G$509)</f>
        <v>0</v>
      </c>
      <c r="X84" s="7">
        <v>81</v>
      </c>
      <c r="Y84" t="b">
        <f>OR(Tabla4[[#This Row],[Tiempo_lineal (ns)]]&gt;$I$508,Tabla4[[#This Row],[Tiempo_lineal (ns)]]&lt;$I$509)</f>
        <v>0</v>
      </c>
      <c r="Z84" t="b">
        <f>OR(Tabla4[[#This Row],[Tiempo_normal (ns)]]&gt;$J$508,Tabla4[[#This Row],[Tiempo_normal (ns)]]&lt;$J$509)</f>
        <v>0</v>
      </c>
      <c r="AA84" s="7">
        <v>81</v>
      </c>
      <c r="AB84" t="b">
        <f>OR(Tabla5[[#This Row],[Tiempo_lineal (ns)]]&gt;$L$508,Tabla5[[#This Row],[Tiempo_lineal (ns)]]&lt;$L$509)</f>
        <v>0</v>
      </c>
      <c r="AC84" t="b">
        <f>OR(Tabla5[[#This Row],[Tiempo_normal (ns)]]&gt;$M$508,Tabla5[[#This Row],[Tiempo_normal (ns)]]&lt;$M$509)</f>
        <v>0</v>
      </c>
      <c r="AD84" s="7">
        <v>81</v>
      </c>
      <c r="AE84" t="b">
        <f>OR(Tabla6[[#This Row],[Tiempo_lineal (ns)]]&gt;$O$508,Tabla6[[#This Row],[Tiempo_lineal (ns)]]&lt;$O$509)</f>
        <v>0</v>
      </c>
      <c r="AF84" s="1" t="b">
        <f>OR(Tabla6[[#This Row],[Tiempo_normal (ns)]]&gt;$P$508,Tabla6[[#This Row],[Tiempo_normal (ns)]]&lt;$P$509)</f>
        <v>0</v>
      </c>
    </row>
    <row r="85" spans="2:32" x14ac:dyDescent="0.3">
      <c r="B85">
        <v>82</v>
      </c>
      <c r="C85">
        <v>70</v>
      </c>
      <c r="D85">
        <v>90</v>
      </c>
      <c r="E85">
        <v>82</v>
      </c>
      <c r="F85">
        <v>140</v>
      </c>
      <c r="G85">
        <v>90</v>
      </c>
      <c r="H85">
        <v>82</v>
      </c>
      <c r="I85">
        <v>241</v>
      </c>
      <c r="J85">
        <v>391</v>
      </c>
      <c r="K85">
        <v>82</v>
      </c>
      <c r="L85">
        <v>1527</v>
      </c>
      <c r="M85">
        <v>315</v>
      </c>
      <c r="N85">
        <v>82</v>
      </c>
      <c r="O85">
        <v>2888</v>
      </c>
      <c r="P85">
        <v>1483</v>
      </c>
      <c r="R85" s="8">
        <v>82</v>
      </c>
      <c r="S85" t="b">
        <f>OR(Tabla1[[#This Row],[Tiempo_lineal (ns)]]&gt;$C$508,Tabla1[[#This Row],[Tiempo_lineal (ns)]]&lt;$C$509)</f>
        <v>0</v>
      </c>
      <c r="T85" t="b">
        <f>OR(Tabla1[[#This Row],[Tiempo_normal (ns)]]&gt;$D$508,Tabla1[[#This Row],[Tiempo_normal (ns)]]&lt;$D$509)</f>
        <v>0</v>
      </c>
      <c r="U85" s="8">
        <v>82</v>
      </c>
      <c r="V85" t="b">
        <f>OR(Tabla3[[#This Row],[Tiempo_lineal (ns)]]&gt;$F$508,Tabla3[[#This Row],[Tiempo_lineal (ns)]]&lt;$F$509)</f>
        <v>0</v>
      </c>
      <c r="W85" t="b">
        <f>OR(Tabla3[[#This Row],[Tiempo_normal (ns)]]&gt;$G$508,Tabla3[[#This Row],[Tiempo_normal (ns)]]&lt;$G$509)</f>
        <v>0</v>
      </c>
      <c r="X85" s="8">
        <v>82</v>
      </c>
      <c r="Y85" t="b">
        <f>OR(Tabla4[[#This Row],[Tiempo_lineal (ns)]]&gt;$I$508,Tabla4[[#This Row],[Tiempo_lineal (ns)]]&lt;$I$509)</f>
        <v>0</v>
      </c>
      <c r="Z85" t="b">
        <f>OR(Tabla4[[#This Row],[Tiempo_normal (ns)]]&gt;$J$508,Tabla4[[#This Row],[Tiempo_normal (ns)]]&lt;$J$509)</f>
        <v>0</v>
      </c>
      <c r="AA85" s="8">
        <v>82</v>
      </c>
      <c r="AB85" t="b">
        <f>OR(Tabla5[[#This Row],[Tiempo_lineal (ns)]]&gt;$L$508,Tabla5[[#This Row],[Tiempo_lineal (ns)]]&lt;$L$509)</f>
        <v>0</v>
      </c>
      <c r="AC85" t="b">
        <f>OR(Tabla5[[#This Row],[Tiempo_normal (ns)]]&gt;$M$508,Tabla5[[#This Row],[Tiempo_normal (ns)]]&lt;$M$509)</f>
        <v>0</v>
      </c>
      <c r="AD85" s="8">
        <v>82</v>
      </c>
      <c r="AE85" t="b">
        <f>OR(Tabla6[[#This Row],[Tiempo_lineal (ns)]]&gt;$O$508,Tabla6[[#This Row],[Tiempo_lineal (ns)]]&lt;$O$509)</f>
        <v>0</v>
      </c>
      <c r="AF85" s="1" t="b">
        <f>OR(Tabla6[[#This Row],[Tiempo_normal (ns)]]&gt;$P$508,Tabla6[[#This Row],[Tiempo_normal (ns)]]&lt;$P$509)</f>
        <v>0</v>
      </c>
    </row>
    <row r="86" spans="2:32" x14ac:dyDescent="0.3">
      <c r="B86">
        <v>83</v>
      </c>
      <c r="C86">
        <v>99</v>
      </c>
      <c r="D86">
        <v>92</v>
      </c>
      <c r="E86">
        <v>83</v>
      </c>
      <c r="F86">
        <v>133</v>
      </c>
      <c r="G86">
        <v>118</v>
      </c>
      <c r="H86">
        <v>83</v>
      </c>
      <c r="I86">
        <v>195</v>
      </c>
      <c r="J86">
        <v>88</v>
      </c>
      <c r="K86">
        <v>83</v>
      </c>
      <c r="L86">
        <v>3332</v>
      </c>
      <c r="M86">
        <v>107</v>
      </c>
      <c r="N86">
        <v>83</v>
      </c>
      <c r="O86">
        <v>3567</v>
      </c>
      <c r="P86">
        <v>1321</v>
      </c>
      <c r="R86" s="7">
        <v>83</v>
      </c>
      <c r="S86" t="b">
        <f>OR(Tabla1[[#This Row],[Tiempo_lineal (ns)]]&gt;$C$508,Tabla1[[#This Row],[Tiempo_lineal (ns)]]&lt;$C$509)</f>
        <v>0</v>
      </c>
      <c r="T86" t="b">
        <f>OR(Tabla1[[#This Row],[Tiempo_normal (ns)]]&gt;$D$508,Tabla1[[#This Row],[Tiempo_normal (ns)]]&lt;$D$509)</f>
        <v>0</v>
      </c>
      <c r="U86" s="7">
        <v>83</v>
      </c>
      <c r="V86" t="b">
        <f>OR(Tabla3[[#This Row],[Tiempo_lineal (ns)]]&gt;$F$508,Tabla3[[#This Row],[Tiempo_lineal (ns)]]&lt;$F$509)</f>
        <v>0</v>
      </c>
      <c r="W86" t="b">
        <f>OR(Tabla3[[#This Row],[Tiempo_normal (ns)]]&gt;$G$508,Tabla3[[#This Row],[Tiempo_normal (ns)]]&lt;$G$509)</f>
        <v>0</v>
      </c>
      <c r="X86" s="7">
        <v>83</v>
      </c>
      <c r="Y86" t="b">
        <f>OR(Tabla4[[#This Row],[Tiempo_lineal (ns)]]&gt;$I$508,Tabla4[[#This Row],[Tiempo_lineal (ns)]]&lt;$I$509)</f>
        <v>0</v>
      </c>
      <c r="Z86" t="b">
        <f>OR(Tabla4[[#This Row],[Tiempo_normal (ns)]]&gt;$J$508,Tabla4[[#This Row],[Tiempo_normal (ns)]]&lt;$J$509)</f>
        <v>0</v>
      </c>
      <c r="AA86" s="7">
        <v>83</v>
      </c>
      <c r="AB86" t="b">
        <f>OR(Tabla5[[#This Row],[Tiempo_lineal (ns)]]&gt;$L$508,Tabla5[[#This Row],[Tiempo_lineal (ns)]]&lt;$L$509)</f>
        <v>0</v>
      </c>
      <c r="AC86" t="b">
        <f>OR(Tabla5[[#This Row],[Tiempo_normal (ns)]]&gt;$M$508,Tabla5[[#This Row],[Tiempo_normal (ns)]]&lt;$M$509)</f>
        <v>0</v>
      </c>
      <c r="AD86" s="7">
        <v>83</v>
      </c>
      <c r="AE86" t="b">
        <f>OR(Tabla6[[#This Row],[Tiempo_lineal (ns)]]&gt;$O$508,Tabla6[[#This Row],[Tiempo_lineal (ns)]]&lt;$O$509)</f>
        <v>0</v>
      </c>
      <c r="AF86" s="1" t="b">
        <f>OR(Tabla6[[#This Row],[Tiempo_normal (ns)]]&gt;$P$508,Tabla6[[#This Row],[Tiempo_normal (ns)]]&lt;$P$509)</f>
        <v>0</v>
      </c>
    </row>
    <row r="87" spans="2:32" x14ac:dyDescent="0.3">
      <c r="B87">
        <v>84</v>
      </c>
      <c r="C87">
        <v>170</v>
      </c>
      <c r="D87">
        <v>78</v>
      </c>
      <c r="E87">
        <v>84</v>
      </c>
      <c r="F87">
        <v>149</v>
      </c>
      <c r="G87">
        <v>132</v>
      </c>
      <c r="H87">
        <v>84</v>
      </c>
      <c r="I87">
        <v>233</v>
      </c>
      <c r="J87">
        <v>320</v>
      </c>
      <c r="K87">
        <v>84</v>
      </c>
      <c r="L87">
        <v>1306</v>
      </c>
      <c r="M87">
        <v>336</v>
      </c>
      <c r="N87">
        <v>84</v>
      </c>
      <c r="O87">
        <v>3362</v>
      </c>
      <c r="P87">
        <v>1243</v>
      </c>
      <c r="R87" s="8">
        <v>84</v>
      </c>
      <c r="S87" t="b">
        <f>OR(Tabla1[[#This Row],[Tiempo_lineal (ns)]]&gt;$C$508,Tabla1[[#This Row],[Tiempo_lineal (ns)]]&lt;$C$509)</f>
        <v>0</v>
      </c>
      <c r="T87" t="b">
        <f>OR(Tabla1[[#This Row],[Tiempo_normal (ns)]]&gt;$D$508,Tabla1[[#This Row],[Tiempo_normal (ns)]]&lt;$D$509)</f>
        <v>0</v>
      </c>
      <c r="U87" s="8">
        <v>84</v>
      </c>
      <c r="V87" t="b">
        <f>OR(Tabla3[[#This Row],[Tiempo_lineal (ns)]]&gt;$F$508,Tabla3[[#This Row],[Tiempo_lineal (ns)]]&lt;$F$509)</f>
        <v>0</v>
      </c>
      <c r="W87" t="b">
        <f>OR(Tabla3[[#This Row],[Tiempo_normal (ns)]]&gt;$G$508,Tabla3[[#This Row],[Tiempo_normal (ns)]]&lt;$G$509)</f>
        <v>0</v>
      </c>
      <c r="X87" s="8">
        <v>84</v>
      </c>
      <c r="Y87" t="b">
        <f>OR(Tabla4[[#This Row],[Tiempo_lineal (ns)]]&gt;$I$508,Tabla4[[#This Row],[Tiempo_lineal (ns)]]&lt;$I$509)</f>
        <v>0</v>
      </c>
      <c r="Z87" t="b">
        <f>OR(Tabla4[[#This Row],[Tiempo_normal (ns)]]&gt;$J$508,Tabla4[[#This Row],[Tiempo_normal (ns)]]&lt;$J$509)</f>
        <v>0</v>
      </c>
      <c r="AA87" s="8">
        <v>84</v>
      </c>
      <c r="AB87" t="b">
        <f>OR(Tabla5[[#This Row],[Tiempo_lineal (ns)]]&gt;$L$508,Tabla5[[#This Row],[Tiempo_lineal (ns)]]&lt;$L$509)</f>
        <v>0</v>
      </c>
      <c r="AC87" t="b">
        <f>OR(Tabla5[[#This Row],[Tiempo_normal (ns)]]&gt;$M$508,Tabla5[[#This Row],[Tiempo_normal (ns)]]&lt;$M$509)</f>
        <v>0</v>
      </c>
      <c r="AD87" s="8">
        <v>84</v>
      </c>
      <c r="AE87" t="b">
        <f>OR(Tabla6[[#This Row],[Tiempo_lineal (ns)]]&gt;$O$508,Tabla6[[#This Row],[Tiempo_lineal (ns)]]&lt;$O$509)</f>
        <v>0</v>
      </c>
      <c r="AF87" s="1" t="b">
        <f>OR(Tabla6[[#This Row],[Tiempo_normal (ns)]]&gt;$P$508,Tabla6[[#This Row],[Tiempo_normal (ns)]]&lt;$P$509)</f>
        <v>0</v>
      </c>
    </row>
    <row r="88" spans="2:32" x14ac:dyDescent="0.3">
      <c r="B88">
        <v>85</v>
      </c>
      <c r="C88">
        <v>78</v>
      </c>
      <c r="D88">
        <v>90</v>
      </c>
      <c r="E88">
        <v>85</v>
      </c>
      <c r="F88">
        <v>160</v>
      </c>
      <c r="G88">
        <v>297</v>
      </c>
      <c r="H88">
        <v>85</v>
      </c>
      <c r="I88">
        <v>253</v>
      </c>
      <c r="J88">
        <v>126</v>
      </c>
      <c r="K88">
        <v>85</v>
      </c>
      <c r="L88">
        <v>1146</v>
      </c>
      <c r="M88">
        <v>453</v>
      </c>
      <c r="N88">
        <v>85</v>
      </c>
      <c r="O88">
        <v>2838</v>
      </c>
      <c r="P88">
        <v>2958</v>
      </c>
      <c r="R88" s="7">
        <v>85</v>
      </c>
      <c r="S88" t="b">
        <f>OR(Tabla1[[#This Row],[Tiempo_lineal (ns)]]&gt;$C$508,Tabla1[[#This Row],[Tiempo_lineal (ns)]]&lt;$C$509)</f>
        <v>0</v>
      </c>
      <c r="T88" t="b">
        <f>OR(Tabla1[[#This Row],[Tiempo_normal (ns)]]&gt;$D$508,Tabla1[[#This Row],[Tiempo_normal (ns)]]&lt;$D$509)</f>
        <v>0</v>
      </c>
      <c r="U88" s="7">
        <v>85</v>
      </c>
      <c r="V88" t="b">
        <f>OR(Tabla3[[#This Row],[Tiempo_lineal (ns)]]&gt;$F$508,Tabla3[[#This Row],[Tiempo_lineal (ns)]]&lt;$F$509)</f>
        <v>0</v>
      </c>
      <c r="W88" t="b">
        <f>OR(Tabla3[[#This Row],[Tiempo_normal (ns)]]&gt;$G$508,Tabla3[[#This Row],[Tiempo_normal (ns)]]&lt;$G$509)</f>
        <v>1</v>
      </c>
      <c r="X88" s="7">
        <v>85</v>
      </c>
      <c r="Y88" t="b">
        <f>OR(Tabla4[[#This Row],[Tiempo_lineal (ns)]]&gt;$I$508,Tabla4[[#This Row],[Tiempo_lineal (ns)]]&lt;$I$509)</f>
        <v>0</v>
      </c>
      <c r="Z88" t="b">
        <f>OR(Tabla4[[#This Row],[Tiempo_normal (ns)]]&gt;$J$508,Tabla4[[#This Row],[Tiempo_normal (ns)]]&lt;$J$509)</f>
        <v>0</v>
      </c>
      <c r="AA88" s="7">
        <v>85</v>
      </c>
      <c r="AB88" t="b">
        <f>OR(Tabla5[[#This Row],[Tiempo_lineal (ns)]]&gt;$L$508,Tabla5[[#This Row],[Tiempo_lineal (ns)]]&lt;$L$509)</f>
        <v>0</v>
      </c>
      <c r="AC88" t="b">
        <f>OR(Tabla5[[#This Row],[Tiempo_normal (ns)]]&gt;$M$508,Tabla5[[#This Row],[Tiempo_normal (ns)]]&lt;$M$509)</f>
        <v>0</v>
      </c>
      <c r="AD88" s="7">
        <v>85</v>
      </c>
      <c r="AE88" t="b">
        <f>OR(Tabla6[[#This Row],[Tiempo_lineal (ns)]]&gt;$O$508,Tabla6[[#This Row],[Tiempo_lineal (ns)]]&lt;$O$509)</f>
        <v>0</v>
      </c>
      <c r="AF88" s="1" t="b">
        <f>OR(Tabla6[[#This Row],[Tiempo_normal (ns)]]&gt;$P$508,Tabla6[[#This Row],[Tiempo_normal (ns)]]&lt;$P$509)</f>
        <v>1</v>
      </c>
    </row>
    <row r="89" spans="2:32" x14ac:dyDescent="0.3">
      <c r="B89">
        <v>86</v>
      </c>
      <c r="C89">
        <v>118</v>
      </c>
      <c r="D89">
        <v>93</v>
      </c>
      <c r="E89">
        <v>86</v>
      </c>
      <c r="F89">
        <v>294</v>
      </c>
      <c r="G89">
        <v>173</v>
      </c>
      <c r="H89">
        <v>86</v>
      </c>
      <c r="I89">
        <v>274</v>
      </c>
      <c r="J89">
        <v>185</v>
      </c>
      <c r="K89">
        <v>86</v>
      </c>
      <c r="L89">
        <v>411</v>
      </c>
      <c r="M89">
        <v>620</v>
      </c>
      <c r="N89">
        <v>86</v>
      </c>
      <c r="O89">
        <v>1977</v>
      </c>
      <c r="P89">
        <v>1021</v>
      </c>
      <c r="R89" s="8">
        <v>86</v>
      </c>
      <c r="S89" t="b">
        <f>OR(Tabla1[[#This Row],[Tiempo_lineal (ns)]]&gt;$C$508,Tabla1[[#This Row],[Tiempo_lineal (ns)]]&lt;$C$509)</f>
        <v>0</v>
      </c>
      <c r="T89" t="b">
        <f>OR(Tabla1[[#This Row],[Tiempo_normal (ns)]]&gt;$D$508,Tabla1[[#This Row],[Tiempo_normal (ns)]]&lt;$D$509)</f>
        <v>0</v>
      </c>
      <c r="U89" s="8">
        <v>86</v>
      </c>
      <c r="V89" t="b">
        <f>OR(Tabla3[[#This Row],[Tiempo_lineal (ns)]]&gt;$F$508,Tabla3[[#This Row],[Tiempo_lineal (ns)]]&lt;$F$509)</f>
        <v>1</v>
      </c>
      <c r="W89" t="b">
        <f>OR(Tabla3[[#This Row],[Tiempo_normal (ns)]]&gt;$G$508,Tabla3[[#This Row],[Tiempo_normal (ns)]]&lt;$G$509)</f>
        <v>0</v>
      </c>
      <c r="X89" s="8">
        <v>86</v>
      </c>
      <c r="Y89" t="b">
        <f>OR(Tabla4[[#This Row],[Tiempo_lineal (ns)]]&gt;$I$508,Tabla4[[#This Row],[Tiempo_lineal (ns)]]&lt;$I$509)</f>
        <v>0</v>
      </c>
      <c r="Z89" t="b">
        <f>OR(Tabla4[[#This Row],[Tiempo_normal (ns)]]&gt;$J$508,Tabla4[[#This Row],[Tiempo_normal (ns)]]&lt;$J$509)</f>
        <v>0</v>
      </c>
      <c r="AA89" s="8">
        <v>86</v>
      </c>
      <c r="AB89" t="b">
        <f>OR(Tabla5[[#This Row],[Tiempo_lineal (ns)]]&gt;$L$508,Tabla5[[#This Row],[Tiempo_lineal (ns)]]&lt;$L$509)</f>
        <v>0</v>
      </c>
      <c r="AC89" t="b">
        <f>OR(Tabla5[[#This Row],[Tiempo_normal (ns)]]&gt;$M$508,Tabla5[[#This Row],[Tiempo_normal (ns)]]&lt;$M$509)</f>
        <v>0</v>
      </c>
      <c r="AD89" s="8">
        <v>86</v>
      </c>
      <c r="AE89" t="b">
        <f>OR(Tabla6[[#This Row],[Tiempo_lineal (ns)]]&gt;$O$508,Tabla6[[#This Row],[Tiempo_lineal (ns)]]&lt;$O$509)</f>
        <v>0</v>
      </c>
      <c r="AF89" s="1" t="b">
        <f>OR(Tabla6[[#This Row],[Tiempo_normal (ns)]]&gt;$P$508,Tabla6[[#This Row],[Tiempo_normal (ns)]]&lt;$P$509)</f>
        <v>0</v>
      </c>
    </row>
    <row r="90" spans="2:32" x14ac:dyDescent="0.3">
      <c r="B90">
        <v>87</v>
      </c>
      <c r="C90">
        <v>117</v>
      </c>
      <c r="D90">
        <v>61</v>
      </c>
      <c r="E90">
        <v>87</v>
      </c>
      <c r="F90">
        <v>759</v>
      </c>
      <c r="G90">
        <v>153</v>
      </c>
      <c r="H90">
        <v>87</v>
      </c>
      <c r="I90">
        <v>167</v>
      </c>
      <c r="J90">
        <v>106</v>
      </c>
      <c r="K90">
        <v>87</v>
      </c>
      <c r="L90">
        <v>1040</v>
      </c>
      <c r="M90">
        <v>317</v>
      </c>
      <c r="N90">
        <v>87</v>
      </c>
      <c r="O90">
        <v>12243</v>
      </c>
      <c r="P90">
        <v>1148</v>
      </c>
      <c r="R90" s="7">
        <v>87</v>
      </c>
      <c r="S90" t="b">
        <f>OR(Tabla1[[#This Row],[Tiempo_lineal (ns)]]&gt;$C$508,Tabla1[[#This Row],[Tiempo_lineal (ns)]]&lt;$C$509)</f>
        <v>0</v>
      </c>
      <c r="T90" t="b">
        <f>OR(Tabla1[[#This Row],[Tiempo_normal (ns)]]&gt;$D$508,Tabla1[[#This Row],[Tiempo_normal (ns)]]&lt;$D$509)</f>
        <v>0</v>
      </c>
      <c r="U90" s="7">
        <v>87</v>
      </c>
      <c r="V90" t="b">
        <f>OR(Tabla3[[#This Row],[Tiempo_lineal (ns)]]&gt;$F$508,Tabla3[[#This Row],[Tiempo_lineal (ns)]]&lt;$F$509)</f>
        <v>1</v>
      </c>
      <c r="W90" t="b">
        <f>OR(Tabla3[[#This Row],[Tiempo_normal (ns)]]&gt;$G$508,Tabla3[[#This Row],[Tiempo_normal (ns)]]&lt;$G$509)</f>
        <v>0</v>
      </c>
      <c r="X90" s="7">
        <v>87</v>
      </c>
      <c r="Y90" t="b">
        <f>OR(Tabla4[[#This Row],[Tiempo_lineal (ns)]]&gt;$I$508,Tabla4[[#This Row],[Tiempo_lineal (ns)]]&lt;$I$509)</f>
        <v>0</v>
      </c>
      <c r="Z90" t="b">
        <f>OR(Tabla4[[#This Row],[Tiempo_normal (ns)]]&gt;$J$508,Tabla4[[#This Row],[Tiempo_normal (ns)]]&lt;$J$509)</f>
        <v>0</v>
      </c>
      <c r="AA90" s="7">
        <v>87</v>
      </c>
      <c r="AB90" t="b">
        <f>OR(Tabla5[[#This Row],[Tiempo_lineal (ns)]]&gt;$L$508,Tabla5[[#This Row],[Tiempo_lineal (ns)]]&lt;$L$509)</f>
        <v>0</v>
      </c>
      <c r="AC90" t="b">
        <f>OR(Tabla5[[#This Row],[Tiempo_normal (ns)]]&gt;$M$508,Tabla5[[#This Row],[Tiempo_normal (ns)]]&lt;$M$509)</f>
        <v>0</v>
      </c>
      <c r="AD90" s="7">
        <v>87</v>
      </c>
      <c r="AE90" t="b">
        <f>OR(Tabla6[[#This Row],[Tiempo_lineal (ns)]]&gt;$O$508,Tabla6[[#This Row],[Tiempo_lineal (ns)]]&lt;$O$509)</f>
        <v>1</v>
      </c>
      <c r="AF90" s="1" t="b">
        <f>OR(Tabla6[[#This Row],[Tiempo_normal (ns)]]&gt;$P$508,Tabla6[[#This Row],[Tiempo_normal (ns)]]&lt;$P$509)</f>
        <v>0</v>
      </c>
    </row>
    <row r="91" spans="2:32" x14ac:dyDescent="0.3">
      <c r="B91">
        <v>88</v>
      </c>
      <c r="C91">
        <v>224</v>
      </c>
      <c r="D91">
        <v>256</v>
      </c>
      <c r="E91">
        <v>88</v>
      </c>
      <c r="F91">
        <v>261</v>
      </c>
      <c r="G91">
        <v>124</v>
      </c>
      <c r="H91">
        <v>88</v>
      </c>
      <c r="I91">
        <v>188</v>
      </c>
      <c r="J91">
        <v>131</v>
      </c>
      <c r="K91">
        <v>88</v>
      </c>
      <c r="L91">
        <v>2039</v>
      </c>
      <c r="M91">
        <v>108</v>
      </c>
      <c r="N91">
        <v>88</v>
      </c>
      <c r="O91">
        <v>3225</v>
      </c>
      <c r="P91">
        <v>1198</v>
      </c>
      <c r="R91" s="8">
        <v>88</v>
      </c>
      <c r="S91" t="b">
        <f>OR(Tabla1[[#This Row],[Tiempo_lineal (ns)]]&gt;$C$508,Tabla1[[#This Row],[Tiempo_lineal (ns)]]&lt;$C$509)</f>
        <v>1</v>
      </c>
      <c r="T91" t="b">
        <f>OR(Tabla1[[#This Row],[Tiempo_normal (ns)]]&gt;$D$508,Tabla1[[#This Row],[Tiempo_normal (ns)]]&lt;$D$509)</f>
        <v>1</v>
      </c>
      <c r="U91" s="8">
        <v>88</v>
      </c>
      <c r="V91" t="b">
        <f>OR(Tabla3[[#This Row],[Tiempo_lineal (ns)]]&gt;$F$508,Tabla3[[#This Row],[Tiempo_lineal (ns)]]&lt;$F$509)</f>
        <v>0</v>
      </c>
      <c r="W91" t="b">
        <f>OR(Tabla3[[#This Row],[Tiempo_normal (ns)]]&gt;$G$508,Tabla3[[#This Row],[Tiempo_normal (ns)]]&lt;$G$509)</f>
        <v>0</v>
      </c>
      <c r="X91" s="8">
        <v>88</v>
      </c>
      <c r="Y91" t="b">
        <f>OR(Tabla4[[#This Row],[Tiempo_lineal (ns)]]&gt;$I$508,Tabla4[[#This Row],[Tiempo_lineal (ns)]]&lt;$I$509)</f>
        <v>0</v>
      </c>
      <c r="Z91" t="b">
        <f>OR(Tabla4[[#This Row],[Tiempo_normal (ns)]]&gt;$J$508,Tabla4[[#This Row],[Tiempo_normal (ns)]]&lt;$J$509)</f>
        <v>0</v>
      </c>
      <c r="AA91" s="8">
        <v>88</v>
      </c>
      <c r="AB91" t="b">
        <f>OR(Tabla5[[#This Row],[Tiempo_lineal (ns)]]&gt;$L$508,Tabla5[[#This Row],[Tiempo_lineal (ns)]]&lt;$L$509)</f>
        <v>0</v>
      </c>
      <c r="AC91" t="b">
        <f>OR(Tabla5[[#This Row],[Tiempo_normal (ns)]]&gt;$M$508,Tabla5[[#This Row],[Tiempo_normal (ns)]]&lt;$M$509)</f>
        <v>0</v>
      </c>
      <c r="AD91" s="8">
        <v>88</v>
      </c>
      <c r="AE91" t="b">
        <f>OR(Tabla6[[#This Row],[Tiempo_lineal (ns)]]&gt;$O$508,Tabla6[[#This Row],[Tiempo_lineal (ns)]]&lt;$O$509)</f>
        <v>0</v>
      </c>
      <c r="AF91" s="1" t="b">
        <f>OR(Tabla6[[#This Row],[Tiempo_normal (ns)]]&gt;$P$508,Tabla6[[#This Row],[Tiempo_normal (ns)]]&lt;$P$509)</f>
        <v>0</v>
      </c>
    </row>
    <row r="92" spans="2:32" x14ac:dyDescent="0.3">
      <c r="B92">
        <v>89</v>
      </c>
      <c r="C92">
        <v>140</v>
      </c>
      <c r="D92">
        <v>64</v>
      </c>
      <c r="E92">
        <v>89</v>
      </c>
      <c r="F92">
        <v>172</v>
      </c>
      <c r="G92">
        <v>167</v>
      </c>
      <c r="H92">
        <v>89</v>
      </c>
      <c r="I92">
        <v>185</v>
      </c>
      <c r="J92">
        <v>272</v>
      </c>
      <c r="K92">
        <v>89</v>
      </c>
      <c r="L92">
        <v>1012</v>
      </c>
      <c r="M92">
        <v>305</v>
      </c>
      <c r="N92">
        <v>89</v>
      </c>
      <c r="O92">
        <v>3512</v>
      </c>
      <c r="P92">
        <v>1865</v>
      </c>
      <c r="R92" s="7">
        <v>89</v>
      </c>
      <c r="S92" t="b">
        <f>OR(Tabla1[[#This Row],[Tiempo_lineal (ns)]]&gt;$C$508,Tabla1[[#This Row],[Tiempo_lineal (ns)]]&lt;$C$509)</f>
        <v>0</v>
      </c>
      <c r="T92" t="b">
        <f>OR(Tabla1[[#This Row],[Tiempo_normal (ns)]]&gt;$D$508,Tabla1[[#This Row],[Tiempo_normal (ns)]]&lt;$D$509)</f>
        <v>0</v>
      </c>
      <c r="U92" s="7">
        <v>89</v>
      </c>
      <c r="V92" t="b">
        <f>OR(Tabla3[[#This Row],[Tiempo_lineal (ns)]]&gt;$F$508,Tabla3[[#This Row],[Tiempo_lineal (ns)]]&lt;$F$509)</f>
        <v>0</v>
      </c>
      <c r="W92" t="b">
        <f>OR(Tabla3[[#This Row],[Tiempo_normal (ns)]]&gt;$G$508,Tabla3[[#This Row],[Tiempo_normal (ns)]]&lt;$G$509)</f>
        <v>0</v>
      </c>
      <c r="X92" s="7">
        <v>89</v>
      </c>
      <c r="Y92" t="b">
        <f>OR(Tabla4[[#This Row],[Tiempo_lineal (ns)]]&gt;$I$508,Tabla4[[#This Row],[Tiempo_lineal (ns)]]&lt;$I$509)</f>
        <v>0</v>
      </c>
      <c r="Z92" t="b">
        <f>OR(Tabla4[[#This Row],[Tiempo_normal (ns)]]&gt;$J$508,Tabla4[[#This Row],[Tiempo_normal (ns)]]&lt;$J$509)</f>
        <v>0</v>
      </c>
      <c r="AA92" s="7">
        <v>89</v>
      </c>
      <c r="AB92" t="b">
        <f>OR(Tabla5[[#This Row],[Tiempo_lineal (ns)]]&gt;$L$508,Tabla5[[#This Row],[Tiempo_lineal (ns)]]&lt;$L$509)</f>
        <v>0</v>
      </c>
      <c r="AC92" t="b">
        <f>OR(Tabla5[[#This Row],[Tiempo_normal (ns)]]&gt;$M$508,Tabla5[[#This Row],[Tiempo_normal (ns)]]&lt;$M$509)</f>
        <v>0</v>
      </c>
      <c r="AD92" s="7">
        <v>89</v>
      </c>
      <c r="AE92" t="b">
        <f>OR(Tabla6[[#This Row],[Tiempo_lineal (ns)]]&gt;$O$508,Tabla6[[#This Row],[Tiempo_lineal (ns)]]&lt;$O$509)</f>
        <v>0</v>
      </c>
      <c r="AF92" s="1" t="b">
        <f>OR(Tabla6[[#This Row],[Tiempo_normal (ns)]]&gt;$P$508,Tabla6[[#This Row],[Tiempo_normal (ns)]]&lt;$P$509)</f>
        <v>0</v>
      </c>
    </row>
    <row r="93" spans="2:32" x14ac:dyDescent="0.3">
      <c r="B93">
        <v>90</v>
      </c>
      <c r="C93">
        <v>93</v>
      </c>
      <c r="D93">
        <v>56</v>
      </c>
      <c r="E93">
        <v>90</v>
      </c>
      <c r="F93">
        <v>140</v>
      </c>
      <c r="G93">
        <v>85</v>
      </c>
      <c r="H93">
        <v>90</v>
      </c>
      <c r="I93">
        <v>206</v>
      </c>
      <c r="J93">
        <v>87</v>
      </c>
      <c r="K93">
        <v>90</v>
      </c>
      <c r="L93">
        <v>1443</v>
      </c>
      <c r="M93">
        <v>222</v>
      </c>
      <c r="N93">
        <v>90</v>
      </c>
      <c r="O93">
        <v>9153</v>
      </c>
      <c r="P93">
        <v>843</v>
      </c>
      <c r="R93" s="8">
        <v>90</v>
      </c>
      <c r="S93" t="b">
        <f>OR(Tabla1[[#This Row],[Tiempo_lineal (ns)]]&gt;$C$508,Tabla1[[#This Row],[Tiempo_lineal (ns)]]&lt;$C$509)</f>
        <v>0</v>
      </c>
      <c r="T93" t="b">
        <f>OR(Tabla1[[#This Row],[Tiempo_normal (ns)]]&gt;$D$508,Tabla1[[#This Row],[Tiempo_normal (ns)]]&lt;$D$509)</f>
        <v>0</v>
      </c>
      <c r="U93" s="8">
        <v>90</v>
      </c>
      <c r="V93" t="b">
        <f>OR(Tabla3[[#This Row],[Tiempo_lineal (ns)]]&gt;$F$508,Tabla3[[#This Row],[Tiempo_lineal (ns)]]&lt;$F$509)</f>
        <v>0</v>
      </c>
      <c r="W93" t="b">
        <f>OR(Tabla3[[#This Row],[Tiempo_normal (ns)]]&gt;$G$508,Tabla3[[#This Row],[Tiempo_normal (ns)]]&lt;$G$509)</f>
        <v>0</v>
      </c>
      <c r="X93" s="8">
        <v>90</v>
      </c>
      <c r="Y93" t="b">
        <f>OR(Tabla4[[#This Row],[Tiempo_lineal (ns)]]&gt;$I$508,Tabla4[[#This Row],[Tiempo_lineal (ns)]]&lt;$I$509)</f>
        <v>0</v>
      </c>
      <c r="Z93" t="b">
        <f>OR(Tabla4[[#This Row],[Tiempo_normal (ns)]]&gt;$J$508,Tabla4[[#This Row],[Tiempo_normal (ns)]]&lt;$J$509)</f>
        <v>0</v>
      </c>
      <c r="AA93" s="8">
        <v>90</v>
      </c>
      <c r="AB93" t="b">
        <f>OR(Tabla5[[#This Row],[Tiempo_lineal (ns)]]&gt;$L$508,Tabla5[[#This Row],[Tiempo_lineal (ns)]]&lt;$L$509)</f>
        <v>0</v>
      </c>
      <c r="AC93" t="b">
        <f>OR(Tabla5[[#This Row],[Tiempo_normal (ns)]]&gt;$M$508,Tabla5[[#This Row],[Tiempo_normal (ns)]]&lt;$M$509)</f>
        <v>0</v>
      </c>
      <c r="AD93" s="8">
        <v>90</v>
      </c>
      <c r="AE93" t="b">
        <f>OR(Tabla6[[#This Row],[Tiempo_lineal (ns)]]&gt;$O$508,Tabla6[[#This Row],[Tiempo_lineal (ns)]]&lt;$O$509)</f>
        <v>1</v>
      </c>
      <c r="AF93" s="1" t="b">
        <f>OR(Tabla6[[#This Row],[Tiempo_normal (ns)]]&gt;$P$508,Tabla6[[#This Row],[Tiempo_normal (ns)]]&lt;$P$509)</f>
        <v>0</v>
      </c>
    </row>
    <row r="94" spans="2:32" x14ac:dyDescent="0.3">
      <c r="B94">
        <v>91</v>
      </c>
      <c r="C94">
        <v>95</v>
      </c>
      <c r="D94">
        <v>42</v>
      </c>
      <c r="E94">
        <v>91</v>
      </c>
      <c r="F94">
        <v>120</v>
      </c>
      <c r="G94">
        <v>74</v>
      </c>
      <c r="H94">
        <v>91</v>
      </c>
      <c r="I94">
        <v>215</v>
      </c>
      <c r="J94">
        <v>218</v>
      </c>
      <c r="K94">
        <v>91</v>
      </c>
      <c r="L94">
        <v>548</v>
      </c>
      <c r="M94">
        <v>377</v>
      </c>
      <c r="N94">
        <v>91</v>
      </c>
      <c r="O94">
        <v>2610</v>
      </c>
      <c r="P94">
        <v>942</v>
      </c>
      <c r="R94" s="7">
        <v>91</v>
      </c>
      <c r="S94" t="b">
        <f>OR(Tabla1[[#This Row],[Tiempo_lineal (ns)]]&gt;$C$508,Tabla1[[#This Row],[Tiempo_lineal (ns)]]&lt;$C$509)</f>
        <v>0</v>
      </c>
      <c r="T94" t="b">
        <f>OR(Tabla1[[#This Row],[Tiempo_normal (ns)]]&gt;$D$508,Tabla1[[#This Row],[Tiempo_normal (ns)]]&lt;$D$509)</f>
        <v>0</v>
      </c>
      <c r="U94" s="7">
        <v>91</v>
      </c>
      <c r="V94" t="b">
        <f>OR(Tabla3[[#This Row],[Tiempo_lineal (ns)]]&gt;$F$508,Tabla3[[#This Row],[Tiempo_lineal (ns)]]&lt;$F$509)</f>
        <v>0</v>
      </c>
      <c r="W94" t="b">
        <f>OR(Tabla3[[#This Row],[Tiempo_normal (ns)]]&gt;$G$508,Tabla3[[#This Row],[Tiempo_normal (ns)]]&lt;$G$509)</f>
        <v>0</v>
      </c>
      <c r="X94" s="7">
        <v>91</v>
      </c>
      <c r="Y94" t="b">
        <f>OR(Tabla4[[#This Row],[Tiempo_lineal (ns)]]&gt;$I$508,Tabla4[[#This Row],[Tiempo_lineal (ns)]]&lt;$I$509)</f>
        <v>0</v>
      </c>
      <c r="Z94" t="b">
        <f>OR(Tabla4[[#This Row],[Tiempo_normal (ns)]]&gt;$J$508,Tabla4[[#This Row],[Tiempo_normal (ns)]]&lt;$J$509)</f>
        <v>0</v>
      </c>
      <c r="AA94" s="7">
        <v>91</v>
      </c>
      <c r="AB94" t="b">
        <f>OR(Tabla5[[#This Row],[Tiempo_lineal (ns)]]&gt;$L$508,Tabla5[[#This Row],[Tiempo_lineal (ns)]]&lt;$L$509)</f>
        <v>0</v>
      </c>
      <c r="AC94" t="b">
        <f>OR(Tabla5[[#This Row],[Tiempo_normal (ns)]]&gt;$M$508,Tabla5[[#This Row],[Tiempo_normal (ns)]]&lt;$M$509)</f>
        <v>0</v>
      </c>
      <c r="AD94" s="7">
        <v>91</v>
      </c>
      <c r="AE94" t="b">
        <f>OR(Tabla6[[#This Row],[Tiempo_lineal (ns)]]&gt;$O$508,Tabla6[[#This Row],[Tiempo_lineal (ns)]]&lt;$O$509)</f>
        <v>0</v>
      </c>
      <c r="AF94" s="1" t="b">
        <f>OR(Tabla6[[#This Row],[Tiempo_normal (ns)]]&gt;$P$508,Tabla6[[#This Row],[Tiempo_normal (ns)]]&lt;$P$509)</f>
        <v>0</v>
      </c>
    </row>
    <row r="95" spans="2:32" x14ac:dyDescent="0.3">
      <c r="B95">
        <v>92</v>
      </c>
      <c r="C95">
        <v>114</v>
      </c>
      <c r="D95">
        <v>103</v>
      </c>
      <c r="E95">
        <v>92</v>
      </c>
      <c r="F95">
        <v>133</v>
      </c>
      <c r="G95">
        <v>52</v>
      </c>
      <c r="H95">
        <v>92</v>
      </c>
      <c r="I95">
        <v>164</v>
      </c>
      <c r="J95">
        <v>130</v>
      </c>
      <c r="K95">
        <v>92</v>
      </c>
      <c r="L95">
        <v>2386</v>
      </c>
      <c r="M95">
        <v>550</v>
      </c>
      <c r="N95">
        <v>92</v>
      </c>
      <c r="O95">
        <v>2839</v>
      </c>
      <c r="P95">
        <v>1557</v>
      </c>
      <c r="R95" s="8">
        <v>92</v>
      </c>
      <c r="S95" t="b">
        <f>OR(Tabla1[[#This Row],[Tiempo_lineal (ns)]]&gt;$C$508,Tabla1[[#This Row],[Tiempo_lineal (ns)]]&lt;$C$509)</f>
        <v>0</v>
      </c>
      <c r="T95" t="b">
        <f>OR(Tabla1[[#This Row],[Tiempo_normal (ns)]]&gt;$D$508,Tabla1[[#This Row],[Tiempo_normal (ns)]]&lt;$D$509)</f>
        <v>0</v>
      </c>
      <c r="U95" s="8">
        <v>92</v>
      </c>
      <c r="V95" t="b">
        <f>OR(Tabla3[[#This Row],[Tiempo_lineal (ns)]]&gt;$F$508,Tabla3[[#This Row],[Tiempo_lineal (ns)]]&lt;$F$509)</f>
        <v>0</v>
      </c>
      <c r="W95" t="b">
        <f>OR(Tabla3[[#This Row],[Tiempo_normal (ns)]]&gt;$G$508,Tabla3[[#This Row],[Tiempo_normal (ns)]]&lt;$G$509)</f>
        <v>0</v>
      </c>
      <c r="X95" s="8">
        <v>92</v>
      </c>
      <c r="Y95" t="b">
        <f>OR(Tabla4[[#This Row],[Tiempo_lineal (ns)]]&gt;$I$508,Tabla4[[#This Row],[Tiempo_lineal (ns)]]&lt;$I$509)</f>
        <v>0</v>
      </c>
      <c r="Z95" t="b">
        <f>OR(Tabla4[[#This Row],[Tiempo_normal (ns)]]&gt;$J$508,Tabla4[[#This Row],[Tiempo_normal (ns)]]&lt;$J$509)</f>
        <v>0</v>
      </c>
      <c r="AA95" s="8">
        <v>92</v>
      </c>
      <c r="AB95" t="b">
        <f>OR(Tabla5[[#This Row],[Tiempo_lineal (ns)]]&gt;$L$508,Tabla5[[#This Row],[Tiempo_lineal (ns)]]&lt;$L$509)</f>
        <v>0</v>
      </c>
      <c r="AC95" t="b">
        <f>OR(Tabla5[[#This Row],[Tiempo_normal (ns)]]&gt;$M$508,Tabla5[[#This Row],[Tiempo_normal (ns)]]&lt;$M$509)</f>
        <v>0</v>
      </c>
      <c r="AD95" s="8">
        <v>92</v>
      </c>
      <c r="AE95" t="b">
        <f>OR(Tabla6[[#This Row],[Tiempo_lineal (ns)]]&gt;$O$508,Tabla6[[#This Row],[Tiempo_lineal (ns)]]&lt;$O$509)</f>
        <v>0</v>
      </c>
      <c r="AF95" s="1" t="b">
        <f>OR(Tabla6[[#This Row],[Tiempo_normal (ns)]]&gt;$P$508,Tabla6[[#This Row],[Tiempo_normal (ns)]]&lt;$P$509)</f>
        <v>0</v>
      </c>
    </row>
    <row r="96" spans="2:32" x14ac:dyDescent="0.3">
      <c r="B96">
        <v>93</v>
      </c>
      <c r="C96">
        <v>116</v>
      </c>
      <c r="D96">
        <v>84</v>
      </c>
      <c r="E96">
        <v>93</v>
      </c>
      <c r="F96">
        <v>127</v>
      </c>
      <c r="G96">
        <v>62</v>
      </c>
      <c r="H96">
        <v>93</v>
      </c>
      <c r="I96">
        <v>204</v>
      </c>
      <c r="J96">
        <v>215</v>
      </c>
      <c r="K96">
        <v>93</v>
      </c>
      <c r="L96">
        <v>2912</v>
      </c>
      <c r="M96">
        <v>730</v>
      </c>
      <c r="N96">
        <v>93</v>
      </c>
      <c r="O96">
        <v>3520</v>
      </c>
      <c r="P96">
        <v>1322</v>
      </c>
      <c r="R96" s="7">
        <v>93</v>
      </c>
      <c r="S96" t="b">
        <f>OR(Tabla1[[#This Row],[Tiempo_lineal (ns)]]&gt;$C$508,Tabla1[[#This Row],[Tiempo_lineal (ns)]]&lt;$C$509)</f>
        <v>0</v>
      </c>
      <c r="T96" t="b">
        <f>OR(Tabla1[[#This Row],[Tiempo_normal (ns)]]&gt;$D$508,Tabla1[[#This Row],[Tiempo_normal (ns)]]&lt;$D$509)</f>
        <v>0</v>
      </c>
      <c r="U96" s="7">
        <v>93</v>
      </c>
      <c r="V96" t="b">
        <f>OR(Tabla3[[#This Row],[Tiempo_lineal (ns)]]&gt;$F$508,Tabla3[[#This Row],[Tiempo_lineal (ns)]]&lt;$F$509)</f>
        <v>0</v>
      </c>
      <c r="W96" t="b">
        <f>OR(Tabla3[[#This Row],[Tiempo_normal (ns)]]&gt;$G$508,Tabla3[[#This Row],[Tiempo_normal (ns)]]&lt;$G$509)</f>
        <v>0</v>
      </c>
      <c r="X96" s="7">
        <v>93</v>
      </c>
      <c r="Y96" t="b">
        <f>OR(Tabla4[[#This Row],[Tiempo_lineal (ns)]]&gt;$I$508,Tabla4[[#This Row],[Tiempo_lineal (ns)]]&lt;$I$509)</f>
        <v>0</v>
      </c>
      <c r="Z96" t="b">
        <f>OR(Tabla4[[#This Row],[Tiempo_normal (ns)]]&gt;$J$508,Tabla4[[#This Row],[Tiempo_normal (ns)]]&lt;$J$509)</f>
        <v>0</v>
      </c>
      <c r="AA96" s="7">
        <v>93</v>
      </c>
      <c r="AB96" t="b">
        <f>OR(Tabla5[[#This Row],[Tiempo_lineal (ns)]]&gt;$L$508,Tabla5[[#This Row],[Tiempo_lineal (ns)]]&lt;$L$509)</f>
        <v>0</v>
      </c>
      <c r="AC96" t="b">
        <f>OR(Tabla5[[#This Row],[Tiempo_normal (ns)]]&gt;$M$508,Tabla5[[#This Row],[Tiempo_normal (ns)]]&lt;$M$509)</f>
        <v>0</v>
      </c>
      <c r="AD96" s="7">
        <v>93</v>
      </c>
      <c r="AE96" t="b">
        <f>OR(Tabla6[[#This Row],[Tiempo_lineal (ns)]]&gt;$O$508,Tabla6[[#This Row],[Tiempo_lineal (ns)]]&lt;$O$509)</f>
        <v>0</v>
      </c>
      <c r="AF96" s="1" t="b">
        <f>OR(Tabla6[[#This Row],[Tiempo_normal (ns)]]&gt;$P$508,Tabla6[[#This Row],[Tiempo_normal (ns)]]&lt;$P$509)</f>
        <v>0</v>
      </c>
    </row>
    <row r="97" spans="2:32" x14ac:dyDescent="0.3">
      <c r="B97">
        <v>94</v>
      </c>
      <c r="C97">
        <v>124</v>
      </c>
      <c r="D97">
        <v>72</v>
      </c>
      <c r="E97">
        <v>94</v>
      </c>
      <c r="F97">
        <v>127</v>
      </c>
      <c r="G97">
        <v>68</v>
      </c>
      <c r="H97">
        <v>94</v>
      </c>
      <c r="I97">
        <v>242</v>
      </c>
      <c r="J97">
        <v>125</v>
      </c>
      <c r="K97">
        <v>94</v>
      </c>
      <c r="L97">
        <v>2011</v>
      </c>
      <c r="M97">
        <v>231</v>
      </c>
      <c r="N97">
        <v>94</v>
      </c>
      <c r="O97">
        <v>2913</v>
      </c>
      <c r="P97">
        <v>1144</v>
      </c>
      <c r="R97" s="8">
        <v>94</v>
      </c>
      <c r="S97" t="b">
        <f>OR(Tabla1[[#This Row],[Tiempo_lineal (ns)]]&gt;$C$508,Tabla1[[#This Row],[Tiempo_lineal (ns)]]&lt;$C$509)</f>
        <v>0</v>
      </c>
      <c r="T97" t="b">
        <f>OR(Tabla1[[#This Row],[Tiempo_normal (ns)]]&gt;$D$508,Tabla1[[#This Row],[Tiempo_normal (ns)]]&lt;$D$509)</f>
        <v>0</v>
      </c>
      <c r="U97" s="8">
        <v>94</v>
      </c>
      <c r="V97" t="b">
        <f>OR(Tabla3[[#This Row],[Tiempo_lineal (ns)]]&gt;$F$508,Tabla3[[#This Row],[Tiempo_lineal (ns)]]&lt;$F$509)</f>
        <v>0</v>
      </c>
      <c r="W97" t="b">
        <f>OR(Tabla3[[#This Row],[Tiempo_normal (ns)]]&gt;$G$508,Tabla3[[#This Row],[Tiempo_normal (ns)]]&lt;$G$509)</f>
        <v>0</v>
      </c>
      <c r="X97" s="8">
        <v>94</v>
      </c>
      <c r="Y97" t="b">
        <f>OR(Tabla4[[#This Row],[Tiempo_lineal (ns)]]&gt;$I$508,Tabla4[[#This Row],[Tiempo_lineal (ns)]]&lt;$I$509)</f>
        <v>0</v>
      </c>
      <c r="Z97" t="b">
        <f>OR(Tabla4[[#This Row],[Tiempo_normal (ns)]]&gt;$J$508,Tabla4[[#This Row],[Tiempo_normal (ns)]]&lt;$J$509)</f>
        <v>0</v>
      </c>
      <c r="AA97" s="8">
        <v>94</v>
      </c>
      <c r="AB97" t="b">
        <f>OR(Tabla5[[#This Row],[Tiempo_lineal (ns)]]&gt;$L$508,Tabla5[[#This Row],[Tiempo_lineal (ns)]]&lt;$L$509)</f>
        <v>0</v>
      </c>
      <c r="AC97" t="b">
        <f>OR(Tabla5[[#This Row],[Tiempo_normal (ns)]]&gt;$M$508,Tabla5[[#This Row],[Tiempo_normal (ns)]]&lt;$M$509)</f>
        <v>0</v>
      </c>
      <c r="AD97" s="8">
        <v>94</v>
      </c>
      <c r="AE97" t="b">
        <f>OR(Tabla6[[#This Row],[Tiempo_lineal (ns)]]&gt;$O$508,Tabla6[[#This Row],[Tiempo_lineal (ns)]]&lt;$O$509)</f>
        <v>0</v>
      </c>
      <c r="AF97" s="1" t="b">
        <f>OR(Tabla6[[#This Row],[Tiempo_normal (ns)]]&gt;$P$508,Tabla6[[#This Row],[Tiempo_normal (ns)]]&lt;$P$509)</f>
        <v>0</v>
      </c>
    </row>
    <row r="98" spans="2:32" x14ac:dyDescent="0.3">
      <c r="B98">
        <v>95</v>
      </c>
      <c r="C98">
        <v>107</v>
      </c>
      <c r="D98">
        <v>76</v>
      </c>
      <c r="E98">
        <v>95</v>
      </c>
      <c r="F98">
        <v>146</v>
      </c>
      <c r="G98">
        <v>113</v>
      </c>
      <c r="H98">
        <v>95</v>
      </c>
      <c r="I98">
        <v>1021</v>
      </c>
      <c r="J98">
        <v>218</v>
      </c>
      <c r="K98">
        <v>95</v>
      </c>
      <c r="L98">
        <v>2413</v>
      </c>
      <c r="M98">
        <v>1477</v>
      </c>
      <c r="N98">
        <v>95</v>
      </c>
      <c r="O98">
        <v>4364</v>
      </c>
      <c r="P98">
        <v>1151</v>
      </c>
      <c r="R98" s="7">
        <v>95</v>
      </c>
      <c r="S98" t="b">
        <f>OR(Tabla1[[#This Row],[Tiempo_lineal (ns)]]&gt;$C$508,Tabla1[[#This Row],[Tiempo_lineal (ns)]]&lt;$C$509)</f>
        <v>0</v>
      </c>
      <c r="T98" t="b">
        <f>OR(Tabla1[[#This Row],[Tiempo_normal (ns)]]&gt;$D$508,Tabla1[[#This Row],[Tiempo_normal (ns)]]&lt;$D$509)</f>
        <v>0</v>
      </c>
      <c r="U98" s="7">
        <v>95</v>
      </c>
      <c r="V98" t="b">
        <f>OR(Tabla3[[#This Row],[Tiempo_lineal (ns)]]&gt;$F$508,Tabla3[[#This Row],[Tiempo_lineal (ns)]]&lt;$F$509)</f>
        <v>0</v>
      </c>
      <c r="W98" t="b">
        <f>OR(Tabla3[[#This Row],[Tiempo_normal (ns)]]&gt;$G$508,Tabla3[[#This Row],[Tiempo_normal (ns)]]&lt;$G$509)</f>
        <v>0</v>
      </c>
      <c r="X98" s="7">
        <v>95</v>
      </c>
      <c r="Y98" t="b">
        <f>OR(Tabla4[[#This Row],[Tiempo_lineal (ns)]]&gt;$I$508,Tabla4[[#This Row],[Tiempo_lineal (ns)]]&lt;$I$509)</f>
        <v>1</v>
      </c>
      <c r="Z98" t="b">
        <f>OR(Tabla4[[#This Row],[Tiempo_normal (ns)]]&gt;$J$508,Tabla4[[#This Row],[Tiempo_normal (ns)]]&lt;$J$509)</f>
        <v>0</v>
      </c>
      <c r="AA98" s="7">
        <v>95</v>
      </c>
      <c r="AB98" t="b">
        <f>OR(Tabla5[[#This Row],[Tiempo_lineal (ns)]]&gt;$L$508,Tabla5[[#This Row],[Tiempo_lineal (ns)]]&lt;$L$509)</f>
        <v>0</v>
      </c>
      <c r="AC98" t="b">
        <f>OR(Tabla5[[#This Row],[Tiempo_normal (ns)]]&gt;$M$508,Tabla5[[#This Row],[Tiempo_normal (ns)]]&lt;$M$509)</f>
        <v>1</v>
      </c>
      <c r="AD98" s="7">
        <v>95</v>
      </c>
      <c r="AE98" t="b">
        <f>OR(Tabla6[[#This Row],[Tiempo_lineal (ns)]]&gt;$O$508,Tabla6[[#This Row],[Tiempo_lineal (ns)]]&lt;$O$509)</f>
        <v>0</v>
      </c>
      <c r="AF98" s="1" t="b">
        <f>OR(Tabla6[[#This Row],[Tiempo_normal (ns)]]&gt;$P$508,Tabla6[[#This Row],[Tiempo_normal (ns)]]&lt;$P$509)</f>
        <v>0</v>
      </c>
    </row>
    <row r="99" spans="2:32" x14ac:dyDescent="0.3">
      <c r="B99">
        <v>96</v>
      </c>
      <c r="C99">
        <v>112</v>
      </c>
      <c r="D99">
        <v>55</v>
      </c>
      <c r="E99">
        <v>96</v>
      </c>
      <c r="F99">
        <v>175</v>
      </c>
      <c r="G99">
        <v>94</v>
      </c>
      <c r="H99">
        <v>96</v>
      </c>
      <c r="I99">
        <v>229</v>
      </c>
      <c r="J99">
        <v>413</v>
      </c>
      <c r="K99">
        <v>96</v>
      </c>
      <c r="L99">
        <v>1717</v>
      </c>
      <c r="M99">
        <v>477</v>
      </c>
      <c r="N99">
        <v>96</v>
      </c>
      <c r="O99">
        <v>3209</v>
      </c>
      <c r="P99">
        <v>875</v>
      </c>
      <c r="R99" s="8">
        <v>96</v>
      </c>
      <c r="S99" t="b">
        <f>OR(Tabla1[[#This Row],[Tiempo_lineal (ns)]]&gt;$C$508,Tabla1[[#This Row],[Tiempo_lineal (ns)]]&lt;$C$509)</f>
        <v>0</v>
      </c>
      <c r="T99" t="b">
        <f>OR(Tabla1[[#This Row],[Tiempo_normal (ns)]]&gt;$D$508,Tabla1[[#This Row],[Tiempo_normal (ns)]]&lt;$D$509)</f>
        <v>0</v>
      </c>
      <c r="U99" s="8">
        <v>96</v>
      </c>
      <c r="V99" t="b">
        <f>OR(Tabla3[[#This Row],[Tiempo_lineal (ns)]]&gt;$F$508,Tabla3[[#This Row],[Tiempo_lineal (ns)]]&lt;$F$509)</f>
        <v>0</v>
      </c>
      <c r="W99" t="b">
        <f>OR(Tabla3[[#This Row],[Tiempo_normal (ns)]]&gt;$G$508,Tabla3[[#This Row],[Tiempo_normal (ns)]]&lt;$G$509)</f>
        <v>0</v>
      </c>
      <c r="X99" s="8">
        <v>96</v>
      </c>
      <c r="Y99" t="b">
        <f>OR(Tabla4[[#This Row],[Tiempo_lineal (ns)]]&gt;$I$508,Tabla4[[#This Row],[Tiempo_lineal (ns)]]&lt;$I$509)</f>
        <v>0</v>
      </c>
      <c r="Z99" t="b">
        <f>OR(Tabla4[[#This Row],[Tiempo_normal (ns)]]&gt;$J$508,Tabla4[[#This Row],[Tiempo_normal (ns)]]&lt;$J$509)</f>
        <v>1</v>
      </c>
      <c r="AA99" s="8">
        <v>96</v>
      </c>
      <c r="AB99" t="b">
        <f>OR(Tabla5[[#This Row],[Tiempo_lineal (ns)]]&gt;$L$508,Tabla5[[#This Row],[Tiempo_lineal (ns)]]&lt;$L$509)</f>
        <v>0</v>
      </c>
      <c r="AC99" t="b">
        <f>OR(Tabla5[[#This Row],[Tiempo_normal (ns)]]&gt;$M$508,Tabla5[[#This Row],[Tiempo_normal (ns)]]&lt;$M$509)</f>
        <v>0</v>
      </c>
      <c r="AD99" s="8">
        <v>96</v>
      </c>
      <c r="AE99" t="b">
        <f>OR(Tabla6[[#This Row],[Tiempo_lineal (ns)]]&gt;$O$508,Tabla6[[#This Row],[Tiempo_lineal (ns)]]&lt;$O$509)</f>
        <v>0</v>
      </c>
      <c r="AF99" s="1" t="b">
        <f>OR(Tabla6[[#This Row],[Tiempo_normal (ns)]]&gt;$P$508,Tabla6[[#This Row],[Tiempo_normal (ns)]]&lt;$P$509)</f>
        <v>0</v>
      </c>
    </row>
    <row r="100" spans="2:32" x14ac:dyDescent="0.3">
      <c r="B100">
        <v>97</v>
      </c>
      <c r="C100">
        <v>120</v>
      </c>
      <c r="D100">
        <v>56</v>
      </c>
      <c r="E100">
        <v>97</v>
      </c>
      <c r="F100">
        <v>107</v>
      </c>
      <c r="G100">
        <v>85</v>
      </c>
      <c r="H100">
        <v>97</v>
      </c>
      <c r="I100">
        <v>216</v>
      </c>
      <c r="J100">
        <v>153</v>
      </c>
      <c r="K100">
        <v>97</v>
      </c>
      <c r="L100">
        <v>1031</v>
      </c>
      <c r="M100">
        <v>1393</v>
      </c>
      <c r="N100">
        <v>97</v>
      </c>
      <c r="O100">
        <v>1940</v>
      </c>
      <c r="P100">
        <v>1208</v>
      </c>
      <c r="R100" s="7">
        <v>97</v>
      </c>
      <c r="S100" t="b">
        <f>OR(Tabla1[[#This Row],[Tiempo_lineal (ns)]]&gt;$C$508,Tabla1[[#This Row],[Tiempo_lineal (ns)]]&lt;$C$509)</f>
        <v>0</v>
      </c>
      <c r="T100" t="b">
        <f>OR(Tabla1[[#This Row],[Tiempo_normal (ns)]]&gt;$D$508,Tabla1[[#This Row],[Tiempo_normal (ns)]]&lt;$D$509)</f>
        <v>0</v>
      </c>
      <c r="U100" s="7">
        <v>97</v>
      </c>
      <c r="V100" t="b">
        <f>OR(Tabla3[[#This Row],[Tiempo_lineal (ns)]]&gt;$F$508,Tabla3[[#This Row],[Tiempo_lineal (ns)]]&lt;$F$509)</f>
        <v>0</v>
      </c>
      <c r="W100" t="b">
        <f>OR(Tabla3[[#This Row],[Tiempo_normal (ns)]]&gt;$G$508,Tabla3[[#This Row],[Tiempo_normal (ns)]]&lt;$G$509)</f>
        <v>0</v>
      </c>
      <c r="X100" s="7">
        <v>97</v>
      </c>
      <c r="Y100" t="b">
        <f>OR(Tabla4[[#This Row],[Tiempo_lineal (ns)]]&gt;$I$508,Tabla4[[#This Row],[Tiempo_lineal (ns)]]&lt;$I$509)</f>
        <v>0</v>
      </c>
      <c r="Z100" t="b">
        <f>OR(Tabla4[[#This Row],[Tiempo_normal (ns)]]&gt;$J$508,Tabla4[[#This Row],[Tiempo_normal (ns)]]&lt;$J$509)</f>
        <v>0</v>
      </c>
      <c r="AA100" s="7">
        <v>97</v>
      </c>
      <c r="AB100" t="b">
        <f>OR(Tabla5[[#This Row],[Tiempo_lineal (ns)]]&gt;$L$508,Tabla5[[#This Row],[Tiempo_lineal (ns)]]&lt;$L$509)</f>
        <v>0</v>
      </c>
      <c r="AC100" t="b">
        <f>OR(Tabla5[[#This Row],[Tiempo_normal (ns)]]&gt;$M$508,Tabla5[[#This Row],[Tiempo_normal (ns)]]&lt;$M$509)</f>
        <v>1</v>
      </c>
      <c r="AD100" s="7">
        <v>97</v>
      </c>
      <c r="AE100" t="b">
        <f>OR(Tabla6[[#This Row],[Tiempo_lineal (ns)]]&gt;$O$508,Tabla6[[#This Row],[Tiempo_lineal (ns)]]&lt;$O$509)</f>
        <v>0</v>
      </c>
      <c r="AF100" s="1" t="b">
        <f>OR(Tabla6[[#This Row],[Tiempo_normal (ns)]]&gt;$P$508,Tabla6[[#This Row],[Tiempo_normal (ns)]]&lt;$P$509)</f>
        <v>0</v>
      </c>
    </row>
    <row r="101" spans="2:32" x14ac:dyDescent="0.3">
      <c r="B101">
        <v>98</v>
      </c>
      <c r="C101">
        <v>102</v>
      </c>
      <c r="D101">
        <v>55</v>
      </c>
      <c r="E101">
        <v>98</v>
      </c>
      <c r="F101">
        <v>111</v>
      </c>
      <c r="G101">
        <v>61</v>
      </c>
      <c r="H101">
        <v>98</v>
      </c>
      <c r="I101">
        <v>198</v>
      </c>
      <c r="J101">
        <v>155</v>
      </c>
      <c r="K101">
        <v>98</v>
      </c>
      <c r="L101">
        <v>2175</v>
      </c>
      <c r="M101">
        <v>580</v>
      </c>
      <c r="N101">
        <v>98</v>
      </c>
      <c r="O101">
        <v>2754</v>
      </c>
      <c r="P101">
        <v>3308</v>
      </c>
      <c r="R101" s="8">
        <v>98</v>
      </c>
      <c r="S101" t="b">
        <f>OR(Tabla1[[#This Row],[Tiempo_lineal (ns)]]&gt;$C$508,Tabla1[[#This Row],[Tiempo_lineal (ns)]]&lt;$C$509)</f>
        <v>0</v>
      </c>
      <c r="T101" t="b">
        <f>OR(Tabla1[[#This Row],[Tiempo_normal (ns)]]&gt;$D$508,Tabla1[[#This Row],[Tiempo_normal (ns)]]&lt;$D$509)</f>
        <v>0</v>
      </c>
      <c r="U101" s="8">
        <v>98</v>
      </c>
      <c r="V101" t="b">
        <f>OR(Tabla3[[#This Row],[Tiempo_lineal (ns)]]&gt;$F$508,Tabla3[[#This Row],[Tiempo_lineal (ns)]]&lt;$F$509)</f>
        <v>0</v>
      </c>
      <c r="W101" t="b">
        <f>OR(Tabla3[[#This Row],[Tiempo_normal (ns)]]&gt;$G$508,Tabla3[[#This Row],[Tiempo_normal (ns)]]&lt;$G$509)</f>
        <v>0</v>
      </c>
      <c r="X101" s="8">
        <v>98</v>
      </c>
      <c r="Y101" t="b">
        <f>OR(Tabla4[[#This Row],[Tiempo_lineal (ns)]]&gt;$I$508,Tabla4[[#This Row],[Tiempo_lineal (ns)]]&lt;$I$509)</f>
        <v>0</v>
      </c>
      <c r="Z101" t="b">
        <f>OR(Tabla4[[#This Row],[Tiempo_normal (ns)]]&gt;$J$508,Tabla4[[#This Row],[Tiempo_normal (ns)]]&lt;$J$509)</f>
        <v>0</v>
      </c>
      <c r="AA101" s="8">
        <v>98</v>
      </c>
      <c r="AB101" t="b">
        <f>OR(Tabla5[[#This Row],[Tiempo_lineal (ns)]]&gt;$L$508,Tabla5[[#This Row],[Tiempo_lineal (ns)]]&lt;$L$509)</f>
        <v>0</v>
      </c>
      <c r="AC101" t="b">
        <f>OR(Tabla5[[#This Row],[Tiempo_normal (ns)]]&gt;$M$508,Tabla5[[#This Row],[Tiempo_normal (ns)]]&lt;$M$509)</f>
        <v>0</v>
      </c>
      <c r="AD101" s="8">
        <v>98</v>
      </c>
      <c r="AE101" t="b">
        <f>OR(Tabla6[[#This Row],[Tiempo_lineal (ns)]]&gt;$O$508,Tabla6[[#This Row],[Tiempo_lineal (ns)]]&lt;$O$509)</f>
        <v>0</v>
      </c>
      <c r="AF101" s="1" t="b">
        <f>OR(Tabla6[[#This Row],[Tiempo_normal (ns)]]&gt;$P$508,Tabla6[[#This Row],[Tiempo_normal (ns)]]&lt;$P$509)</f>
        <v>1</v>
      </c>
    </row>
    <row r="102" spans="2:32" x14ac:dyDescent="0.3">
      <c r="B102">
        <v>99</v>
      </c>
      <c r="C102">
        <v>65</v>
      </c>
      <c r="D102">
        <v>58</v>
      </c>
      <c r="E102">
        <v>99</v>
      </c>
      <c r="F102">
        <v>128</v>
      </c>
      <c r="G102">
        <v>52</v>
      </c>
      <c r="H102">
        <v>99</v>
      </c>
      <c r="I102">
        <v>212</v>
      </c>
      <c r="J102">
        <v>166</v>
      </c>
      <c r="K102">
        <v>99</v>
      </c>
      <c r="L102">
        <v>1427</v>
      </c>
      <c r="M102">
        <v>929</v>
      </c>
      <c r="N102">
        <v>99</v>
      </c>
      <c r="O102">
        <v>2464</v>
      </c>
      <c r="P102">
        <v>1698</v>
      </c>
      <c r="R102" s="7">
        <v>99</v>
      </c>
      <c r="S102" t="b">
        <f>OR(Tabla1[[#This Row],[Tiempo_lineal (ns)]]&gt;$C$508,Tabla1[[#This Row],[Tiempo_lineal (ns)]]&lt;$C$509)</f>
        <v>0</v>
      </c>
      <c r="T102" t="b">
        <f>OR(Tabla1[[#This Row],[Tiempo_normal (ns)]]&gt;$D$508,Tabla1[[#This Row],[Tiempo_normal (ns)]]&lt;$D$509)</f>
        <v>0</v>
      </c>
      <c r="U102" s="7">
        <v>99</v>
      </c>
      <c r="V102" t="b">
        <f>OR(Tabla3[[#This Row],[Tiempo_lineal (ns)]]&gt;$F$508,Tabla3[[#This Row],[Tiempo_lineal (ns)]]&lt;$F$509)</f>
        <v>0</v>
      </c>
      <c r="W102" t="b">
        <f>OR(Tabla3[[#This Row],[Tiempo_normal (ns)]]&gt;$G$508,Tabla3[[#This Row],[Tiempo_normal (ns)]]&lt;$G$509)</f>
        <v>0</v>
      </c>
      <c r="X102" s="7">
        <v>99</v>
      </c>
      <c r="Y102" t="b">
        <f>OR(Tabla4[[#This Row],[Tiempo_lineal (ns)]]&gt;$I$508,Tabla4[[#This Row],[Tiempo_lineal (ns)]]&lt;$I$509)</f>
        <v>0</v>
      </c>
      <c r="Z102" t="b">
        <f>OR(Tabla4[[#This Row],[Tiempo_normal (ns)]]&gt;$J$508,Tabla4[[#This Row],[Tiempo_normal (ns)]]&lt;$J$509)</f>
        <v>0</v>
      </c>
      <c r="AA102" s="7">
        <v>99</v>
      </c>
      <c r="AB102" t="b">
        <f>OR(Tabla5[[#This Row],[Tiempo_lineal (ns)]]&gt;$L$508,Tabla5[[#This Row],[Tiempo_lineal (ns)]]&lt;$L$509)</f>
        <v>0</v>
      </c>
      <c r="AC102" t="b">
        <f>OR(Tabla5[[#This Row],[Tiempo_normal (ns)]]&gt;$M$508,Tabla5[[#This Row],[Tiempo_normal (ns)]]&lt;$M$509)</f>
        <v>0</v>
      </c>
      <c r="AD102" s="7">
        <v>99</v>
      </c>
      <c r="AE102" t="b">
        <f>OR(Tabla6[[#This Row],[Tiempo_lineal (ns)]]&gt;$O$508,Tabla6[[#This Row],[Tiempo_lineal (ns)]]&lt;$O$509)</f>
        <v>0</v>
      </c>
      <c r="AF102" s="1" t="b">
        <f>OR(Tabla6[[#This Row],[Tiempo_normal (ns)]]&gt;$P$508,Tabla6[[#This Row],[Tiempo_normal (ns)]]&lt;$P$509)</f>
        <v>0</v>
      </c>
    </row>
    <row r="103" spans="2:32" x14ac:dyDescent="0.3">
      <c r="B103">
        <v>100</v>
      </c>
      <c r="C103">
        <v>116</v>
      </c>
      <c r="D103">
        <v>52</v>
      </c>
      <c r="E103">
        <v>100</v>
      </c>
      <c r="F103">
        <v>102</v>
      </c>
      <c r="G103">
        <v>77</v>
      </c>
      <c r="H103">
        <v>100</v>
      </c>
      <c r="I103">
        <v>272</v>
      </c>
      <c r="J103">
        <v>320</v>
      </c>
      <c r="K103">
        <v>100</v>
      </c>
      <c r="L103">
        <v>2945</v>
      </c>
      <c r="M103">
        <v>177</v>
      </c>
      <c r="N103">
        <v>100</v>
      </c>
      <c r="O103">
        <v>2329</v>
      </c>
      <c r="P103">
        <v>1250</v>
      </c>
      <c r="R103" s="8">
        <v>100</v>
      </c>
      <c r="S103" t="b">
        <f>OR(Tabla1[[#This Row],[Tiempo_lineal (ns)]]&gt;$C$508,Tabla1[[#This Row],[Tiempo_lineal (ns)]]&lt;$C$509)</f>
        <v>0</v>
      </c>
      <c r="T103" t="b">
        <f>OR(Tabla1[[#This Row],[Tiempo_normal (ns)]]&gt;$D$508,Tabla1[[#This Row],[Tiempo_normal (ns)]]&lt;$D$509)</f>
        <v>0</v>
      </c>
      <c r="U103" s="8">
        <v>100</v>
      </c>
      <c r="V103" t="b">
        <f>OR(Tabla3[[#This Row],[Tiempo_lineal (ns)]]&gt;$F$508,Tabla3[[#This Row],[Tiempo_lineal (ns)]]&lt;$F$509)</f>
        <v>0</v>
      </c>
      <c r="W103" t="b">
        <f>OR(Tabla3[[#This Row],[Tiempo_normal (ns)]]&gt;$G$508,Tabla3[[#This Row],[Tiempo_normal (ns)]]&lt;$G$509)</f>
        <v>0</v>
      </c>
      <c r="X103" s="8">
        <v>100</v>
      </c>
      <c r="Y103" t="b">
        <f>OR(Tabla4[[#This Row],[Tiempo_lineal (ns)]]&gt;$I$508,Tabla4[[#This Row],[Tiempo_lineal (ns)]]&lt;$I$509)</f>
        <v>0</v>
      </c>
      <c r="Z103" t="b">
        <f>OR(Tabla4[[#This Row],[Tiempo_normal (ns)]]&gt;$J$508,Tabla4[[#This Row],[Tiempo_normal (ns)]]&lt;$J$509)</f>
        <v>0</v>
      </c>
      <c r="AA103" s="8">
        <v>100</v>
      </c>
      <c r="AB103" t="b">
        <f>OR(Tabla5[[#This Row],[Tiempo_lineal (ns)]]&gt;$L$508,Tabla5[[#This Row],[Tiempo_lineal (ns)]]&lt;$L$509)</f>
        <v>0</v>
      </c>
      <c r="AC103" t="b">
        <f>OR(Tabla5[[#This Row],[Tiempo_normal (ns)]]&gt;$M$508,Tabla5[[#This Row],[Tiempo_normal (ns)]]&lt;$M$509)</f>
        <v>0</v>
      </c>
      <c r="AD103" s="8">
        <v>100</v>
      </c>
      <c r="AE103" t="b">
        <f>OR(Tabla6[[#This Row],[Tiempo_lineal (ns)]]&gt;$O$508,Tabla6[[#This Row],[Tiempo_lineal (ns)]]&lt;$O$509)</f>
        <v>0</v>
      </c>
      <c r="AF103" s="1" t="b">
        <f>OR(Tabla6[[#This Row],[Tiempo_normal (ns)]]&gt;$P$508,Tabla6[[#This Row],[Tiempo_normal (ns)]]&lt;$P$509)</f>
        <v>0</v>
      </c>
    </row>
    <row r="104" spans="2:32" x14ac:dyDescent="0.3">
      <c r="B104">
        <v>101</v>
      </c>
      <c r="C104">
        <v>72</v>
      </c>
      <c r="D104">
        <v>47</v>
      </c>
      <c r="E104">
        <v>101</v>
      </c>
      <c r="F104">
        <v>166</v>
      </c>
      <c r="G104">
        <v>128</v>
      </c>
      <c r="H104">
        <v>101</v>
      </c>
      <c r="I104">
        <v>166</v>
      </c>
      <c r="J104">
        <v>207</v>
      </c>
      <c r="K104">
        <v>101</v>
      </c>
      <c r="L104">
        <v>1412</v>
      </c>
      <c r="M104">
        <v>479</v>
      </c>
      <c r="N104">
        <v>101</v>
      </c>
      <c r="O104">
        <v>1672</v>
      </c>
      <c r="P104">
        <v>2070</v>
      </c>
      <c r="R104" s="7">
        <v>101</v>
      </c>
      <c r="S104" t="b">
        <f>OR(Tabla1[[#This Row],[Tiempo_lineal (ns)]]&gt;$C$508,Tabla1[[#This Row],[Tiempo_lineal (ns)]]&lt;$C$509)</f>
        <v>0</v>
      </c>
      <c r="T104" t="b">
        <f>OR(Tabla1[[#This Row],[Tiempo_normal (ns)]]&gt;$D$508,Tabla1[[#This Row],[Tiempo_normal (ns)]]&lt;$D$509)</f>
        <v>0</v>
      </c>
      <c r="U104" s="7">
        <v>101</v>
      </c>
      <c r="V104" t="b">
        <f>OR(Tabla3[[#This Row],[Tiempo_lineal (ns)]]&gt;$F$508,Tabla3[[#This Row],[Tiempo_lineal (ns)]]&lt;$F$509)</f>
        <v>0</v>
      </c>
      <c r="W104" t="b">
        <f>OR(Tabla3[[#This Row],[Tiempo_normal (ns)]]&gt;$G$508,Tabla3[[#This Row],[Tiempo_normal (ns)]]&lt;$G$509)</f>
        <v>0</v>
      </c>
      <c r="X104" s="7">
        <v>101</v>
      </c>
      <c r="Y104" t="b">
        <f>OR(Tabla4[[#This Row],[Tiempo_lineal (ns)]]&gt;$I$508,Tabla4[[#This Row],[Tiempo_lineal (ns)]]&lt;$I$509)</f>
        <v>0</v>
      </c>
      <c r="Z104" t="b">
        <f>OR(Tabla4[[#This Row],[Tiempo_normal (ns)]]&gt;$J$508,Tabla4[[#This Row],[Tiempo_normal (ns)]]&lt;$J$509)</f>
        <v>0</v>
      </c>
      <c r="AA104" s="7">
        <v>101</v>
      </c>
      <c r="AB104" t="b">
        <f>OR(Tabla5[[#This Row],[Tiempo_lineal (ns)]]&gt;$L$508,Tabla5[[#This Row],[Tiempo_lineal (ns)]]&lt;$L$509)</f>
        <v>0</v>
      </c>
      <c r="AC104" t="b">
        <f>OR(Tabla5[[#This Row],[Tiempo_normal (ns)]]&gt;$M$508,Tabla5[[#This Row],[Tiempo_normal (ns)]]&lt;$M$509)</f>
        <v>0</v>
      </c>
      <c r="AD104" s="7">
        <v>101</v>
      </c>
      <c r="AE104" t="b">
        <f>OR(Tabla6[[#This Row],[Tiempo_lineal (ns)]]&gt;$O$508,Tabla6[[#This Row],[Tiempo_lineal (ns)]]&lt;$O$509)</f>
        <v>0</v>
      </c>
      <c r="AF104" s="1" t="b">
        <f>OR(Tabla6[[#This Row],[Tiempo_normal (ns)]]&gt;$P$508,Tabla6[[#This Row],[Tiempo_normal (ns)]]&lt;$P$509)</f>
        <v>0</v>
      </c>
    </row>
    <row r="105" spans="2:32" x14ac:dyDescent="0.3">
      <c r="B105">
        <v>102</v>
      </c>
      <c r="C105">
        <v>100</v>
      </c>
      <c r="D105">
        <v>62</v>
      </c>
      <c r="E105">
        <v>102</v>
      </c>
      <c r="F105">
        <v>135</v>
      </c>
      <c r="G105">
        <v>108</v>
      </c>
      <c r="H105">
        <v>102</v>
      </c>
      <c r="I105">
        <v>341</v>
      </c>
      <c r="J105">
        <v>309</v>
      </c>
      <c r="K105">
        <v>102</v>
      </c>
      <c r="L105">
        <v>1462</v>
      </c>
      <c r="M105">
        <v>597</v>
      </c>
      <c r="N105">
        <v>102</v>
      </c>
      <c r="O105">
        <v>4473</v>
      </c>
      <c r="P105">
        <v>526</v>
      </c>
      <c r="R105" s="8">
        <v>102</v>
      </c>
      <c r="S105" t="b">
        <f>OR(Tabla1[[#This Row],[Tiempo_lineal (ns)]]&gt;$C$508,Tabla1[[#This Row],[Tiempo_lineal (ns)]]&lt;$C$509)</f>
        <v>0</v>
      </c>
      <c r="T105" t="b">
        <f>OR(Tabla1[[#This Row],[Tiempo_normal (ns)]]&gt;$D$508,Tabla1[[#This Row],[Tiempo_normal (ns)]]&lt;$D$509)</f>
        <v>0</v>
      </c>
      <c r="U105" s="8">
        <v>102</v>
      </c>
      <c r="V105" t="b">
        <f>OR(Tabla3[[#This Row],[Tiempo_lineal (ns)]]&gt;$F$508,Tabla3[[#This Row],[Tiempo_lineal (ns)]]&lt;$F$509)</f>
        <v>0</v>
      </c>
      <c r="W105" t="b">
        <f>OR(Tabla3[[#This Row],[Tiempo_normal (ns)]]&gt;$G$508,Tabla3[[#This Row],[Tiempo_normal (ns)]]&lt;$G$509)</f>
        <v>0</v>
      </c>
      <c r="X105" s="8">
        <v>102</v>
      </c>
      <c r="Y105" t="b">
        <f>OR(Tabla4[[#This Row],[Tiempo_lineal (ns)]]&gt;$I$508,Tabla4[[#This Row],[Tiempo_lineal (ns)]]&lt;$I$509)</f>
        <v>0</v>
      </c>
      <c r="Z105" t="b">
        <f>OR(Tabla4[[#This Row],[Tiempo_normal (ns)]]&gt;$J$508,Tabla4[[#This Row],[Tiempo_normal (ns)]]&lt;$J$509)</f>
        <v>0</v>
      </c>
      <c r="AA105" s="8">
        <v>102</v>
      </c>
      <c r="AB105" t="b">
        <f>OR(Tabla5[[#This Row],[Tiempo_lineal (ns)]]&gt;$L$508,Tabla5[[#This Row],[Tiempo_lineal (ns)]]&lt;$L$509)</f>
        <v>0</v>
      </c>
      <c r="AC105" t="b">
        <f>OR(Tabla5[[#This Row],[Tiempo_normal (ns)]]&gt;$M$508,Tabla5[[#This Row],[Tiempo_normal (ns)]]&lt;$M$509)</f>
        <v>0</v>
      </c>
      <c r="AD105" s="8">
        <v>102</v>
      </c>
      <c r="AE105" t="b">
        <f>OR(Tabla6[[#This Row],[Tiempo_lineal (ns)]]&gt;$O$508,Tabla6[[#This Row],[Tiempo_lineal (ns)]]&lt;$O$509)</f>
        <v>1</v>
      </c>
      <c r="AF105" s="1" t="b">
        <f>OR(Tabla6[[#This Row],[Tiempo_normal (ns)]]&gt;$P$508,Tabla6[[#This Row],[Tiempo_normal (ns)]]&lt;$P$509)</f>
        <v>0</v>
      </c>
    </row>
    <row r="106" spans="2:32" x14ac:dyDescent="0.3">
      <c r="B106">
        <v>103</v>
      </c>
      <c r="C106">
        <v>99</v>
      </c>
      <c r="D106">
        <v>75</v>
      </c>
      <c r="E106">
        <v>103</v>
      </c>
      <c r="F106">
        <v>189</v>
      </c>
      <c r="G106">
        <v>335</v>
      </c>
      <c r="H106">
        <v>103</v>
      </c>
      <c r="I106">
        <v>252</v>
      </c>
      <c r="J106">
        <v>162</v>
      </c>
      <c r="K106">
        <v>103</v>
      </c>
      <c r="L106">
        <v>1330</v>
      </c>
      <c r="M106">
        <v>621</v>
      </c>
      <c r="N106">
        <v>103</v>
      </c>
      <c r="O106">
        <v>2685</v>
      </c>
      <c r="P106">
        <v>449</v>
      </c>
      <c r="R106" s="7">
        <v>103</v>
      </c>
      <c r="S106" t="b">
        <f>OR(Tabla1[[#This Row],[Tiempo_lineal (ns)]]&gt;$C$508,Tabla1[[#This Row],[Tiempo_lineal (ns)]]&lt;$C$509)</f>
        <v>0</v>
      </c>
      <c r="T106" t="b">
        <f>OR(Tabla1[[#This Row],[Tiempo_normal (ns)]]&gt;$D$508,Tabla1[[#This Row],[Tiempo_normal (ns)]]&lt;$D$509)</f>
        <v>0</v>
      </c>
      <c r="U106" s="7">
        <v>103</v>
      </c>
      <c r="V106" t="b">
        <f>OR(Tabla3[[#This Row],[Tiempo_lineal (ns)]]&gt;$F$508,Tabla3[[#This Row],[Tiempo_lineal (ns)]]&lt;$F$509)</f>
        <v>0</v>
      </c>
      <c r="W106" t="b">
        <f>OR(Tabla3[[#This Row],[Tiempo_normal (ns)]]&gt;$G$508,Tabla3[[#This Row],[Tiempo_normal (ns)]]&lt;$G$509)</f>
        <v>1</v>
      </c>
      <c r="X106" s="7">
        <v>103</v>
      </c>
      <c r="Y106" t="b">
        <f>OR(Tabla4[[#This Row],[Tiempo_lineal (ns)]]&gt;$I$508,Tabla4[[#This Row],[Tiempo_lineal (ns)]]&lt;$I$509)</f>
        <v>0</v>
      </c>
      <c r="Z106" t="b">
        <f>OR(Tabla4[[#This Row],[Tiempo_normal (ns)]]&gt;$J$508,Tabla4[[#This Row],[Tiempo_normal (ns)]]&lt;$J$509)</f>
        <v>0</v>
      </c>
      <c r="AA106" s="7">
        <v>103</v>
      </c>
      <c r="AB106" t="b">
        <f>OR(Tabla5[[#This Row],[Tiempo_lineal (ns)]]&gt;$L$508,Tabla5[[#This Row],[Tiempo_lineal (ns)]]&lt;$L$509)</f>
        <v>0</v>
      </c>
      <c r="AC106" t="b">
        <f>OR(Tabla5[[#This Row],[Tiempo_normal (ns)]]&gt;$M$508,Tabla5[[#This Row],[Tiempo_normal (ns)]]&lt;$M$509)</f>
        <v>0</v>
      </c>
      <c r="AD106" s="7">
        <v>103</v>
      </c>
      <c r="AE106" t="b">
        <f>OR(Tabla6[[#This Row],[Tiempo_lineal (ns)]]&gt;$O$508,Tabla6[[#This Row],[Tiempo_lineal (ns)]]&lt;$O$509)</f>
        <v>0</v>
      </c>
      <c r="AF106" s="1" t="b">
        <f>OR(Tabla6[[#This Row],[Tiempo_normal (ns)]]&gt;$P$508,Tabla6[[#This Row],[Tiempo_normal (ns)]]&lt;$P$509)</f>
        <v>0</v>
      </c>
    </row>
    <row r="107" spans="2:32" x14ac:dyDescent="0.3">
      <c r="B107">
        <v>104</v>
      </c>
      <c r="C107">
        <v>70</v>
      </c>
      <c r="D107">
        <v>86</v>
      </c>
      <c r="E107">
        <v>104</v>
      </c>
      <c r="F107">
        <v>428</v>
      </c>
      <c r="G107">
        <v>123</v>
      </c>
      <c r="H107">
        <v>104</v>
      </c>
      <c r="I107">
        <v>220</v>
      </c>
      <c r="J107">
        <v>306</v>
      </c>
      <c r="K107">
        <v>104</v>
      </c>
      <c r="L107">
        <v>1128</v>
      </c>
      <c r="M107">
        <v>348</v>
      </c>
      <c r="N107">
        <v>104</v>
      </c>
      <c r="O107">
        <v>3438</v>
      </c>
      <c r="P107">
        <v>1286</v>
      </c>
      <c r="R107" s="8">
        <v>104</v>
      </c>
      <c r="S107" t="b">
        <f>OR(Tabla1[[#This Row],[Tiempo_lineal (ns)]]&gt;$C$508,Tabla1[[#This Row],[Tiempo_lineal (ns)]]&lt;$C$509)</f>
        <v>0</v>
      </c>
      <c r="T107" t="b">
        <f>OR(Tabla1[[#This Row],[Tiempo_normal (ns)]]&gt;$D$508,Tabla1[[#This Row],[Tiempo_normal (ns)]]&lt;$D$509)</f>
        <v>0</v>
      </c>
      <c r="U107" s="8">
        <v>104</v>
      </c>
      <c r="V107" t="b">
        <f>OR(Tabla3[[#This Row],[Tiempo_lineal (ns)]]&gt;$F$508,Tabla3[[#This Row],[Tiempo_lineal (ns)]]&lt;$F$509)</f>
        <v>1</v>
      </c>
      <c r="W107" t="b">
        <f>OR(Tabla3[[#This Row],[Tiempo_normal (ns)]]&gt;$G$508,Tabla3[[#This Row],[Tiempo_normal (ns)]]&lt;$G$509)</f>
        <v>0</v>
      </c>
      <c r="X107" s="8">
        <v>104</v>
      </c>
      <c r="Y107" t="b">
        <f>OR(Tabla4[[#This Row],[Tiempo_lineal (ns)]]&gt;$I$508,Tabla4[[#This Row],[Tiempo_lineal (ns)]]&lt;$I$509)</f>
        <v>0</v>
      </c>
      <c r="Z107" t="b">
        <f>OR(Tabla4[[#This Row],[Tiempo_normal (ns)]]&gt;$J$508,Tabla4[[#This Row],[Tiempo_normal (ns)]]&lt;$J$509)</f>
        <v>0</v>
      </c>
      <c r="AA107" s="8">
        <v>104</v>
      </c>
      <c r="AB107" t="b">
        <f>OR(Tabla5[[#This Row],[Tiempo_lineal (ns)]]&gt;$L$508,Tabla5[[#This Row],[Tiempo_lineal (ns)]]&lt;$L$509)</f>
        <v>0</v>
      </c>
      <c r="AC107" t="b">
        <f>OR(Tabla5[[#This Row],[Tiempo_normal (ns)]]&gt;$M$508,Tabla5[[#This Row],[Tiempo_normal (ns)]]&lt;$M$509)</f>
        <v>0</v>
      </c>
      <c r="AD107" s="8">
        <v>104</v>
      </c>
      <c r="AE107" t="b">
        <f>OR(Tabla6[[#This Row],[Tiempo_lineal (ns)]]&gt;$O$508,Tabla6[[#This Row],[Tiempo_lineal (ns)]]&lt;$O$509)</f>
        <v>0</v>
      </c>
      <c r="AF107" s="1" t="b">
        <f>OR(Tabla6[[#This Row],[Tiempo_normal (ns)]]&gt;$P$508,Tabla6[[#This Row],[Tiempo_normal (ns)]]&lt;$P$509)</f>
        <v>0</v>
      </c>
    </row>
    <row r="108" spans="2:32" x14ac:dyDescent="0.3">
      <c r="B108">
        <v>105</v>
      </c>
      <c r="C108">
        <v>107</v>
      </c>
      <c r="D108">
        <v>42</v>
      </c>
      <c r="E108">
        <v>105</v>
      </c>
      <c r="F108">
        <v>197</v>
      </c>
      <c r="G108">
        <v>79</v>
      </c>
      <c r="H108">
        <v>105</v>
      </c>
      <c r="I108">
        <v>264</v>
      </c>
      <c r="J108">
        <v>185</v>
      </c>
      <c r="K108">
        <v>105</v>
      </c>
      <c r="L108">
        <v>821</v>
      </c>
      <c r="M108">
        <v>236</v>
      </c>
      <c r="N108">
        <v>105</v>
      </c>
      <c r="O108">
        <v>4284</v>
      </c>
      <c r="P108">
        <v>1014</v>
      </c>
      <c r="R108" s="7">
        <v>105</v>
      </c>
      <c r="S108" t="b">
        <f>OR(Tabla1[[#This Row],[Tiempo_lineal (ns)]]&gt;$C$508,Tabla1[[#This Row],[Tiempo_lineal (ns)]]&lt;$C$509)</f>
        <v>0</v>
      </c>
      <c r="T108" t="b">
        <f>OR(Tabla1[[#This Row],[Tiempo_normal (ns)]]&gt;$D$508,Tabla1[[#This Row],[Tiempo_normal (ns)]]&lt;$D$509)</f>
        <v>0</v>
      </c>
      <c r="U108" s="7">
        <v>105</v>
      </c>
      <c r="V108" t="b">
        <f>OR(Tabla3[[#This Row],[Tiempo_lineal (ns)]]&gt;$F$508,Tabla3[[#This Row],[Tiempo_lineal (ns)]]&lt;$F$509)</f>
        <v>0</v>
      </c>
      <c r="W108" t="b">
        <f>OR(Tabla3[[#This Row],[Tiempo_normal (ns)]]&gt;$G$508,Tabla3[[#This Row],[Tiempo_normal (ns)]]&lt;$G$509)</f>
        <v>0</v>
      </c>
      <c r="X108" s="7">
        <v>105</v>
      </c>
      <c r="Y108" t="b">
        <f>OR(Tabla4[[#This Row],[Tiempo_lineal (ns)]]&gt;$I$508,Tabla4[[#This Row],[Tiempo_lineal (ns)]]&lt;$I$509)</f>
        <v>0</v>
      </c>
      <c r="Z108" t="b">
        <f>OR(Tabla4[[#This Row],[Tiempo_normal (ns)]]&gt;$J$508,Tabla4[[#This Row],[Tiempo_normal (ns)]]&lt;$J$509)</f>
        <v>0</v>
      </c>
      <c r="AA108" s="7">
        <v>105</v>
      </c>
      <c r="AB108" t="b">
        <f>OR(Tabla5[[#This Row],[Tiempo_lineal (ns)]]&gt;$L$508,Tabla5[[#This Row],[Tiempo_lineal (ns)]]&lt;$L$509)</f>
        <v>0</v>
      </c>
      <c r="AC108" t="b">
        <f>OR(Tabla5[[#This Row],[Tiempo_normal (ns)]]&gt;$M$508,Tabla5[[#This Row],[Tiempo_normal (ns)]]&lt;$M$509)</f>
        <v>0</v>
      </c>
      <c r="AD108" s="7">
        <v>105</v>
      </c>
      <c r="AE108" t="b">
        <f>OR(Tabla6[[#This Row],[Tiempo_lineal (ns)]]&gt;$O$508,Tabla6[[#This Row],[Tiempo_lineal (ns)]]&lt;$O$509)</f>
        <v>0</v>
      </c>
      <c r="AF108" s="1" t="b">
        <f>OR(Tabla6[[#This Row],[Tiempo_normal (ns)]]&gt;$P$508,Tabla6[[#This Row],[Tiempo_normal (ns)]]&lt;$P$509)</f>
        <v>0</v>
      </c>
    </row>
    <row r="109" spans="2:32" x14ac:dyDescent="0.3">
      <c r="B109">
        <v>106</v>
      </c>
      <c r="C109">
        <v>96</v>
      </c>
      <c r="D109">
        <v>54</v>
      </c>
      <c r="E109">
        <v>106</v>
      </c>
      <c r="F109">
        <v>219</v>
      </c>
      <c r="G109">
        <v>102</v>
      </c>
      <c r="H109">
        <v>106</v>
      </c>
      <c r="I109">
        <v>254</v>
      </c>
      <c r="J109">
        <v>220</v>
      </c>
      <c r="K109">
        <v>106</v>
      </c>
      <c r="L109">
        <v>361</v>
      </c>
      <c r="M109">
        <v>1002</v>
      </c>
      <c r="N109">
        <v>106</v>
      </c>
      <c r="O109">
        <v>2184</v>
      </c>
      <c r="P109">
        <v>943</v>
      </c>
      <c r="R109" s="8">
        <v>106</v>
      </c>
      <c r="S109" t="b">
        <f>OR(Tabla1[[#This Row],[Tiempo_lineal (ns)]]&gt;$C$508,Tabla1[[#This Row],[Tiempo_lineal (ns)]]&lt;$C$509)</f>
        <v>0</v>
      </c>
      <c r="T109" t="b">
        <f>OR(Tabla1[[#This Row],[Tiempo_normal (ns)]]&gt;$D$508,Tabla1[[#This Row],[Tiempo_normal (ns)]]&lt;$D$509)</f>
        <v>0</v>
      </c>
      <c r="U109" s="8">
        <v>106</v>
      </c>
      <c r="V109" t="b">
        <f>OR(Tabla3[[#This Row],[Tiempo_lineal (ns)]]&gt;$F$508,Tabla3[[#This Row],[Tiempo_lineal (ns)]]&lt;$F$509)</f>
        <v>0</v>
      </c>
      <c r="W109" t="b">
        <f>OR(Tabla3[[#This Row],[Tiempo_normal (ns)]]&gt;$G$508,Tabla3[[#This Row],[Tiempo_normal (ns)]]&lt;$G$509)</f>
        <v>0</v>
      </c>
      <c r="X109" s="8">
        <v>106</v>
      </c>
      <c r="Y109" t="b">
        <f>OR(Tabla4[[#This Row],[Tiempo_lineal (ns)]]&gt;$I$508,Tabla4[[#This Row],[Tiempo_lineal (ns)]]&lt;$I$509)</f>
        <v>0</v>
      </c>
      <c r="Z109" t="b">
        <f>OR(Tabla4[[#This Row],[Tiempo_normal (ns)]]&gt;$J$508,Tabla4[[#This Row],[Tiempo_normal (ns)]]&lt;$J$509)</f>
        <v>0</v>
      </c>
      <c r="AA109" s="8">
        <v>106</v>
      </c>
      <c r="AB109" t="b">
        <f>OR(Tabla5[[#This Row],[Tiempo_lineal (ns)]]&gt;$L$508,Tabla5[[#This Row],[Tiempo_lineal (ns)]]&lt;$L$509)</f>
        <v>0</v>
      </c>
      <c r="AC109" t="b">
        <f>OR(Tabla5[[#This Row],[Tiempo_normal (ns)]]&gt;$M$508,Tabla5[[#This Row],[Tiempo_normal (ns)]]&lt;$M$509)</f>
        <v>0</v>
      </c>
      <c r="AD109" s="8">
        <v>106</v>
      </c>
      <c r="AE109" t="b">
        <f>OR(Tabla6[[#This Row],[Tiempo_lineal (ns)]]&gt;$O$508,Tabla6[[#This Row],[Tiempo_lineal (ns)]]&lt;$O$509)</f>
        <v>0</v>
      </c>
      <c r="AF109" s="1" t="b">
        <f>OR(Tabla6[[#This Row],[Tiempo_normal (ns)]]&gt;$P$508,Tabla6[[#This Row],[Tiempo_normal (ns)]]&lt;$P$509)</f>
        <v>0</v>
      </c>
    </row>
    <row r="110" spans="2:32" x14ac:dyDescent="0.3">
      <c r="B110">
        <v>107</v>
      </c>
      <c r="C110">
        <v>127</v>
      </c>
      <c r="D110">
        <v>43</v>
      </c>
      <c r="E110">
        <v>107</v>
      </c>
      <c r="F110">
        <v>175</v>
      </c>
      <c r="G110">
        <v>116</v>
      </c>
      <c r="H110">
        <v>107</v>
      </c>
      <c r="I110">
        <v>348</v>
      </c>
      <c r="J110">
        <v>104</v>
      </c>
      <c r="K110">
        <v>107</v>
      </c>
      <c r="L110">
        <v>1394</v>
      </c>
      <c r="M110">
        <v>298</v>
      </c>
      <c r="N110">
        <v>107</v>
      </c>
      <c r="O110">
        <v>2891</v>
      </c>
      <c r="P110">
        <v>965</v>
      </c>
      <c r="R110" s="7">
        <v>107</v>
      </c>
      <c r="S110" t="b">
        <f>OR(Tabla1[[#This Row],[Tiempo_lineal (ns)]]&gt;$C$508,Tabla1[[#This Row],[Tiempo_lineal (ns)]]&lt;$C$509)</f>
        <v>0</v>
      </c>
      <c r="T110" t="b">
        <f>OR(Tabla1[[#This Row],[Tiempo_normal (ns)]]&gt;$D$508,Tabla1[[#This Row],[Tiempo_normal (ns)]]&lt;$D$509)</f>
        <v>0</v>
      </c>
      <c r="U110" s="7">
        <v>107</v>
      </c>
      <c r="V110" t="b">
        <f>OR(Tabla3[[#This Row],[Tiempo_lineal (ns)]]&gt;$F$508,Tabla3[[#This Row],[Tiempo_lineal (ns)]]&lt;$F$509)</f>
        <v>0</v>
      </c>
      <c r="W110" t="b">
        <f>OR(Tabla3[[#This Row],[Tiempo_normal (ns)]]&gt;$G$508,Tabla3[[#This Row],[Tiempo_normal (ns)]]&lt;$G$509)</f>
        <v>0</v>
      </c>
      <c r="X110" s="7">
        <v>107</v>
      </c>
      <c r="Y110" t="b">
        <f>OR(Tabla4[[#This Row],[Tiempo_lineal (ns)]]&gt;$I$508,Tabla4[[#This Row],[Tiempo_lineal (ns)]]&lt;$I$509)</f>
        <v>0</v>
      </c>
      <c r="Z110" t="b">
        <f>OR(Tabla4[[#This Row],[Tiempo_normal (ns)]]&gt;$J$508,Tabla4[[#This Row],[Tiempo_normal (ns)]]&lt;$J$509)</f>
        <v>0</v>
      </c>
      <c r="AA110" s="7">
        <v>107</v>
      </c>
      <c r="AB110" t="b">
        <f>OR(Tabla5[[#This Row],[Tiempo_lineal (ns)]]&gt;$L$508,Tabla5[[#This Row],[Tiempo_lineal (ns)]]&lt;$L$509)</f>
        <v>0</v>
      </c>
      <c r="AC110" t="b">
        <f>OR(Tabla5[[#This Row],[Tiempo_normal (ns)]]&gt;$M$508,Tabla5[[#This Row],[Tiempo_normal (ns)]]&lt;$M$509)</f>
        <v>0</v>
      </c>
      <c r="AD110" s="7">
        <v>107</v>
      </c>
      <c r="AE110" t="b">
        <f>OR(Tabla6[[#This Row],[Tiempo_lineal (ns)]]&gt;$O$508,Tabla6[[#This Row],[Tiempo_lineal (ns)]]&lt;$O$509)</f>
        <v>0</v>
      </c>
      <c r="AF110" s="1" t="b">
        <f>OR(Tabla6[[#This Row],[Tiempo_normal (ns)]]&gt;$P$508,Tabla6[[#This Row],[Tiempo_normal (ns)]]&lt;$P$509)</f>
        <v>0</v>
      </c>
    </row>
    <row r="111" spans="2:32" x14ac:dyDescent="0.3">
      <c r="B111">
        <v>108</v>
      </c>
      <c r="C111">
        <v>102</v>
      </c>
      <c r="D111">
        <v>65</v>
      </c>
      <c r="E111">
        <v>108</v>
      </c>
      <c r="F111">
        <v>157</v>
      </c>
      <c r="G111">
        <v>131</v>
      </c>
      <c r="H111">
        <v>108</v>
      </c>
      <c r="I111">
        <v>461</v>
      </c>
      <c r="J111">
        <v>143</v>
      </c>
      <c r="K111">
        <v>108</v>
      </c>
      <c r="L111">
        <v>1033</v>
      </c>
      <c r="M111">
        <v>391</v>
      </c>
      <c r="N111">
        <v>108</v>
      </c>
      <c r="O111">
        <v>2706</v>
      </c>
      <c r="P111">
        <v>1591</v>
      </c>
      <c r="R111" s="8">
        <v>108</v>
      </c>
      <c r="S111" t="b">
        <f>OR(Tabla1[[#This Row],[Tiempo_lineal (ns)]]&gt;$C$508,Tabla1[[#This Row],[Tiempo_lineal (ns)]]&lt;$C$509)</f>
        <v>0</v>
      </c>
      <c r="T111" t="b">
        <f>OR(Tabla1[[#This Row],[Tiempo_normal (ns)]]&gt;$D$508,Tabla1[[#This Row],[Tiempo_normal (ns)]]&lt;$D$509)</f>
        <v>0</v>
      </c>
      <c r="U111" s="8">
        <v>108</v>
      </c>
      <c r="V111" t="b">
        <f>OR(Tabla3[[#This Row],[Tiempo_lineal (ns)]]&gt;$F$508,Tabla3[[#This Row],[Tiempo_lineal (ns)]]&lt;$F$509)</f>
        <v>0</v>
      </c>
      <c r="W111" t="b">
        <f>OR(Tabla3[[#This Row],[Tiempo_normal (ns)]]&gt;$G$508,Tabla3[[#This Row],[Tiempo_normal (ns)]]&lt;$G$509)</f>
        <v>0</v>
      </c>
      <c r="X111" s="8">
        <v>108</v>
      </c>
      <c r="Y111" t="b">
        <f>OR(Tabla4[[#This Row],[Tiempo_lineal (ns)]]&gt;$I$508,Tabla4[[#This Row],[Tiempo_lineal (ns)]]&lt;$I$509)</f>
        <v>0</v>
      </c>
      <c r="Z111" t="b">
        <f>OR(Tabla4[[#This Row],[Tiempo_normal (ns)]]&gt;$J$508,Tabla4[[#This Row],[Tiempo_normal (ns)]]&lt;$J$509)</f>
        <v>0</v>
      </c>
      <c r="AA111" s="8">
        <v>108</v>
      </c>
      <c r="AB111" t="b">
        <f>OR(Tabla5[[#This Row],[Tiempo_lineal (ns)]]&gt;$L$508,Tabla5[[#This Row],[Tiempo_lineal (ns)]]&lt;$L$509)</f>
        <v>0</v>
      </c>
      <c r="AC111" t="b">
        <f>OR(Tabla5[[#This Row],[Tiempo_normal (ns)]]&gt;$M$508,Tabla5[[#This Row],[Tiempo_normal (ns)]]&lt;$M$509)</f>
        <v>0</v>
      </c>
      <c r="AD111" s="8">
        <v>108</v>
      </c>
      <c r="AE111" t="b">
        <f>OR(Tabla6[[#This Row],[Tiempo_lineal (ns)]]&gt;$O$508,Tabla6[[#This Row],[Tiempo_lineal (ns)]]&lt;$O$509)</f>
        <v>0</v>
      </c>
      <c r="AF111" s="1" t="b">
        <f>OR(Tabla6[[#This Row],[Tiempo_normal (ns)]]&gt;$P$508,Tabla6[[#This Row],[Tiempo_normal (ns)]]&lt;$P$509)</f>
        <v>0</v>
      </c>
    </row>
    <row r="112" spans="2:32" x14ac:dyDescent="0.3">
      <c r="B112">
        <v>109</v>
      </c>
      <c r="C112">
        <v>135</v>
      </c>
      <c r="D112">
        <v>84</v>
      </c>
      <c r="E112">
        <v>109</v>
      </c>
      <c r="F112">
        <v>269</v>
      </c>
      <c r="G112">
        <v>95</v>
      </c>
      <c r="H112">
        <v>109</v>
      </c>
      <c r="I112">
        <v>922</v>
      </c>
      <c r="J112">
        <v>396</v>
      </c>
      <c r="K112">
        <v>109</v>
      </c>
      <c r="L112">
        <v>1399</v>
      </c>
      <c r="M112">
        <v>436</v>
      </c>
      <c r="N112">
        <v>109</v>
      </c>
      <c r="O112">
        <v>3109</v>
      </c>
      <c r="P112">
        <v>1094</v>
      </c>
      <c r="R112" s="7">
        <v>109</v>
      </c>
      <c r="S112" t="b">
        <f>OR(Tabla1[[#This Row],[Tiempo_lineal (ns)]]&gt;$C$508,Tabla1[[#This Row],[Tiempo_lineal (ns)]]&lt;$C$509)</f>
        <v>0</v>
      </c>
      <c r="T112" t="b">
        <f>OR(Tabla1[[#This Row],[Tiempo_normal (ns)]]&gt;$D$508,Tabla1[[#This Row],[Tiempo_normal (ns)]]&lt;$D$509)</f>
        <v>0</v>
      </c>
      <c r="U112" s="7">
        <v>109</v>
      </c>
      <c r="V112" t="b">
        <f>OR(Tabla3[[#This Row],[Tiempo_lineal (ns)]]&gt;$F$508,Tabla3[[#This Row],[Tiempo_lineal (ns)]]&lt;$F$509)</f>
        <v>0</v>
      </c>
      <c r="W112" t="b">
        <f>OR(Tabla3[[#This Row],[Tiempo_normal (ns)]]&gt;$G$508,Tabla3[[#This Row],[Tiempo_normal (ns)]]&lt;$G$509)</f>
        <v>0</v>
      </c>
      <c r="X112" s="7">
        <v>109</v>
      </c>
      <c r="Y112" t="b">
        <f>OR(Tabla4[[#This Row],[Tiempo_lineal (ns)]]&gt;$I$508,Tabla4[[#This Row],[Tiempo_lineal (ns)]]&lt;$I$509)</f>
        <v>1</v>
      </c>
      <c r="Z112" t="b">
        <f>OR(Tabla4[[#This Row],[Tiempo_normal (ns)]]&gt;$J$508,Tabla4[[#This Row],[Tiempo_normal (ns)]]&lt;$J$509)</f>
        <v>0</v>
      </c>
      <c r="AA112" s="7">
        <v>109</v>
      </c>
      <c r="AB112" t="b">
        <f>OR(Tabla5[[#This Row],[Tiempo_lineal (ns)]]&gt;$L$508,Tabla5[[#This Row],[Tiempo_lineal (ns)]]&lt;$L$509)</f>
        <v>0</v>
      </c>
      <c r="AC112" t="b">
        <f>OR(Tabla5[[#This Row],[Tiempo_normal (ns)]]&gt;$M$508,Tabla5[[#This Row],[Tiempo_normal (ns)]]&lt;$M$509)</f>
        <v>0</v>
      </c>
      <c r="AD112" s="7">
        <v>109</v>
      </c>
      <c r="AE112" t="b">
        <f>OR(Tabla6[[#This Row],[Tiempo_lineal (ns)]]&gt;$O$508,Tabla6[[#This Row],[Tiempo_lineal (ns)]]&lt;$O$509)</f>
        <v>0</v>
      </c>
      <c r="AF112" s="1" t="b">
        <f>OR(Tabla6[[#This Row],[Tiempo_normal (ns)]]&gt;$P$508,Tabla6[[#This Row],[Tiempo_normal (ns)]]&lt;$P$509)</f>
        <v>0</v>
      </c>
    </row>
    <row r="113" spans="2:32" x14ac:dyDescent="0.3">
      <c r="B113">
        <v>110</v>
      </c>
      <c r="C113">
        <v>136</v>
      </c>
      <c r="D113">
        <v>71</v>
      </c>
      <c r="E113">
        <v>110</v>
      </c>
      <c r="F113">
        <v>227</v>
      </c>
      <c r="G113">
        <v>112</v>
      </c>
      <c r="H113">
        <v>110</v>
      </c>
      <c r="I113">
        <v>185</v>
      </c>
      <c r="J113">
        <v>152</v>
      </c>
      <c r="K113">
        <v>110</v>
      </c>
      <c r="L113">
        <v>591</v>
      </c>
      <c r="M113">
        <v>348</v>
      </c>
      <c r="N113">
        <v>110</v>
      </c>
      <c r="O113">
        <v>2279</v>
      </c>
      <c r="P113">
        <v>939</v>
      </c>
      <c r="R113" s="8">
        <v>110</v>
      </c>
      <c r="S113" t="b">
        <f>OR(Tabla1[[#This Row],[Tiempo_lineal (ns)]]&gt;$C$508,Tabla1[[#This Row],[Tiempo_lineal (ns)]]&lt;$C$509)</f>
        <v>0</v>
      </c>
      <c r="T113" t="b">
        <f>OR(Tabla1[[#This Row],[Tiempo_normal (ns)]]&gt;$D$508,Tabla1[[#This Row],[Tiempo_normal (ns)]]&lt;$D$509)</f>
        <v>0</v>
      </c>
      <c r="U113" s="8">
        <v>110</v>
      </c>
      <c r="V113" t="b">
        <f>OR(Tabla3[[#This Row],[Tiempo_lineal (ns)]]&gt;$F$508,Tabla3[[#This Row],[Tiempo_lineal (ns)]]&lt;$F$509)</f>
        <v>0</v>
      </c>
      <c r="W113" t="b">
        <f>OR(Tabla3[[#This Row],[Tiempo_normal (ns)]]&gt;$G$508,Tabla3[[#This Row],[Tiempo_normal (ns)]]&lt;$G$509)</f>
        <v>0</v>
      </c>
      <c r="X113" s="8">
        <v>110</v>
      </c>
      <c r="Y113" t="b">
        <f>OR(Tabla4[[#This Row],[Tiempo_lineal (ns)]]&gt;$I$508,Tabla4[[#This Row],[Tiempo_lineal (ns)]]&lt;$I$509)</f>
        <v>0</v>
      </c>
      <c r="Z113" t="b">
        <f>OR(Tabla4[[#This Row],[Tiempo_normal (ns)]]&gt;$J$508,Tabla4[[#This Row],[Tiempo_normal (ns)]]&lt;$J$509)</f>
        <v>0</v>
      </c>
      <c r="AA113" s="8">
        <v>110</v>
      </c>
      <c r="AB113" t="b">
        <f>OR(Tabla5[[#This Row],[Tiempo_lineal (ns)]]&gt;$L$508,Tabla5[[#This Row],[Tiempo_lineal (ns)]]&lt;$L$509)</f>
        <v>0</v>
      </c>
      <c r="AC113" t="b">
        <f>OR(Tabla5[[#This Row],[Tiempo_normal (ns)]]&gt;$M$508,Tabla5[[#This Row],[Tiempo_normal (ns)]]&lt;$M$509)</f>
        <v>0</v>
      </c>
      <c r="AD113" s="8">
        <v>110</v>
      </c>
      <c r="AE113" t="b">
        <f>OR(Tabla6[[#This Row],[Tiempo_lineal (ns)]]&gt;$O$508,Tabla6[[#This Row],[Tiempo_lineal (ns)]]&lt;$O$509)</f>
        <v>0</v>
      </c>
      <c r="AF113" s="1" t="b">
        <f>OR(Tabla6[[#This Row],[Tiempo_normal (ns)]]&gt;$P$508,Tabla6[[#This Row],[Tiempo_normal (ns)]]&lt;$P$509)</f>
        <v>0</v>
      </c>
    </row>
    <row r="114" spans="2:32" x14ac:dyDescent="0.3">
      <c r="B114">
        <v>111</v>
      </c>
      <c r="C114">
        <v>100</v>
      </c>
      <c r="D114">
        <v>93</v>
      </c>
      <c r="E114">
        <v>111</v>
      </c>
      <c r="F114">
        <v>152</v>
      </c>
      <c r="G114">
        <v>116</v>
      </c>
      <c r="H114">
        <v>111</v>
      </c>
      <c r="I114">
        <v>169</v>
      </c>
      <c r="J114">
        <v>369</v>
      </c>
      <c r="K114">
        <v>111</v>
      </c>
      <c r="L114">
        <v>1414</v>
      </c>
      <c r="M114">
        <v>593</v>
      </c>
      <c r="N114">
        <v>111</v>
      </c>
      <c r="O114">
        <v>4735</v>
      </c>
      <c r="P114">
        <v>1073</v>
      </c>
      <c r="R114" s="7">
        <v>111</v>
      </c>
      <c r="S114" t="b">
        <f>OR(Tabla1[[#This Row],[Tiempo_lineal (ns)]]&gt;$C$508,Tabla1[[#This Row],[Tiempo_lineal (ns)]]&lt;$C$509)</f>
        <v>0</v>
      </c>
      <c r="T114" t="b">
        <f>OR(Tabla1[[#This Row],[Tiempo_normal (ns)]]&gt;$D$508,Tabla1[[#This Row],[Tiempo_normal (ns)]]&lt;$D$509)</f>
        <v>0</v>
      </c>
      <c r="U114" s="7">
        <v>111</v>
      </c>
      <c r="V114" t="b">
        <f>OR(Tabla3[[#This Row],[Tiempo_lineal (ns)]]&gt;$F$508,Tabla3[[#This Row],[Tiempo_lineal (ns)]]&lt;$F$509)</f>
        <v>0</v>
      </c>
      <c r="W114" t="b">
        <f>OR(Tabla3[[#This Row],[Tiempo_normal (ns)]]&gt;$G$508,Tabla3[[#This Row],[Tiempo_normal (ns)]]&lt;$G$509)</f>
        <v>0</v>
      </c>
      <c r="X114" s="7">
        <v>111</v>
      </c>
      <c r="Y114" t="b">
        <f>OR(Tabla4[[#This Row],[Tiempo_lineal (ns)]]&gt;$I$508,Tabla4[[#This Row],[Tiempo_lineal (ns)]]&lt;$I$509)</f>
        <v>0</v>
      </c>
      <c r="Z114" t="b">
        <f>OR(Tabla4[[#This Row],[Tiempo_normal (ns)]]&gt;$J$508,Tabla4[[#This Row],[Tiempo_normal (ns)]]&lt;$J$509)</f>
        <v>0</v>
      </c>
      <c r="AA114" s="7">
        <v>111</v>
      </c>
      <c r="AB114" t="b">
        <f>OR(Tabla5[[#This Row],[Tiempo_lineal (ns)]]&gt;$L$508,Tabla5[[#This Row],[Tiempo_lineal (ns)]]&lt;$L$509)</f>
        <v>0</v>
      </c>
      <c r="AC114" t="b">
        <f>OR(Tabla5[[#This Row],[Tiempo_normal (ns)]]&gt;$M$508,Tabla5[[#This Row],[Tiempo_normal (ns)]]&lt;$M$509)</f>
        <v>0</v>
      </c>
      <c r="AD114" s="7">
        <v>111</v>
      </c>
      <c r="AE114" t="b">
        <f>OR(Tabla6[[#This Row],[Tiempo_lineal (ns)]]&gt;$O$508,Tabla6[[#This Row],[Tiempo_lineal (ns)]]&lt;$O$509)</f>
        <v>1</v>
      </c>
      <c r="AF114" s="1" t="b">
        <f>OR(Tabla6[[#This Row],[Tiempo_normal (ns)]]&gt;$P$508,Tabla6[[#This Row],[Tiempo_normal (ns)]]&lt;$P$509)</f>
        <v>0</v>
      </c>
    </row>
    <row r="115" spans="2:32" x14ac:dyDescent="0.3">
      <c r="B115">
        <v>112</v>
      </c>
      <c r="C115">
        <v>122</v>
      </c>
      <c r="D115">
        <v>72</v>
      </c>
      <c r="E115">
        <v>112</v>
      </c>
      <c r="F115">
        <v>180</v>
      </c>
      <c r="G115">
        <v>115</v>
      </c>
      <c r="H115">
        <v>112</v>
      </c>
      <c r="I115">
        <v>216</v>
      </c>
      <c r="J115">
        <v>88</v>
      </c>
      <c r="K115">
        <v>112</v>
      </c>
      <c r="L115">
        <v>556</v>
      </c>
      <c r="M115">
        <v>523</v>
      </c>
      <c r="N115">
        <v>112</v>
      </c>
      <c r="O115">
        <v>4686</v>
      </c>
      <c r="P115">
        <v>1043</v>
      </c>
      <c r="R115" s="8">
        <v>112</v>
      </c>
      <c r="S115" t="b">
        <f>OR(Tabla1[[#This Row],[Tiempo_lineal (ns)]]&gt;$C$508,Tabla1[[#This Row],[Tiempo_lineal (ns)]]&lt;$C$509)</f>
        <v>0</v>
      </c>
      <c r="T115" t="b">
        <f>OR(Tabla1[[#This Row],[Tiempo_normal (ns)]]&gt;$D$508,Tabla1[[#This Row],[Tiempo_normal (ns)]]&lt;$D$509)</f>
        <v>0</v>
      </c>
      <c r="U115" s="8">
        <v>112</v>
      </c>
      <c r="V115" t="b">
        <f>OR(Tabla3[[#This Row],[Tiempo_lineal (ns)]]&gt;$F$508,Tabla3[[#This Row],[Tiempo_lineal (ns)]]&lt;$F$509)</f>
        <v>0</v>
      </c>
      <c r="W115" t="b">
        <f>OR(Tabla3[[#This Row],[Tiempo_normal (ns)]]&gt;$G$508,Tabla3[[#This Row],[Tiempo_normal (ns)]]&lt;$G$509)</f>
        <v>0</v>
      </c>
      <c r="X115" s="8">
        <v>112</v>
      </c>
      <c r="Y115" t="b">
        <f>OR(Tabla4[[#This Row],[Tiempo_lineal (ns)]]&gt;$I$508,Tabla4[[#This Row],[Tiempo_lineal (ns)]]&lt;$I$509)</f>
        <v>0</v>
      </c>
      <c r="Z115" t="b">
        <f>OR(Tabla4[[#This Row],[Tiempo_normal (ns)]]&gt;$J$508,Tabla4[[#This Row],[Tiempo_normal (ns)]]&lt;$J$509)</f>
        <v>0</v>
      </c>
      <c r="AA115" s="8">
        <v>112</v>
      </c>
      <c r="AB115" t="b">
        <f>OR(Tabla5[[#This Row],[Tiempo_lineal (ns)]]&gt;$L$508,Tabla5[[#This Row],[Tiempo_lineal (ns)]]&lt;$L$509)</f>
        <v>0</v>
      </c>
      <c r="AC115" t="b">
        <f>OR(Tabla5[[#This Row],[Tiempo_normal (ns)]]&gt;$M$508,Tabla5[[#This Row],[Tiempo_normal (ns)]]&lt;$M$509)</f>
        <v>0</v>
      </c>
      <c r="AD115" s="8">
        <v>112</v>
      </c>
      <c r="AE115" t="b">
        <f>OR(Tabla6[[#This Row],[Tiempo_lineal (ns)]]&gt;$O$508,Tabla6[[#This Row],[Tiempo_lineal (ns)]]&lt;$O$509)</f>
        <v>1</v>
      </c>
      <c r="AF115" s="1" t="b">
        <f>OR(Tabla6[[#This Row],[Tiempo_normal (ns)]]&gt;$P$508,Tabla6[[#This Row],[Tiempo_normal (ns)]]&lt;$P$509)</f>
        <v>0</v>
      </c>
    </row>
    <row r="116" spans="2:32" x14ac:dyDescent="0.3">
      <c r="B116">
        <v>113</v>
      </c>
      <c r="C116">
        <v>120</v>
      </c>
      <c r="D116">
        <v>49</v>
      </c>
      <c r="E116">
        <v>113</v>
      </c>
      <c r="F116">
        <v>128</v>
      </c>
      <c r="G116">
        <v>75</v>
      </c>
      <c r="H116">
        <v>113</v>
      </c>
      <c r="I116">
        <v>158</v>
      </c>
      <c r="J116">
        <v>197</v>
      </c>
      <c r="K116">
        <v>113</v>
      </c>
      <c r="L116">
        <v>483</v>
      </c>
      <c r="M116">
        <v>981</v>
      </c>
      <c r="N116">
        <v>113</v>
      </c>
      <c r="O116">
        <v>2102</v>
      </c>
      <c r="P116">
        <v>1431</v>
      </c>
      <c r="R116" s="7">
        <v>113</v>
      </c>
      <c r="S116" t="b">
        <f>OR(Tabla1[[#This Row],[Tiempo_lineal (ns)]]&gt;$C$508,Tabla1[[#This Row],[Tiempo_lineal (ns)]]&lt;$C$509)</f>
        <v>0</v>
      </c>
      <c r="T116" t="b">
        <f>OR(Tabla1[[#This Row],[Tiempo_normal (ns)]]&gt;$D$508,Tabla1[[#This Row],[Tiempo_normal (ns)]]&lt;$D$509)</f>
        <v>0</v>
      </c>
      <c r="U116" s="7">
        <v>113</v>
      </c>
      <c r="V116" t="b">
        <f>OR(Tabla3[[#This Row],[Tiempo_lineal (ns)]]&gt;$F$508,Tabla3[[#This Row],[Tiempo_lineal (ns)]]&lt;$F$509)</f>
        <v>0</v>
      </c>
      <c r="W116" t="b">
        <f>OR(Tabla3[[#This Row],[Tiempo_normal (ns)]]&gt;$G$508,Tabla3[[#This Row],[Tiempo_normal (ns)]]&lt;$G$509)</f>
        <v>0</v>
      </c>
      <c r="X116" s="7">
        <v>113</v>
      </c>
      <c r="Y116" t="b">
        <f>OR(Tabla4[[#This Row],[Tiempo_lineal (ns)]]&gt;$I$508,Tabla4[[#This Row],[Tiempo_lineal (ns)]]&lt;$I$509)</f>
        <v>0</v>
      </c>
      <c r="Z116" t="b">
        <f>OR(Tabla4[[#This Row],[Tiempo_normal (ns)]]&gt;$J$508,Tabla4[[#This Row],[Tiempo_normal (ns)]]&lt;$J$509)</f>
        <v>0</v>
      </c>
      <c r="AA116" s="7">
        <v>113</v>
      </c>
      <c r="AB116" t="b">
        <f>OR(Tabla5[[#This Row],[Tiempo_lineal (ns)]]&gt;$L$508,Tabla5[[#This Row],[Tiempo_lineal (ns)]]&lt;$L$509)</f>
        <v>0</v>
      </c>
      <c r="AC116" t="b">
        <f>OR(Tabla5[[#This Row],[Tiempo_normal (ns)]]&gt;$M$508,Tabla5[[#This Row],[Tiempo_normal (ns)]]&lt;$M$509)</f>
        <v>0</v>
      </c>
      <c r="AD116" s="7">
        <v>113</v>
      </c>
      <c r="AE116" t="b">
        <f>OR(Tabla6[[#This Row],[Tiempo_lineal (ns)]]&gt;$O$508,Tabla6[[#This Row],[Tiempo_lineal (ns)]]&lt;$O$509)</f>
        <v>0</v>
      </c>
      <c r="AF116" s="1" t="b">
        <f>OR(Tabla6[[#This Row],[Tiempo_normal (ns)]]&gt;$P$508,Tabla6[[#This Row],[Tiempo_normal (ns)]]&lt;$P$509)</f>
        <v>0</v>
      </c>
    </row>
    <row r="117" spans="2:32" x14ac:dyDescent="0.3">
      <c r="B117">
        <v>114</v>
      </c>
      <c r="C117">
        <v>102</v>
      </c>
      <c r="D117">
        <v>42</v>
      </c>
      <c r="E117">
        <v>114</v>
      </c>
      <c r="F117">
        <v>161</v>
      </c>
      <c r="G117">
        <v>114</v>
      </c>
      <c r="H117">
        <v>114</v>
      </c>
      <c r="I117">
        <v>215</v>
      </c>
      <c r="J117">
        <v>93</v>
      </c>
      <c r="K117">
        <v>114</v>
      </c>
      <c r="L117">
        <v>1155</v>
      </c>
      <c r="M117">
        <v>904</v>
      </c>
      <c r="N117">
        <v>114</v>
      </c>
      <c r="O117">
        <v>3824</v>
      </c>
      <c r="P117">
        <v>856</v>
      </c>
      <c r="R117" s="8">
        <v>114</v>
      </c>
      <c r="S117" t="b">
        <f>OR(Tabla1[[#This Row],[Tiempo_lineal (ns)]]&gt;$C$508,Tabla1[[#This Row],[Tiempo_lineal (ns)]]&lt;$C$509)</f>
        <v>0</v>
      </c>
      <c r="T117" t="b">
        <f>OR(Tabla1[[#This Row],[Tiempo_normal (ns)]]&gt;$D$508,Tabla1[[#This Row],[Tiempo_normal (ns)]]&lt;$D$509)</f>
        <v>0</v>
      </c>
      <c r="U117" s="8">
        <v>114</v>
      </c>
      <c r="V117" t="b">
        <f>OR(Tabla3[[#This Row],[Tiempo_lineal (ns)]]&gt;$F$508,Tabla3[[#This Row],[Tiempo_lineal (ns)]]&lt;$F$509)</f>
        <v>0</v>
      </c>
      <c r="W117" t="b">
        <f>OR(Tabla3[[#This Row],[Tiempo_normal (ns)]]&gt;$G$508,Tabla3[[#This Row],[Tiempo_normal (ns)]]&lt;$G$509)</f>
        <v>0</v>
      </c>
      <c r="X117" s="8">
        <v>114</v>
      </c>
      <c r="Y117" t="b">
        <f>OR(Tabla4[[#This Row],[Tiempo_lineal (ns)]]&gt;$I$508,Tabla4[[#This Row],[Tiempo_lineal (ns)]]&lt;$I$509)</f>
        <v>0</v>
      </c>
      <c r="Z117" t="b">
        <f>OR(Tabla4[[#This Row],[Tiempo_normal (ns)]]&gt;$J$508,Tabla4[[#This Row],[Tiempo_normal (ns)]]&lt;$J$509)</f>
        <v>0</v>
      </c>
      <c r="AA117" s="8">
        <v>114</v>
      </c>
      <c r="AB117" t="b">
        <f>OR(Tabla5[[#This Row],[Tiempo_lineal (ns)]]&gt;$L$508,Tabla5[[#This Row],[Tiempo_lineal (ns)]]&lt;$L$509)</f>
        <v>0</v>
      </c>
      <c r="AC117" t="b">
        <f>OR(Tabla5[[#This Row],[Tiempo_normal (ns)]]&gt;$M$508,Tabla5[[#This Row],[Tiempo_normal (ns)]]&lt;$M$509)</f>
        <v>0</v>
      </c>
      <c r="AD117" s="8">
        <v>114</v>
      </c>
      <c r="AE117" t="b">
        <f>OR(Tabla6[[#This Row],[Tiempo_lineal (ns)]]&gt;$O$508,Tabla6[[#This Row],[Tiempo_lineal (ns)]]&lt;$O$509)</f>
        <v>0</v>
      </c>
      <c r="AF117" s="1" t="b">
        <f>OR(Tabla6[[#This Row],[Tiempo_normal (ns)]]&gt;$P$508,Tabla6[[#This Row],[Tiempo_normal (ns)]]&lt;$P$509)</f>
        <v>0</v>
      </c>
    </row>
    <row r="118" spans="2:32" x14ac:dyDescent="0.3">
      <c r="B118">
        <v>115</v>
      </c>
      <c r="C118">
        <v>113</v>
      </c>
      <c r="D118">
        <v>107</v>
      </c>
      <c r="E118">
        <v>115</v>
      </c>
      <c r="F118">
        <v>117</v>
      </c>
      <c r="G118">
        <v>64</v>
      </c>
      <c r="H118">
        <v>115</v>
      </c>
      <c r="I118">
        <v>289</v>
      </c>
      <c r="J118">
        <v>60</v>
      </c>
      <c r="K118">
        <v>115</v>
      </c>
      <c r="L118">
        <v>477</v>
      </c>
      <c r="M118">
        <v>723</v>
      </c>
      <c r="N118">
        <v>115</v>
      </c>
      <c r="O118">
        <v>2131</v>
      </c>
      <c r="P118">
        <v>1545</v>
      </c>
      <c r="R118" s="7">
        <v>115</v>
      </c>
      <c r="S118" t="b">
        <f>OR(Tabla1[[#This Row],[Tiempo_lineal (ns)]]&gt;$C$508,Tabla1[[#This Row],[Tiempo_lineal (ns)]]&lt;$C$509)</f>
        <v>0</v>
      </c>
      <c r="T118" t="b">
        <f>OR(Tabla1[[#This Row],[Tiempo_normal (ns)]]&gt;$D$508,Tabla1[[#This Row],[Tiempo_normal (ns)]]&lt;$D$509)</f>
        <v>0</v>
      </c>
      <c r="U118" s="7">
        <v>115</v>
      </c>
      <c r="V118" t="b">
        <f>OR(Tabla3[[#This Row],[Tiempo_lineal (ns)]]&gt;$F$508,Tabla3[[#This Row],[Tiempo_lineal (ns)]]&lt;$F$509)</f>
        <v>0</v>
      </c>
      <c r="W118" t="b">
        <f>OR(Tabla3[[#This Row],[Tiempo_normal (ns)]]&gt;$G$508,Tabla3[[#This Row],[Tiempo_normal (ns)]]&lt;$G$509)</f>
        <v>0</v>
      </c>
      <c r="X118" s="7">
        <v>115</v>
      </c>
      <c r="Y118" t="b">
        <f>OR(Tabla4[[#This Row],[Tiempo_lineal (ns)]]&gt;$I$508,Tabla4[[#This Row],[Tiempo_lineal (ns)]]&lt;$I$509)</f>
        <v>0</v>
      </c>
      <c r="Z118" t="b">
        <f>OR(Tabla4[[#This Row],[Tiempo_normal (ns)]]&gt;$J$508,Tabla4[[#This Row],[Tiempo_normal (ns)]]&lt;$J$509)</f>
        <v>0</v>
      </c>
      <c r="AA118" s="7">
        <v>115</v>
      </c>
      <c r="AB118" t="b">
        <f>OR(Tabla5[[#This Row],[Tiempo_lineal (ns)]]&gt;$L$508,Tabla5[[#This Row],[Tiempo_lineal (ns)]]&lt;$L$509)</f>
        <v>0</v>
      </c>
      <c r="AC118" t="b">
        <f>OR(Tabla5[[#This Row],[Tiempo_normal (ns)]]&gt;$M$508,Tabla5[[#This Row],[Tiempo_normal (ns)]]&lt;$M$509)</f>
        <v>0</v>
      </c>
      <c r="AD118" s="7">
        <v>115</v>
      </c>
      <c r="AE118" t="b">
        <f>OR(Tabla6[[#This Row],[Tiempo_lineal (ns)]]&gt;$O$508,Tabla6[[#This Row],[Tiempo_lineal (ns)]]&lt;$O$509)</f>
        <v>0</v>
      </c>
      <c r="AF118" s="1" t="b">
        <f>OR(Tabla6[[#This Row],[Tiempo_normal (ns)]]&gt;$P$508,Tabla6[[#This Row],[Tiempo_normal (ns)]]&lt;$P$509)</f>
        <v>0</v>
      </c>
    </row>
    <row r="119" spans="2:32" x14ac:dyDescent="0.3">
      <c r="B119">
        <v>116</v>
      </c>
      <c r="C119">
        <v>95</v>
      </c>
      <c r="D119">
        <v>58</v>
      </c>
      <c r="E119">
        <v>116</v>
      </c>
      <c r="F119">
        <v>151</v>
      </c>
      <c r="G119">
        <v>102</v>
      </c>
      <c r="H119">
        <v>116</v>
      </c>
      <c r="I119">
        <v>267</v>
      </c>
      <c r="J119">
        <v>160</v>
      </c>
      <c r="K119">
        <v>116</v>
      </c>
      <c r="L119">
        <v>2305</v>
      </c>
      <c r="M119">
        <v>1027</v>
      </c>
      <c r="N119">
        <v>116</v>
      </c>
      <c r="O119">
        <v>2680</v>
      </c>
      <c r="P119">
        <v>1784</v>
      </c>
      <c r="R119" s="8">
        <v>116</v>
      </c>
      <c r="S119" t="b">
        <f>OR(Tabla1[[#This Row],[Tiempo_lineal (ns)]]&gt;$C$508,Tabla1[[#This Row],[Tiempo_lineal (ns)]]&lt;$C$509)</f>
        <v>0</v>
      </c>
      <c r="T119" t="b">
        <f>OR(Tabla1[[#This Row],[Tiempo_normal (ns)]]&gt;$D$508,Tabla1[[#This Row],[Tiempo_normal (ns)]]&lt;$D$509)</f>
        <v>0</v>
      </c>
      <c r="U119" s="8">
        <v>116</v>
      </c>
      <c r="V119" t="b">
        <f>OR(Tabla3[[#This Row],[Tiempo_lineal (ns)]]&gt;$F$508,Tabla3[[#This Row],[Tiempo_lineal (ns)]]&lt;$F$509)</f>
        <v>0</v>
      </c>
      <c r="W119" t="b">
        <f>OR(Tabla3[[#This Row],[Tiempo_normal (ns)]]&gt;$G$508,Tabla3[[#This Row],[Tiempo_normal (ns)]]&lt;$G$509)</f>
        <v>0</v>
      </c>
      <c r="X119" s="8">
        <v>116</v>
      </c>
      <c r="Y119" t="b">
        <f>OR(Tabla4[[#This Row],[Tiempo_lineal (ns)]]&gt;$I$508,Tabla4[[#This Row],[Tiempo_lineal (ns)]]&lt;$I$509)</f>
        <v>0</v>
      </c>
      <c r="Z119" t="b">
        <f>OR(Tabla4[[#This Row],[Tiempo_normal (ns)]]&gt;$J$508,Tabla4[[#This Row],[Tiempo_normal (ns)]]&lt;$J$509)</f>
        <v>0</v>
      </c>
      <c r="AA119" s="8">
        <v>116</v>
      </c>
      <c r="AB119" t="b">
        <f>OR(Tabla5[[#This Row],[Tiempo_lineal (ns)]]&gt;$L$508,Tabla5[[#This Row],[Tiempo_lineal (ns)]]&lt;$L$509)</f>
        <v>0</v>
      </c>
      <c r="AC119" t="b">
        <f>OR(Tabla5[[#This Row],[Tiempo_normal (ns)]]&gt;$M$508,Tabla5[[#This Row],[Tiempo_normal (ns)]]&lt;$M$509)</f>
        <v>0</v>
      </c>
      <c r="AD119" s="8">
        <v>116</v>
      </c>
      <c r="AE119" t="b">
        <f>OR(Tabla6[[#This Row],[Tiempo_lineal (ns)]]&gt;$O$508,Tabla6[[#This Row],[Tiempo_lineal (ns)]]&lt;$O$509)</f>
        <v>0</v>
      </c>
      <c r="AF119" s="1" t="b">
        <f>OR(Tabla6[[#This Row],[Tiempo_normal (ns)]]&gt;$P$508,Tabla6[[#This Row],[Tiempo_normal (ns)]]&lt;$P$509)</f>
        <v>0</v>
      </c>
    </row>
    <row r="120" spans="2:32" x14ac:dyDescent="0.3">
      <c r="B120">
        <v>117</v>
      </c>
      <c r="C120">
        <v>115</v>
      </c>
      <c r="D120">
        <v>72</v>
      </c>
      <c r="E120">
        <v>117</v>
      </c>
      <c r="F120">
        <v>193</v>
      </c>
      <c r="G120">
        <v>76</v>
      </c>
      <c r="H120">
        <v>117</v>
      </c>
      <c r="I120">
        <v>192</v>
      </c>
      <c r="J120">
        <v>152</v>
      </c>
      <c r="K120">
        <v>117</v>
      </c>
      <c r="L120">
        <v>2631</v>
      </c>
      <c r="M120">
        <v>508</v>
      </c>
      <c r="N120">
        <v>117</v>
      </c>
      <c r="O120">
        <v>3905</v>
      </c>
      <c r="P120">
        <v>739</v>
      </c>
      <c r="R120" s="7">
        <v>117</v>
      </c>
      <c r="S120" t="b">
        <f>OR(Tabla1[[#This Row],[Tiempo_lineal (ns)]]&gt;$C$508,Tabla1[[#This Row],[Tiempo_lineal (ns)]]&lt;$C$509)</f>
        <v>0</v>
      </c>
      <c r="T120" t="b">
        <f>OR(Tabla1[[#This Row],[Tiempo_normal (ns)]]&gt;$D$508,Tabla1[[#This Row],[Tiempo_normal (ns)]]&lt;$D$509)</f>
        <v>0</v>
      </c>
      <c r="U120" s="7">
        <v>117</v>
      </c>
      <c r="V120" t="b">
        <f>OR(Tabla3[[#This Row],[Tiempo_lineal (ns)]]&gt;$F$508,Tabla3[[#This Row],[Tiempo_lineal (ns)]]&lt;$F$509)</f>
        <v>0</v>
      </c>
      <c r="W120" t="b">
        <f>OR(Tabla3[[#This Row],[Tiempo_normal (ns)]]&gt;$G$508,Tabla3[[#This Row],[Tiempo_normal (ns)]]&lt;$G$509)</f>
        <v>0</v>
      </c>
      <c r="X120" s="7">
        <v>117</v>
      </c>
      <c r="Y120" t="b">
        <f>OR(Tabla4[[#This Row],[Tiempo_lineal (ns)]]&gt;$I$508,Tabla4[[#This Row],[Tiempo_lineal (ns)]]&lt;$I$509)</f>
        <v>0</v>
      </c>
      <c r="Z120" t="b">
        <f>OR(Tabla4[[#This Row],[Tiempo_normal (ns)]]&gt;$J$508,Tabla4[[#This Row],[Tiempo_normal (ns)]]&lt;$J$509)</f>
        <v>0</v>
      </c>
      <c r="AA120" s="7">
        <v>117</v>
      </c>
      <c r="AB120" t="b">
        <f>OR(Tabla5[[#This Row],[Tiempo_lineal (ns)]]&gt;$L$508,Tabla5[[#This Row],[Tiempo_lineal (ns)]]&lt;$L$509)</f>
        <v>0</v>
      </c>
      <c r="AC120" t="b">
        <f>OR(Tabla5[[#This Row],[Tiempo_normal (ns)]]&gt;$M$508,Tabla5[[#This Row],[Tiempo_normal (ns)]]&lt;$M$509)</f>
        <v>0</v>
      </c>
      <c r="AD120" s="7">
        <v>117</v>
      </c>
      <c r="AE120" t="b">
        <f>OR(Tabla6[[#This Row],[Tiempo_lineal (ns)]]&gt;$O$508,Tabla6[[#This Row],[Tiempo_lineal (ns)]]&lt;$O$509)</f>
        <v>0</v>
      </c>
      <c r="AF120" s="1" t="b">
        <f>OR(Tabla6[[#This Row],[Tiempo_normal (ns)]]&gt;$P$508,Tabla6[[#This Row],[Tiempo_normal (ns)]]&lt;$P$509)</f>
        <v>0</v>
      </c>
    </row>
    <row r="121" spans="2:32" x14ac:dyDescent="0.3">
      <c r="B121">
        <v>118</v>
      </c>
      <c r="C121">
        <v>111</v>
      </c>
      <c r="D121">
        <v>69</v>
      </c>
      <c r="E121">
        <v>118</v>
      </c>
      <c r="F121">
        <v>112</v>
      </c>
      <c r="G121">
        <v>63</v>
      </c>
      <c r="H121">
        <v>118</v>
      </c>
      <c r="I121">
        <v>208</v>
      </c>
      <c r="J121">
        <v>115</v>
      </c>
      <c r="K121">
        <v>118</v>
      </c>
      <c r="L121">
        <v>2082</v>
      </c>
      <c r="M121">
        <v>1101</v>
      </c>
      <c r="N121">
        <v>118</v>
      </c>
      <c r="O121">
        <v>12414</v>
      </c>
      <c r="P121">
        <v>1574</v>
      </c>
      <c r="R121" s="8">
        <v>118</v>
      </c>
      <c r="S121" t="b">
        <f>OR(Tabla1[[#This Row],[Tiempo_lineal (ns)]]&gt;$C$508,Tabla1[[#This Row],[Tiempo_lineal (ns)]]&lt;$C$509)</f>
        <v>0</v>
      </c>
      <c r="T121" t="b">
        <f>OR(Tabla1[[#This Row],[Tiempo_normal (ns)]]&gt;$D$508,Tabla1[[#This Row],[Tiempo_normal (ns)]]&lt;$D$509)</f>
        <v>0</v>
      </c>
      <c r="U121" s="8">
        <v>118</v>
      </c>
      <c r="V121" t="b">
        <f>OR(Tabla3[[#This Row],[Tiempo_lineal (ns)]]&gt;$F$508,Tabla3[[#This Row],[Tiempo_lineal (ns)]]&lt;$F$509)</f>
        <v>0</v>
      </c>
      <c r="W121" t="b">
        <f>OR(Tabla3[[#This Row],[Tiempo_normal (ns)]]&gt;$G$508,Tabla3[[#This Row],[Tiempo_normal (ns)]]&lt;$G$509)</f>
        <v>0</v>
      </c>
      <c r="X121" s="8">
        <v>118</v>
      </c>
      <c r="Y121" t="b">
        <f>OR(Tabla4[[#This Row],[Tiempo_lineal (ns)]]&gt;$I$508,Tabla4[[#This Row],[Tiempo_lineal (ns)]]&lt;$I$509)</f>
        <v>0</v>
      </c>
      <c r="Z121" t="b">
        <f>OR(Tabla4[[#This Row],[Tiempo_normal (ns)]]&gt;$J$508,Tabla4[[#This Row],[Tiempo_normal (ns)]]&lt;$J$509)</f>
        <v>0</v>
      </c>
      <c r="AA121" s="8">
        <v>118</v>
      </c>
      <c r="AB121" t="b">
        <f>OR(Tabla5[[#This Row],[Tiempo_lineal (ns)]]&gt;$L$508,Tabla5[[#This Row],[Tiempo_lineal (ns)]]&lt;$L$509)</f>
        <v>0</v>
      </c>
      <c r="AC121" t="b">
        <f>OR(Tabla5[[#This Row],[Tiempo_normal (ns)]]&gt;$M$508,Tabla5[[#This Row],[Tiempo_normal (ns)]]&lt;$M$509)</f>
        <v>0</v>
      </c>
      <c r="AD121" s="8">
        <v>118</v>
      </c>
      <c r="AE121" t="b">
        <f>OR(Tabla6[[#This Row],[Tiempo_lineal (ns)]]&gt;$O$508,Tabla6[[#This Row],[Tiempo_lineal (ns)]]&lt;$O$509)</f>
        <v>1</v>
      </c>
      <c r="AF121" s="1" t="b">
        <f>OR(Tabla6[[#This Row],[Tiempo_normal (ns)]]&gt;$P$508,Tabla6[[#This Row],[Tiempo_normal (ns)]]&lt;$P$509)</f>
        <v>0</v>
      </c>
    </row>
    <row r="122" spans="2:32" x14ac:dyDescent="0.3">
      <c r="B122">
        <v>119</v>
      </c>
      <c r="C122">
        <v>53</v>
      </c>
      <c r="D122">
        <v>69</v>
      </c>
      <c r="E122">
        <v>119</v>
      </c>
      <c r="F122">
        <v>144</v>
      </c>
      <c r="G122">
        <v>122</v>
      </c>
      <c r="H122">
        <v>119</v>
      </c>
      <c r="I122">
        <v>246</v>
      </c>
      <c r="J122">
        <v>142</v>
      </c>
      <c r="K122">
        <v>119</v>
      </c>
      <c r="L122">
        <v>1117</v>
      </c>
      <c r="M122">
        <v>266</v>
      </c>
      <c r="N122">
        <v>119</v>
      </c>
      <c r="O122">
        <v>3268</v>
      </c>
      <c r="P122">
        <v>2790</v>
      </c>
      <c r="R122" s="7">
        <v>119</v>
      </c>
      <c r="S122" t="b">
        <f>OR(Tabla1[[#This Row],[Tiempo_lineal (ns)]]&gt;$C$508,Tabla1[[#This Row],[Tiempo_lineal (ns)]]&lt;$C$509)</f>
        <v>1</v>
      </c>
      <c r="T122" t="b">
        <f>OR(Tabla1[[#This Row],[Tiempo_normal (ns)]]&gt;$D$508,Tabla1[[#This Row],[Tiempo_normal (ns)]]&lt;$D$509)</f>
        <v>0</v>
      </c>
      <c r="U122" s="7">
        <v>119</v>
      </c>
      <c r="V122" t="b">
        <f>OR(Tabla3[[#This Row],[Tiempo_lineal (ns)]]&gt;$F$508,Tabla3[[#This Row],[Tiempo_lineal (ns)]]&lt;$F$509)</f>
        <v>0</v>
      </c>
      <c r="W122" t="b">
        <f>OR(Tabla3[[#This Row],[Tiempo_normal (ns)]]&gt;$G$508,Tabla3[[#This Row],[Tiempo_normal (ns)]]&lt;$G$509)</f>
        <v>0</v>
      </c>
      <c r="X122" s="7">
        <v>119</v>
      </c>
      <c r="Y122" t="b">
        <f>OR(Tabla4[[#This Row],[Tiempo_lineal (ns)]]&gt;$I$508,Tabla4[[#This Row],[Tiempo_lineal (ns)]]&lt;$I$509)</f>
        <v>0</v>
      </c>
      <c r="Z122" t="b">
        <f>OR(Tabla4[[#This Row],[Tiempo_normal (ns)]]&gt;$J$508,Tabla4[[#This Row],[Tiempo_normal (ns)]]&lt;$J$509)</f>
        <v>0</v>
      </c>
      <c r="AA122" s="7">
        <v>119</v>
      </c>
      <c r="AB122" t="b">
        <f>OR(Tabla5[[#This Row],[Tiempo_lineal (ns)]]&gt;$L$508,Tabla5[[#This Row],[Tiempo_lineal (ns)]]&lt;$L$509)</f>
        <v>0</v>
      </c>
      <c r="AC122" t="b">
        <f>OR(Tabla5[[#This Row],[Tiempo_normal (ns)]]&gt;$M$508,Tabla5[[#This Row],[Tiempo_normal (ns)]]&lt;$M$509)</f>
        <v>0</v>
      </c>
      <c r="AD122" s="7">
        <v>119</v>
      </c>
      <c r="AE122" t="b">
        <f>OR(Tabla6[[#This Row],[Tiempo_lineal (ns)]]&gt;$O$508,Tabla6[[#This Row],[Tiempo_lineal (ns)]]&lt;$O$509)</f>
        <v>0</v>
      </c>
      <c r="AF122" s="1" t="b">
        <f>OR(Tabla6[[#This Row],[Tiempo_normal (ns)]]&gt;$P$508,Tabla6[[#This Row],[Tiempo_normal (ns)]]&lt;$P$509)</f>
        <v>0</v>
      </c>
    </row>
    <row r="123" spans="2:32" x14ac:dyDescent="0.3">
      <c r="B123">
        <v>120</v>
      </c>
      <c r="C123">
        <v>124</v>
      </c>
      <c r="D123">
        <v>86</v>
      </c>
      <c r="E123">
        <v>120</v>
      </c>
      <c r="F123">
        <v>131</v>
      </c>
      <c r="G123">
        <v>135</v>
      </c>
      <c r="H123">
        <v>120</v>
      </c>
      <c r="I123">
        <v>169</v>
      </c>
      <c r="J123">
        <v>114</v>
      </c>
      <c r="K123">
        <v>120</v>
      </c>
      <c r="L123">
        <v>1791</v>
      </c>
      <c r="M123">
        <v>921</v>
      </c>
      <c r="N123">
        <v>120</v>
      </c>
      <c r="O123">
        <v>3917</v>
      </c>
      <c r="P123">
        <v>802</v>
      </c>
      <c r="R123" s="8">
        <v>120</v>
      </c>
      <c r="S123" t="b">
        <f>OR(Tabla1[[#This Row],[Tiempo_lineal (ns)]]&gt;$C$508,Tabla1[[#This Row],[Tiempo_lineal (ns)]]&lt;$C$509)</f>
        <v>0</v>
      </c>
      <c r="T123" t="b">
        <f>OR(Tabla1[[#This Row],[Tiempo_normal (ns)]]&gt;$D$508,Tabla1[[#This Row],[Tiempo_normal (ns)]]&lt;$D$509)</f>
        <v>0</v>
      </c>
      <c r="U123" s="8">
        <v>120</v>
      </c>
      <c r="V123" t="b">
        <f>OR(Tabla3[[#This Row],[Tiempo_lineal (ns)]]&gt;$F$508,Tabla3[[#This Row],[Tiempo_lineal (ns)]]&lt;$F$509)</f>
        <v>0</v>
      </c>
      <c r="W123" t="b">
        <f>OR(Tabla3[[#This Row],[Tiempo_normal (ns)]]&gt;$G$508,Tabla3[[#This Row],[Tiempo_normal (ns)]]&lt;$G$509)</f>
        <v>0</v>
      </c>
      <c r="X123" s="8">
        <v>120</v>
      </c>
      <c r="Y123" t="b">
        <f>OR(Tabla4[[#This Row],[Tiempo_lineal (ns)]]&gt;$I$508,Tabla4[[#This Row],[Tiempo_lineal (ns)]]&lt;$I$509)</f>
        <v>0</v>
      </c>
      <c r="Z123" t="b">
        <f>OR(Tabla4[[#This Row],[Tiempo_normal (ns)]]&gt;$J$508,Tabla4[[#This Row],[Tiempo_normal (ns)]]&lt;$J$509)</f>
        <v>0</v>
      </c>
      <c r="AA123" s="8">
        <v>120</v>
      </c>
      <c r="AB123" t="b">
        <f>OR(Tabla5[[#This Row],[Tiempo_lineal (ns)]]&gt;$L$508,Tabla5[[#This Row],[Tiempo_lineal (ns)]]&lt;$L$509)</f>
        <v>0</v>
      </c>
      <c r="AC123" t="b">
        <f>OR(Tabla5[[#This Row],[Tiempo_normal (ns)]]&gt;$M$508,Tabla5[[#This Row],[Tiempo_normal (ns)]]&lt;$M$509)</f>
        <v>0</v>
      </c>
      <c r="AD123" s="8">
        <v>120</v>
      </c>
      <c r="AE123" t="b">
        <f>OR(Tabla6[[#This Row],[Tiempo_lineal (ns)]]&gt;$O$508,Tabla6[[#This Row],[Tiempo_lineal (ns)]]&lt;$O$509)</f>
        <v>0</v>
      </c>
      <c r="AF123" s="1" t="b">
        <f>OR(Tabla6[[#This Row],[Tiempo_normal (ns)]]&gt;$P$508,Tabla6[[#This Row],[Tiempo_normal (ns)]]&lt;$P$509)</f>
        <v>0</v>
      </c>
    </row>
    <row r="124" spans="2:32" x14ac:dyDescent="0.3">
      <c r="B124">
        <v>121</v>
      </c>
      <c r="C124">
        <v>91</v>
      </c>
      <c r="D124">
        <v>71</v>
      </c>
      <c r="E124">
        <v>121</v>
      </c>
      <c r="F124">
        <v>138</v>
      </c>
      <c r="G124">
        <v>103</v>
      </c>
      <c r="H124">
        <v>121</v>
      </c>
      <c r="I124">
        <v>180</v>
      </c>
      <c r="J124">
        <v>258</v>
      </c>
      <c r="K124">
        <v>121</v>
      </c>
      <c r="L124">
        <v>1148</v>
      </c>
      <c r="M124">
        <v>1750</v>
      </c>
      <c r="N124">
        <v>121</v>
      </c>
      <c r="O124">
        <v>2137</v>
      </c>
      <c r="P124">
        <v>1042</v>
      </c>
      <c r="R124" s="7">
        <v>121</v>
      </c>
      <c r="S124" t="b">
        <f>OR(Tabla1[[#This Row],[Tiempo_lineal (ns)]]&gt;$C$508,Tabla1[[#This Row],[Tiempo_lineal (ns)]]&lt;$C$509)</f>
        <v>0</v>
      </c>
      <c r="T124" t="b">
        <f>OR(Tabla1[[#This Row],[Tiempo_normal (ns)]]&gt;$D$508,Tabla1[[#This Row],[Tiempo_normal (ns)]]&lt;$D$509)</f>
        <v>0</v>
      </c>
      <c r="U124" s="7">
        <v>121</v>
      </c>
      <c r="V124" t="b">
        <f>OR(Tabla3[[#This Row],[Tiempo_lineal (ns)]]&gt;$F$508,Tabla3[[#This Row],[Tiempo_lineal (ns)]]&lt;$F$509)</f>
        <v>0</v>
      </c>
      <c r="W124" t="b">
        <f>OR(Tabla3[[#This Row],[Tiempo_normal (ns)]]&gt;$G$508,Tabla3[[#This Row],[Tiempo_normal (ns)]]&lt;$G$509)</f>
        <v>0</v>
      </c>
      <c r="X124" s="7">
        <v>121</v>
      </c>
      <c r="Y124" t="b">
        <f>OR(Tabla4[[#This Row],[Tiempo_lineal (ns)]]&gt;$I$508,Tabla4[[#This Row],[Tiempo_lineal (ns)]]&lt;$I$509)</f>
        <v>0</v>
      </c>
      <c r="Z124" t="b">
        <f>OR(Tabla4[[#This Row],[Tiempo_normal (ns)]]&gt;$J$508,Tabla4[[#This Row],[Tiempo_normal (ns)]]&lt;$J$509)</f>
        <v>0</v>
      </c>
      <c r="AA124" s="7">
        <v>121</v>
      </c>
      <c r="AB124" t="b">
        <f>OR(Tabla5[[#This Row],[Tiempo_lineal (ns)]]&gt;$L$508,Tabla5[[#This Row],[Tiempo_lineal (ns)]]&lt;$L$509)</f>
        <v>0</v>
      </c>
      <c r="AC124" t="b">
        <f>OR(Tabla5[[#This Row],[Tiempo_normal (ns)]]&gt;$M$508,Tabla5[[#This Row],[Tiempo_normal (ns)]]&lt;$M$509)</f>
        <v>1</v>
      </c>
      <c r="AD124" s="7">
        <v>121</v>
      </c>
      <c r="AE124" t="b">
        <f>OR(Tabla6[[#This Row],[Tiempo_lineal (ns)]]&gt;$O$508,Tabla6[[#This Row],[Tiempo_lineal (ns)]]&lt;$O$509)</f>
        <v>0</v>
      </c>
      <c r="AF124" s="1" t="b">
        <f>OR(Tabla6[[#This Row],[Tiempo_normal (ns)]]&gt;$P$508,Tabla6[[#This Row],[Tiempo_normal (ns)]]&lt;$P$509)</f>
        <v>0</v>
      </c>
    </row>
    <row r="125" spans="2:32" x14ac:dyDescent="0.3">
      <c r="B125">
        <v>122</v>
      </c>
      <c r="C125">
        <v>101</v>
      </c>
      <c r="D125">
        <v>57</v>
      </c>
      <c r="E125">
        <v>122</v>
      </c>
      <c r="F125">
        <v>161</v>
      </c>
      <c r="G125">
        <v>84</v>
      </c>
      <c r="H125">
        <v>122</v>
      </c>
      <c r="I125">
        <v>193</v>
      </c>
      <c r="J125">
        <v>237</v>
      </c>
      <c r="K125">
        <v>122</v>
      </c>
      <c r="L125">
        <v>1318</v>
      </c>
      <c r="M125">
        <v>424</v>
      </c>
      <c r="N125">
        <v>122</v>
      </c>
      <c r="O125">
        <v>2107</v>
      </c>
      <c r="P125">
        <v>1499</v>
      </c>
      <c r="R125" s="8">
        <v>122</v>
      </c>
      <c r="S125" t="b">
        <f>OR(Tabla1[[#This Row],[Tiempo_lineal (ns)]]&gt;$C$508,Tabla1[[#This Row],[Tiempo_lineal (ns)]]&lt;$C$509)</f>
        <v>0</v>
      </c>
      <c r="T125" t="b">
        <f>OR(Tabla1[[#This Row],[Tiempo_normal (ns)]]&gt;$D$508,Tabla1[[#This Row],[Tiempo_normal (ns)]]&lt;$D$509)</f>
        <v>0</v>
      </c>
      <c r="U125" s="8">
        <v>122</v>
      </c>
      <c r="V125" t="b">
        <f>OR(Tabla3[[#This Row],[Tiempo_lineal (ns)]]&gt;$F$508,Tabla3[[#This Row],[Tiempo_lineal (ns)]]&lt;$F$509)</f>
        <v>0</v>
      </c>
      <c r="W125" t="b">
        <f>OR(Tabla3[[#This Row],[Tiempo_normal (ns)]]&gt;$G$508,Tabla3[[#This Row],[Tiempo_normal (ns)]]&lt;$G$509)</f>
        <v>0</v>
      </c>
      <c r="X125" s="8">
        <v>122</v>
      </c>
      <c r="Y125" t="b">
        <f>OR(Tabla4[[#This Row],[Tiempo_lineal (ns)]]&gt;$I$508,Tabla4[[#This Row],[Tiempo_lineal (ns)]]&lt;$I$509)</f>
        <v>0</v>
      </c>
      <c r="Z125" t="b">
        <f>OR(Tabla4[[#This Row],[Tiempo_normal (ns)]]&gt;$J$508,Tabla4[[#This Row],[Tiempo_normal (ns)]]&lt;$J$509)</f>
        <v>0</v>
      </c>
      <c r="AA125" s="8">
        <v>122</v>
      </c>
      <c r="AB125" t="b">
        <f>OR(Tabla5[[#This Row],[Tiempo_lineal (ns)]]&gt;$L$508,Tabla5[[#This Row],[Tiempo_lineal (ns)]]&lt;$L$509)</f>
        <v>0</v>
      </c>
      <c r="AC125" t="b">
        <f>OR(Tabla5[[#This Row],[Tiempo_normal (ns)]]&gt;$M$508,Tabla5[[#This Row],[Tiempo_normal (ns)]]&lt;$M$509)</f>
        <v>0</v>
      </c>
      <c r="AD125" s="8">
        <v>122</v>
      </c>
      <c r="AE125" t="b">
        <f>OR(Tabla6[[#This Row],[Tiempo_lineal (ns)]]&gt;$O$508,Tabla6[[#This Row],[Tiempo_lineal (ns)]]&lt;$O$509)</f>
        <v>0</v>
      </c>
      <c r="AF125" s="1" t="b">
        <f>OR(Tabla6[[#This Row],[Tiempo_normal (ns)]]&gt;$P$508,Tabla6[[#This Row],[Tiempo_normal (ns)]]&lt;$P$509)</f>
        <v>0</v>
      </c>
    </row>
    <row r="126" spans="2:32" x14ac:dyDescent="0.3">
      <c r="B126">
        <v>123</v>
      </c>
      <c r="C126">
        <v>92</v>
      </c>
      <c r="D126">
        <v>67</v>
      </c>
      <c r="E126">
        <v>123</v>
      </c>
      <c r="F126">
        <v>93</v>
      </c>
      <c r="G126">
        <v>128</v>
      </c>
      <c r="H126">
        <v>123</v>
      </c>
      <c r="I126">
        <v>169</v>
      </c>
      <c r="J126">
        <v>160</v>
      </c>
      <c r="K126">
        <v>123</v>
      </c>
      <c r="L126">
        <v>2056</v>
      </c>
      <c r="M126">
        <v>1213</v>
      </c>
      <c r="N126">
        <v>123</v>
      </c>
      <c r="O126">
        <v>2255</v>
      </c>
      <c r="P126">
        <v>3263</v>
      </c>
      <c r="R126" s="7">
        <v>123</v>
      </c>
      <c r="S126" t="b">
        <f>OR(Tabla1[[#This Row],[Tiempo_lineal (ns)]]&gt;$C$508,Tabla1[[#This Row],[Tiempo_lineal (ns)]]&lt;$C$509)</f>
        <v>0</v>
      </c>
      <c r="T126" t="b">
        <f>OR(Tabla1[[#This Row],[Tiempo_normal (ns)]]&gt;$D$508,Tabla1[[#This Row],[Tiempo_normal (ns)]]&lt;$D$509)</f>
        <v>0</v>
      </c>
      <c r="U126" s="7">
        <v>123</v>
      </c>
      <c r="V126" t="b">
        <f>OR(Tabla3[[#This Row],[Tiempo_lineal (ns)]]&gt;$F$508,Tabla3[[#This Row],[Tiempo_lineal (ns)]]&lt;$F$509)</f>
        <v>0</v>
      </c>
      <c r="W126" t="b">
        <f>OR(Tabla3[[#This Row],[Tiempo_normal (ns)]]&gt;$G$508,Tabla3[[#This Row],[Tiempo_normal (ns)]]&lt;$G$509)</f>
        <v>0</v>
      </c>
      <c r="X126" s="7">
        <v>123</v>
      </c>
      <c r="Y126" t="b">
        <f>OR(Tabla4[[#This Row],[Tiempo_lineal (ns)]]&gt;$I$508,Tabla4[[#This Row],[Tiempo_lineal (ns)]]&lt;$I$509)</f>
        <v>0</v>
      </c>
      <c r="Z126" t="b">
        <f>OR(Tabla4[[#This Row],[Tiempo_normal (ns)]]&gt;$J$508,Tabla4[[#This Row],[Tiempo_normal (ns)]]&lt;$J$509)</f>
        <v>0</v>
      </c>
      <c r="AA126" s="7">
        <v>123</v>
      </c>
      <c r="AB126" t="b">
        <f>OR(Tabla5[[#This Row],[Tiempo_lineal (ns)]]&gt;$L$508,Tabla5[[#This Row],[Tiempo_lineal (ns)]]&lt;$L$509)</f>
        <v>0</v>
      </c>
      <c r="AC126" t="b">
        <f>OR(Tabla5[[#This Row],[Tiempo_normal (ns)]]&gt;$M$508,Tabla5[[#This Row],[Tiempo_normal (ns)]]&lt;$M$509)</f>
        <v>0</v>
      </c>
      <c r="AD126" s="7">
        <v>123</v>
      </c>
      <c r="AE126" t="b">
        <f>OR(Tabla6[[#This Row],[Tiempo_lineal (ns)]]&gt;$O$508,Tabla6[[#This Row],[Tiempo_lineal (ns)]]&lt;$O$509)</f>
        <v>0</v>
      </c>
      <c r="AF126" s="1" t="b">
        <f>OR(Tabla6[[#This Row],[Tiempo_normal (ns)]]&gt;$P$508,Tabla6[[#This Row],[Tiempo_normal (ns)]]&lt;$P$509)</f>
        <v>1</v>
      </c>
    </row>
    <row r="127" spans="2:32" x14ac:dyDescent="0.3">
      <c r="B127">
        <v>124</v>
      </c>
      <c r="C127">
        <v>83</v>
      </c>
      <c r="D127">
        <v>74</v>
      </c>
      <c r="E127">
        <v>124</v>
      </c>
      <c r="F127">
        <v>155</v>
      </c>
      <c r="G127">
        <v>298</v>
      </c>
      <c r="H127">
        <v>124</v>
      </c>
      <c r="I127">
        <v>598</v>
      </c>
      <c r="J127">
        <v>120</v>
      </c>
      <c r="K127">
        <v>124</v>
      </c>
      <c r="L127">
        <v>2768</v>
      </c>
      <c r="M127">
        <v>487</v>
      </c>
      <c r="N127">
        <v>124</v>
      </c>
      <c r="O127">
        <v>2354</v>
      </c>
      <c r="P127">
        <v>2584</v>
      </c>
      <c r="R127" s="8">
        <v>124</v>
      </c>
      <c r="S127" t="b">
        <f>OR(Tabla1[[#This Row],[Tiempo_lineal (ns)]]&gt;$C$508,Tabla1[[#This Row],[Tiempo_lineal (ns)]]&lt;$C$509)</f>
        <v>0</v>
      </c>
      <c r="T127" t="b">
        <f>OR(Tabla1[[#This Row],[Tiempo_normal (ns)]]&gt;$D$508,Tabla1[[#This Row],[Tiempo_normal (ns)]]&lt;$D$509)</f>
        <v>0</v>
      </c>
      <c r="U127" s="8">
        <v>124</v>
      </c>
      <c r="V127" t="b">
        <f>OR(Tabla3[[#This Row],[Tiempo_lineal (ns)]]&gt;$F$508,Tabla3[[#This Row],[Tiempo_lineal (ns)]]&lt;$F$509)</f>
        <v>0</v>
      </c>
      <c r="W127" t="b">
        <f>OR(Tabla3[[#This Row],[Tiempo_normal (ns)]]&gt;$G$508,Tabla3[[#This Row],[Tiempo_normal (ns)]]&lt;$G$509)</f>
        <v>1</v>
      </c>
      <c r="X127" s="8">
        <v>124</v>
      </c>
      <c r="Y127" t="b">
        <f>OR(Tabla4[[#This Row],[Tiempo_lineal (ns)]]&gt;$I$508,Tabla4[[#This Row],[Tiempo_lineal (ns)]]&lt;$I$509)</f>
        <v>1</v>
      </c>
      <c r="Z127" t="b">
        <f>OR(Tabla4[[#This Row],[Tiempo_normal (ns)]]&gt;$J$508,Tabla4[[#This Row],[Tiempo_normal (ns)]]&lt;$J$509)</f>
        <v>0</v>
      </c>
      <c r="AA127" s="8">
        <v>124</v>
      </c>
      <c r="AB127" t="b">
        <f>OR(Tabla5[[#This Row],[Tiempo_lineal (ns)]]&gt;$L$508,Tabla5[[#This Row],[Tiempo_lineal (ns)]]&lt;$L$509)</f>
        <v>0</v>
      </c>
      <c r="AC127" t="b">
        <f>OR(Tabla5[[#This Row],[Tiempo_normal (ns)]]&gt;$M$508,Tabla5[[#This Row],[Tiempo_normal (ns)]]&lt;$M$509)</f>
        <v>0</v>
      </c>
      <c r="AD127" s="8">
        <v>124</v>
      </c>
      <c r="AE127" t="b">
        <f>OR(Tabla6[[#This Row],[Tiempo_lineal (ns)]]&gt;$O$508,Tabla6[[#This Row],[Tiempo_lineal (ns)]]&lt;$O$509)</f>
        <v>0</v>
      </c>
      <c r="AF127" s="1" t="b">
        <f>OR(Tabla6[[#This Row],[Tiempo_normal (ns)]]&gt;$P$508,Tabla6[[#This Row],[Tiempo_normal (ns)]]&lt;$P$509)</f>
        <v>0</v>
      </c>
    </row>
    <row r="128" spans="2:32" x14ac:dyDescent="0.3">
      <c r="B128">
        <v>125</v>
      </c>
      <c r="C128">
        <v>122</v>
      </c>
      <c r="D128">
        <v>57</v>
      </c>
      <c r="E128">
        <v>125</v>
      </c>
      <c r="F128">
        <v>307</v>
      </c>
      <c r="G128">
        <v>282</v>
      </c>
      <c r="H128">
        <v>125</v>
      </c>
      <c r="I128">
        <v>322</v>
      </c>
      <c r="J128">
        <v>132</v>
      </c>
      <c r="K128">
        <v>125</v>
      </c>
      <c r="L128">
        <v>1666</v>
      </c>
      <c r="M128">
        <v>932</v>
      </c>
      <c r="N128">
        <v>125</v>
      </c>
      <c r="O128">
        <v>3828</v>
      </c>
      <c r="P128">
        <v>992</v>
      </c>
      <c r="R128" s="7">
        <v>125</v>
      </c>
      <c r="S128" t="b">
        <f>OR(Tabla1[[#This Row],[Tiempo_lineal (ns)]]&gt;$C$508,Tabla1[[#This Row],[Tiempo_lineal (ns)]]&lt;$C$509)</f>
        <v>0</v>
      </c>
      <c r="T128" t="b">
        <f>OR(Tabla1[[#This Row],[Tiempo_normal (ns)]]&gt;$D$508,Tabla1[[#This Row],[Tiempo_normal (ns)]]&lt;$D$509)</f>
        <v>0</v>
      </c>
      <c r="U128" s="7">
        <v>125</v>
      </c>
      <c r="V128" t="b">
        <f>OR(Tabla3[[#This Row],[Tiempo_lineal (ns)]]&gt;$F$508,Tabla3[[#This Row],[Tiempo_lineal (ns)]]&lt;$F$509)</f>
        <v>1</v>
      </c>
      <c r="W128" t="b">
        <f>OR(Tabla3[[#This Row],[Tiempo_normal (ns)]]&gt;$G$508,Tabla3[[#This Row],[Tiempo_normal (ns)]]&lt;$G$509)</f>
        <v>1</v>
      </c>
      <c r="X128" s="7">
        <v>125</v>
      </c>
      <c r="Y128" t="b">
        <f>OR(Tabla4[[#This Row],[Tiempo_lineal (ns)]]&gt;$I$508,Tabla4[[#This Row],[Tiempo_lineal (ns)]]&lt;$I$509)</f>
        <v>0</v>
      </c>
      <c r="Z128" t="b">
        <f>OR(Tabla4[[#This Row],[Tiempo_normal (ns)]]&gt;$J$508,Tabla4[[#This Row],[Tiempo_normal (ns)]]&lt;$J$509)</f>
        <v>0</v>
      </c>
      <c r="AA128" s="7">
        <v>125</v>
      </c>
      <c r="AB128" t="b">
        <f>OR(Tabla5[[#This Row],[Tiempo_lineal (ns)]]&gt;$L$508,Tabla5[[#This Row],[Tiempo_lineal (ns)]]&lt;$L$509)</f>
        <v>0</v>
      </c>
      <c r="AC128" t="b">
        <f>OR(Tabla5[[#This Row],[Tiempo_normal (ns)]]&gt;$M$508,Tabla5[[#This Row],[Tiempo_normal (ns)]]&lt;$M$509)</f>
        <v>0</v>
      </c>
      <c r="AD128" s="7">
        <v>125</v>
      </c>
      <c r="AE128" t="b">
        <f>OR(Tabla6[[#This Row],[Tiempo_lineal (ns)]]&gt;$O$508,Tabla6[[#This Row],[Tiempo_lineal (ns)]]&lt;$O$509)</f>
        <v>0</v>
      </c>
      <c r="AF128" s="1" t="b">
        <f>OR(Tabla6[[#This Row],[Tiempo_normal (ns)]]&gt;$P$508,Tabla6[[#This Row],[Tiempo_normal (ns)]]&lt;$P$509)</f>
        <v>0</v>
      </c>
    </row>
    <row r="129" spans="2:32" x14ac:dyDescent="0.3">
      <c r="B129">
        <v>126</v>
      </c>
      <c r="C129">
        <v>116</v>
      </c>
      <c r="D129">
        <v>57</v>
      </c>
      <c r="E129">
        <v>126</v>
      </c>
      <c r="F129">
        <v>641</v>
      </c>
      <c r="G129">
        <v>117</v>
      </c>
      <c r="H129">
        <v>126</v>
      </c>
      <c r="I129">
        <v>441</v>
      </c>
      <c r="J129">
        <v>190</v>
      </c>
      <c r="K129">
        <v>126</v>
      </c>
      <c r="L129">
        <v>2291</v>
      </c>
      <c r="M129">
        <v>554</v>
      </c>
      <c r="N129">
        <v>126</v>
      </c>
      <c r="O129">
        <v>2761</v>
      </c>
      <c r="P129">
        <v>664</v>
      </c>
      <c r="R129" s="8">
        <v>126</v>
      </c>
      <c r="S129" t="b">
        <f>OR(Tabla1[[#This Row],[Tiempo_lineal (ns)]]&gt;$C$508,Tabla1[[#This Row],[Tiempo_lineal (ns)]]&lt;$C$509)</f>
        <v>0</v>
      </c>
      <c r="T129" t="b">
        <f>OR(Tabla1[[#This Row],[Tiempo_normal (ns)]]&gt;$D$508,Tabla1[[#This Row],[Tiempo_normal (ns)]]&lt;$D$509)</f>
        <v>0</v>
      </c>
      <c r="U129" s="8">
        <v>126</v>
      </c>
      <c r="V129" t="b">
        <f>OR(Tabla3[[#This Row],[Tiempo_lineal (ns)]]&gt;$F$508,Tabla3[[#This Row],[Tiempo_lineal (ns)]]&lt;$F$509)</f>
        <v>1</v>
      </c>
      <c r="W129" t="b">
        <f>OR(Tabla3[[#This Row],[Tiempo_normal (ns)]]&gt;$G$508,Tabla3[[#This Row],[Tiempo_normal (ns)]]&lt;$G$509)</f>
        <v>0</v>
      </c>
      <c r="X129" s="8">
        <v>126</v>
      </c>
      <c r="Y129" t="b">
        <f>OR(Tabla4[[#This Row],[Tiempo_lineal (ns)]]&gt;$I$508,Tabla4[[#This Row],[Tiempo_lineal (ns)]]&lt;$I$509)</f>
        <v>0</v>
      </c>
      <c r="Z129" t="b">
        <f>OR(Tabla4[[#This Row],[Tiempo_normal (ns)]]&gt;$J$508,Tabla4[[#This Row],[Tiempo_normal (ns)]]&lt;$J$509)</f>
        <v>0</v>
      </c>
      <c r="AA129" s="8">
        <v>126</v>
      </c>
      <c r="AB129" t="b">
        <f>OR(Tabla5[[#This Row],[Tiempo_lineal (ns)]]&gt;$L$508,Tabla5[[#This Row],[Tiempo_lineal (ns)]]&lt;$L$509)</f>
        <v>0</v>
      </c>
      <c r="AC129" t="b">
        <f>OR(Tabla5[[#This Row],[Tiempo_normal (ns)]]&gt;$M$508,Tabla5[[#This Row],[Tiempo_normal (ns)]]&lt;$M$509)</f>
        <v>0</v>
      </c>
      <c r="AD129" s="8">
        <v>126</v>
      </c>
      <c r="AE129" t="b">
        <f>OR(Tabla6[[#This Row],[Tiempo_lineal (ns)]]&gt;$O$508,Tabla6[[#This Row],[Tiempo_lineal (ns)]]&lt;$O$509)</f>
        <v>0</v>
      </c>
      <c r="AF129" s="1" t="b">
        <f>OR(Tabla6[[#This Row],[Tiempo_normal (ns)]]&gt;$P$508,Tabla6[[#This Row],[Tiempo_normal (ns)]]&lt;$P$509)</f>
        <v>0</v>
      </c>
    </row>
    <row r="130" spans="2:32" x14ac:dyDescent="0.3">
      <c r="B130">
        <v>127</v>
      </c>
      <c r="C130">
        <v>147</v>
      </c>
      <c r="D130">
        <v>114</v>
      </c>
      <c r="E130">
        <v>127</v>
      </c>
      <c r="F130">
        <v>120</v>
      </c>
      <c r="G130">
        <v>117</v>
      </c>
      <c r="H130">
        <v>127</v>
      </c>
      <c r="I130">
        <v>219</v>
      </c>
      <c r="J130">
        <v>317</v>
      </c>
      <c r="K130">
        <v>127</v>
      </c>
      <c r="L130">
        <v>1171</v>
      </c>
      <c r="M130">
        <v>267</v>
      </c>
      <c r="N130">
        <v>127</v>
      </c>
      <c r="O130">
        <v>2313</v>
      </c>
      <c r="P130">
        <v>639</v>
      </c>
      <c r="R130" s="7">
        <v>127</v>
      </c>
      <c r="S130" t="b">
        <f>OR(Tabla1[[#This Row],[Tiempo_lineal (ns)]]&gt;$C$508,Tabla1[[#This Row],[Tiempo_lineal (ns)]]&lt;$C$509)</f>
        <v>0</v>
      </c>
      <c r="T130" t="b">
        <f>OR(Tabla1[[#This Row],[Tiempo_normal (ns)]]&gt;$D$508,Tabla1[[#This Row],[Tiempo_normal (ns)]]&lt;$D$509)</f>
        <v>0</v>
      </c>
      <c r="U130" s="7">
        <v>127</v>
      </c>
      <c r="V130" t="b">
        <f>OR(Tabla3[[#This Row],[Tiempo_lineal (ns)]]&gt;$F$508,Tabla3[[#This Row],[Tiempo_lineal (ns)]]&lt;$F$509)</f>
        <v>0</v>
      </c>
      <c r="W130" t="b">
        <f>OR(Tabla3[[#This Row],[Tiempo_normal (ns)]]&gt;$G$508,Tabla3[[#This Row],[Tiempo_normal (ns)]]&lt;$G$509)</f>
        <v>0</v>
      </c>
      <c r="X130" s="7">
        <v>127</v>
      </c>
      <c r="Y130" t="b">
        <f>OR(Tabla4[[#This Row],[Tiempo_lineal (ns)]]&gt;$I$508,Tabla4[[#This Row],[Tiempo_lineal (ns)]]&lt;$I$509)</f>
        <v>0</v>
      </c>
      <c r="Z130" t="b">
        <f>OR(Tabla4[[#This Row],[Tiempo_normal (ns)]]&gt;$J$508,Tabla4[[#This Row],[Tiempo_normal (ns)]]&lt;$J$509)</f>
        <v>0</v>
      </c>
      <c r="AA130" s="7">
        <v>127</v>
      </c>
      <c r="AB130" t="b">
        <f>OR(Tabla5[[#This Row],[Tiempo_lineal (ns)]]&gt;$L$508,Tabla5[[#This Row],[Tiempo_lineal (ns)]]&lt;$L$509)</f>
        <v>0</v>
      </c>
      <c r="AC130" t="b">
        <f>OR(Tabla5[[#This Row],[Tiempo_normal (ns)]]&gt;$M$508,Tabla5[[#This Row],[Tiempo_normal (ns)]]&lt;$M$509)</f>
        <v>0</v>
      </c>
      <c r="AD130" s="7">
        <v>127</v>
      </c>
      <c r="AE130" t="b">
        <f>OR(Tabla6[[#This Row],[Tiempo_lineal (ns)]]&gt;$O$508,Tabla6[[#This Row],[Tiempo_lineal (ns)]]&lt;$O$509)</f>
        <v>0</v>
      </c>
      <c r="AF130" s="1" t="b">
        <f>OR(Tabla6[[#This Row],[Tiempo_normal (ns)]]&gt;$P$508,Tabla6[[#This Row],[Tiempo_normal (ns)]]&lt;$P$509)</f>
        <v>0</v>
      </c>
    </row>
    <row r="131" spans="2:32" x14ac:dyDescent="0.3">
      <c r="B131">
        <v>128</v>
      </c>
      <c r="C131">
        <v>89</v>
      </c>
      <c r="D131">
        <v>78</v>
      </c>
      <c r="E131">
        <v>128</v>
      </c>
      <c r="F131">
        <v>101</v>
      </c>
      <c r="G131">
        <v>249</v>
      </c>
      <c r="H131">
        <v>128</v>
      </c>
      <c r="I131">
        <v>2824</v>
      </c>
      <c r="J131">
        <v>232</v>
      </c>
      <c r="K131">
        <v>128</v>
      </c>
      <c r="L131">
        <v>523</v>
      </c>
      <c r="M131">
        <v>255</v>
      </c>
      <c r="N131">
        <v>128</v>
      </c>
      <c r="O131">
        <v>2764</v>
      </c>
      <c r="P131">
        <v>1665</v>
      </c>
      <c r="R131" s="8">
        <v>128</v>
      </c>
      <c r="S131" t="b">
        <f>OR(Tabla1[[#This Row],[Tiempo_lineal (ns)]]&gt;$C$508,Tabla1[[#This Row],[Tiempo_lineal (ns)]]&lt;$C$509)</f>
        <v>0</v>
      </c>
      <c r="T131" t="b">
        <f>OR(Tabla1[[#This Row],[Tiempo_normal (ns)]]&gt;$D$508,Tabla1[[#This Row],[Tiempo_normal (ns)]]&lt;$D$509)</f>
        <v>0</v>
      </c>
      <c r="U131" s="8">
        <v>128</v>
      </c>
      <c r="V131" t="b">
        <f>OR(Tabla3[[#This Row],[Tiempo_lineal (ns)]]&gt;$F$508,Tabla3[[#This Row],[Tiempo_lineal (ns)]]&lt;$F$509)</f>
        <v>0</v>
      </c>
      <c r="W131" t="b">
        <f>OR(Tabla3[[#This Row],[Tiempo_normal (ns)]]&gt;$G$508,Tabla3[[#This Row],[Tiempo_normal (ns)]]&lt;$G$509)</f>
        <v>1</v>
      </c>
      <c r="X131" s="8">
        <v>128</v>
      </c>
      <c r="Y131" t="b">
        <f>OR(Tabla4[[#This Row],[Tiempo_lineal (ns)]]&gt;$I$508,Tabla4[[#This Row],[Tiempo_lineal (ns)]]&lt;$I$509)</f>
        <v>1</v>
      </c>
      <c r="Z131" t="b">
        <f>OR(Tabla4[[#This Row],[Tiempo_normal (ns)]]&gt;$J$508,Tabla4[[#This Row],[Tiempo_normal (ns)]]&lt;$J$509)</f>
        <v>0</v>
      </c>
      <c r="AA131" s="8">
        <v>128</v>
      </c>
      <c r="AB131" t="b">
        <f>OR(Tabla5[[#This Row],[Tiempo_lineal (ns)]]&gt;$L$508,Tabla5[[#This Row],[Tiempo_lineal (ns)]]&lt;$L$509)</f>
        <v>0</v>
      </c>
      <c r="AC131" t="b">
        <f>OR(Tabla5[[#This Row],[Tiempo_normal (ns)]]&gt;$M$508,Tabla5[[#This Row],[Tiempo_normal (ns)]]&lt;$M$509)</f>
        <v>0</v>
      </c>
      <c r="AD131" s="8">
        <v>128</v>
      </c>
      <c r="AE131" t="b">
        <f>OR(Tabla6[[#This Row],[Tiempo_lineal (ns)]]&gt;$O$508,Tabla6[[#This Row],[Tiempo_lineal (ns)]]&lt;$O$509)</f>
        <v>0</v>
      </c>
      <c r="AF131" s="1" t="b">
        <f>OR(Tabla6[[#This Row],[Tiempo_normal (ns)]]&gt;$P$508,Tabla6[[#This Row],[Tiempo_normal (ns)]]&lt;$P$509)</f>
        <v>0</v>
      </c>
    </row>
    <row r="132" spans="2:32" x14ac:dyDescent="0.3">
      <c r="B132">
        <v>129</v>
      </c>
      <c r="C132">
        <v>132</v>
      </c>
      <c r="D132">
        <v>113</v>
      </c>
      <c r="E132">
        <v>129</v>
      </c>
      <c r="F132">
        <v>1548</v>
      </c>
      <c r="G132">
        <v>292</v>
      </c>
      <c r="H132">
        <v>129</v>
      </c>
      <c r="I132">
        <v>913</v>
      </c>
      <c r="J132">
        <v>177</v>
      </c>
      <c r="K132">
        <v>129</v>
      </c>
      <c r="L132">
        <v>592</v>
      </c>
      <c r="M132">
        <v>393</v>
      </c>
      <c r="N132">
        <v>129</v>
      </c>
      <c r="O132">
        <v>2451</v>
      </c>
      <c r="P132">
        <v>1254</v>
      </c>
      <c r="R132" s="7">
        <v>129</v>
      </c>
      <c r="S132" t="b">
        <f>OR(Tabla1[[#This Row],[Tiempo_lineal (ns)]]&gt;$C$508,Tabla1[[#This Row],[Tiempo_lineal (ns)]]&lt;$C$509)</f>
        <v>0</v>
      </c>
      <c r="T132" t="b">
        <f>OR(Tabla1[[#This Row],[Tiempo_normal (ns)]]&gt;$D$508,Tabla1[[#This Row],[Tiempo_normal (ns)]]&lt;$D$509)</f>
        <v>0</v>
      </c>
      <c r="U132" s="7">
        <v>129</v>
      </c>
      <c r="V132" t="b">
        <f>OR(Tabla3[[#This Row],[Tiempo_lineal (ns)]]&gt;$F$508,Tabla3[[#This Row],[Tiempo_lineal (ns)]]&lt;$F$509)</f>
        <v>1</v>
      </c>
      <c r="W132" t="b">
        <f>OR(Tabla3[[#This Row],[Tiempo_normal (ns)]]&gt;$G$508,Tabla3[[#This Row],[Tiempo_normal (ns)]]&lt;$G$509)</f>
        <v>1</v>
      </c>
      <c r="X132" s="7">
        <v>129</v>
      </c>
      <c r="Y132" t="b">
        <f>OR(Tabla4[[#This Row],[Tiempo_lineal (ns)]]&gt;$I$508,Tabla4[[#This Row],[Tiempo_lineal (ns)]]&lt;$I$509)</f>
        <v>1</v>
      </c>
      <c r="Z132" t="b">
        <f>OR(Tabla4[[#This Row],[Tiempo_normal (ns)]]&gt;$J$508,Tabla4[[#This Row],[Tiempo_normal (ns)]]&lt;$J$509)</f>
        <v>0</v>
      </c>
      <c r="AA132" s="7">
        <v>129</v>
      </c>
      <c r="AB132" t="b">
        <f>OR(Tabla5[[#This Row],[Tiempo_lineal (ns)]]&gt;$L$508,Tabla5[[#This Row],[Tiempo_lineal (ns)]]&lt;$L$509)</f>
        <v>0</v>
      </c>
      <c r="AC132" t="b">
        <f>OR(Tabla5[[#This Row],[Tiempo_normal (ns)]]&gt;$M$508,Tabla5[[#This Row],[Tiempo_normal (ns)]]&lt;$M$509)</f>
        <v>0</v>
      </c>
      <c r="AD132" s="7">
        <v>129</v>
      </c>
      <c r="AE132" t="b">
        <f>OR(Tabla6[[#This Row],[Tiempo_lineal (ns)]]&gt;$O$508,Tabla6[[#This Row],[Tiempo_lineal (ns)]]&lt;$O$509)</f>
        <v>0</v>
      </c>
      <c r="AF132" s="1" t="b">
        <f>OR(Tabla6[[#This Row],[Tiempo_normal (ns)]]&gt;$P$508,Tabla6[[#This Row],[Tiempo_normal (ns)]]&lt;$P$509)</f>
        <v>0</v>
      </c>
    </row>
    <row r="133" spans="2:32" x14ac:dyDescent="0.3">
      <c r="B133">
        <v>130</v>
      </c>
      <c r="C133">
        <v>124</v>
      </c>
      <c r="D133">
        <v>73</v>
      </c>
      <c r="E133">
        <v>130</v>
      </c>
      <c r="F133">
        <v>214</v>
      </c>
      <c r="G133">
        <v>167</v>
      </c>
      <c r="H133">
        <v>130</v>
      </c>
      <c r="I133">
        <v>595</v>
      </c>
      <c r="J133">
        <v>164</v>
      </c>
      <c r="K133">
        <v>130</v>
      </c>
      <c r="L133">
        <v>2494</v>
      </c>
      <c r="M133">
        <v>954</v>
      </c>
      <c r="N133">
        <v>130</v>
      </c>
      <c r="O133">
        <v>2755</v>
      </c>
      <c r="P133">
        <v>3837</v>
      </c>
      <c r="R133" s="8">
        <v>130</v>
      </c>
      <c r="S133" t="b">
        <f>OR(Tabla1[[#This Row],[Tiempo_lineal (ns)]]&gt;$C$508,Tabla1[[#This Row],[Tiempo_lineal (ns)]]&lt;$C$509)</f>
        <v>0</v>
      </c>
      <c r="T133" t="b">
        <f>OR(Tabla1[[#This Row],[Tiempo_normal (ns)]]&gt;$D$508,Tabla1[[#This Row],[Tiempo_normal (ns)]]&lt;$D$509)</f>
        <v>0</v>
      </c>
      <c r="U133" s="8">
        <v>130</v>
      </c>
      <c r="V133" t="b">
        <f>OR(Tabla3[[#This Row],[Tiempo_lineal (ns)]]&gt;$F$508,Tabla3[[#This Row],[Tiempo_lineal (ns)]]&lt;$F$509)</f>
        <v>0</v>
      </c>
      <c r="W133" t="b">
        <f>OR(Tabla3[[#This Row],[Tiempo_normal (ns)]]&gt;$G$508,Tabla3[[#This Row],[Tiempo_normal (ns)]]&lt;$G$509)</f>
        <v>0</v>
      </c>
      <c r="X133" s="8">
        <v>130</v>
      </c>
      <c r="Y133" t="b">
        <f>OR(Tabla4[[#This Row],[Tiempo_lineal (ns)]]&gt;$I$508,Tabla4[[#This Row],[Tiempo_lineal (ns)]]&lt;$I$509)</f>
        <v>1</v>
      </c>
      <c r="Z133" t="b">
        <f>OR(Tabla4[[#This Row],[Tiempo_normal (ns)]]&gt;$J$508,Tabla4[[#This Row],[Tiempo_normal (ns)]]&lt;$J$509)</f>
        <v>0</v>
      </c>
      <c r="AA133" s="8">
        <v>130</v>
      </c>
      <c r="AB133" t="b">
        <f>OR(Tabla5[[#This Row],[Tiempo_lineal (ns)]]&gt;$L$508,Tabla5[[#This Row],[Tiempo_lineal (ns)]]&lt;$L$509)</f>
        <v>0</v>
      </c>
      <c r="AC133" t="b">
        <f>OR(Tabla5[[#This Row],[Tiempo_normal (ns)]]&gt;$M$508,Tabla5[[#This Row],[Tiempo_normal (ns)]]&lt;$M$509)</f>
        <v>0</v>
      </c>
      <c r="AD133" s="8">
        <v>130</v>
      </c>
      <c r="AE133" t="b">
        <f>OR(Tabla6[[#This Row],[Tiempo_lineal (ns)]]&gt;$O$508,Tabla6[[#This Row],[Tiempo_lineal (ns)]]&lt;$O$509)</f>
        <v>0</v>
      </c>
      <c r="AF133" s="1" t="b">
        <f>OR(Tabla6[[#This Row],[Tiempo_normal (ns)]]&gt;$P$508,Tabla6[[#This Row],[Tiempo_normal (ns)]]&lt;$P$509)</f>
        <v>1</v>
      </c>
    </row>
    <row r="134" spans="2:32" x14ac:dyDescent="0.3">
      <c r="B134">
        <v>131</v>
      </c>
      <c r="C134">
        <v>124</v>
      </c>
      <c r="D134">
        <v>290</v>
      </c>
      <c r="E134">
        <v>131</v>
      </c>
      <c r="F134">
        <v>154</v>
      </c>
      <c r="G134">
        <v>168</v>
      </c>
      <c r="H134">
        <v>131</v>
      </c>
      <c r="I134">
        <v>261</v>
      </c>
      <c r="J134">
        <v>225</v>
      </c>
      <c r="K134">
        <v>131</v>
      </c>
      <c r="L134">
        <v>578</v>
      </c>
      <c r="M134">
        <v>538</v>
      </c>
      <c r="N134">
        <v>131</v>
      </c>
      <c r="O134">
        <v>3267</v>
      </c>
      <c r="P134">
        <v>6692</v>
      </c>
      <c r="R134" s="7">
        <v>131</v>
      </c>
      <c r="S134" t="b">
        <f>OR(Tabla1[[#This Row],[Tiempo_lineal (ns)]]&gt;$C$508,Tabla1[[#This Row],[Tiempo_lineal (ns)]]&lt;$C$509)</f>
        <v>0</v>
      </c>
      <c r="T134" t="b">
        <f>OR(Tabla1[[#This Row],[Tiempo_normal (ns)]]&gt;$D$508,Tabla1[[#This Row],[Tiempo_normal (ns)]]&lt;$D$509)</f>
        <v>1</v>
      </c>
      <c r="U134" s="7">
        <v>131</v>
      </c>
      <c r="V134" t="b">
        <f>OR(Tabla3[[#This Row],[Tiempo_lineal (ns)]]&gt;$F$508,Tabla3[[#This Row],[Tiempo_lineal (ns)]]&lt;$F$509)</f>
        <v>0</v>
      </c>
      <c r="W134" t="b">
        <f>OR(Tabla3[[#This Row],[Tiempo_normal (ns)]]&gt;$G$508,Tabla3[[#This Row],[Tiempo_normal (ns)]]&lt;$G$509)</f>
        <v>0</v>
      </c>
      <c r="X134" s="7">
        <v>131</v>
      </c>
      <c r="Y134" t="b">
        <f>OR(Tabla4[[#This Row],[Tiempo_lineal (ns)]]&gt;$I$508,Tabla4[[#This Row],[Tiempo_lineal (ns)]]&lt;$I$509)</f>
        <v>0</v>
      </c>
      <c r="Z134" t="b">
        <f>OR(Tabla4[[#This Row],[Tiempo_normal (ns)]]&gt;$J$508,Tabla4[[#This Row],[Tiempo_normal (ns)]]&lt;$J$509)</f>
        <v>0</v>
      </c>
      <c r="AA134" s="7">
        <v>131</v>
      </c>
      <c r="AB134" t="b">
        <f>OR(Tabla5[[#This Row],[Tiempo_lineal (ns)]]&gt;$L$508,Tabla5[[#This Row],[Tiempo_lineal (ns)]]&lt;$L$509)</f>
        <v>0</v>
      </c>
      <c r="AC134" t="b">
        <f>OR(Tabla5[[#This Row],[Tiempo_normal (ns)]]&gt;$M$508,Tabla5[[#This Row],[Tiempo_normal (ns)]]&lt;$M$509)</f>
        <v>0</v>
      </c>
      <c r="AD134" s="7">
        <v>131</v>
      </c>
      <c r="AE134" t="b">
        <f>OR(Tabla6[[#This Row],[Tiempo_lineal (ns)]]&gt;$O$508,Tabla6[[#This Row],[Tiempo_lineal (ns)]]&lt;$O$509)</f>
        <v>0</v>
      </c>
      <c r="AF134" s="1" t="b">
        <f>OR(Tabla6[[#This Row],[Tiempo_normal (ns)]]&gt;$P$508,Tabla6[[#This Row],[Tiempo_normal (ns)]]&lt;$P$509)</f>
        <v>1</v>
      </c>
    </row>
    <row r="135" spans="2:32" x14ac:dyDescent="0.3">
      <c r="B135">
        <v>132</v>
      </c>
      <c r="C135">
        <v>143</v>
      </c>
      <c r="D135">
        <v>64</v>
      </c>
      <c r="E135">
        <v>132</v>
      </c>
      <c r="F135">
        <v>277</v>
      </c>
      <c r="G135">
        <v>307</v>
      </c>
      <c r="H135">
        <v>132</v>
      </c>
      <c r="I135">
        <v>1012</v>
      </c>
      <c r="J135">
        <v>359</v>
      </c>
      <c r="K135">
        <v>132</v>
      </c>
      <c r="L135">
        <v>1258</v>
      </c>
      <c r="M135">
        <v>111</v>
      </c>
      <c r="N135">
        <v>132</v>
      </c>
      <c r="O135">
        <v>3718</v>
      </c>
      <c r="P135">
        <v>1149</v>
      </c>
      <c r="R135" s="8">
        <v>132</v>
      </c>
      <c r="S135" t="b">
        <f>OR(Tabla1[[#This Row],[Tiempo_lineal (ns)]]&gt;$C$508,Tabla1[[#This Row],[Tiempo_lineal (ns)]]&lt;$C$509)</f>
        <v>0</v>
      </c>
      <c r="T135" t="b">
        <f>OR(Tabla1[[#This Row],[Tiempo_normal (ns)]]&gt;$D$508,Tabla1[[#This Row],[Tiempo_normal (ns)]]&lt;$D$509)</f>
        <v>0</v>
      </c>
      <c r="U135" s="8">
        <v>132</v>
      </c>
      <c r="V135" t="b">
        <f>OR(Tabla3[[#This Row],[Tiempo_lineal (ns)]]&gt;$F$508,Tabla3[[#This Row],[Tiempo_lineal (ns)]]&lt;$F$509)</f>
        <v>0</v>
      </c>
      <c r="W135" t="b">
        <f>OR(Tabla3[[#This Row],[Tiempo_normal (ns)]]&gt;$G$508,Tabla3[[#This Row],[Tiempo_normal (ns)]]&lt;$G$509)</f>
        <v>1</v>
      </c>
      <c r="X135" s="8">
        <v>132</v>
      </c>
      <c r="Y135" t="b">
        <f>OR(Tabla4[[#This Row],[Tiempo_lineal (ns)]]&gt;$I$508,Tabla4[[#This Row],[Tiempo_lineal (ns)]]&lt;$I$509)</f>
        <v>1</v>
      </c>
      <c r="Z135" t="b">
        <f>OR(Tabla4[[#This Row],[Tiempo_normal (ns)]]&gt;$J$508,Tabla4[[#This Row],[Tiempo_normal (ns)]]&lt;$J$509)</f>
        <v>0</v>
      </c>
      <c r="AA135" s="8">
        <v>132</v>
      </c>
      <c r="AB135" t="b">
        <f>OR(Tabla5[[#This Row],[Tiempo_lineal (ns)]]&gt;$L$508,Tabla5[[#This Row],[Tiempo_lineal (ns)]]&lt;$L$509)</f>
        <v>0</v>
      </c>
      <c r="AC135" t="b">
        <f>OR(Tabla5[[#This Row],[Tiempo_normal (ns)]]&gt;$M$508,Tabla5[[#This Row],[Tiempo_normal (ns)]]&lt;$M$509)</f>
        <v>0</v>
      </c>
      <c r="AD135" s="8">
        <v>132</v>
      </c>
      <c r="AE135" t="b">
        <f>OR(Tabla6[[#This Row],[Tiempo_lineal (ns)]]&gt;$O$508,Tabla6[[#This Row],[Tiempo_lineal (ns)]]&lt;$O$509)</f>
        <v>0</v>
      </c>
      <c r="AF135" s="1" t="b">
        <f>OR(Tabla6[[#This Row],[Tiempo_normal (ns)]]&gt;$P$508,Tabla6[[#This Row],[Tiempo_normal (ns)]]&lt;$P$509)</f>
        <v>0</v>
      </c>
    </row>
    <row r="136" spans="2:32" x14ac:dyDescent="0.3">
      <c r="B136">
        <v>133</v>
      </c>
      <c r="C136">
        <v>161</v>
      </c>
      <c r="D136">
        <v>83</v>
      </c>
      <c r="E136">
        <v>133</v>
      </c>
      <c r="F136">
        <v>166</v>
      </c>
      <c r="G136">
        <v>173</v>
      </c>
      <c r="H136">
        <v>133</v>
      </c>
      <c r="I136">
        <v>227</v>
      </c>
      <c r="J136">
        <v>126</v>
      </c>
      <c r="K136">
        <v>133</v>
      </c>
      <c r="L136">
        <v>1329</v>
      </c>
      <c r="M136">
        <v>209</v>
      </c>
      <c r="N136">
        <v>133</v>
      </c>
      <c r="O136">
        <v>2015</v>
      </c>
      <c r="P136">
        <v>1769</v>
      </c>
      <c r="R136" s="7">
        <v>133</v>
      </c>
      <c r="S136" t="b">
        <f>OR(Tabla1[[#This Row],[Tiempo_lineal (ns)]]&gt;$C$508,Tabla1[[#This Row],[Tiempo_lineal (ns)]]&lt;$C$509)</f>
        <v>0</v>
      </c>
      <c r="T136" t="b">
        <f>OR(Tabla1[[#This Row],[Tiempo_normal (ns)]]&gt;$D$508,Tabla1[[#This Row],[Tiempo_normal (ns)]]&lt;$D$509)</f>
        <v>0</v>
      </c>
      <c r="U136" s="7">
        <v>133</v>
      </c>
      <c r="V136" t="b">
        <f>OR(Tabla3[[#This Row],[Tiempo_lineal (ns)]]&gt;$F$508,Tabla3[[#This Row],[Tiempo_lineal (ns)]]&lt;$F$509)</f>
        <v>0</v>
      </c>
      <c r="W136" t="b">
        <f>OR(Tabla3[[#This Row],[Tiempo_normal (ns)]]&gt;$G$508,Tabla3[[#This Row],[Tiempo_normal (ns)]]&lt;$G$509)</f>
        <v>0</v>
      </c>
      <c r="X136" s="7">
        <v>133</v>
      </c>
      <c r="Y136" t="b">
        <f>OR(Tabla4[[#This Row],[Tiempo_lineal (ns)]]&gt;$I$508,Tabla4[[#This Row],[Tiempo_lineal (ns)]]&lt;$I$509)</f>
        <v>0</v>
      </c>
      <c r="Z136" t="b">
        <f>OR(Tabla4[[#This Row],[Tiempo_normal (ns)]]&gt;$J$508,Tabla4[[#This Row],[Tiempo_normal (ns)]]&lt;$J$509)</f>
        <v>0</v>
      </c>
      <c r="AA136" s="7">
        <v>133</v>
      </c>
      <c r="AB136" t="b">
        <f>OR(Tabla5[[#This Row],[Tiempo_lineal (ns)]]&gt;$L$508,Tabla5[[#This Row],[Tiempo_lineal (ns)]]&lt;$L$509)</f>
        <v>0</v>
      </c>
      <c r="AC136" t="b">
        <f>OR(Tabla5[[#This Row],[Tiempo_normal (ns)]]&gt;$M$508,Tabla5[[#This Row],[Tiempo_normal (ns)]]&lt;$M$509)</f>
        <v>0</v>
      </c>
      <c r="AD136" s="7">
        <v>133</v>
      </c>
      <c r="AE136" t="b">
        <f>OR(Tabla6[[#This Row],[Tiempo_lineal (ns)]]&gt;$O$508,Tabla6[[#This Row],[Tiempo_lineal (ns)]]&lt;$O$509)</f>
        <v>0</v>
      </c>
      <c r="AF136" s="1" t="b">
        <f>OR(Tabla6[[#This Row],[Tiempo_normal (ns)]]&gt;$P$508,Tabla6[[#This Row],[Tiempo_normal (ns)]]&lt;$P$509)</f>
        <v>0</v>
      </c>
    </row>
    <row r="137" spans="2:32" x14ac:dyDescent="0.3">
      <c r="B137">
        <v>134</v>
      </c>
      <c r="C137">
        <v>97</v>
      </c>
      <c r="D137">
        <v>96</v>
      </c>
      <c r="E137">
        <v>134</v>
      </c>
      <c r="F137">
        <v>125</v>
      </c>
      <c r="G137">
        <v>43</v>
      </c>
      <c r="H137">
        <v>134</v>
      </c>
      <c r="I137">
        <v>218</v>
      </c>
      <c r="J137">
        <v>178</v>
      </c>
      <c r="K137">
        <v>134</v>
      </c>
      <c r="L137">
        <v>941</v>
      </c>
      <c r="M137">
        <v>778</v>
      </c>
      <c r="N137">
        <v>134</v>
      </c>
      <c r="O137">
        <v>889</v>
      </c>
      <c r="P137">
        <v>1106</v>
      </c>
      <c r="R137" s="8">
        <v>134</v>
      </c>
      <c r="S137" t="b">
        <f>OR(Tabla1[[#This Row],[Tiempo_lineal (ns)]]&gt;$C$508,Tabla1[[#This Row],[Tiempo_lineal (ns)]]&lt;$C$509)</f>
        <v>0</v>
      </c>
      <c r="T137" t="b">
        <f>OR(Tabla1[[#This Row],[Tiempo_normal (ns)]]&gt;$D$508,Tabla1[[#This Row],[Tiempo_normal (ns)]]&lt;$D$509)</f>
        <v>0</v>
      </c>
      <c r="U137" s="8">
        <v>134</v>
      </c>
      <c r="V137" t="b">
        <f>OR(Tabla3[[#This Row],[Tiempo_lineal (ns)]]&gt;$F$508,Tabla3[[#This Row],[Tiempo_lineal (ns)]]&lt;$F$509)</f>
        <v>0</v>
      </c>
      <c r="W137" t="b">
        <f>OR(Tabla3[[#This Row],[Tiempo_normal (ns)]]&gt;$G$508,Tabla3[[#This Row],[Tiempo_normal (ns)]]&lt;$G$509)</f>
        <v>0</v>
      </c>
      <c r="X137" s="8">
        <v>134</v>
      </c>
      <c r="Y137" t="b">
        <f>OR(Tabla4[[#This Row],[Tiempo_lineal (ns)]]&gt;$I$508,Tabla4[[#This Row],[Tiempo_lineal (ns)]]&lt;$I$509)</f>
        <v>0</v>
      </c>
      <c r="Z137" t="b">
        <f>OR(Tabla4[[#This Row],[Tiempo_normal (ns)]]&gt;$J$508,Tabla4[[#This Row],[Tiempo_normal (ns)]]&lt;$J$509)</f>
        <v>0</v>
      </c>
      <c r="AA137" s="8">
        <v>134</v>
      </c>
      <c r="AB137" t="b">
        <f>OR(Tabla5[[#This Row],[Tiempo_lineal (ns)]]&gt;$L$508,Tabla5[[#This Row],[Tiempo_lineal (ns)]]&lt;$L$509)</f>
        <v>0</v>
      </c>
      <c r="AC137" t="b">
        <f>OR(Tabla5[[#This Row],[Tiempo_normal (ns)]]&gt;$M$508,Tabla5[[#This Row],[Tiempo_normal (ns)]]&lt;$M$509)</f>
        <v>0</v>
      </c>
      <c r="AD137" s="8">
        <v>134</v>
      </c>
      <c r="AE137" t="b">
        <f>OR(Tabla6[[#This Row],[Tiempo_lineal (ns)]]&gt;$O$508,Tabla6[[#This Row],[Tiempo_lineal (ns)]]&lt;$O$509)</f>
        <v>1</v>
      </c>
      <c r="AF137" s="1" t="b">
        <f>OR(Tabla6[[#This Row],[Tiempo_normal (ns)]]&gt;$P$508,Tabla6[[#This Row],[Tiempo_normal (ns)]]&lt;$P$509)</f>
        <v>0</v>
      </c>
    </row>
    <row r="138" spans="2:32" x14ac:dyDescent="0.3">
      <c r="B138">
        <v>135</v>
      </c>
      <c r="C138">
        <v>166</v>
      </c>
      <c r="D138">
        <v>174</v>
      </c>
      <c r="E138">
        <v>135</v>
      </c>
      <c r="F138">
        <v>157</v>
      </c>
      <c r="G138">
        <v>221</v>
      </c>
      <c r="H138">
        <v>135</v>
      </c>
      <c r="I138">
        <v>336</v>
      </c>
      <c r="J138">
        <v>491</v>
      </c>
      <c r="K138">
        <v>135</v>
      </c>
      <c r="L138">
        <v>2296</v>
      </c>
      <c r="M138">
        <v>713</v>
      </c>
      <c r="N138">
        <v>135</v>
      </c>
      <c r="O138">
        <v>1109</v>
      </c>
      <c r="P138">
        <v>1326</v>
      </c>
      <c r="R138" s="7">
        <v>135</v>
      </c>
      <c r="S138" t="b">
        <f>OR(Tabla1[[#This Row],[Tiempo_lineal (ns)]]&gt;$C$508,Tabla1[[#This Row],[Tiempo_lineal (ns)]]&lt;$C$509)</f>
        <v>0</v>
      </c>
      <c r="T138" t="b">
        <f>OR(Tabla1[[#This Row],[Tiempo_normal (ns)]]&gt;$D$508,Tabla1[[#This Row],[Tiempo_normal (ns)]]&lt;$D$509)</f>
        <v>1</v>
      </c>
      <c r="U138" s="7">
        <v>135</v>
      </c>
      <c r="V138" t="b">
        <f>OR(Tabla3[[#This Row],[Tiempo_lineal (ns)]]&gt;$F$508,Tabla3[[#This Row],[Tiempo_lineal (ns)]]&lt;$F$509)</f>
        <v>0</v>
      </c>
      <c r="W138" t="b">
        <f>OR(Tabla3[[#This Row],[Tiempo_normal (ns)]]&gt;$G$508,Tabla3[[#This Row],[Tiempo_normal (ns)]]&lt;$G$509)</f>
        <v>0</v>
      </c>
      <c r="X138" s="7">
        <v>135</v>
      </c>
      <c r="Y138" t="b">
        <f>OR(Tabla4[[#This Row],[Tiempo_lineal (ns)]]&gt;$I$508,Tabla4[[#This Row],[Tiempo_lineal (ns)]]&lt;$I$509)</f>
        <v>0</v>
      </c>
      <c r="Z138" t="b">
        <f>OR(Tabla4[[#This Row],[Tiempo_normal (ns)]]&gt;$J$508,Tabla4[[#This Row],[Tiempo_normal (ns)]]&lt;$J$509)</f>
        <v>1</v>
      </c>
      <c r="AA138" s="7">
        <v>135</v>
      </c>
      <c r="AB138" t="b">
        <f>OR(Tabla5[[#This Row],[Tiempo_lineal (ns)]]&gt;$L$508,Tabla5[[#This Row],[Tiempo_lineal (ns)]]&lt;$L$509)</f>
        <v>0</v>
      </c>
      <c r="AC138" t="b">
        <f>OR(Tabla5[[#This Row],[Tiempo_normal (ns)]]&gt;$M$508,Tabla5[[#This Row],[Tiempo_normal (ns)]]&lt;$M$509)</f>
        <v>0</v>
      </c>
      <c r="AD138" s="7">
        <v>135</v>
      </c>
      <c r="AE138" t="b">
        <f>OR(Tabla6[[#This Row],[Tiempo_lineal (ns)]]&gt;$O$508,Tabla6[[#This Row],[Tiempo_lineal (ns)]]&lt;$O$509)</f>
        <v>1</v>
      </c>
      <c r="AF138" s="1" t="b">
        <f>OR(Tabla6[[#This Row],[Tiempo_normal (ns)]]&gt;$P$508,Tabla6[[#This Row],[Tiempo_normal (ns)]]&lt;$P$509)</f>
        <v>0</v>
      </c>
    </row>
    <row r="139" spans="2:32" x14ac:dyDescent="0.3">
      <c r="B139">
        <v>136</v>
      </c>
      <c r="C139">
        <v>109</v>
      </c>
      <c r="D139">
        <v>69</v>
      </c>
      <c r="E139">
        <v>136</v>
      </c>
      <c r="F139">
        <v>131</v>
      </c>
      <c r="G139">
        <v>87</v>
      </c>
      <c r="H139">
        <v>136</v>
      </c>
      <c r="I139">
        <v>178</v>
      </c>
      <c r="J139">
        <v>74</v>
      </c>
      <c r="K139">
        <v>136</v>
      </c>
      <c r="L139">
        <v>1482</v>
      </c>
      <c r="M139">
        <v>577</v>
      </c>
      <c r="N139">
        <v>136</v>
      </c>
      <c r="O139">
        <v>2434</v>
      </c>
      <c r="P139">
        <v>1504</v>
      </c>
      <c r="R139" s="8">
        <v>136</v>
      </c>
      <c r="S139" t="b">
        <f>OR(Tabla1[[#This Row],[Tiempo_lineal (ns)]]&gt;$C$508,Tabla1[[#This Row],[Tiempo_lineal (ns)]]&lt;$C$509)</f>
        <v>0</v>
      </c>
      <c r="T139" t="b">
        <f>OR(Tabla1[[#This Row],[Tiempo_normal (ns)]]&gt;$D$508,Tabla1[[#This Row],[Tiempo_normal (ns)]]&lt;$D$509)</f>
        <v>0</v>
      </c>
      <c r="U139" s="8">
        <v>136</v>
      </c>
      <c r="V139" t="b">
        <f>OR(Tabla3[[#This Row],[Tiempo_lineal (ns)]]&gt;$F$508,Tabla3[[#This Row],[Tiempo_lineal (ns)]]&lt;$F$509)</f>
        <v>0</v>
      </c>
      <c r="W139" t="b">
        <f>OR(Tabla3[[#This Row],[Tiempo_normal (ns)]]&gt;$G$508,Tabla3[[#This Row],[Tiempo_normal (ns)]]&lt;$G$509)</f>
        <v>0</v>
      </c>
      <c r="X139" s="8">
        <v>136</v>
      </c>
      <c r="Y139" t="b">
        <f>OR(Tabla4[[#This Row],[Tiempo_lineal (ns)]]&gt;$I$508,Tabla4[[#This Row],[Tiempo_lineal (ns)]]&lt;$I$509)</f>
        <v>0</v>
      </c>
      <c r="Z139" t="b">
        <f>OR(Tabla4[[#This Row],[Tiempo_normal (ns)]]&gt;$J$508,Tabla4[[#This Row],[Tiempo_normal (ns)]]&lt;$J$509)</f>
        <v>0</v>
      </c>
      <c r="AA139" s="8">
        <v>136</v>
      </c>
      <c r="AB139" t="b">
        <f>OR(Tabla5[[#This Row],[Tiempo_lineal (ns)]]&gt;$L$508,Tabla5[[#This Row],[Tiempo_lineal (ns)]]&lt;$L$509)</f>
        <v>0</v>
      </c>
      <c r="AC139" t="b">
        <f>OR(Tabla5[[#This Row],[Tiempo_normal (ns)]]&gt;$M$508,Tabla5[[#This Row],[Tiempo_normal (ns)]]&lt;$M$509)</f>
        <v>0</v>
      </c>
      <c r="AD139" s="8">
        <v>136</v>
      </c>
      <c r="AE139" t="b">
        <f>OR(Tabla6[[#This Row],[Tiempo_lineal (ns)]]&gt;$O$508,Tabla6[[#This Row],[Tiempo_lineal (ns)]]&lt;$O$509)</f>
        <v>0</v>
      </c>
      <c r="AF139" s="1" t="b">
        <f>OR(Tabla6[[#This Row],[Tiempo_normal (ns)]]&gt;$P$508,Tabla6[[#This Row],[Tiempo_normal (ns)]]&lt;$P$509)</f>
        <v>0</v>
      </c>
    </row>
    <row r="140" spans="2:32" x14ac:dyDescent="0.3">
      <c r="B140">
        <v>137</v>
      </c>
      <c r="C140">
        <v>195</v>
      </c>
      <c r="D140">
        <v>217</v>
      </c>
      <c r="E140">
        <v>137</v>
      </c>
      <c r="F140">
        <v>154</v>
      </c>
      <c r="G140">
        <v>102</v>
      </c>
      <c r="H140">
        <v>137</v>
      </c>
      <c r="I140">
        <v>297</v>
      </c>
      <c r="J140">
        <v>193</v>
      </c>
      <c r="K140">
        <v>137</v>
      </c>
      <c r="L140">
        <v>1414</v>
      </c>
      <c r="M140">
        <v>561</v>
      </c>
      <c r="N140">
        <v>137</v>
      </c>
      <c r="O140">
        <v>1887</v>
      </c>
      <c r="P140">
        <v>1135</v>
      </c>
      <c r="R140" s="7">
        <v>137</v>
      </c>
      <c r="S140" t="b">
        <f>OR(Tabla1[[#This Row],[Tiempo_lineal (ns)]]&gt;$C$508,Tabla1[[#This Row],[Tiempo_lineal (ns)]]&lt;$C$509)</f>
        <v>1</v>
      </c>
      <c r="T140" t="b">
        <f>OR(Tabla1[[#This Row],[Tiempo_normal (ns)]]&gt;$D$508,Tabla1[[#This Row],[Tiempo_normal (ns)]]&lt;$D$509)</f>
        <v>1</v>
      </c>
      <c r="U140" s="7">
        <v>137</v>
      </c>
      <c r="V140" t="b">
        <f>OR(Tabla3[[#This Row],[Tiempo_lineal (ns)]]&gt;$F$508,Tabla3[[#This Row],[Tiempo_lineal (ns)]]&lt;$F$509)</f>
        <v>0</v>
      </c>
      <c r="W140" t="b">
        <f>OR(Tabla3[[#This Row],[Tiempo_normal (ns)]]&gt;$G$508,Tabla3[[#This Row],[Tiempo_normal (ns)]]&lt;$G$509)</f>
        <v>0</v>
      </c>
      <c r="X140" s="7">
        <v>137</v>
      </c>
      <c r="Y140" t="b">
        <f>OR(Tabla4[[#This Row],[Tiempo_lineal (ns)]]&gt;$I$508,Tabla4[[#This Row],[Tiempo_lineal (ns)]]&lt;$I$509)</f>
        <v>0</v>
      </c>
      <c r="Z140" t="b">
        <f>OR(Tabla4[[#This Row],[Tiempo_normal (ns)]]&gt;$J$508,Tabla4[[#This Row],[Tiempo_normal (ns)]]&lt;$J$509)</f>
        <v>0</v>
      </c>
      <c r="AA140" s="7">
        <v>137</v>
      </c>
      <c r="AB140" t="b">
        <f>OR(Tabla5[[#This Row],[Tiempo_lineal (ns)]]&gt;$L$508,Tabla5[[#This Row],[Tiempo_lineal (ns)]]&lt;$L$509)</f>
        <v>0</v>
      </c>
      <c r="AC140" t="b">
        <f>OR(Tabla5[[#This Row],[Tiempo_normal (ns)]]&gt;$M$508,Tabla5[[#This Row],[Tiempo_normal (ns)]]&lt;$M$509)</f>
        <v>0</v>
      </c>
      <c r="AD140" s="7">
        <v>137</v>
      </c>
      <c r="AE140" t="b">
        <f>OR(Tabla6[[#This Row],[Tiempo_lineal (ns)]]&gt;$O$508,Tabla6[[#This Row],[Tiempo_lineal (ns)]]&lt;$O$509)</f>
        <v>0</v>
      </c>
      <c r="AF140" s="1" t="b">
        <f>OR(Tabla6[[#This Row],[Tiempo_normal (ns)]]&gt;$P$508,Tabla6[[#This Row],[Tiempo_normal (ns)]]&lt;$P$509)</f>
        <v>0</v>
      </c>
    </row>
    <row r="141" spans="2:32" x14ac:dyDescent="0.3">
      <c r="B141">
        <v>138</v>
      </c>
      <c r="C141">
        <v>127</v>
      </c>
      <c r="D141">
        <v>134</v>
      </c>
      <c r="E141">
        <v>138</v>
      </c>
      <c r="F141">
        <v>133</v>
      </c>
      <c r="G141">
        <v>50</v>
      </c>
      <c r="H141">
        <v>138</v>
      </c>
      <c r="I141">
        <v>249</v>
      </c>
      <c r="J141">
        <v>386</v>
      </c>
      <c r="K141">
        <v>138</v>
      </c>
      <c r="L141">
        <v>1562</v>
      </c>
      <c r="M141">
        <v>285</v>
      </c>
      <c r="N141">
        <v>138</v>
      </c>
      <c r="O141">
        <v>2794</v>
      </c>
      <c r="P141">
        <v>1563</v>
      </c>
      <c r="R141" s="8">
        <v>138</v>
      </c>
      <c r="S141" t="b">
        <f>OR(Tabla1[[#This Row],[Tiempo_lineal (ns)]]&gt;$C$508,Tabla1[[#This Row],[Tiempo_lineal (ns)]]&lt;$C$509)</f>
        <v>0</v>
      </c>
      <c r="T141" t="b">
        <f>OR(Tabla1[[#This Row],[Tiempo_normal (ns)]]&gt;$D$508,Tabla1[[#This Row],[Tiempo_normal (ns)]]&lt;$D$509)</f>
        <v>0</v>
      </c>
      <c r="U141" s="8">
        <v>138</v>
      </c>
      <c r="V141" t="b">
        <f>OR(Tabla3[[#This Row],[Tiempo_lineal (ns)]]&gt;$F$508,Tabla3[[#This Row],[Tiempo_lineal (ns)]]&lt;$F$509)</f>
        <v>0</v>
      </c>
      <c r="W141" t="b">
        <f>OR(Tabla3[[#This Row],[Tiempo_normal (ns)]]&gt;$G$508,Tabla3[[#This Row],[Tiempo_normal (ns)]]&lt;$G$509)</f>
        <v>0</v>
      </c>
      <c r="X141" s="8">
        <v>138</v>
      </c>
      <c r="Y141" t="b">
        <f>OR(Tabla4[[#This Row],[Tiempo_lineal (ns)]]&gt;$I$508,Tabla4[[#This Row],[Tiempo_lineal (ns)]]&lt;$I$509)</f>
        <v>0</v>
      </c>
      <c r="Z141" t="b">
        <f>OR(Tabla4[[#This Row],[Tiempo_normal (ns)]]&gt;$J$508,Tabla4[[#This Row],[Tiempo_normal (ns)]]&lt;$J$509)</f>
        <v>0</v>
      </c>
      <c r="AA141" s="8">
        <v>138</v>
      </c>
      <c r="AB141" t="b">
        <f>OR(Tabla5[[#This Row],[Tiempo_lineal (ns)]]&gt;$L$508,Tabla5[[#This Row],[Tiempo_lineal (ns)]]&lt;$L$509)</f>
        <v>0</v>
      </c>
      <c r="AC141" t="b">
        <f>OR(Tabla5[[#This Row],[Tiempo_normal (ns)]]&gt;$M$508,Tabla5[[#This Row],[Tiempo_normal (ns)]]&lt;$M$509)</f>
        <v>0</v>
      </c>
      <c r="AD141" s="8">
        <v>138</v>
      </c>
      <c r="AE141" t="b">
        <f>OR(Tabla6[[#This Row],[Tiempo_lineal (ns)]]&gt;$O$508,Tabla6[[#This Row],[Tiempo_lineal (ns)]]&lt;$O$509)</f>
        <v>0</v>
      </c>
      <c r="AF141" s="1" t="b">
        <f>OR(Tabla6[[#This Row],[Tiempo_normal (ns)]]&gt;$P$508,Tabla6[[#This Row],[Tiempo_normal (ns)]]&lt;$P$509)</f>
        <v>0</v>
      </c>
    </row>
    <row r="142" spans="2:32" x14ac:dyDescent="0.3">
      <c r="B142">
        <v>139</v>
      </c>
      <c r="C142">
        <v>124</v>
      </c>
      <c r="D142">
        <v>117</v>
      </c>
      <c r="E142">
        <v>139</v>
      </c>
      <c r="F142">
        <v>137</v>
      </c>
      <c r="G142">
        <v>121</v>
      </c>
      <c r="H142">
        <v>139</v>
      </c>
      <c r="I142">
        <v>209</v>
      </c>
      <c r="J142">
        <v>314</v>
      </c>
      <c r="K142">
        <v>139</v>
      </c>
      <c r="L142">
        <v>1328</v>
      </c>
      <c r="M142">
        <v>268</v>
      </c>
      <c r="N142">
        <v>139</v>
      </c>
      <c r="O142">
        <v>2335</v>
      </c>
      <c r="P142">
        <v>865</v>
      </c>
      <c r="R142" s="7">
        <v>139</v>
      </c>
      <c r="S142" t="b">
        <f>OR(Tabla1[[#This Row],[Tiempo_lineal (ns)]]&gt;$C$508,Tabla1[[#This Row],[Tiempo_lineal (ns)]]&lt;$C$509)</f>
        <v>0</v>
      </c>
      <c r="T142" t="b">
        <f>OR(Tabla1[[#This Row],[Tiempo_normal (ns)]]&gt;$D$508,Tabla1[[#This Row],[Tiempo_normal (ns)]]&lt;$D$509)</f>
        <v>0</v>
      </c>
      <c r="U142" s="7">
        <v>139</v>
      </c>
      <c r="V142" t="b">
        <f>OR(Tabla3[[#This Row],[Tiempo_lineal (ns)]]&gt;$F$508,Tabla3[[#This Row],[Tiempo_lineal (ns)]]&lt;$F$509)</f>
        <v>0</v>
      </c>
      <c r="W142" t="b">
        <f>OR(Tabla3[[#This Row],[Tiempo_normal (ns)]]&gt;$G$508,Tabla3[[#This Row],[Tiempo_normal (ns)]]&lt;$G$509)</f>
        <v>0</v>
      </c>
      <c r="X142" s="7">
        <v>139</v>
      </c>
      <c r="Y142" t="b">
        <f>OR(Tabla4[[#This Row],[Tiempo_lineal (ns)]]&gt;$I$508,Tabla4[[#This Row],[Tiempo_lineal (ns)]]&lt;$I$509)</f>
        <v>0</v>
      </c>
      <c r="Z142" t="b">
        <f>OR(Tabla4[[#This Row],[Tiempo_normal (ns)]]&gt;$J$508,Tabla4[[#This Row],[Tiempo_normal (ns)]]&lt;$J$509)</f>
        <v>0</v>
      </c>
      <c r="AA142" s="7">
        <v>139</v>
      </c>
      <c r="AB142" t="b">
        <f>OR(Tabla5[[#This Row],[Tiempo_lineal (ns)]]&gt;$L$508,Tabla5[[#This Row],[Tiempo_lineal (ns)]]&lt;$L$509)</f>
        <v>0</v>
      </c>
      <c r="AC142" t="b">
        <f>OR(Tabla5[[#This Row],[Tiempo_normal (ns)]]&gt;$M$508,Tabla5[[#This Row],[Tiempo_normal (ns)]]&lt;$M$509)</f>
        <v>0</v>
      </c>
      <c r="AD142" s="7">
        <v>139</v>
      </c>
      <c r="AE142" t="b">
        <f>OR(Tabla6[[#This Row],[Tiempo_lineal (ns)]]&gt;$O$508,Tabla6[[#This Row],[Tiempo_lineal (ns)]]&lt;$O$509)</f>
        <v>0</v>
      </c>
      <c r="AF142" s="1" t="b">
        <f>OR(Tabla6[[#This Row],[Tiempo_normal (ns)]]&gt;$P$508,Tabla6[[#This Row],[Tiempo_normal (ns)]]&lt;$P$509)</f>
        <v>0</v>
      </c>
    </row>
    <row r="143" spans="2:32" x14ac:dyDescent="0.3">
      <c r="B143">
        <v>140</v>
      </c>
      <c r="C143">
        <v>171</v>
      </c>
      <c r="D143">
        <v>91</v>
      </c>
      <c r="E143">
        <v>140</v>
      </c>
      <c r="F143">
        <v>150</v>
      </c>
      <c r="G143">
        <v>96</v>
      </c>
      <c r="H143">
        <v>140</v>
      </c>
      <c r="I143">
        <v>252</v>
      </c>
      <c r="J143">
        <v>162</v>
      </c>
      <c r="K143">
        <v>140</v>
      </c>
      <c r="L143">
        <v>584</v>
      </c>
      <c r="M143">
        <v>1129</v>
      </c>
      <c r="N143">
        <v>140</v>
      </c>
      <c r="O143">
        <v>3120</v>
      </c>
      <c r="P143">
        <v>2115</v>
      </c>
      <c r="R143" s="8">
        <v>140</v>
      </c>
      <c r="S143" t="b">
        <f>OR(Tabla1[[#This Row],[Tiempo_lineal (ns)]]&gt;$C$508,Tabla1[[#This Row],[Tiempo_lineal (ns)]]&lt;$C$509)</f>
        <v>0</v>
      </c>
      <c r="T143" t="b">
        <f>OR(Tabla1[[#This Row],[Tiempo_normal (ns)]]&gt;$D$508,Tabla1[[#This Row],[Tiempo_normal (ns)]]&lt;$D$509)</f>
        <v>0</v>
      </c>
      <c r="U143" s="8">
        <v>140</v>
      </c>
      <c r="V143" t="b">
        <f>OR(Tabla3[[#This Row],[Tiempo_lineal (ns)]]&gt;$F$508,Tabla3[[#This Row],[Tiempo_lineal (ns)]]&lt;$F$509)</f>
        <v>0</v>
      </c>
      <c r="W143" t="b">
        <f>OR(Tabla3[[#This Row],[Tiempo_normal (ns)]]&gt;$G$508,Tabla3[[#This Row],[Tiempo_normal (ns)]]&lt;$G$509)</f>
        <v>0</v>
      </c>
      <c r="X143" s="8">
        <v>140</v>
      </c>
      <c r="Y143" t="b">
        <f>OR(Tabla4[[#This Row],[Tiempo_lineal (ns)]]&gt;$I$508,Tabla4[[#This Row],[Tiempo_lineal (ns)]]&lt;$I$509)</f>
        <v>0</v>
      </c>
      <c r="Z143" t="b">
        <f>OR(Tabla4[[#This Row],[Tiempo_normal (ns)]]&gt;$J$508,Tabla4[[#This Row],[Tiempo_normal (ns)]]&lt;$J$509)</f>
        <v>0</v>
      </c>
      <c r="AA143" s="8">
        <v>140</v>
      </c>
      <c r="AB143" t="b">
        <f>OR(Tabla5[[#This Row],[Tiempo_lineal (ns)]]&gt;$L$508,Tabla5[[#This Row],[Tiempo_lineal (ns)]]&lt;$L$509)</f>
        <v>0</v>
      </c>
      <c r="AC143" t="b">
        <f>OR(Tabla5[[#This Row],[Tiempo_normal (ns)]]&gt;$M$508,Tabla5[[#This Row],[Tiempo_normal (ns)]]&lt;$M$509)</f>
        <v>0</v>
      </c>
      <c r="AD143" s="8">
        <v>140</v>
      </c>
      <c r="AE143" t="b">
        <f>OR(Tabla6[[#This Row],[Tiempo_lineal (ns)]]&gt;$O$508,Tabla6[[#This Row],[Tiempo_lineal (ns)]]&lt;$O$509)</f>
        <v>0</v>
      </c>
      <c r="AF143" s="1" t="b">
        <f>OR(Tabla6[[#This Row],[Tiempo_normal (ns)]]&gt;$P$508,Tabla6[[#This Row],[Tiempo_normal (ns)]]&lt;$P$509)</f>
        <v>0</v>
      </c>
    </row>
    <row r="144" spans="2:32" x14ac:dyDescent="0.3">
      <c r="B144">
        <v>141</v>
      </c>
      <c r="C144">
        <v>146</v>
      </c>
      <c r="D144">
        <v>93</v>
      </c>
      <c r="E144">
        <v>141</v>
      </c>
      <c r="F144">
        <v>103</v>
      </c>
      <c r="G144">
        <v>114</v>
      </c>
      <c r="H144">
        <v>141</v>
      </c>
      <c r="I144">
        <v>189</v>
      </c>
      <c r="J144">
        <v>236</v>
      </c>
      <c r="K144">
        <v>141</v>
      </c>
      <c r="L144">
        <v>1032</v>
      </c>
      <c r="M144">
        <v>431</v>
      </c>
      <c r="N144">
        <v>141</v>
      </c>
      <c r="O144">
        <v>1912</v>
      </c>
      <c r="P144">
        <v>1511</v>
      </c>
      <c r="R144" s="7">
        <v>141</v>
      </c>
      <c r="S144" t="b">
        <f>OR(Tabla1[[#This Row],[Tiempo_lineal (ns)]]&gt;$C$508,Tabla1[[#This Row],[Tiempo_lineal (ns)]]&lt;$C$509)</f>
        <v>0</v>
      </c>
      <c r="T144" t="b">
        <f>OR(Tabla1[[#This Row],[Tiempo_normal (ns)]]&gt;$D$508,Tabla1[[#This Row],[Tiempo_normal (ns)]]&lt;$D$509)</f>
        <v>0</v>
      </c>
      <c r="U144" s="7">
        <v>141</v>
      </c>
      <c r="V144" t="b">
        <f>OR(Tabla3[[#This Row],[Tiempo_lineal (ns)]]&gt;$F$508,Tabla3[[#This Row],[Tiempo_lineal (ns)]]&lt;$F$509)</f>
        <v>0</v>
      </c>
      <c r="W144" t="b">
        <f>OR(Tabla3[[#This Row],[Tiempo_normal (ns)]]&gt;$G$508,Tabla3[[#This Row],[Tiempo_normal (ns)]]&lt;$G$509)</f>
        <v>0</v>
      </c>
      <c r="X144" s="7">
        <v>141</v>
      </c>
      <c r="Y144" t="b">
        <f>OR(Tabla4[[#This Row],[Tiempo_lineal (ns)]]&gt;$I$508,Tabla4[[#This Row],[Tiempo_lineal (ns)]]&lt;$I$509)</f>
        <v>0</v>
      </c>
      <c r="Z144" t="b">
        <f>OR(Tabla4[[#This Row],[Tiempo_normal (ns)]]&gt;$J$508,Tabla4[[#This Row],[Tiempo_normal (ns)]]&lt;$J$509)</f>
        <v>0</v>
      </c>
      <c r="AA144" s="7">
        <v>141</v>
      </c>
      <c r="AB144" t="b">
        <f>OR(Tabla5[[#This Row],[Tiempo_lineal (ns)]]&gt;$L$508,Tabla5[[#This Row],[Tiempo_lineal (ns)]]&lt;$L$509)</f>
        <v>0</v>
      </c>
      <c r="AC144" t="b">
        <f>OR(Tabla5[[#This Row],[Tiempo_normal (ns)]]&gt;$M$508,Tabla5[[#This Row],[Tiempo_normal (ns)]]&lt;$M$509)</f>
        <v>0</v>
      </c>
      <c r="AD144" s="7">
        <v>141</v>
      </c>
      <c r="AE144" t="b">
        <f>OR(Tabla6[[#This Row],[Tiempo_lineal (ns)]]&gt;$O$508,Tabla6[[#This Row],[Tiempo_lineal (ns)]]&lt;$O$509)</f>
        <v>0</v>
      </c>
      <c r="AF144" s="1" t="b">
        <f>OR(Tabla6[[#This Row],[Tiempo_normal (ns)]]&gt;$P$508,Tabla6[[#This Row],[Tiempo_normal (ns)]]&lt;$P$509)</f>
        <v>0</v>
      </c>
    </row>
    <row r="145" spans="2:32" x14ac:dyDescent="0.3">
      <c r="B145">
        <v>142</v>
      </c>
      <c r="C145">
        <v>145</v>
      </c>
      <c r="D145">
        <v>75</v>
      </c>
      <c r="E145">
        <v>142</v>
      </c>
      <c r="F145">
        <v>140</v>
      </c>
      <c r="G145">
        <v>56</v>
      </c>
      <c r="H145">
        <v>142</v>
      </c>
      <c r="I145">
        <v>186</v>
      </c>
      <c r="J145">
        <v>133</v>
      </c>
      <c r="K145">
        <v>142</v>
      </c>
      <c r="L145">
        <v>1434</v>
      </c>
      <c r="M145">
        <v>531</v>
      </c>
      <c r="N145">
        <v>142</v>
      </c>
      <c r="O145">
        <v>3632</v>
      </c>
      <c r="P145">
        <v>678</v>
      </c>
      <c r="R145" s="8">
        <v>142</v>
      </c>
      <c r="S145" t="b">
        <f>OR(Tabla1[[#This Row],[Tiempo_lineal (ns)]]&gt;$C$508,Tabla1[[#This Row],[Tiempo_lineal (ns)]]&lt;$C$509)</f>
        <v>0</v>
      </c>
      <c r="T145" t="b">
        <f>OR(Tabla1[[#This Row],[Tiempo_normal (ns)]]&gt;$D$508,Tabla1[[#This Row],[Tiempo_normal (ns)]]&lt;$D$509)</f>
        <v>0</v>
      </c>
      <c r="U145" s="8">
        <v>142</v>
      </c>
      <c r="V145" t="b">
        <f>OR(Tabla3[[#This Row],[Tiempo_lineal (ns)]]&gt;$F$508,Tabla3[[#This Row],[Tiempo_lineal (ns)]]&lt;$F$509)</f>
        <v>0</v>
      </c>
      <c r="W145" t="b">
        <f>OR(Tabla3[[#This Row],[Tiempo_normal (ns)]]&gt;$G$508,Tabla3[[#This Row],[Tiempo_normal (ns)]]&lt;$G$509)</f>
        <v>0</v>
      </c>
      <c r="X145" s="8">
        <v>142</v>
      </c>
      <c r="Y145" t="b">
        <f>OR(Tabla4[[#This Row],[Tiempo_lineal (ns)]]&gt;$I$508,Tabla4[[#This Row],[Tiempo_lineal (ns)]]&lt;$I$509)</f>
        <v>0</v>
      </c>
      <c r="Z145" t="b">
        <f>OR(Tabla4[[#This Row],[Tiempo_normal (ns)]]&gt;$J$508,Tabla4[[#This Row],[Tiempo_normal (ns)]]&lt;$J$509)</f>
        <v>0</v>
      </c>
      <c r="AA145" s="8">
        <v>142</v>
      </c>
      <c r="AB145" t="b">
        <f>OR(Tabla5[[#This Row],[Tiempo_lineal (ns)]]&gt;$L$508,Tabla5[[#This Row],[Tiempo_lineal (ns)]]&lt;$L$509)</f>
        <v>0</v>
      </c>
      <c r="AC145" t="b">
        <f>OR(Tabla5[[#This Row],[Tiempo_normal (ns)]]&gt;$M$508,Tabla5[[#This Row],[Tiempo_normal (ns)]]&lt;$M$509)</f>
        <v>0</v>
      </c>
      <c r="AD145" s="8">
        <v>142</v>
      </c>
      <c r="AE145" t="b">
        <f>OR(Tabla6[[#This Row],[Tiempo_lineal (ns)]]&gt;$O$508,Tabla6[[#This Row],[Tiempo_lineal (ns)]]&lt;$O$509)</f>
        <v>0</v>
      </c>
      <c r="AF145" s="1" t="b">
        <f>OR(Tabla6[[#This Row],[Tiempo_normal (ns)]]&gt;$P$508,Tabla6[[#This Row],[Tiempo_normal (ns)]]&lt;$P$509)</f>
        <v>0</v>
      </c>
    </row>
    <row r="146" spans="2:32" x14ac:dyDescent="0.3">
      <c r="B146">
        <v>143</v>
      </c>
      <c r="C146">
        <v>145</v>
      </c>
      <c r="D146">
        <v>76</v>
      </c>
      <c r="E146">
        <v>143</v>
      </c>
      <c r="F146">
        <v>199</v>
      </c>
      <c r="G146">
        <v>122</v>
      </c>
      <c r="H146">
        <v>143</v>
      </c>
      <c r="I146">
        <v>369</v>
      </c>
      <c r="J146">
        <v>151</v>
      </c>
      <c r="K146">
        <v>143</v>
      </c>
      <c r="L146">
        <v>993</v>
      </c>
      <c r="M146">
        <v>767</v>
      </c>
      <c r="N146">
        <v>143</v>
      </c>
      <c r="O146">
        <v>2516</v>
      </c>
      <c r="P146">
        <v>1016</v>
      </c>
      <c r="R146" s="7">
        <v>143</v>
      </c>
      <c r="S146" t="b">
        <f>OR(Tabla1[[#This Row],[Tiempo_lineal (ns)]]&gt;$C$508,Tabla1[[#This Row],[Tiempo_lineal (ns)]]&lt;$C$509)</f>
        <v>0</v>
      </c>
      <c r="T146" t="b">
        <f>OR(Tabla1[[#This Row],[Tiempo_normal (ns)]]&gt;$D$508,Tabla1[[#This Row],[Tiempo_normal (ns)]]&lt;$D$509)</f>
        <v>0</v>
      </c>
      <c r="U146" s="7">
        <v>143</v>
      </c>
      <c r="V146" t="b">
        <f>OR(Tabla3[[#This Row],[Tiempo_lineal (ns)]]&gt;$F$508,Tabla3[[#This Row],[Tiempo_lineal (ns)]]&lt;$F$509)</f>
        <v>0</v>
      </c>
      <c r="W146" t="b">
        <f>OR(Tabla3[[#This Row],[Tiempo_normal (ns)]]&gt;$G$508,Tabla3[[#This Row],[Tiempo_normal (ns)]]&lt;$G$509)</f>
        <v>0</v>
      </c>
      <c r="X146" s="7">
        <v>143</v>
      </c>
      <c r="Y146" t="b">
        <f>OR(Tabla4[[#This Row],[Tiempo_lineal (ns)]]&gt;$I$508,Tabla4[[#This Row],[Tiempo_lineal (ns)]]&lt;$I$509)</f>
        <v>0</v>
      </c>
      <c r="Z146" t="b">
        <f>OR(Tabla4[[#This Row],[Tiempo_normal (ns)]]&gt;$J$508,Tabla4[[#This Row],[Tiempo_normal (ns)]]&lt;$J$509)</f>
        <v>0</v>
      </c>
      <c r="AA146" s="7">
        <v>143</v>
      </c>
      <c r="AB146" t="b">
        <f>OR(Tabla5[[#This Row],[Tiempo_lineal (ns)]]&gt;$L$508,Tabla5[[#This Row],[Tiempo_lineal (ns)]]&lt;$L$509)</f>
        <v>0</v>
      </c>
      <c r="AC146" t="b">
        <f>OR(Tabla5[[#This Row],[Tiempo_normal (ns)]]&gt;$M$508,Tabla5[[#This Row],[Tiempo_normal (ns)]]&lt;$M$509)</f>
        <v>0</v>
      </c>
      <c r="AD146" s="7">
        <v>143</v>
      </c>
      <c r="AE146" t="b">
        <f>OR(Tabla6[[#This Row],[Tiempo_lineal (ns)]]&gt;$O$508,Tabla6[[#This Row],[Tiempo_lineal (ns)]]&lt;$O$509)</f>
        <v>0</v>
      </c>
      <c r="AF146" s="1" t="b">
        <f>OR(Tabla6[[#This Row],[Tiempo_normal (ns)]]&gt;$P$508,Tabla6[[#This Row],[Tiempo_normal (ns)]]&lt;$P$509)</f>
        <v>0</v>
      </c>
    </row>
    <row r="147" spans="2:32" x14ac:dyDescent="0.3">
      <c r="B147">
        <v>144</v>
      </c>
      <c r="C147">
        <v>147</v>
      </c>
      <c r="D147">
        <v>82</v>
      </c>
      <c r="E147">
        <v>144</v>
      </c>
      <c r="F147">
        <v>226</v>
      </c>
      <c r="G147">
        <v>82</v>
      </c>
      <c r="H147">
        <v>144</v>
      </c>
      <c r="I147">
        <v>822</v>
      </c>
      <c r="J147">
        <v>222</v>
      </c>
      <c r="K147">
        <v>144</v>
      </c>
      <c r="L147">
        <v>1703</v>
      </c>
      <c r="M147">
        <v>355</v>
      </c>
      <c r="N147">
        <v>144</v>
      </c>
      <c r="O147">
        <v>2227</v>
      </c>
      <c r="P147">
        <v>1089</v>
      </c>
      <c r="R147" s="8">
        <v>144</v>
      </c>
      <c r="S147" t="b">
        <f>OR(Tabla1[[#This Row],[Tiempo_lineal (ns)]]&gt;$C$508,Tabla1[[#This Row],[Tiempo_lineal (ns)]]&lt;$C$509)</f>
        <v>0</v>
      </c>
      <c r="T147" t="b">
        <f>OR(Tabla1[[#This Row],[Tiempo_normal (ns)]]&gt;$D$508,Tabla1[[#This Row],[Tiempo_normal (ns)]]&lt;$D$509)</f>
        <v>0</v>
      </c>
      <c r="U147" s="8">
        <v>144</v>
      </c>
      <c r="V147" t="b">
        <f>OR(Tabla3[[#This Row],[Tiempo_lineal (ns)]]&gt;$F$508,Tabla3[[#This Row],[Tiempo_lineal (ns)]]&lt;$F$509)</f>
        <v>0</v>
      </c>
      <c r="W147" t="b">
        <f>OR(Tabla3[[#This Row],[Tiempo_normal (ns)]]&gt;$G$508,Tabla3[[#This Row],[Tiempo_normal (ns)]]&lt;$G$509)</f>
        <v>0</v>
      </c>
      <c r="X147" s="8">
        <v>144</v>
      </c>
      <c r="Y147" t="b">
        <f>OR(Tabla4[[#This Row],[Tiempo_lineal (ns)]]&gt;$I$508,Tabla4[[#This Row],[Tiempo_lineal (ns)]]&lt;$I$509)</f>
        <v>1</v>
      </c>
      <c r="Z147" t="b">
        <f>OR(Tabla4[[#This Row],[Tiempo_normal (ns)]]&gt;$J$508,Tabla4[[#This Row],[Tiempo_normal (ns)]]&lt;$J$509)</f>
        <v>0</v>
      </c>
      <c r="AA147" s="8">
        <v>144</v>
      </c>
      <c r="AB147" t="b">
        <f>OR(Tabla5[[#This Row],[Tiempo_lineal (ns)]]&gt;$L$508,Tabla5[[#This Row],[Tiempo_lineal (ns)]]&lt;$L$509)</f>
        <v>0</v>
      </c>
      <c r="AC147" t="b">
        <f>OR(Tabla5[[#This Row],[Tiempo_normal (ns)]]&gt;$M$508,Tabla5[[#This Row],[Tiempo_normal (ns)]]&lt;$M$509)</f>
        <v>0</v>
      </c>
      <c r="AD147" s="8">
        <v>144</v>
      </c>
      <c r="AE147" t="b">
        <f>OR(Tabla6[[#This Row],[Tiempo_lineal (ns)]]&gt;$O$508,Tabla6[[#This Row],[Tiempo_lineal (ns)]]&lt;$O$509)</f>
        <v>0</v>
      </c>
      <c r="AF147" s="1" t="b">
        <f>OR(Tabla6[[#This Row],[Tiempo_normal (ns)]]&gt;$P$508,Tabla6[[#This Row],[Tiempo_normal (ns)]]&lt;$P$509)</f>
        <v>0</v>
      </c>
    </row>
    <row r="148" spans="2:32" x14ac:dyDescent="0.3">
      <c r="B148">
        <v>145</v>
      </c>
      <c r="C148">
        <v>130</v>
      </c>
      <c r="D148">
        <v>74</v>
      </c>
      <c r="E148">
        <v>145</v>
      </c>
      <c r="F148">
        <v>168</v>
      </c>
      <c r="G148">
        <v>74</v>
      </c>
      <c r="H148">
        <v>145</v>
      </c>
      <c r="I148">
        <v>229</v>
      </c>
      <c r="J148">
        <v>118</v>
      </c>
      <c r="K148">
        <v>145</v>
      </c>
      <c r="L148">
        <v>2202</v>
      </c>
      <c r="M148">
        <v>969</v>
      </c>
      <c r="N148">
        <v>145</v>
      </c>
      <c r="O148">
        <v>4789</v>
      </c>
      <c r="P148">
        <v>1363</v>
      </c>
      <c r="R148" s="7">
        <v>145</v>
      </c>
      <c r="S148" t="b">
        <f>OR(Tabla1[[#This Row],[Tiempo_lineal (ns)]]&gt;$C$508,Tabla1[[#This Row],[Tiempo_lineal (ns)]]&lt;$C$509)</f>
        <v>0</v>
      </c>
      <c r="T148" t="b">
        <f>OR(Tabla1[[#This Row],[Tiempo_normal (ns)]]&gt;$D$508,Tabla1[[#This Row],[Tiempo_normal (ns)]]&lt;$D$509)</f>
        <v>0</v>
      </c>
      <c r="U148" s="7">
        <v>145</v>
      </c>
      <c r="V148" t="b">
        <f>OR(Tabla3[[#This Row],[Tiempo_lineal (ns)]]&gt;$F$508,Tabla3[[#This Row],[Tiempo_lineal (ns)]]&lt;$F$509)</f>
        <v>0</v>
      </c>
      <c r="W148" t="b">
        <f>OR(Tabla3[[#This Row],[Tiempo_normal (ns)]]&gt;$G$508,Tabla3[[#This Row],[Tiempo_normal (ns)]]&lt;$G$509)</f>
        <v>0</v>
      </c>
      <c r="X148" s="7">
        <v>145</v>
      </c>
      <c r="Y148" t="b">
        <f>OR(Tabla4[[#This Row],[Tiempo_lineal (ns)]]&gt;$I$508,Tabla4[[#This Row],[Tiempo_lineal (ns)]]&lt;$I$509)</f>
        <v>0</v>
      </c>
      <c r="Z148" t="b">
        <f>OR(Tabla4[[#This Row],[Tiempo_normal (ns)]]&gt;$J$508,Tabla4[[#This Row],[Tiempo_normal (ns)]]&lt;$J$509)</f>
        <v>0</v>
      </c>
      <c r="AA148" s="7">
        <v>145</v>
      </c>
      <c r="AB148" t="b">
        <f>OR(Tabla5[[#This Row],[Tiempo_lineal (ns)]]&gt;$L$508,Tabla5[[#This Row],[Tiempo_lineal (ns)]]&lt;$L$509)</f>
        <v>0</v>
      </c>
      <c r="AC148" t="b">
        <f>OR(Tabla5[[#This Row],[Tiempo_normal (ns)]]&gt;$M$508,Tabla5[[#This Row],[Tiempo_normal (ns)]]&lt;$M$509)</f>
        <v>0</v>
      </c>
      <c r="AD148" s="7">
        <v>145</v>
      </c>
      <c r="AE148" t="b">
        <f>OR(Tabla6[[#This Row],[Tiempo_lineal (ns)]]&gt;$O$508,Tabla6[[#This Row],[Tiempo_lineal (ns)]]&lt;$O$509)</f>
        <v>1</v>
      </c>
      <c r="AF148" s="1" t="b">
        <f>OR(Tabla6[[#This Row],[Tiempo_normal (ns)]]&gt;$P$508,Tabla6[[#This Row],[Tiempo_normal (ns)]]&lt;$P$509)</f>
        <v>0</v>
      </c>
    </row>
    <row r="149" spans="2:32" x14ac:dyDescent="0.3">
      <c r="B149">
        <v>146</v>
      </c>
      <c r="C149">
        <v>171</v>
      </c>
      <c r="D149">
        <v>176</v>
      </c>
      <c r="E149">
        <v>146</v>
      </c>
      <c r="F149">
        <v>122</v>
      </c>
      <c r="G149">
        <v>106</v>
      </c>
      <c r="H149">
        <v>146</v>
      </c>
      <c r="I149">
        <v>410</v>
      </c>
      <c r="J149">
        <v>214</v>
      </c>
      <c r="K149">
        <v>146</v>
      </c>
      <c r="L149">
        <v>954</v>
      </c>
      <c r="M149">
        <v>967</v>
      </c>
      <c r="N149">
        <v>146</v>
      </c>
      <c r="O149">
        <v>2812</v>
      </c>
      <c r="P149">
        <v>1052</v>
      </c>
      <c r="R149" s="8">
        <v>146</v>
      </c>
      <c r="S149" t="b">
        <f>OR(Tabla1[[#This Row],[Tiempo_lineal (ns)]]&gt;$C$508,Tabla1[[#This Row],[Tiempo_lineal (ns)]]&lt;$C$509)</f>
        <v>0</v>
      </c>
      <c r="T149" t="b">
        <f>OR(Tabla1[[#This Row],[Tiempo_normal (ns)]]&gt;$D$508,Tabla1[[#This Row],[Tiempo_normal (ns)]]&lt;$D$509)</f>
        <v>1</v>
      </c>
      <c r="U149" s="8">
        <v>146</v>
      </c>
      <c r="V149" t="b">
        <f>OR(Tabla3[[#This Row],[Tiempo_lineal (ns)]]&gt;$F$508,Tabla3[[#This Row],[Tiempo_lineal (ns)]]&lt;$F$509)</f>
        <v>0</v>
      </c>
      <c r="W149" t="b">
        <f>OR(Tabla3[[#This Row],[Tiempo_normal (ns)]]&gt;$G$508,Tabla3[[#This Row],[Tiempo_normal (ns)]]&lt;$G$509)</f>
        <v>0</v>
      </c>
      <c r="X149" s="8">
        <v>146</v>
      </c>
      <c r="Y149" t="b">
        <f>OR(Tabla4[[#This Row],[Tiempo_lineal (ns)]]&gt;$I$508,Tabla4[[#This Row],[Tiempo_lineal (ns)]]&lt;$I$509)</f>
        <v>0</v>
      </c>
      <c r="Z149" t="b">
        <f>OR(Tabla4[[#This Row],[Tiempo_normal (ns)]]&gt;$J$508,Tabla4[[#This Row],[Tiempo_normal (ns)]]&lt;$J$509)</f>
        <v>0</v>
      </c>
      <c r="AA149" s="8">
        <v>146</v>
      </c>
      <c r="AB149" t="b">
        <f>OR(Tabla5[[#This Row],[Tiempo_lineal (ns)]]&gt;$L$508,Tabla5[[#This Row],[Tiempo_lineal (ns)]]&lt;$L$509)</f>
        <v>0</v>
      </c>
      <c r="AC149" t="b">
        <f>OR(Tabla5[[#This Row],[Tiempo_normal (ns)]]&gt;$M$508,Tabla5[[#This Row],[Tiempo_normal (ns)]]&lt;$M$509)</f>
        <v>0</v>
      </c>
      <c r="AD149" s="8">
        <v>146</v>
      </c>
      <c r="AE149" t="b">
        <f>OR(Tabla6[[#This Row],[Tiempo_lineal (ns)]]&gt;$O$508,Tabla6[[#This Row],[Tiempo_lineal (ns)]]&lt;$O$509)</f>
        <v>0</v>
      </c>
      <c r="AF149" s="1" t="b">
        <f>OR(Tabla6[[#This Row],[Tiempo_normal (ns)]]&gt;$P$508,Tabla6[[#This Row],[Tiempo_normal (ns)]]&lt;$P$509)</f>
        <v>0</v>
      </c>
    </row>
    <row r="150" spans="2:32" x14ac:dyDescent="0.3">
      <c r="B150">
        <v>147</v>
      </c>
      <c r="C150">
        <v>108</v>
      </c>
      <c r="D150">
        <v>58</v>
      </c>
      <c r="E150">
        <v>147</v>
      </c>
      <c r="F150">
        <v>147</v>
      </c>
      <c r="G150">
        <v>85</v>
      </c>
      <c r="H150">
        <v>147</v>
      </c>
      <c r="I150">
        <v>248</v>
      </c>
      <c r="J150">
        <v>158</v>
      </c>
      <c r="K150">
        <v>147</v>
      </c>
      <c r="L150">
        <v>2543</v>
      </c>
      <c r="M150">
        <v>870</v>
      </c>
      <c r="N150">
        <v>147</v>
      </c>
      <c r="O150">
        <v>2662</v>
      </c>
      <c r="P150">
        <v>5727</v>
      </c>
      <c r="R150" s="7">
        <v>147</v>
      </c>
      <c r="S150" t="b">
        <f>OR(Tabla1[[#This Row],[Tiempo_lineal (ns)]]&gt;$C$508,Tabla1[[#This Row],[Tiempo_lineal (ns)]]&lt;$C$509)</f>
        <v>0</v>
      </c>
      <c r="T150" t="b">
        <f>OR(Tabla1[[#This Row],[Tiempo_normal (ns)]]&gt;$D$508,Tabla1[[#This Row],[Tiempo_normal (ns)]]&lt;$D$509)</f>
        <v>0</v>
      </c>
      <c r="U150" s="7">
        <v>147</v>
      </c>
      <c r="V150" t="b">
        <f>OR(Tabla3[[#This Row],[Tiempo_lineal (ns)]]&gt;$F$508,Tabla3[[#This Row],[Tiempo_lineal (ns)]]&lt;$F$509)</f>
        <v>0</v>
      </c>
      <c r="W150" t="b">
        <f>OR(Tabla3[[#This Row],[Tiempo_normal (ns)]]&gt;$G$508,Tabla3[[#This Row],[Tiempo_normal (ns)]]&lt;$G$509)</f>
        <v>0</v>
      </c>
      <c r="X150" s="7">
        <v>147</v>
      </c>
      <c r="Y150" t="b">
        <f>OR(Tabla4[[#This Row],[Tiempo_lineal (ns)]]&gt;$I$508,Tabla4[[#This Row],[Tiempo_lineal (ns)]]&lt;$I$509)</f>
        <v>0</v>
      </c>
      <c r="Z150" t="b">
        <f>OR(Tabla4[[#This Row],[Tiempo_normal (ns)]]&gt;$J$508,Tabla4[[#This Row],[Tiempo_normal (ns)]]&lt;$J$509)</f>
        <v>0</v>
      </c>
      <c r="AA150" s="7">
        <v>147</v>
      </c>
      <c r="AB150" t="b">
        <f>OR(Tabla5[[#This Row],[Tiempo_lineal (ns)]]&gt;$L$508,Tabla5[[#This Row],[Tiempo_lineal (ns)]]&lt;$L$509)</f>
        <v>0</v>
      </c>
      <c r="AC150" t="b">
        <f>OR(Tabla5[[#This Row],[Tiempo_normal (ns)]]&gt;$M$508,Tabla5[[#This Row],[Tiempo_normal (ns)]]&lt;$M$509)</f>
        <v>0</v>
      </c>
      <c r="AD150" s="7">
        <v>147</v>
      </c>
      <c r="AE150" t="b">
        <f>OR(Tabla6[[#This Row],[Tiempo_lineal (ns)]]&gt;$O$508,Tabla6[[#This Row],[Tiempo_lineal (ns)]]&lt;$O$509)</f>
        <v>0</v>
      </c>
      <c r="AF150" s="1" t="b">
        <f>OR(Tabla6[[#This Row],[Tiempo_normal (ns)]]&gt;$P$508,Tabla6[[#This Row],[Tiempo_normal (ns)]]&lt;$P$509)</f>
        <v>1</v>
      </c>
    </row>
    <row r="151" spans="2:32" x14ac:dyDescent="0.3">
      <c r="B151">
        <v>148</v>
      </c>
      <c r="C151">
        <v>132</v>
      </c>
      <c r="D151">
        <v>134</v>
      </c>
      <c r="E151">
        <v>148</v>
      </c>
      <c r="F151">
        <v>152</v>
      </c>
      <c r="G151">
        <v>86</v>
      </c>
      <c r="H151">
        <v>148</v>
      </c>
      <c r="I151">
        <v>179</v>
      </c>
      <c r="J151">
        <v>106</v>
      </c>
      <c r="K151">
        <v>148</v>
      </c>
      <c r="L151">
        <v>1920</v>
      </c>
      <c r="M151">
        <v>535</v>
      </c>
      <c r="N151">
        <v>148</v>
      </c>
      <c r="O151">
        <v>3191</v>
      </c>
      <c r="P151">
        <v>747</v>
      </c>
      <c r="R151" s="8">
        <v>148</v>
      </c>
      <c r="S151" t="b">
        <f>OR(Tabla1[[#This Row],[Tiempo_lineal (ns)]]&gt;$C$508,Tabla1[[#This Row],[Tiempo_lineal (ns)]]&lt;$C$509)</f>
        <v>0</v>
      </c>
      <c r="T151" t="b">
        <f>OR(Tabla1[[#This Row],[Tiempo_normal (ns)]]&gt;$D$508,Tabla1[[#This Row],[Tiempo_normal (ns)]]&lt;$D$509)</f>
        <v>0</v>
      </c>
      <c r="U151" s="8">
        <v>148</v>
      </c>
      <c r="V151" t="b">
        <f>OR(Tabla3[[#This Row],[Tiempo_lineal (ns)]]&gt;$F$508,Tabla3[[#This Row],[Tiempo_lineal (ns)]]&lt;$F$509)</f>
        <v>0</v>
      </c>
      <c r="W151" t="b">
        <f>OR(Tabla3[[#This Row],[Tiempo_normal (ns)]]&gt;$G$508,Tabla3[[#This Row],[Tiempo_normal (ns)]]&lt;$G$509)</f>
        <v>0</v>
      </c>
      <c r="X151" s="8">
        <v>148</v>
      </c>
      <c r="Y151" t="b">
        <f>OR(Tabla4[[#This Row],[Tiempo_lineal (ns)]]&gt;$I$508,Tabla4[[#This Row],[Tiempo_lineal (ns)]]&lt;$I$509)</f>
        <v>0</v>
      </c>
      <c r="Z151" t="b">
        <f>OR(Tabla4[[#This Row],[Tiempo_normal (ns)]]&gt;$J$508,Tabla4[[#This Row],[Tiempo_normal (ns)]]&lt;$J$509)</f>
        <v>0</v>
      </c>
      <c r="AA151" s="8">
        <v>148</v>
      </c>
      <c r="AB151" t="b">
        <f>OR(Tabla5[[#This Row],[Tiempo_lineal (ns)]]&gt;$L$508,Tabla5[[#This Row],[Tiempo_lineal (ns)]]&lt;$L$509)</f>
        <v>0</v>
      </c>
      <c r="AC151" t="b">
        <f>OR(Tabla5[[#This Row],[Tiempo_normal (ns)]]&gt;$M$508,Tabla5[[#This Row],[Tiempo_normal (ns)]]&lt;$M$509)</f>
        <v>0</v>
      </c>
      <c r="AD151" s="8">
        <v>148</v>
      </c>
      <c r="AE151" t="b">
        <f>OR(Tabla6[[#This Row],[Tiempo_lineal (ns)]]&gt;$O$508,Tabla6[[#This Row],[Tiempo_lineal (ns)]]&lt;$O$509)</f>
        <v>0</v>
      </c>
      <c r="AF151" s="1" t="b">
        <f>OR(Tabla6[[#This Row],[Tiempo_normal (ns)]]&gt;$P$508,Tabla6[[#This Row],[Tiempo_normal (ns)]]&lt;$P$509)</f>
        <v>0</v>
      </c>
    </row>
    <row r="152" spans="2:32" x14ac:dyDescent="0.3">
      <c r="B152">
        <v>149</v>
      </c>
      <c r="C152">
        <v>290</v>
      </c>
      <c r="D152">
        <v>102</v>
      </c>
      <c r="E152">
        <v>149</v>
      </c>
      <c r="F152">
        <v>141</v>
      </c>
      <c r="G152">
        <v>78</v>
      </c>
      <c r="H152">
        <v>149</v>
      </c>
      <c r="I152">
        <v>188</v>
      </c>
      <c r="J152">
        <v>196</v>
      </c>
      <c r="K152">
        <v>149</v>
      </c>
      <c r="L152">
        <v>919</v>
      </c>
      <c r="M152">
        <v>5343</v>
      </c>
      <c r="N152">
        <v>149</v>
      </c>
      <c r="O152">
        <v>2013</v>
      </c>
      <c r="P152">
        <v>764</v>
      </c>
      <c r="R152" s="7">
        <v>149</v>
      </c>
      <c r="S152" t="b">
        <f>OR(Tabla1[[#This Row],[Tiempo_lineal (ns)]]&gt;$C$508,Tabla1[[#This Row],[Tiempo_lineal (ns)]]&lt;$C$509)</f>
        <v>1</v>
      </c>
      <c r="T152" t="b">
        <f>OR(Tabla1[[#This Row],[Tiempo_normal (ns)]]&gt;$D$508,Tabla1[[#This Row],[Tiempo_normal (ns)]]&lt;$D$509)</f>
        <v>0</v>
      </c>
      <c r="U152" s="7">
        <v>149</v>
      </c>
      <c r="V152" t="b">
        <f>OR(Tabla3[[#This Row],[Tiempo_lineal (ns)]]&gt;$F$508,Tabla3[[#This Row],[Tiempo_lineal (ns)]]&lt;$F$509)</f>
        <v>0</v>
      </c>
      <c r="W152" t="b">
        <f>OR(Tabla3[[#This Row],[Tiempo_normal (ns)]]&gt;$G$508,Tabla3[[#This Row],[Tiempo_normal (ns)]]&lt;$G$509)</f>
        <v>0</v>
      </c>
      <c r="X152" s="7">
        <v>149</v>
      </c>
      <c r="Y152" t="b">
        <f>OR(Tabla4[[#This Row],[Tiempo_lineal (ns)]]&gt;$I$508,Tabla4[[#This Row],[Tiempo_lineal (ns)]]&lt;$I$509)</f>
        <v>0</v>
      </c>
      <c r="Z152" t="b">
        <f>OR(Tabla4[[#This Row],[Tiempo_normal (ns)]]&gt;$J$508,Tabla4[[#This Row],[Tiempo_normal (ns)]]&lt;$J$509)</f>
        <v>0</v>
      </c>
      <c r="AA152" s="7">
        <v>149</v>
      </c>
      <c r="AB152" t="b">
        <f>OR(Tabla5[[#This Row],[Tiempo_lineal (ns)]]&gt;$L$508,Tabla5[[#This Row],[Tiempo_lineal (ns)]]&lt;$L$509)</f>
        <v>0</v>
      </c>
      <c r="AC152" t="b">
        <f>OR(Tabla5[[#This Row],[Tiempo_normal (ns)]]&gt;$M$508,Tabla5[[#This Row],[Tiempo_normal (ns)]]&lt;$M$509)</f>
        <v>1</v>
      </c>
      <c r="AD152" s="7">
        <v>149</v>
      </c>
      <c r="AE152" t="b">
        <f>OR(Tabla6[[#This Row],[Tiempo_lineal (ns)]]&gt;$O$508,Tabla6[[#This Row],[Tiempo_lineal (ns)]]&lt;$O$509)</f>
        <v>0</v>
      </c>
      <c r="AF152" s="1" t="b">
        <f>OR(Tabla6[[#This Row],[Tiempo_normal (ns)]]&gt;$P$508,Tabla6[[#This Row],[Tiempo_normal (ns)]]&lt;$P$509)</f>
        <v>0</v>
      </c>
    </row>
    <row r="153" spans="2:32" x14ac:dyDescent="0.3">
      <c r="B153">
        <v>150</v>
      </c>
      <c r="C153">
        <v>129</v>
      </c>
      <c r="D153">
        <v>83</v>
      </c>
      <c r="E153">
        <v>150</v>
      </c>
      <c r="F153">
        <v>123</v>
      </c>
      <c r="G153">
        <v>86</v>
      </c>
      <c r="H153">
        <v>150</v>
      </c>
      <c r="I153">
        <v>218</v>
      </c>
      <c r="J153">
        <v>177</v>
      </c>
      <c r="K153">
        <v>150</v>
      </c>
      <c r="L153">
        <v>1924</v>
      </c>
      <c r="M153">
        <v>182</v>
      </c>
      <c r="N153">
        <v>150</v>
      </c>
      <c r="O153">
        <v>3430</v>
      </c>
      <c r="P153">
        <v>1227</v>
      </c>
      <c r="R153" s="8">
        <v>150</v>
      </c>
      <c r="S153" t="b">
        <f>OR(Tabla1[[#This Row],[Tiempo_lineal (ns)]]&gt;$C$508,Tabla1[[#This Row],[Tiempo_lineal (ns)]]&lt;$C$509)</f>
        <v>0</v>
      </c>
      <c r="T153" t="b">
        <f>OR(Tabla1[[#This Row],[Tiempo_normal (ns)]]&gt;$D$508,Tabla1[[#This Row],[Tiempo_normal (ns)]]&lt;$D$509)</f>
        <v>0</v>
      </c>
      <c r="U153" s="8">
        <v>150</v>
      </c>
      <c r="V153" t="b">
        <f>OR(Tabla3[[#This Row],[Tiempo_lineal (ns)]]&gt;$F$508,Tabla3[[#This Row],[Tiempo_lineal (ns)]]&lt;$F$509)</f>
        <v>0</v>
      </c>
      <c r="W153" t="b">
        <f>OR(Tabla3[[#This Row],[Tiempo_normal (ns)]]&gt;$G$508,Tabla3[[#This Row],[Tiempo_normal (ns)]]&lt;$G$509)</f>
        <v>0</v>
      </c>
      <c r="X153" s="8">
        <v>150</v>
      </c>
      <c r="Y153" t="b">
        <f>OR(Tabla4[[#This Row],[Tiempo_lineal (ns)]]&gt;$I$508,Tabla4[[#This Row],[Tiempo_lineal (ns)]]&lt;$I$509)</f>
        <v>0</v>
      </c>
      <c r="Z153" t="b">
        <f>OR(Tabla4[[#This Row],[Tiempo_normal (ns)]]&gt;$J$508,Tabla4[[#This Row],[Tiempo_normal (ns)]]&lt;$J$509)</f>
        <v>0</v>
      </c>
      <c r="AA153" s="8">
        <v>150</v>
      </c>
      <c r="AB153" t="b">
        <f>OR(Tabla5[[#This Row],[Tiempo_lineal (ns)]]&gt;$L$508,Tabla5[[#This Row],[Tiempo_lineal (ns)]]&lt;$L$509)</f>
        <v>0</v>
      </c>
      <c r="AC153" t="b">
        <f>OR(Tabla5[[#This Row],[Tiempo_normal (ns)]]&gt;$M$508,Tabla5[[#This Row],[Tiempo_normal (ns)]]&lt;$M$509)</f>
        <v>0</v>
      </c>
      <c r="AD153" s="8">
        <v>150</v>
      </c>
      <c r="AE153" t="b">
        <f>OR(Tabla6[[#This Row],[Tiempo_lineal (ns)]]&gt;$O$508,Tabla6[[#This Row],[Tiempo_lineal (ns)]]&lt;$O$509)</f>
        <v>0</v>
      </c>
      <c r="AF153" s="1" t="b">
        <f>OR(Tabla6[[#This Row],[Tiempo_normal (ns)]]&gt;$P$508,Tabla6[[#This Row],[Tiempo_normal (ns)]]&lt;$P$509)</f>
        <v>0</v>
      </c>
    </row>
    <row r="154" spans="2:32" x14ac:dyDescent="0.3">
      <c r="B154">
        <v>151</v>
      </c>
      <c r="C154">
        <v>136</v>
      </c>
      <c r="D154">
        <v>85</v>
      </c>
      <c r="E154">
        <v>151</v>
      </c>
      <c r="F154">
        <v>128</v>
      </c>
      <c r="G154">
        <v>44</v>
      </c>
      <c r="H154">
        <v>151</v>
      </c>
      <c r="I154">
        <v>185</v>
      </c>
      <c r="J154">
        <v>139</v>
      </c>
      <c r="K154">
        <v>151</v>
      </c>
      <c r="L154">
        <v>5771</v>
      </c>
      <c r="M154">
        <v>364</v>
      </c>
      <c r="N154">
        <v>151</v>
      </c>
      <c r="O154">
        <v>2924</v>
      </c>
      <c r="P154">
        <v>772</v>
      </c>
      <c r="R154" s="7">
        <v>151</v>
      </c>
      <c r="S154" t="b">
        <f>OR(Tabla1[[#This Row],[Tiempo_lineal (ns)]]&gt;$C$508,Tabla1[[#This Row],[Tiempo_lineal (ns)]]&lt;$C$509)</f>
        <v>0</v>
      </c>
      <c r="T154" t="b">
        <f>OR(Tabla1[[#This Row],[Tiempo_normal (ns)]]&gt;$D$508,Tabla1[[#This Row],[Tiempo_normal (ns)]]&lt;$D$509)</f>
        <v>0</v>
      </c>
      <c r="U154" s="7">
        <v>151</v>
      </c>
      <c r="V154" t="b">
        <f>OR(Tabla3[[#This Row],[Tiempo_lineal (ns)]]&gt;$F$508,Tabla3[[#This Row],[Tiempo_lineal (ns)]]&lt;$F$509)</f>
        <v>0</v>
      </c>
      <c r="W154" t="b">
        <f>OR(Tabla3[[#This Row],[Tiempo_normal (ns)]]&gt;$G$508,Tabla3[[#This Row],[Tiempo_normal (ns)]]&lt;$G$509)</f>
        <v>0</v>
      </c>
      <c r="X154" s="7">
        <v>151</v>
      </c>
      <c r="Y154" t="b">
        <f>OR(Tabla4[[#This Row],[Tiempo_lineal (ns)]]&gt;$I$508,Tabla4[[#This Row],[Tiempo_lineal (ns)]]&lt;$I$509)</f>
        <v>0</v>
      </c>
      <c r="Z154" t="b">
        <f>OR(Tabla4[[#This Row],[Tiempo_normal (ns)]]&gt;$J$508,Tabla4[[#This Row],[Tiempo_normal (ns)]]&lt;$J$509)</f>
        <v>0</v>
      </c>
      <c r="AA154" s="7">
        <v>151</v>
      </c>
      <c r="AB154" t="b">
        <f>OR(Tabla5[[#This Row],[Tiempo_lineal (ns)]]&gt;$L$508,Tabla5[[#This Row],[Tiempo_lineal (ns)]]&lt;$L$509)</f>
        <v>1</v>
      </c>
      <c r="AC154" t="b">
        <f>OR(Tabla5[[#This Row],[Tiempo_normal (ns)]]&gt;$M$508,Tabla5[[#This Row],[Tiempo_normal (ns)]]&lt;$M$509)</f>
        <v>0</v>
      </c>
      <c r="AD154" s="7">
        <v>151</v>
      </c>
      <c r="AE154" t="b">
        <f>OR(Tabla6[[#This Row],[Tiempo_lineal (ns)]]&gt;$O$508,Tabla6[[#This Row],[Tiempo_lineal (ns)]]&lt;$O$509)</f>
        <v>0</v>
      </c>
      <c r="AF154" s="1" t="b">
        <f>OR(Tabla6[[#This Row],[Tiempo_normal (ns)]]&gt;$P$508,Tabla6[[#This Row],[Tiempo_normal (ns)]]&lt;$P$509)</f>
        <v>0</v>
      </c>
    </row>
    <row r="155" spans="2:32" x14ac:dyDescent="0.3">
      <c r="B155">
        <v>152</v>
      </c>
      <c r="C155">
        <v>153</v>
      </c>
      <c r="D155">
        <v>243</v>
      </c>
      <c r="E155">
        <v>152</v>
      </c>
      <c r="F155">
        <v>106</v>
      </c>
      <c r="G155">
        <v>139</v>
      </c>
      <c r="H155">
        <v>152</v>
      </c>
      <c r="I155">
        <v>200</v>
      </c>
      <c r="J155">
        <v>103</v>
      </c>
      <c r="K155">
        <v>152</v>
      </c>
      <c r="L155">
        <v>776</v>
      </c>
      <c r="M155">
        <v>405</v>
      </c>
      <c r="N155">
        <v>152</v>
      </c>
      <c r="O155">
        <v>2474</v>
      </c>
      <c r="P155">
        <v>1294</v>
      </c>
      <c r="R155" s="8">
        <v>152</v>
      </c>
      <c r="S155" t="b">
        <f>OR(Tabla1[[#This Row],[Tiempo_lineal (ns)]]&gt;$C$508,Tabla1[[#This Row],[Tiempo_lineal (ns)]]&lt;$C$509)</f>
        <v>0</v>
      </c>
      <c r="T155" t="b">
        <f>OR(Tabla1[[#This Row],[Tiempo_normal (ns)]]&gt;$D$508,Tabla1[[#This Row],[Tiempo_normal (ns)]]&lt;$D$509)</f>
        <v>1</v>
      </c>
      <c r="U155" s="8">
        <v>152</v>
      </c>
      <c r="V155" t="b">
        <f>OR(Tabla3[[#This Row],[Tiempo_lineal (ns)]]&gt;$F$508,Tabla3[[#This Row],[Tiempo_lineal (ns)]]&lt;$F$509)</f>
        <v>0</v>
      </c>
      <c r="W155" t="b">
        <f>OR(Tabla3[[#This Row],[Tiempo_normal (ns)]]&gt;$G$508,Tabla3[[#This Row],[Tiempo_normal (ns)]]&lt;$G$509)</f>
        <v>0</v>
      </c>
      <c r="X155" s="8">
        <v>152</v>
      </c>
      <c r="Y155" t="b">
        <f>OR(Tabla4[[#This Row],[Tiempo_lineal (ns)]]&gt;$I$508,Tabla4[[#This Row],[Tiempo_lineal (ns)]]&lt;$I$509)</f>
        <v>0</v>
      </c>
      <c r="Z155" t="b">
        <f>OR(Tabla4[[#This Row],[Tiempo_normal (ns)]]&gt;$J$508,Tabla4[[#This Row],[Tiempo_normal (ns)]]&lt;$J$509)</f>
        <v>0</v>
      </c>
      <c r="AA155" s="8">
        <v>152</v>
      </c>
      <c r="AB155" t="b">
        <f>OR(Tabla5[[#This Row],[Tiempo_lineal (ns)]]&gt;$L$508,Tabla5[[#This Row],[Tiempo_lineal (ns)]]&lt;$L$509)</f>
        <v>0</v>
      </c>
      <c r="AC155" t="b">
        <f>OR(Tabla5[[#This Row],[Tiempo_normal (ns)]]&gt;$M$508,Tabla5[[#This Row],[Tiempo_normal (ns)]]&lt;$M$509)</f>
        <v>0</v>
      </c>
      <c r="AD155" s="8">
        <v>152</v>
      </c>
      <c r="AE155" t="b">
        <f>OR(Tabla6[[#This Row],[Tiempo_lineal (ns)]]&gt;$O$508,Tabla6[[#This Row],[Tiempo_lineal (ns)]]&lt;$O$509)</f>
        <v>0</v>
      </c>
      <c r="AF155" s="1" t="b">
        <f>OR(Tabla6[[#This Row],[Tiempo_normal (ns)]]&gt;$P$508,Tabla6[[#This Row],[Tiempo_normal (ns)]]&lt;$P$509)</f>
        <v>0</v>
      </c>
    </row>
    <row r="156" spans="2:32" x14ac:dyDescent="0.3">
      <c r="B156">
        <v>153</v>
      </c>
      <c r="C156">
        <v>135</v>
      </c>
      <c r="D156">
        <v>104</v>
      </c>
      <c r="E156">
        <v>153</v>
      </c>
      <c r="F156">
        <v>144</v>
      </c>
      <c r="G156">
        <v>82</v>
      </c>
      <c r="H156">
        <v>153</v>
      </c>
      <c r="I156">
        <v>921</v>
      </c>
      <c r="J156">
        <v>154</v>
      </c>
      <c r="K156">
        <v>153</v>
      </c>
      <c r="L156">
        <v>2035</v>
      </c>
      <c r="M156">
        <v>1062</v>
      </c>
      <c r="N156">
        <v>153</v>
      </c>
      <c r="O156">
        <v>2801</v>
      </c>
      <c r="P156">
        <v>710</v>
      </c>
      <c r="R156" s="7">
        <v>153</v>
      </c>
      <c r="S156" t="b">
        <f>OR(Tabla1[[#This Row],[Tiempo_lineal (ns)]]&gt;$C$508,Tabla1[[#This Row],[Tiempo_lineal (ns)]]&lt;$C$509)</f>
        <v>0</v>
      </c>
      <c r="T156" t="b">
        <f>OR(Tabla1[[#This Row],[Tiempo_normal (ns)]]&gt;$D$508,Tabla1[[#This Row],[Tiempo_normal (ns)]]&lt;$D$509)</f>
        <v>0</v>
      </c>
      <c r="U156" s="7">
        <v>153</v>
      </c>
      <c r="V156" t="b">
        <f>OR(Tabla3[[#This Row],[Tiempo_lineal (ns)]]&gt;$F$508,Tabla3[[#This Row],[Tiempo_lineal (ns)]]&lt;$F$509)</f>
        <v>0</v>
      </c>
      <c r="W156" t="b">
        <f>OR(Tabla3[[#This Row],[Tiempo_normal (ns)]]&gt;$G$508,Tabla3[[#This Row],[Tiempo_normal (ns)]]&lt;$G$509)</f>
        <v>0</v>
      </c>
      <c r="X156" s="7">
        <v>153</v>
      </c>
      <c r="Y156" t="b">
        <f>OR(Tabla4[[#This Row],[Tiempo_lineal (ns)]]&gt;$I$508,Tabla4[[#This Row],[Tiempo_lineal (ns)]]&lt;$I$509)</f>
        <v>1</v>
      </c>
      <c r="Z156" t="b">
        <f>OR(Tabla4[[#This Row],[Tiempo_normal (ns)]]&gt;$J$508,Tabla4[[#This Row],[Tiempo_normal (ns)]]&lt;$J$509)</f>
        <v>0</v>
      </c>
      <c r="AA156" s="7">
        <v>153</v>
      </c>
      <c r="AB156" t="b">
        <f>OR(Tabla5[[#This Row],[Tiempo_lineal (ns)]]&gt;$L$508,Tabla5[[#This Row],[Tiempo_lineal (ns)]]&lt;$L$509)</f>
        <v>0</v>
      </c>
      <c r="AC156" t="b">
        <f>OR(Tabla5[[#This Row],[Tiempo_normal (ns)]]&gt;$M$508,Tabla5[[#This Row],[Tiempo_normal (ns)]]&lt;$M$509)</f>
        <v>0</v>
      </c>
      <c r="AD156" s="7">
        <v>153</v>
      </c>
      <c r="AE156" t="b">
        <f>OR(Tabla6[[#This Row],[Tiempo_lineal (ns)]]&gt;$O$508,Tabla6[[#This Row],[Tiempo_lineal (ns)]]&lt;$O$509)</f>
        <v>0</v>
      </c>
      <c r="AF156" s="1" t="b">
        <f>OR(Tabla6[[#This Row],[Tiempo_normal (ns)]]&gt;$P$508,Tabla6[[#This Row],[Tiempo_normal (ns)]]&lt;$P$509)</f>
        <v>0</v>
      </c>
    </row>
    <row r="157" spans="2:32" x14ac:dyDescent="0.3">
      <c r="B157">
        <v>154</v>
      </c>
      <c r="C157">
        <v>95</v>
      </c>
      <c r="D157">
        <v>92</v>
      </c>
      <c r="E157">
        <v>154</v>
      </c>
      <c r="F157">
        <v>163</v>
      </c>
      <c r="G157">
        <v>353</v>
      </c>
      <c r="H157">
        <v>154</v>
      </c>
      <c r="I157">
        <v>235</v>
      </c>
      <c r="J157">
        <v>259</v>
      </c>
      <c r="K157">
        <v>154</v>
      </c>
      <c r="L157">
        <v>3339</v>
      </c>
      <c r="M157">
        <v>334</v>
      </c>
      <c r="N157">
        <v>154</v>
      </c>
      <c r="O157">
        <v>2705</v>
      </c>
      <c r="P157">
        <v>1620</v>
      </c>
      <c r="R157" s="8">
        <v>154</v>
      </c>
      <c r="S157" t="b">
        <f>OR(Tabla1[[#This Row],[Tiempo_lineal (ns)]]&gt;$C$508,Tabla1[[#This Row],[Tiempo_lineal (ns)]]&lt;$C$509)</f>
        <v>0</v>
      </c>
      <c r="T157" t="b">
        <f>OR(Tabla1[[#This Row],[Tiempo_normal (ns)]]&gt;$D$508,Tabla1[[#This Row],[Tiempo_normal (ns)]]&lt;$D$509)</f>
        <v>0</v>
      </c>
      <c r="U157" s="8">
        <v>154</v>
      </c>
      <c r="V157" t="b">
        <f>OR(Tabla3[[#This Row],[Tiempo_lineal (ns)]]&gt;$F$508,Tabla3[[#This Row],[Tiempo_lineal (ns)]]&lt;$F$509)</f>
        <v>0</v>
      </c>
      <c r="W157" t="b">
        <f>OR(Tabla3[[#This Row],[Tiempo_normal (ns)]]&gt;$G$508,Tabla3[[#This Row],[Tiempo_normal (ns)]]&lt;$G$509)</f>
        <v>1</v>
      </c>
      <c r="X157" s="8">
        <v>154</v>
      </c>
      <c r="Y157" t="b">
        <f>OR(Tabla4[[#This Row],[Tiempo_lineal (ns)]]&gt;$I$508,Tabla4[[#This Row],[Tiempo_lineal (ns)]]&lt;$I$509)</f>
        <v>0</v>
      </c>
      <c r="Z157" t="b">
        <f>OR(Tabla4[[#This Row],[Tiempo_normal (ns)]]&gt;$J$508,Tabla4[[#This Row],[Tiempo_normal (ns)]]&lt;$J$509)</f>
        <v>0</v>
      </c>
      <c r="AA157" s="8">
        <v>154</v>
      </c>
      <c r="AB157" t="b">
        <f>OR(Tabla5[[#This Row],[Tiempo_lineal (ns)]]&gt;$L$508,Tabla5[[#This Row],[Tiempo_lineal (ns)]]&lt;$L$509)</f>
        <v>0</v>
      </c>
      <c r="AC157" t="b">
        <f>OR(Tabla5[[#This Row],[Tiempo_normal (ns)]]&gt;$M$508,Tabla5[[#This Row],[Tiempo_normal (ns)]]&lt;$M$509)</f>
        <v>0</v>
      </c>
      <c r="AD157" s="8">
        <v>154</v>
      </c>
      <c r="AE157" t="b">
        <f>OR(Tabla6[[#This Row],[Tiempo_lineal (ns)]]&gt;$O$508,Tabla6[[#This Row],[Tiempo_lineal (ns)]]&lt;$O$509)</f>
        <v>0</v>
      </c>
      <c r="AF157" s="1" t="b">
        <f>OR(Tabla6[[#This Row],[Tiempo_normal (ns)]]&gt;$P$508,Tabla6[[#This Row],[Tiempo_normal (ns)]]&lt;$P$509)</f>
        <v>0</v>
      </c>
    </row>
    <row r="158" spans="2:32" x14ac:dyDescent="0.3">
      <c r="B158">
        <v>155</v>
      </c>
      <c r="C158">
        <v>148</v>
      </c>
      <c r="D158">
        <v>63</v>
      </c>
      <c r="E158">
        <v>155</v>
      </c>
      <c r="F158">
        <v>186</v>
      </c>
      <c r="G158">
        <v>235</v>
      </c>
      <c r="H158">
        <v>155</v>
      </c>
      <c r="I158">
        <v>236</v>
      </c>
      <c r="J158">
        <v>473</v>
      </c>
      <c r="K158">
        <v>155</v>
      </c>
      <c r="L158">
        <v>1249</v>
      </c>
      <c r="M158">
        <v>621</v>
      </c>
      <c r="N158">
        <v>155</v>
      </c>
      <c r="O158">
        <v>2462</v>
      </c>
      <c r="P158">
        <v>509</v>
      </c>
      <c r="R158" s="7">
        <v>155</v>
      </c>
      <c r="S158" t="b">
        <f>OR(Tabla1[[#This Row],[Tiempo_lineal (ns)]]&gt;$C$508,Tabla1[[#This Row],[Tiempo_lineal (ns)]]&lt;$C$509)</f>
        <v>0</v>
      </c>
      <c r="T158" t="b">
        <f>OR(Tabla1[[#This Row],[Tiempo_normal (ns)]]&gt;$D$508,Tabla1[[#This Row],[Tiempo_normal (ns)]]&lt;$D$509)</f>
        <v>0</v>
      </c>
      <c r="U158" s="7">
        <v>155</v>
      </c>
      <c r="V158" t="b">
        <f>OR(Tabla3[[#This Row],[Tiempo_lineal (ns)]]&gt;$F$508,Tabla3[[#This Row],[Tiempo_lineal (ns)]]&lt;$F$509)</f>
        <v>0</v>
      </c>
      <c r="W158" t="b">
        <f>OR(Tabla3[[#This Row],[Tiempo_normal (ns)]]&gt;$G$508,Tabla3[[#This Row],[Tiempo_normal (ns)]]&lt;$G$509)</f>
        <v>0</v>
      </c>
      <c r="X158" s="7">
        <v>155</v>
      </c>
      <c r="Y158" t="b">
        <f>OR(Tabla4[[#This Row],[Tiempo_lineal (ns)]]&gt;$I$508,Tabla4[[#This Row],[Tiempo_lineal (ns)]]&lt;$I$509)</f>
        <v>0</v>
      </c>
      <c r="Z158" t="b">
        <f>OR(Tabla4[[#This Row],[Tiempo_normal (ns)]]&gt;$J$508,Tabla4[[#This Row],[Tiempo_normal (ns)]]&lt;$J$509)</f>
        <v>1</v>
      </c>
      <c r="AA158" s="7">
        <v>155</v>
      </c>
      <c r="AB158" t="b">
        <f>OR(Tabla5[[#This Row],[Tiempo_lineal (ns)]]&gt;$L$508,Tabla5[[#This Row],[Tiempo_lineal (ns)]]&lt;$L$509)</f>
        <v>0</v>
      </c>
      <c r="AC158" t="b">
        <f>OR(Tabla5[[#This Row],[Tiempo_normal (ns)]]&gt;$M$508,Tabla5[[#This Row],[Tiempo_normal (ns)]]&lt;$M$509)</f>
        <v>0</v>
      </c>
      <c r="AD158" s="7">
        <v>155</v>
      </c>
      <c r="AE158" t="b">
        <f>OR(Tabla6[[#This Row],[Tiempo_lineal (ns)]]&gt;$O$508,Tabla6[[#This Row],[Tiempo_lineal (ns)]]&lt;$O$509)</f>
        <v>0</v>
      </c>
      <c r="AF158" s="1" t="b">
        <f>OR(Tabla6[[#This Row],[Tiempo_normal (ns)]]&gt;$P$508,Tabla6[[#This Row],[Tiempo_normal (ns)]]&lt;$P$509)</f>
        <v>0</v>
      </c>
    </row>
    <row r="159" spans="2:32" x14ac:dyDescent="0.3">
      <c r="B159">
        <v>156</v>
      </c>
      <c r="C159">
        <v>157</v>
      </c>
      <c r="D159">
        <v>98</v>
      </c>
      <c r="E159">
        <v>156</v>
      </c>
      <c r="F159">
        <v>145</v>
      </c>
      <c r="G159">
        <v>176</v>
      </c>
      <c r="H159">
        <v>156</v>
      </c>
      <c r="I159">
        <v>195</v>
      </c>
      <c r="J159">
        <v>257</v>
      </c>
      <c r="K159">
        <v>156</v>
      </c>
      <c r="L159">
        <v>627</v>
      </c>
      <c r="M159">
        <v>405</v>
      </c>
      <c r="N159">
        <v>156</v>
      </c>
      <c r="O159">
        <v>2503</v>
      </c>
      <c r="P159">
        <v>851</v>
      </c>
      <c r="R159" s="8">
        <v>156</v>
      </c>
      <c r="S159" t="b">
        <f>OR(Tabla1[[#This Row],[Tiempo_lineal (ns)]]&gt;$C$508,Tabla1[[#This Row],[Tiempo_lineal (ns)]]&lt;$C$509)</f>
        <v>0</v>
      </c>
      <c r="T159" t="b">
        <f>OR(Tabla1[[#This Row],[Tiempo_normal (ns)]]&gt;$D$508,Tabla1[[#This Row],[Tiempo_normal (ns)]]&lt;$D$509)</f>
        <v>0</v>
      </c>
      <c r="U159" s="8">
        <v>156</v>
      </c>
      <c r="V159" t="b">
        <f>OR(Tabla3[[#This Row],[Tiempo_lineal (ns)]]&gt;$F$508,Tabla3[[#This Row],[Tiempo_lineal (ns)]]&lt;$F$509)</f>
        <v>0</v>
      </c>
      <c r="W159" t="b">
        <f>OR(Tabla3[[#This Row],[Tiempo_normal (ns)]]&gt;$G$508,Tabla3[[#This Row],[Tiempo_normal (ns)]]&lt;$G$509)</f>
        <v>0</v>
      </c>
      <c r="X159" s="8">
        <v>156</v>
      </c>
      <c r="Y159" t="b">
        <f>OR(Tabla4[[#This Row],[Tiempo_lineal (ns)]]&gt;$I$508,Tabla4[[#This Row],[Tiempo_lineal (ns)]]&lt;$I$509)</f>
        <v>0</v>
      </c>
      <c r="Z159" t="b">
        <f>OR(Tabla4[[#This Row],[Tiempo_normal (ns)]]&gt;$J$508,Tabla4[[#This Row],[Tiempo_normal (ns)]]&lt;$J$509)</f>
        <v>0</v>
      </c>
      <c r="AA159" s="8">
        <v>156</v>
      </c>
      <c r="AB159" t="b">
        <f>OR(Tabla5[[#This Row],[Tiempo_lineal (ns)]]&gt;$L$508,Tabla5[[#This Row],[Tiempo_lineal (ns)]]&lt;$L$509)</f>
        <v>0</v>
      </c>
      <c r="AC159" t="b">
        <f>OR(Tabla5[[#This Row],[Tiempo_normal (ns)]]&gt;$M$508,Tabla5[[#This Row],[Tiempo_normal (ns)]]&lt;$M$509)</f>
        <v>0</v>
      </c>
      <c r="AD159" s="8">
        <v>156</v>
      </c>
      <c r="AE159" t="b">
        <f>OR(Tabla6[[#This Row],[Tiempo_lineal (ns)]]&gt;$O$508,Tabla6[[#This Row],[Tiempo_lineal (ns)]]&lt;$O$509)</f>
        <v>0</v>
      </c>
      <c r="AF159" s="1" t="b">
        <f>OR(Tabla6[[#This Row],[Tiempo_normal (ns)]]&gt;$P$508,Tabla6[[#This Row],[Tiempo_normal (ns)]]&lt;$P$509)</f>
        <v>0</v>
      </c>
    </row>
    <row r="160" spans="2:32" x14ac:dyDescent="0.3">
      <c r="B160">
        <v>157</v>
      </c>
      <c r="C160">
        <v>147</v>
      </c>
      <c r="D160">
        <v>70</v>
      </c>
      <c r="E160">
        <v>157</v>
      </c>
      <c r="F160">
        <v>420</v>
      </c>
      <c r="G160">
        <v>170</v>
      </c>
      <c r="H160">
        <v>157</v>
      </c>
      <c r="I160">
        <v>444</v>
      </c>
      <c r="J160">
        <v>581</v>
      </c>
      <c r="K160">
        <v>157</v>
      </c>
      <c r="L160">
        <v>2589</v>
      </c>
      <c r="M160">
        <v>432</v>
      </c>
      <c r="N160">
        <v>157</v>
      </c>
      <c r="O160">
        <v>3585</v>
      </c>
      <c r="P160">
        <v>2753</v>
      </c>
      <c r="R160" s="7">
        <v>157</v>
      </c>
      <c r="S160" t="b">
        <f>OR(Tabla1[[#This Row],[Tiempo_lineal (ns)]]&gt;$C$508,Tabla1[[#This Row],[Tiempo_lineal (ns)]]&lt;$C$509)</f>
        <v>0</v>
      </c>
      <c r="T160" t="b">
        <f>OR(Tabla1[[#This Row],[Tiempo_normal (ns)]]&gt;$D$508,Tabla1[[#This Row],[Tiempo_normal (ns)]]&lt;$D$509)</f>
        <v>0</v>
      </c>
      <c r="U160" s="7">
        <v>157</v>
      </c>
      <c r="V160" t="b">
        <f>OR(Tabla3[[#This Row],[Tiempo_lineal (ns)]]&gt;$F$508,Tabla3[[#This Row],[Tiempo_lineal (ns)]]&lt;$F$509)</f>
        <v>1</v>
      </c>
      <c r="W160" t="b">
        <f>OR(Tabla3[[#This Row],[Tiempo_normal (ns)]]&gt;$G$508,Tabla3[[#This Row],[Tiempo_normal (ns)]]&lt;$G$509)</f>
        <v>0</v>
      </c>
      <c r="X160" s="7">
        <v>157</v>
      </c>
      <c r="Y160" t="b">
        <f>OR(Tabla4[[#This Row],[Tiempo_lineal (ns)]]&gt;$I$508,Tabla4[[#This Row],[Tiempo_lineal (ns)]]&lt;$I$509)</f>
        <v>0</v>
      </c>
      <c r="Z160" t="b">
        <f>OR(Tabla4[[#This Row],[Tiempo_normal (ns)]]&gt;$J$508,Tabla4[[#This Row],[Tiempo_normal (ns)]]&lt;$J$509)</f>
        <v>1</v>
      </c>
      <c r="AA160" s="7">
        <v>157</v>
      </c>
      <c r="AB160" t="b">
        <f>OR(Tabla5[[#This Row],[Tiempo_lineal (ns)]]&gt;$L$508,Tabla5[[#This Row],[Tiempo_lineal (ns)]]&lt;$L$509)</f>
        <v>0</v>
      </c>
      <c r="AC160" t="b">
        <f>OR(Tabla5[[#This Row],[Tiempo_normal (ns)]]&gt;$M$508,Tabla5[[#This Row],[Tiempo_normal (ns)]]&lt;$M$509)</f>
        <v>0</v>
      </c>
      <c r="AD160" s="7">
        <v>157</v>
      </c>
      <c r="AE160" t="b">
        <f>OR(Tabla6[[#This Row],[Tiempo_lineal (ns)]]&gt;$O$508,Tabla6[[#This Row],[Tiempo_lineal (ns)]]&lt;$O$509)</f>
        <v>0</v>
      </c>
      <c r="AF160" s="1" t="b">
        <f>OR(Tabla6[[#This Row],[Tiempo_normal (ns)]]&gt;$P$508,Tabla6[[#This Row],[Tiempo_normal (ns)]]&lt;$P$509)</f>
        <v>0</v>
      </c>
    </row>
    <row r="161" spans="2:32" x14ac:dyDescent="0.3">
      <c r="B161">
        <v>158</v>
      </c>
      <c r="C161">
        <v>99</v>
      </c>
      <c r="D161">
        <v>93</v>
      </c>
      <c r="E161">
        <v>158</v>
      </c>
      <c r="F161">
        <v>186</v>
      </c>
      <c r="G161">
        <v>59</v>
      </c>
      <c r="H161">
        <v>158</v>
      </c>
      <c r="I161">
        <v>173</v>
      </c>
      <c r="J161">
        <v>125</v>
      </c>
      <c r="K161">
        <v>158</v>
      </c>
      <c r="L161">
        <v>5797</v>
      </c>
      <c r="M161">
        <v>189</v>
      </c>
      <c r="N161">
        <v>158</v>
      </c>
      <c r="O161">
        <v>2211</v>
      </c>
      <c r="P161">
        <v>541</v>
      </c>
      <c r="R161" s="8">
        <v>158</v>
      </c>
      <c r="S161" t="b">
        <f>OR(Tabla1[[#This Row],[Tiempo_lineal (ns)]]&gt;$C$508,Tabla1[[#This Row],[Tiempo_lineal (ns)]]&lt;$C$509)</f>
        <v>0</v>
      </c>
      <c r="T161" t="b">
        <f>OR(Tabla1[[#This Row],[Tiempo_normal (ns)]]&gt;$D$508,Tabla1[[#This Row],[Tiempo_normal (ns)]]&lt;$D$509)</f>
        <v>0</v>
      </c>
      <c r="U161" s="8">
        <v>158</v>
      </c>
      <c r="V161" t="b">
        <f>OR(Tabla3[[#This Row],[Tiempo_lineal (ns)]]&gt;$F$508,Tabla3[[#This Row],[Tiempo_lineal (ns)]]&lt;$F$509)</f>
        <v>0</v>
      </c>
      <c r="W161" t="b">
        <f>OR(Tabla3[[#This Row],[Tiempo_normal (ns)]]&gt;$G$508,Tabla3[[#This Row],[Tiempo_normal (ns)]]&lt;$G$509)</f>
        <v>0</v>
      </c>
      <c r="X161" s="8">
        <v>158</v>
      </c>
      <c r="Y161" t="b">
        <f>OR(Tabla4[[#This Row],[Tiempo_lineal (ns)]]&gt;$I$508,Tabla4[[#This Row],[Tiempo_lineal (ns)]]&lt;$I$509)</f>
        <v>0</v>
      </c>
      <c r="Z161" t="b">
        <f>OR(Tabla4[[#This Row],[Tiempo_normal (ns)]]&gt;$J$508,Tabla4[[#This Row],[Tiempo_normal (ns)]]&lt;$J$509)</f>
        <v>0</v>
      </c>
      <c r="AA161" s="8">
        <v>158</v>
      </c>
      <c r="AB161" t="b">
        <f>OR(Tabla5[[#This Row],[Tiempo_lineal (ns)]]&gt;$L$508,Tabla5[[#This Row],[Tiempo_lineal (ns)]]&lt;$L$509)</f>
        <v>1</v>
      </c>
      <c r="AC161" t="b">
        <f>OR(Tabla5[[#This Row],[Tiempo_normal (ns)]]&gt;$M$508,Tabla5[[#This Row],[Tiempo_normal (ns)]]&lt;$M$509)</f>
        <v>0</v>
      </c>
      <c r="AD161" s="8">
        <v>158</v>
      </c>
      <c r="AE161" t="b">
        <f>OR(Tabla6[[#This Row],[Tiempo_lineal (ns)]]&gt;$O$508,Tabla6[[#This Row],[Tiempo_lineal (ns)]]&lt;$O$509)</f>
        <v>0</v>
      </c>
      <c r="AF161" s="1" t="b">
        <f>OR(Tabla6[[#This Row],[Tiempo_normal (ns)]]&gt;$P$508,Tabla6[[#This Row],[Tiempo_normal (ns)]]&lt;$P$509)</f>
        <v>0</v>
      </c>
    </row>
    <row r="162" spans="2:32" x14ac:dyDescent="0.3">
      <c r="B162">
        <v>159</v>
      </c>
      <c r="C162">
        <v>130</v>
      </c>
      <c r="D162">
        <v>63</v>
      </c>
      <c r="E162">
        <v>159</v>
      </c>
      <c r="F162">
        <v>198</v>
      </c>
      <c r="G162">
        <v>84</v>
      </c>
      <c r="H162">
        <v>159</v>
      </c>
      <c r="I162">
        <v>287</v>
      </c>
      <c r="J162">
        <v>159</v>
      </c>
      <c r="K162">
        <v>159</v>
      </c>
      <c r="L162">
        <v>1667</v>
      </c>
      <c r="M162">
        <v>225</v>
      </c>
      <c r="N162">
        <v>159</v>
      </c>
      <c r="O162">
        <v>2801</v>
      </c>
      <c r="P162">
        <v>774</v>
      </c>
      <c r="R162" s="7">
        <v>159</v>
      </c>
      <c r="S162" t="b">
        <f>OR(Tabla1[[#This Row],[Tiempo_lineal (ns)]]&gt;$C$508,Tabla1[[#This Row],[Tiempo_lineal (ns)]]&lt;$C$509)</f>
        <v>0</v>
      </c>
      <c r="T162" t="b">
        <f>OR(Tabla1[[#This Row],[Tiempo_normal (ns)]]&gt;$D$508,Tabla1[[#This Row],[Tiempo_normal (ns)]]&lt;$D$509)</f>
        <v>0</v>
      </c>
      <c r="U162" s="7">
        <v>159</v>
      </c>
      <c r="V162" t="b">
        <f>OR(Tabla3[[#This Row],[Tiempo_lineal (ns)]]&gt;$F$508,Tabla3[[#This Row],[Tiempo_lineal (ns)]]&lt;$F$509)</f>
        <v>0</v>
      </c>
      <c r="W162" t="b">
        <f>OR(Tabla3[[#This Row],[Tiempo_normal (ns)]]&gt;$G$508,Tabla3[[#This Row],[Tiempo_normal (ns)]]&lt;$G$509)</f>
        <v>0</v>
      </c>
      <c r="X162" s="7">
        <v>159</v>
      </c>
      <c r="Y162" t="b">
        <f>OR(Tabla4[[#This Row],[Tiempo_lineal (ns)]]&gt;$I$508,Tabla4[[#This Row],[Tiempo_lineal (ns)]]&lt;$I$509)</f>
        <v>0</v>
      </c>
      <c r="Z162" t="b">
        <f>OR(Tabla4[[#This Row],[Tiempo_normal (ns)]]&gt;$J$508,Tabla4[[#This Row],[Tiempo_normal (ns)]]&lt;$J$509)</f>
        <v>0</v>
      </c>
      <c r="AA162" s="7">
        <v>159</v>
      </c>
      <c r="AB162" t="b">
        <f>OR(Tabla5[[#This Row],[Tiempo_lineal (ns)]]&gt;$L$508,Tabla5[[#This Row],[Tiempo_lineal (ns)]]&lt;$L$509)</f>
        <v>0</v>
      </c>
      <c r="AC162" t="b">
        <f>OR(Tabla5[[#This Row],[Tiempo_normal (ns)]]&gt;$M$508,Tabla5[[#This Row],[Tiempo_normal (ns)]]&lt;$M$509)</f>
        <v>0</v>
      </c>
      <c r="AD162" s="7">
        <v>159</v>
      </c>
      <c r="AE162" t="b">
        <f>OR(Tabla6[[#This Row],[Tiempo_lineal (ns)]]&gt;$O$508,Tabla6[[#This Row],[Tiempo_lineal (ns)]]&lt;$O$509)</f>
        <v>0</v>
      </c>
      <c r="AF162" s="1" t="b">
        <f>OR(Tabla6[[#This Row],[Tiempo_normal (ns)]]&gt;$P$508,Tabla6[[#This Row],[Tiempo_normal (ns)]]&lt;$P$509)</f>
        <v>0</v>
      </c>
    </row>
    <row r="163" spans="2:32" x14ac:dyDescent="0.3">
      <c r="B163">
        <v>160</v>
      </c>
      <c r="C163">
        <v>76</v>
      </c>
      <c r="D163">
        <v>75</v>
      </c>
      <c r="E163">
        <v>160</v>
      </c>
      <c r="F163">
        <v>169</v>
      </c>
      <c r="G163">
        <v>62</v>
      </c>
      <c r="H163">
        <v>160</v>
      </c>
      <c r="I163">
        <v>246</v>
      </c>
      <c r="J163">
        <v>163</v>
      </c>
      <c r="K163">
        <v>160</v>
      </c>
      <c r="L163">
        <v>1783</v>
      </c>
      <c r="M163">
        <v>417</v>
      </c>
      <c r="N163">
        <v>160</v>
      </c>
      <c r="O163">
        <v>3035</v>
      </c>
      <c r="P163">
        <v>1011</v>
      </c>
      <c r="R163" s="8">
        <v>160</v>
      </c>
      <c r="S163" t="b">
        <f>OR(Tabla1[[#This Row],[Tiempo_lineal (ns)]]&gt;$C$508,Tabla1[[#This Row],[Tiempo_lineal (ns)]]&lt;$C$509)</f>
        <v>0</v>
      </c>
      <c r="T163" t="b">
        <f>OR(Tabla1[[#This Row],[Tiempo_normal (ns)]]&gt;$D$508,Tabla1[[#This Row],[Tiempo_normal (ns)]]&lt;$D$509)</f>
        <v>0</v>
      </c>
      <c r="U163" s="8">
        <v>160</v>
      </c>
      <c r="V163" t="b">
        <f>OR(Tabla3[[#This Row],[Tiempo_lineal (ns)]]&gt;$F$508,Tabla3[[#This Row],[Tiempo_lineal (ns)]]&lt;$F$509)</f>
        <v>0</v>
      </c>
      <c r="W163" t="b">
        <f>OR(Tabla3[[#This Row],[Tiempo_normal (ns)]]&gt;$G$508,Tabla3[[#This Row],[Tiempo_normal (ns)]]&lt;$G$509)</f>
        <v>0</v>
      </c>
      <c r="X163" s="8">
        <v>160</v>
      </c>
      <c r="Y163" t="b">
        <f>OR(Tabla4[[#This Row],[Tiempo_lineal (ns)]]&gt;$I$508,Tabla4[[#This Row],[Tiempo_lineal (ns)]]&lt;$I$509)</f>
        <v>0</v>
      </c>
      <c r="Z163" t="b">
        <f>OR(Tabla4[[#This Row],[Tiempo_normal (ns)]]&gt;$J$508,Tabla4[[#This Row],[Tiempo_normal (ns)]]&lt;$J$509)</f>
        <v>0</v>
      </c>
      <c r="AA163" s="8">
        <v>160</v>
      </c>
      <c r="AB163" t="b">
        <f>OR(Tabla5[[#This Row],[Tiempo_lineal (ns)]]&gt;$L$508,Tabla5[[#This Row],[Tiempo_lineal (ns)]]&lt;$L$509)</f>
        <v>0</v>
      </c>
      <c r="AC163" t="b">
        <f>OR(Tabla5[[#This Row],[Tiempo_normal (ns)]]&gt;$M$508,Tabla5[[#This Row],[Tiempo_normal (ns)]]&lt;$M$509)</f>
        <v>0</v>
      </c>
      <c r="AD163" s="8">
        <v>160</v>
      </c>
      <c r="AE163" t="b">
        <f>OR(Tabla6[[#This Row],[Tiempo_lineal (ns)]]&gt;$O$508,Tabla6[[#This Row],[Tiempo_lineal (ns)]]&lt;$O$509)</f>
        <v>0</v>
      </c>
      <c r="AF163" s="1" t="b">
        <f>OR(Tabla6[[#This Row],[Tiempo_normal (ns)]]&gt;$P$508,Tabla6[[#This Row],[Tiempo_normal (ns)]]&lt;$P$509)</f>
        <v>0</v>
      </c>
    </row>
    <row r="164" spans="2:32" x14ac:dyDescent="0.3">
      <c r="B164">
        <v>161</v>
      </c>
      <c r="C164">
        <v>124</v>
      </c>
      <c r="D164">
        <v>91</v>
      </c>
      <c r="E164">
        <v>161</v>
      </c>
      <c r="F164">
        <v>181</v>
      </c>
      <c r="G164">
        <v>205</v>
      </c>
      <c r="H164">
        <v>161</v>
      </c>
      <c r="I164">
        <v>629</v>
      </c>
      <c r="J164">
        <v>197</v>
      </c>
      <c r="K164">
        <v>161</v>
      </c>
      <c r="L164">
        <v>2548</v>
      </c>
      <c r="M164">
        <v>433</v>
      </c>
      <c r="N164">
        <v>161</v>
      </c>
      <c r="O164">
        <v>2212</v>
      </c>
      <c r="P164">
        <v>1665</v>
      </c>
      <c r="R164" s="7">
        <v>161</v>
      </c>
      <c r="S164" t="b">
        <f>OR(Tabla1[[#This Row],[Tiempo_lineal (ns)]]&gt;$C$508,Tabla1[[#This Row],[Tiempo_lineal (ns)]]&lt;$C$509)</f>
        <v>0</v>
      </c>
      <c r="T164" t="b">
        <f>OR(Tabla1[[#This Row],[Tiempo_normal (ns)]]&gt;$D$508,Tabla1[[#This Row],[Tiempo_normal (ns)]]&lt;$D$509)</f>
        <v>0</v>
      </c>
      <c r="U164" s="7">
        <v>161</v>
      </c>
      <c r="V164" t="b">
        <f>OR(Tabla3[[#This Row],[Tiempo_lineal (ns)]]&gt;$F$508,Tabla3[[#This Row],[Tiempo_lineal (ns)]]&lt;$F$509)</f>
        <v>0</v>
      </c>
      <c r="W164" t="b">
        <f>OR(Tabla3[[#This Row],[Tiempo_normal (ns)]]&gt;$G$508,Tabla3[[#This Row],[Tiempo_normal (ns)]]&lt;$G$509)</f>
        <v>0</v>
      </c>
      <c r="X164" s="7">
        <v>161</v>
      </c>
      <c r="Y164" t="b">
        <f>OR(Tabla4[[#This Row],[Tiempo_lineal (ns)]]&gt;$I$508,Tabla4[[#This Row],[Tiempo_lineal (ns)]]&lt;$I$509)</f>
        <v>1</v>
      </c>
      <c r="Z164" t="b">
        <f>OR(Tabla4[[#This Row],[Tiempo_normal (ns)]]&gt;$J$508,Tabla4[[#This Row],[Tiempo_normal (ns)]]&lt;$J$509)</f>
        <v>0</v>
      </c>
      <c r="AA164" s="7">
        <v>161</v>
      </c>
      <c r="AB164" t="b">
        <f>OR(Tabla5[[#This Row],[Tiempo_lineal (ns)]]&gt;$L$508,Tabla5[[#This Row],[Tiempo_lineal (ns)]]&lt;$L$509)</f>
        <v>0</v>
      </c>
      <c r="AC164" t="b">
        <f>OR(Tabla5[[#This Row],[Tiempo_normal (ns)]]&gt;$M$508,Tabla5[[#This Row],[Tiempo_normal (ns)]]&lt;$M$509)</f>
        <v>0</v>
      </c>
      <c r="AD164" s="7">
        <v>161</v>
      </c>
      <c r="AE164" t="b">
        <f>OR(Tabla6[[#This Row],[Tiempo_lineal (ns)]]&gt;$O$508,Tabla6[[#This Row],[Tiempo_lineal (ns)]]&lt;$O$509)</f>
        <v>0</v>
      </c>
      <c r="AF164" s="1" t="b">
        <f>OR(Tabla6[[#This Row],[Tiempo_normal (ns)]]&gt;$P$508,Tabla6[[#This Row],[Tiempo_normal (ns)]]&lt;$P$509)</f>
        <v>0</v>
      </c>
    </row>
    <row r="165" spans="2:32" x14ac:dyDescent="0.3">
      <c r="B165">
        <v>162</v>
      </c>
      <c r="C165">
        <v>120</v>
      </c>
      <c r="D165">
        <v>147</v>
      </c>
      <c r="E165">
        <v>162</v>
      </c>
      <c r="F165">
        <v>166</v>
      </c>
      <c r="G165">
        <v>68</v>
      </c>
      <c r="H165">
        <v>162</v>
      </c>
      <c r="I165">
        <v>187</v>
      </c>
      <c r="J165">
        <v>632</v>
      </c>
      <c r="K165">
        <v>162</v>
      </c>
      <c r="L165">
        <v>1064</v>
      </c>
      <c r="M165">
        <v>622</v>
      </c>
      <c r="N165">
        <v>162</v>
      </c>
      <c r="O165">
        <v>2951</v>
      </c>
      <c r="P165">
        <v>1301</v>
      </c>
      <c r="R165" s="8">
        <v>162</v>
      </c>
      <c r="S165" t="b">
        <f>OR(Tabla1[[#This Row],[Tiempo_lineal (ns)]]&gt;$C$508,Tabla1[[#This Row],[Tiempo_lineal (ns)]]&lt;$C$509)</f>
        <v>0</v>
      </c>
      <c r="T165" t="b">
        <f>OR(Tabla1[[#This Row],[Tiempo_normal (ns)]]&gt;$D$508,Tabla1[[#This Row],[Tiempo_normal (ns)]]&lt;$D$509)</f>
        <v>1</v>
      </c>
      <c r="U165" s="8">
        <v>162</v>
      </c>
      <c r="V165" t="b">
        <f>OR(Tabla3[[#This Row],[Tiempo_lineal (ns)]]&gt;$F$508,Tabla3[[#This Row],[Tiempo_lineal (ns)]]&lt;$F$509)</f>
        <v>0</v>
      </c>
      <c r="W165" t="b">
        <f>OR(Tabla3[[#This Row],[Tiempo_normal (ns)]]&gt;$G$508,Tabla3[[#This Row],[Tiempo_normal (ns)]]&lt;$G$509)</f>
        <v>0</v>
      </c>
      <c r="X165" s="8">
        <v>162</v>
      </c>
      <c r="Y165" t="b">
        <f>OR(Tabla4[[#This Row],[Tiempo_lineal (ns)]]&gt;$I$508,Tabla4[[#This Row],[Tiempo_lineal (ns)]]&lt;$I$509)</f>
        <v>0</v>
      </c>
      <c r="Z165" t="b">
        <f>OR(Tabla4[[#This Row],[Tiempo_normal (ns)]]&gt;$J$508,Tabla4[[#This Row],[Tiempo_normal (ns)]]&lt;$J$509)</f>
        <v>1</v>
      </c>
      <c r="AA165" s="8">
        <v>162</v>
      </c>
      <c r="AB165" t="b">
        <f>OR(Tabla5[[#This Row],[Tiempo_lineal (ns)]]&gt;$L$508,Tabla5[[#This Row],[Tiempo_lineal (ns)]]&lt;$L$509)</f>
        <v>0</v>
      </c>
      <c r="AC165" t="b">
        <f>OR(Tabla5[[#This Row],[Tiempo_normal (ns)]]&gt;$M$508,Tabla5[[#This Row],[Tiempo_normal (ns)]]&lt;$M$509)</f>
        <v>0</v>
      </c>
      <c r="AD165" s="8">
        <v>162</v>
      </c>
      <c r="AE165" t="b">
        <f>OR(Tabla6[[#This Row],[Tiempo_lineal (ns)]]&gt;$O$508,Tabla6[[#This Row],[Tiempo_lineal (ns)]]&lt;$O$509)</f>
        <v>0</v>
      </c>
      <c r="AF165" s="1" t="b">
        <f>OR(Tabla6[[#This Row],[Tiempo_normal (ns)]]&gt;$P$508,Tabla6[[#This Row],[Tiempo_normal (ns)]]&lt;$P$509)</f>
        <v>0</v>
      </c>
    </row>
    <row r="166" spans="2:32" x14ac:dyDescent="0.3">
      <c r="B166">
        <v>163</v>
      </c>
      <c r="C166">
        <v>148</v>
      </c>
      <c r="D166">
        <v>100</v>
      </c>
      <c r="E166">
        <v>163</v>
      </c>
      <c r="F166">
        <v>121</v>
      </c>
      <c r="G166">
        <v>348</v>
      </c>
      <c r="H166">
        <v>163</v>
      </c>
      <c r="I166">
        <v>506</v>
      </c>
      <c r="J166">
        <v>113</v>
      </c>
      <c r="K166">
        <v>163</v>
      </c>
      <c r="L166">
        <v>1830</v>
      </c>
      <c r="M166">
        <v>386</v>
      </c>
      <c r="N166">
        <v>163</v>
      </c>
      <c r="O166">
        <v>6539</v>
      </c>
      <c r="P166">
        <v>904</v>
      </c>
      <c r="R166" s="7">
        <v>163</v>
      </c>
      <c r="S166" t="b">
        <f>OR(Tabla1[[#This Row],[Tiempo_lineal (ns)]]&gt;$C$508,Tabla1[[#This Row],[Tiempo_lineal (ns)]]&lt;$C$509)</f>
        <v>0</v>
      </c>
      <c r="T166" t="b">
        <f>OR(Tabla1[[#This Row],[Tiempo_normal (ns)]]&gt;$D$508,Tabla1[[#This Row],[Tiempo_normal (ns)]]&lt;$D$509)</f>
        <v>0</v>
      </c>
      <c r="U166" s="7">
        <v>163</v>
      </c>
      <c r="V166" t="b">
        <f>OR(Tabla3[[#This Row],[Tiempo_lineal (ns)]]&gt;$F$508,Tabla3[[#This Row],[Tiempo_lineal (ns)]]&lt;$F$509)</f>
        <v>0</v>
      </c>
      <c r="W166" t="b">
        <f>OR(Tabla3[[#This Row],[Tiempo_normal (ns)]]&gt;$G$508,Tabla3[[#This Row],[Tiempo_normal (ns)]]&lt;$G$509)</f>
        <v>1</v>
      </c>
      <c r="X166" s="7">
        <v>163</v>
      </c>
      <c r="Y166" t="b">
        <f>OR(Tabla4[[#This Row],[Tiempo_lineal (ns)]]&gt;$I$508,Tabla4[[#This Row],[Tiempo_lineal (ns)]]&lt;$I$509)</f>
        <v>0</v>
      </c>
      <c r="Z166" t="b">
        <f>OR(Tabla4[[#This Row],[Tiempo_normal (ns)]]&gt;$J$508,Tabla4[[#This Row],[Tiempo_normal (ns)]]&lt;$J$509)</f>
        <v>0</v>
      </c>
      <c r="AA166" s="7">
        <v>163</v>
      </c>
      <c r="AB166" t="b">
        <f>OR(Tabla5[[#This Row],[Tiempo_lineal (ns)]]&gt;$L$508,Tabla5[[#This Row],[Tiempo_lineal (ns)]]&lt;$L$509)</f>
        <v>0</v>
      </c>
      <c r="AC166" t="b">
        <f>OR(Tabla5[[#This Row],[Tiempo_normal (ns)]]&gt;$M$508,Tabla5[[#This Row],[Tiempo_normal (ns)]]&lt;$M$509)</f>
        <v>0</v>
      </c>
      <c r="AD166" s="7">
        <v>163</v>
      </c>
      <c r="AE166" t="b">
        <f>OR(Tabla6[[#This Row],[Tiempo_lineal (ns)]]&gt;$O$508,Tabla6[[#This Row],[Tiempo_lineal (ns)]]&lt;$O$509)</f>
        <v>1</v>
      </c>
      <c r="AF166" s="1" t="b">
        <f>OR(Tabla6[[#This Row],[Tiempo_normal (ns)]]&gt;$P$508,Tabla6[[#This Row],[Tiempo_normal (ns)]]&lt;$P$509)</f>
        <v>0</v>
      </c>
    </row>
    <row r="167" spans="2:32" x14ac:dyDescent="0.3">
      <c r="B167">
        <v>164</v>
      </c>
      <c r="C167">
        <v>163</v>
      </c>
      <c r="D167">
        <v>72</v>
      </c>
      <c r="E167">
        <v>164</v>
      </c>
      <c r="F167">
        <v>181</v>
      </c>
      <c r="G167">
        <v>112</v>
      </c>
      <c r="H167">
        <v>164</v>
      </c>
      <c r="I167">
        <v>228</v>
      </c>
      <c r="J167">
        <v>330</v>
      </c>
      <c r="K167">
        <v>164</v>
      </c>
      <c r="L167">
        <v>1522</v>
      </c>
      <c r="M167">
        <v>498</v>
      </c>
      <c r="N167">
        <v>164</v>
      </c>
      <c r="O167">
        <v>2109</v>
      </c>
      <c r="P167">
        <v>917</v>
      </c>
      <c r="R167" s="8">
        <v>164</v>
      </c>
      <c r="S167" t="b">
        <f>OR(Tabla1[[#This Row],[Tiempo_lineal (ns)]]&gt;$C$508,Tabla1[[#This Row],[Tiempo_lineal (ns)]]&lt;$C$509)</f>
        <v>0</v>
      </c>
      <c r="T167" t="b">
        <f>OR(Tabla1[[#This Row],[Tiempo_normal (ns)]]&gt;$D$508,Tabla1[[#This Row],[Tiempo_normal (ns)]]&lt;$D$509)</f>
        <v>0</v>
      </c>
      <c r="U167" s="8">
        <v>164</v>
      </c>
      <c r="V167" t="b">
        <f>OR(Tabla3[[#This Row],[Tiempo_lineal (ns)]]&gt;$F$508,Tabla3[[#This Row],[Tiempo_lineal (ns)]]&lt;$F$509)</f>
        <v>0</v>
      </c>
      <c r="W167" t="b">
        <f>OR(Tabla3[[#This Row],[Tiempo_normal (ns)]]&gt;$G$508,Tabla3[[#This Row],[Tiempo_normal (ns)]]&lt;$G$509)</f>
        <v>0</v>
      </c>
      <c r="X167" s="8">
        <v>164</v>
      </c>
      <c r="Y167" t="b">
        <f>OR(Tabla4[[#This Row],[Tiempo_lineal (ns)]]&gt;$I$508,Tabla4[[#This Row],[Tiempo_lineal (ns)]]&lt;$I$509)</f>
        <v>0</v>
      </c>
      <c r="Z167" t="b">
        <f>OR(Tabla4[[#This Row],[Tiempo_normal (ns)]]&gt;$J$508,Tabla4[[#This Row],[Tiempo_normal (ns)]]&lt;$J$509)</f>
        <v>0</v>
      </c>
      <c r="AA167" s="8">
        <v>164</v>
      </c>
      <c r="AB167" t="b">
        <f>OR(Tabla5[[#This Row],[Tiempo_lineal (ns)]]&gt;$L$508,Tabla5[[#This Row],[Tiempo_lineal (ns)]]&lt;$L$509)</f>
        <v>0</v>
      </c>
      <c r="AC167" t="b">
        <f>OR(Tabla5[[#This Row],[Tiempo_normal (ns)]]&gt;$M$508,Tabla5[[#This Row],[Tiempo_normal (ns)]]&lt;$M$509)</f>
        <v>0</v>
      </c>
      <c r="AD167" s="8">
        <v>164</v>
      </c>
      <c r="AE167" t="b">
        <f>OR(Tabla6[[#This Row],[Tiempo_lineal (ns)]]&gt;$O$508,Tabla6[[#This Row],[Tiempo_lineal (ns)]]&lt;$O$509)</f>
        <v>0</v>
      </c>
      <c r="AF167" s="1" t="b">
        <f>OR(Tabla6[[#This Row],[Tiempo_normal (ns)]]&gt;$P$508,Tabla6[[#This Row],[Tiempo_normal (ns)]]&lt;$P$509)</f>
        <v>0</v>
      </c>
    </row>
    <row r="168" spans="2:32" x14ac:dyDescent="0.3">
      <c r="B168">
        <v>165</v>
      </c>
      <c r="C168">
        <v>126</v>
      </c>
      <c r="D168">
        <v>81</v>
      </c>
      <c r="E168">
        <v>165</v>
      </c>
      <c r="F168">
        <v>176</v>
      </c>
      <c r="G168">
        <v>90</v>
      </c>
      <c r="H168">
        <v>165</v>
      </c>
      <c r="I168">
        <v>962</v>
      </c>
      <c r="J168">
        <v>632</v>
      </c>
      <c r="K168">
        <v>165</v>
      </c>
      <c r="L168">
        <v>2515</v>
      </c>
      <c r="M168">
        <v>449</v>
      </c>
      <c r="N168">
        <v>165</v>
      </c>
      <c r="O168">
        <v>2097</v>
      </c>
      <c r="P168">
        <v>1757</v>
      </c>
      <c r="R168" s="7">
        <v>165</v>
      </c>
      <c r="S168" t="b">
        <f>OR(Tabla1[[#This Row],[Tiempo_lineal (ns)]]&gt;$C$508,Tabla1[[#This Row],[Tiempo_lineal (ns)]]&lt;$C$509)</f>
        <v>0</v>
      </c>
      <c r="T168" t="b">
        <f>OR(Tabla1[[#This Row],[Tiempo_normal (ns)]]&gt;$D$508,Tabla1[[#This Row],[Tiempo_normal (ns)]]&lt;$D$509)</f>
        <v>0</v>
      </c>
      <c r="U168" s="7">
        <v>165</v>
      </c>
      <c r="V168" t="b">
        <f>OR(Tabla3[[#This Row],[Tiempo_lineal (ns)]]&gt;$F$508,Tabla3[[#This Row],[Tiempo_lineal (ns)]]&lt;$F$509)</f>
        <v>0</v>
      </c>
      <c r="W168" t="b">
        <f>OR(Tabla3[[#This Row],[Tiempo_normal (ns)]]&gt;$G$508,Tabla3[[#This Row],[Tiempo_normal (ns)]]&lt;$G$509)</f>
        <v>0</v>
      </c>
      <c r="X168" s="7">
        <v>165</v>
      </c>
      <c r="Y168" t="b">
        <f>OR(Tabla4[[#This Row],[Tiempo_lineal (ns)]]&gt;$I$508,Tabla4[[#This Row],[Tiempo_lineal (ns)]]&lt;$I$509)</f>
        <v>1</v>
      </c>
      <c r="Z168" t="b">
        <f>OR(Tabla4[[#This Row],[Tiempo_normal (ns)]]&gt;$J$508,Tabla4[[#This Row],[Tiempo_normal (ns)]]&lt;$J$509)</f>
        <v>1</v>
      </c>
      <c r="AA168" s="7">
        <v>165</v>
      </c>
      <c r="AB168" t="b">
        <f>OR(Tabla5[[#This Row],[Tiempo_lineal (ns)]]&gt;$L$508,Tabla5[[#This Row],[Tiempo_lineal (ns)]]&lt;$L$509)</f>
        <v>0</v>
      </c>
      <c r="AC168" t="b">
        <f>OR(Tabla5[[#This Row],[Tiempo_normal (ns)]]&gt;$M$508,Tabla5[[#This Row],[Tiempo_normal (ns)]]&lt;$M$509)</f>
        <v>0</v>
      </c>
      <c r="AD168" s="7">
        <v>165</v>
      </c>
      <c r="AE168" t="b">
        <f>OR(Tabla6[[#This Row],[Tiempo_lineal (ns)]]&gt;$O$508,Tabla6[[#This Row],[Tiempo_lineal (ns)]]&lt;$O$509)</f>
        <v>0</v>
      </c>
      <c r="AF168" s="1" t="b">
        <f>OR(Tabla6[[#This Row],[Tiempo_normal (ns)]]&gt;$P$508,Tabla6[[#This Row],[Tiempo_normal (ns)]]&lt;$P$509)</f>
        <v>0</v>
      </c>
    </row>
    <row r="169" spans="2:32" x14ac:dyDescent="0.3">
      <c r="B169">
        <v>166</v>
      </c>
      <c r="C169">
        <v>126</v>
      </c>
      <c r="D169">
        <v>84</v>
      </c>
      <c r="E169">
        <v>166</v>
      </c>
      <c r="F169">
        <v>125</v>
      </c>
      <c r="G169">
        <v>108</v>
      </c>
      <c r="H169">
        <v>166</v>
      </c>
      <c r="I169">
        <v>1299</v>
      </c>
      <c r="J169">
        <v>124</v>
      </c>
      <c r="K169">
        <v>166</v>
      </c>
      <c r="L169">
        <v>1382</v>
      </c>
      <c r="M169">
        <v>281</v>
      </c>
      <c r="N169">
        <v>166</v>
      </c>
      <c r="O169">
        <v>3361</v>
      </c>
      <c r="P169">
        <v>1900</v>
      </c>
      <c r="R169" s="8">
        <v>166</v>
      </c>
      <c r="S169" t="b">
        <f>OR(Tabla1[[#This Row],[Tiempo_lineal (ns)]]&gt;$C$508,Tabla1[[#This Row],[Tiempo_lineal (ns)]]&lt;$C$509)</f>
        <v>0</v>
      </c>
      <c r="T169" t="b">
        <f>OR(Tabla1[[#This Row],[Tiempo_normal (ns)]]&gt;$D$508,Tabla1[[#This Row],[Tiempo_normal (ns)]]&lt;$D$509)</f>
        <v>0</v>
      </c>
      <c r="U169" s="8">
        <v>166</v>
      </c>
      <c r="V169" t="b">
        <f>OR(Tabla3[[#This Row],[Tiempo_lineal (ns)]]&gt;$F$508,Tabla3[[#This Row],[Tiempo_lineal (ns)]]&lt;$F$509)</f>
        <v>0</v>
      </c>
      <c r="W169" t="b">
        <f>OR(Tabla3[[#This Row],[Tiempo_normal (ns)]]&gt;$G$508,Tabla3[[#This Row],[Tiempo_normal (ns)]]&lt;$G$509)</f>
        <v>0</v>
      </c>
      <c r="X169" s="8">
        <v>166</v>
      </c>
      <c r="Y169" t="b">
        <f>OR(Tabla4[[#This Row],[Tiempo_lineal (ns)]]&gt;$I$508,Tabla4[[#This Row],[Tiempo_lineal (ns)]]&lt;$I$509)</f>
        <v>1</v>
      </c>
      <c r="Z169" t="b">
        <f>OR(Tabla4[[#This Row],[Tiempo_normal (ns)]]&gt;$J$508,Tabla4[[#This Row],[Tiempo_normal (ns)]]&lt;$J$509)</f>
        <v>0</v>
      </c>
      <c r="AA169" s="8">
        <v>166</v>
      </c>
      <c r="AB169" t="b">
        <f>OR(Tabla5[[#This Row],[Tiempo_lineal (ns)]]&gt;$L$508,Tabla5[[#This Row],[Tiempo_lineal (ns)]]&lt;$L$509)</f>
        <v>0</v>
      </c>
      <c r="AC169" t="b">
        <f>OR(Tabla5[[#This Row],[Tiempo_normal (ns)]]&gt;$M$508,Tabla5[[#This Row],[Tiempo_normal (ns)]]&lt;$M$509)</f>
        <v>0</v>
      </c>
      <c r="AD169" s="8">
        <v>166</v>
      </c>
      <c r="AE169" t="b">
        <f>OR(Tabla6[[#This Row],[Tiempo_lineal (ns)]]&gt;$O$508,Tabla6[[#This Row],[Tiempo_lineal (ns)]]&lt;$O$509)</f>
        <v>0</v>
      </c>
      <c r="AF169" s="1" t="b">
        <f>OR(Tabla6[[#This Row],[Tiempo_normal (ns)]]&gt;$P$508,Tabla6[[#This Row],[Tiempo_normal (ns)]]&lt;$P$509)</f>
        <v>0</v>
      </c>
    </row>
    <row r="170" spans="2:32" x14ac:dyDescent="0.3">
      <c r="B170">
        <v>167</v>
      </c>
      <c r="C170">
        <v>113</v>
      </c>
      <c r="D170">
        <v>88</v>
      </c>
      <c r="E170">
        <v>167</v>
      </c>
      <c r="F170">
        <v>159</v>
      </c>
      <c r="G170">
        <v>74</v>
      </c>
      <c r="H170">
        <v>167</v>
      </c>
      <c r="I170">
        <v>294</v>
      </c>
      <c r="J170">
        <v>137</v>
      </c>
      <c r="K170">
        <v>167</v>
      </c>
      <c r="L170">
        <v>1028</v>
      </c>
      <c r="M170">
        <v>455</v>
      </c>
      <c r="N170">
        <v>167</v>
      </c>
      <c r="O170">
        <v>2802</v>
      </c>
      <c r="P170">
        <v>842</v>
      </c>
      <c r="R170" s="7">
        <v>167</v>
      </c>
      <c r="S170" t="b">
        <f>OR(Tabla1[[#This Row],[Tiempo_lineal (ns)]]&gt;$C$508,Tabla1[[#This Row],[Tiempo_lineal (ns)]]&lt;$C$509)</f>
        <v>0</v>
      </c>
      <c r="T170" t="b">
        <f>OR(Tabla1[[#This Row],[Tiempo_normal (ns)]]&gt;$D$508,Tabla1[[#This Row],[Tiempo_normal (ns)]]&lt;$D$509)</f>
        <v>0</v>
      </c>
      <c r="U170" s="7">
        <v>167</v>
      </c>
      <c r="V170" t="b">
        <f>OR(Tabla3[[#This Row],[Tiempo_lineal (ns)]]&gt;$F$508,Tabla3[[#This Row],[Tiempo_lineal (ns)]]&lt;$F$509)</f>
        <v>0</v>
      </c>
      <c r="W170" t="b">
        <f>OR(Tabla3[[#This Row],[Tiempo_normal (ns)]]&gt;$G$508,Tabla3[[#This Row],[Tiempo_normal (ns)]]&lt;$G$509)</f>
        <v>0</v>
      </c>
      <c r="X170" s="7">
        <v>167</v>
      </c>
      <c r="Y170" t="b">
        <f>OR(Tabla4[[#This Row],[Tiempo_lineal (ns)]]&gt;$I$508,Tabla4[[#This Row],[Tiempo_lineal (ns)]]&lt;$I$509)</f>
        <v>0</v>
      </c>
      <c r="Z170" t="b">
        <f>OR(Tabla4[[#This Row],[Tiempo_normal (ns)]]&gt;$J$508,Tabla4[[#This Row],[Tiempo_normal (ns)]]&lt;$J$509)</f>
        <v>0</v>
      </c>
      <c r="AA170" s="7">
        <v>167</v>
      </c>
      <c r="AB170" t="b">
        <f>OR(Tabla5[[#This Row],[Tiempo_lineal (ns)]]&gt;$L$508,Tabla5[[#This Row],[Tiempo_lineal (ns)]]&lt;$L$509)</f>
        <v>0</v>
      </c>
      <c r="AC170" t="b">
        <f>OR(Tabla5[[#This Row],[Tiempo_normal (ns)]]&gt;$M$508,Tabla5[[#This Row],[Tiempo_normal (ns)]]&lt;$M$509)</f>
        <v>0</v>
      </c>
      <c r="AD170" s="7">
        <v>167</v>
      </c>
      <c r="AE170" t="b">
        <f>OR(Tabla6[[#This Row],[Tiempo_lineal (ns)]]&gt;$O$508,Tabla6[[#This Row],[Tiempo_lineal (ns)]]&lt;$O$509)</f>
        <v>0</v>
      </c>
      <c r="AF170" s="1" t="b">
        <f>OR(Tabla6[[#This Row],[Tiempo_normal (ns)]]&gt;$P$508,Tabla6[[#This Row],[Tiempo_normal (ns)]]&lt;$P$509)</f>
        <v>0</v>
      </c>
    </row>
    <row r="171" spans="2:32" x14ac:dyDescent="0.3">
      <c r="B171">
        <v>168</v>
      </c>
      <c r="C171">
        <v>128</v>
      </c>
      <c r="D171">
        <v>97</v>
      </c>
      <c r="E171">
        <v>168</v>
      </c>
      <c r="F171">
        <v>96</v>
      </c>
      <c r="G171">
        <v>50</v>
      </c>
      <c r="H171">
        <v>168</v>
      </c>
      <c r="I171">
        <v>224</v>
      </c>
      <c r="J171">
        <v>214</v>
      </c>
      <c r="K171">
        <v>168</v>
      </c>
      <c r="L171">
        <v>478</v>
      </c>
      <c r="M171">
        <v>169</v>
      </c>
      <c r="N171">
        <v>168</v>
      </c>
      <c r="O171">
        <v>2390</v>
      </c>
      <c r="P171">
        <v>1169</v>
      </c>
      <c r="R171" s="8">
        <v>168</v>
      </c>
      <c r="S171" t="b">
        <f>OR(Tabla1[[#This Row],[Tiempo_lineal (ns)]]&gt;$C$508,Tabla1[[#This Row],[Tiempo_lineal (ns)]]&lt;$C$509)</f>
        <v>0</v>
      </c>
      <c r="T171" t="b">
        <f>OR(Tabla1[[#This Row],[Tiempo_normal (ns)]]&gt;$D$508,Tabla1[[#This Row],[Tiempo_normal (ns)]]&lt;$D$509)</f>
        <v>0</v>
      </c>
      <c r="U171" s="8">
        <v>168</v>
      </c>
      <c r="V171" t="b">
        <f>OR(Tabla3[[#This Row],[Tiempo_lineal (ns)]]&gt;$F$508,Tabla3[[#This Row],[Tiempo_lineal (ns)]]&lt;$F$509)</f>
        <v>0</v>
      </c>
      <c r="W171" t="b">
        <f>OR(Tabla3[[#This Row],[Tiempo_normal (ns)]]&gt;$G$508,Tabla3[[#This Row],[Tiempo_normal (ns)]]&lt;$G$509)</f>
        <v>0</v>
      </c>
      <c r="X171" s="8">
        <v>168</v>
      </c>
      <c r="Y171" t="b">
        <f>OR(Tabla4[[#This Row],[Tiempo_lineal (ns)]]&gt;$I$508,Tabla4[[#This Row],[Tiempo_lineal (ns)]]&lt;$I$509)</f>
        <v>0</v>
      </c>
      <c r="Z171" t="b">
        <f>OR(Tabla4[[#This Row],[Tiempo_normal (ns)]]&gt;$J$508,Tabla4[[#This Row],[Tiempo_normal (ns)]]&lt;$J$509)</f>
        <v>0</v>
      </c>
      <c r="AA171" s="8">
        <v>168</v>
      </c>
      <c r="AB171" t="b">
        <f>OR(Tabla5[[#This Row],[Tiempo_lineal (ns)]]&gt;$L$508,Tabla5[[#This Row],[Tiempo_lineal (ns)]]&lt;$L$509)</f>
        <v>0</v>
      </c>
      <c r="AC171" t="b">
        <f>OR(Tabla5[[#This Row],[Tiempo_normal (ns)]]&gt;$M$508,Tabla5[[#This Row],[Tiempo_normal (ns)]]&lt;$M$509)</f>
        <v>0</v>
      </c>
      <c r="AD171" s="8">
        <v>168</v>
      </c>
      <c r="AE171" t="b">
        <f>OR(Tabla6[[#This Row],[Tiempo_lineal (ns)]]&gt;$O$508,Tabla6[[#This Row],[Tiempo_lineal (ns)]]&lt;$O$509)</f>
        <v>0</v>
      </c>
      <c r="AF171" s="1" t="b">
        <f>OR(Tabla6[[#This Row],[Tiempo_normal (ns)]]&gt;$P$508,Tabla6[[#This Row],[Tiempo_normal (ns)]]&lt;$P$509)</f>
        <v>0</v>
      </c>
    </row>
    <row r="172" spans="2:32" x14ac:dyDescent="0.3">
      <c r="B172">
        <v>169</v>
      </c>
      <c r="C172">
        <v>99</v>
      </c>
      <c r="D172">
        <v>59</v>
      </c>
      <c r="E172">
        <v>169</v>
      </c>
      <c r="F172">
        <v>129</v>
      </c>
      <c r="G172">
        <v>56</v>
      </c>
      <c r="H172">
        <v>169</v>
      </c>
      <c r="I172">
        <v>389</v>
      </c>
      <c r="J172">
        <v>397</v>
      </c>
      <c r="K172">
        <v>169</v>
      </c>
      <c r="L172">
        <v>1630</v>
      </c>
      <c r="M172">
        <v>977</v>
      </c>
      <c r="N172">
        <v>169</v>
      </c>
      <c r="O172">
        <v>1076</v>
      </c>
      <c r="P172">
        <v>2078</v>
      </c>
      <c r="R172" s="7">
        <v>169</v>
      </c>
      <c r="S172" t="b">
        <f>OR(Tabla1[[#This Row],[Tiempo_lineal (ns)]]&gt;$C$508,Tabla1[[#This Row],[Tiempo_lineal (ns)]]&lt;$C$509)</f>
        <v>0</v>
      </c>
      <c r="T172" t="b">
        <f>OR(Tabla1[[#This Row],[Tiempo_normal (ns)]]&gt;$D$508,Tabla1[[#This Row],[Tiempo_normal (ns)]]&lt;$D$509)</f>
        <v>0</v>
      </c>
      <c r="U172" s="7">
        <v>169</v>
      </c>
      <c r="V172" t="b">
        <f>OR(Tabla3[[#This Row],[Tiempo_lineal (ns)]]&gt;$F$508,Tabla3[[#This Row],[Tiempo_lineal (ns)]]&lt;$F$509)</f>
        <v>0</v>
      </c>
      <c r="W172" t="b">
        <f>OR(Tabla3[[#This Row],[Tiempo_normal (ns)]]&gt;$G$508,Tabla3[[#This Row],[Tiempo_normal (ns)]]&lt;$G$509)</f>
        <v>0</v>
      </c>
      <c r="X172" s="7">
        <v>169</v>
      </c>
      <c r="Y172" t="b">
        <f>OR(Tabla4[[#This Row],[Tiempo_lineal (ns)]]&gt;$I$508,Tabla4[[#This Row],[Tiempo_lineal (ns)]]&lt;$I$509)</f>
        <v>0</v>
      </c>
      <c r="Z172" t="b">
        <f>OR(Tabla4[[#This Row],[Tiempo_normal (ns)]]&gt;$J$508,Tabla4[[#This Row],[Tiempo_normal (ns)]]&lt;$J$509)</f>
        <v>0</v>
      </c>
      <c r="AA172" s="7">
        <v>169</v>
      </c>
      <c r="AB172" t="b">
        <f>OR(Tabla5[[#This Row],[Tiempo_lineal (ns)]]&gt;$L$508,Tabla5[[#This Row],[Tiempo_lineal (ns)]]&lt;$L$509)</f>
        <v>0</v>
      </c>
      <c r="AC172" t="b">
        <f>OR(Tabla5[[#This Row],[Tiempo_normal (ns)]]&gt;$M$508,Tabla5[[#This Row],[Tiempo_normal (ns)]]&lt;$M$509)</f>
        <v>0</v>
      </c>
      <c r="AD172" s="7">
        <v>169</v>
      </c>
      <c r="AE172" t="b">
        <f>OR(Tabla6[[#This Row],[Tiempo_lineal (ns)]]&gt;$O$508,Tabla6[[#This Row],[Tiempo_lineal (ns)]]&lt;$O$509)</f>
        <v>1</v>
      </c>
      <c r="AF172" s="1" t="b">
        <f>OR(Tabla6[[#This Row],[Tiempo_normal (ns)]]&gt;$P$508,Tabla6[[#This Row],[Tiempo_normal (ns)]]&lt;$P$509)</f>
        <v>0</v>
      </c>
    </row>
    <row r="173" spans="2:32" x14ac:dyDescent="0.3">
      <c r="B173">
        <v>170</v>
      </c>
      <c r="C173">
        <v>136</v>
      </c>
      <c r="D173">
        <v>93</v>
      </c>
      <c r="E173">
        <v>170</v>
      </c>
      <c r="F173">
        <v>185</v>
      </c>
      <c r="G173">
        <v>94</v>
      </c>
      <c r="H173">
        <v>170</v>
      </c>
      <c r="I173">
        <v>118</v>
      </c>
      <c r="J173">
        <v>118</v>
      </c>
      <c r="K173">
        <v>170</v>
      </c>
      <c r="L173">
        <v>2215</v>
      </c>
      <c r="M173">
        <v>466</v>
      </c>
      <c r="N173">
        <v>170</v>
      </c>
      <c r="O173">
        <v>3349</v>
      </c>
      <c r="P173">
        <v>1503</v>
      </c>
      <c r="R173" s="8">
        <v>170</v>
      </c>
      <c r="S173" t="b">
        <f>OR(Tabla1[[#This Row],[Tiempo_lineal (ns)]]&gt;$C$508,Tabla1[[#This Row],[Tiempo_lineal (ns)]]&lt;$C$509)</f>
        <v>0</v>
      </c>
      <c r="T173" t="b">
        <f>OR(Tabla1[[#This Row],[Tiempo_normal (ns)]]&gt;$D$508,Tabla1[[#This Row],[Tiempo_normal (ns)]]&lt;$D$509)</f>
        <v>0</v>
      </c>
      <c r="U173" s="8">
        <v>170</v>
      </c>
      <c r="V173" t="b">
        <f>OR(Tabla3[[#This Row],[Tiempo_lineal (ns)]]&gt;$F$508,Tabla3[[#This Row],[Tiempo_lineal (ns)]]&lt;$F$509)</f>
        <v>0</v>
      </c>
      <c r="W173" t="b">
        <f>OR(Tabla3[[#This Row],[Tiempo_normal (ns)]]&gt;$G$508,Tabla3[[#This Row],[Tiempo_normal (ns)]]&lt;$G$509)</f>
        <v>0</v>
      </c>
      <c r="X173" s="8">
        <v>170</v>
      </c>
      <c r="Y173" t="b">
        <f>OR(Tabla4[[#This Row],[Tiempo_lineal (ns)]]&gt;$I$508,Tabla4[[#This Row],[Tiempo_lineal (ns)]]&lt;$I$509)</f>
        <v>0</v>
      </c>
      <c r="Z173" t="b">
        <f>OR(Tabla4[[#This Row],[Tiempo_normal (ns)]]&gt;$J$508,Tabla4[[#This Row],[Tiempo_normal (ns)]]&lt;$J$509)</f>
        <v>0</v>
      </c>
      <c r="AA173" s="8">
        <v>170</v>
      </c>
      <c r="AB173" t="b">
        <f>OR(Tabla5[[#This Row],[Tiempo_lineal (ns)]]&gt;$L$508,Tabla5[[#This Row],[Tiempo_lineal (ns)]]&lt;$L$509)</f>
        <v>0</v>
      </c>
      <c r="AC173" t="b">
        <f>OR(Tabla5[[#This Row],[Tiempo_normal (ns)]]&gt;$M$508,Tabla5[[#This Row],[Tiempo_normal (ns)]]&lt;$M$509)</f>
        <v>0</v>
      </c>
      <c r="AD173" s="8">
        <v>170</v>
      </c>
      <c r="AE173" t="b">
        <f>OR(Tabla6[[#This Row],[Tiempo_lineal (ns)]]&gt;$O$508,Tabla6[[#This Row],[Tiempo_lineal (ns)]]&lt;$O$509)</f>
        <v>0</v>
      </c>
      <c r="AF173" s="1" t="b">
        <f>OR(Tabla6[[#This Row],[Tiempo_normal (ns)]]&gt;$P$508,Tabla6[[#This Row],[Tiempo_normal (ns)]]&lt;$P$509)</f>
        <v>0</v>
      </c>
    </row>
    <row r="174" spans="2:32" x14ac:dyDescent="0.3">
      <c r="B174">
        <v>171</v>
      </c>
      <c r="C174">
        <v>129</v>
      </c>
      <c r="D174">
        <v>73</v>
      </c>
      <c r="E174">
        <v>171</v>
      </c>
      <c r="F174">
        <v>168</v>
      </c>
      <c r="G174">
        <v>116</v>
      </c>
      <c r="H174">
        <v>171</v>
      </c>
      <c r="I174">
        <v>241</v>
      </c>
      <c r="J174">
        <v>123</v>
      </c>
      <c r="K174">
        <v>171</v>
      </c>
      <c r="L174">
        <v>1661</v>
      </c>
      <c r="M174">
        <v>142</v>
      </c>
      <c r="N174">
        <v>171</v>
      </c>
      <c r="O174">
        <v>847</v>
      </c>
      <c r="P174">
        <v>1240</v>
      </c>
      <c r="R174" s="7">
        <v>171</v>
      </c>
      <c r="S174" t="b">
        <f>OR(Tabla1[[#This Row],[Tiempo_lineal (ns)]]&gt;$C$508,Tabla1[[#This Row],[Tiempo_lineal (ns)]]&lt;$C$509)</f>
        <v>0</v>
      </c>
      <c r="T174" t="b">
        <f>OR(Tabla1[[#This Row],[Tiempo_normal (ns)]]&gt;$D$508,Tabla1[[#This Row],[Tiempo_normal (ns)]]&lt;$D$509)</f>
        <v>0</v>
      </c>
      <c r="U174" s="7">
        <v>171</v>
      </c>
      <c r="V174" t="b">
        <f>OR(Tabla3[[#This Row],[Tiempo_lineal (ns)]]&gt;$F$508,Tabla3[[#This Row],[Tiempo_lineal (ns)]]&lt;$F$509)</f>
        <v>0</v>
      </c>
      <c r="W174" t="b">
        <f>OR(Tabla3[[#This Row],[Tiempo_normal (ns)]]&gt;$G$508,Tabla3[[#This Row],[Tiempo_normal (ns)]]&lt;$G$509)</f>
        <v>0</v>
      </c>
      <c r="X174" s="7">
        <v>171</v>
      </c>
      <c r="Y174" t="b">
        <f>OR(Tabla4[[#This Row],[Tiempo_lineal (ns)]]&gt;$I$508,Tabla4[[#This Row],[Tiempo_lineal (ns)]]&lt;$I$509)</f>
        <v>0</v>
      </c>
      <c r="Z174" t="b">
        <f>OR(Tabla4[[#This Row],[Tiempo_normal (ns)]]&gt;$J$508,Tabla4[[#This Row],[Tiempo_normal (ns)]]&lt;$J$509)</f>
        <v>0</v>
      </c>
      <c r="AA174" s="7">
        <v>171</v>
      </c>
      <c r="AB174" t="b">
        <f>OR(Tabla5[[#This Row],[Tiempo_lineal (ns)]]&gt;$L$508,Tabla5[[#This Row],[Tiempo_lineal (ns)]]&lt;$L$509)</f>
        <v>0</v>
      </c>
      <c r="AC174" t="b">
        <f>OR(Tabla5[[#This Row],[Tiempo_normal (ns)]]&gt;$M$508,Tabla5[[#This Row],[Tiempo_normal (ns)]]&lt;$M$509)</f>
        <v>0</v>
      </c>
      <c r="AD174" s="7">
        <v>171</v>
      </c>
      <c r="AE174" t="b">
        <f>OR(Tabla6[[#This Row],[Tiempo_lineal (ns)]]&gt;$O$508,Tabla6[[#This Row],[Tiempo_lineal (ns)]]&lt;$O$509)</f>
        <v>1</v>
      </c>
      <c r="AF174" s="1" t="b">
        <f>OR(Tabla6[[#This Row],[Tiempo_normal (ns)]]&gt;$P$508,Tabla6[[#This Row],[Tiempo_normal (ns)]]&lt;$P$509)</f>
        <v>0</v>
      </c>
    </row>
    <row r="175" spans="2:32" x14ac:dyDescent="0.3">
      <c r="B175">
        <v>172</v>
      </c>
      <c r="C175">
        <v>134</v>
      </c>
      <c r="D175">
        <v>125</v>
      </c>
      <c r="E175">
        <v>172</v>
      </c>
      <c r="F175">
        <v>876</v>
      </c>
      <c r="G175">
        <v>80</v>
      </c>
      <c r="H175">
        <v>172</v>
      </c>
      <c r="I175">
        <v>183</v>
      </c>
      <c r="J175">
        <v>229</v>
      </c>
      <c r="K175">
        <v>172</v>
      </c>
      <c r="L175">
        <v>2250</v>
      </c>
      <c r="M175">
        <v>106</v>
      </c>
      <c r="N175">
        <v>172</v>
      </c>
      <c r="O175">
        <v>3210</v>
      </c>
      <c r="P175">
        <v>2500</v>
      </c>
      <c r="R175" s="8">
        <v>172</v>
      </c>
      <c r="S175" t="b">
        <f>OR(Tabla1[[#This Row],[Tiempo_lineal (ns)]]&gt;$C$508,Tabla1[[#This Row],[Tiempo_lineal (ns)]]&lt;$C$509)</f>
        <v>0</v>
      </c>
      <c r="T175" t="b">
        <f>OR(Tabla1[[#This Row],[Tiempo_normal (ns)]]&gt;$D$508,Tabla1[[#This Row],[Tiempo_normal (ns)]]&lt;$D$509)</f>
        <v>0</v>
      </c>
      <c r="U175" s="8">
        <v>172</v>
      </c>
      <c r="V175" t="b">
        <f>OR(Tabla3[[#This Row],[Tiempo_lineal (ns)]]&gt;$F$508,Tabla3[[#This Row],[Tiempo_lineal (ns)]]&lt;$F$509)</f>
        <v>1</v>
      </c>
      <c r="W175" t="b">
        <f>OR(Tabla3[[#This Row],[Tiempo_normal (ns)]]&gt;$G$508,Tabla3[[#This Row],[Tiempo_normal (ns)]]&lt;$G$509)</f>
        <v>0</v>
      </c>
      <c r="X175" s="8">
        <v>172</v>
      </c>
      <c r="Y175" t="b">
        <f>OR(Tabla4[[#This Row],[Tiempo_lineal (ns)]]&gt;$I$508,Tabla4[[#This Row],[Tiempo_lineal (ns)]]&lt;$I$509)</f>
        <v>0</v>
      </c>
      <c r="Z175" t="b">
        <f>OR(Tabla4[[#This Row],[Tiempo_normal (ns)]]&gt;$J$508,Tabla4[[#This Row],[Tiempo_normal (ns)]]&lt;$J$509)</f>
        <v>0</v>
      </c>
      <c r="AA175" s="8">
        <v>172</v>
      </c>
      <c r="AB175" t="b">
        <f>OR(Tabla5[[#This Row],[Tiempo_lineal (ns)]]&gt;$L$508,Tabla5[[#This Row],[Tiempo_lineal (ns)]]&lt;$L$509)</f>
        <v>0</v>
      </c>
      <c r="AC175" t="b">
        <f>OR(Tabla5[[#This Row],[Tiempo_normal (ns)]]&gt;$M$508,Tabla5[[#This Row],[Tiempo_normal (ns)]]&lt;$M$509)</f>
        <v>0</v>
      </c>
      <c r="AD175" s="8">
        <v>172</v>
      </c>
      <c r="AE175" t="b">
        <f>OR(Tabla6[[#This Row],[Tiempo_lineal (ns)]]&gt;$O$508,Tabla6[[#This Row],[Tiempo_lineal (ns)]]&lt;$O$509)</f>
        <v>0</v>
      </c>
      <c r="AF175" s="1" t="b">
        <f>OR(Tabla6[[#This Row],[Tiempo_normal (ns)]]&gt;$P$508,Tabla6[[#This Row],[Tiempo_normal (ns)]]&lt;$P$509)</f>
        <v>0</v>
      </c>
    </row>
    <row r="176" spans="2:32" x14ac:dyDescent="0.3">
      <c r="B176">
        <v>173</v>
      </c>
      <c r="C176">
        <v>129</v>
      </c>
      <c r="D176">
        <v>59</v>
      </c>
      <c r="E176">
        <v>173</v>
      </c>
      <c r="F176">
        <v>128</v>
      </c>
      <c r="G176">
        <v>73</v>
      </c>
      <c r="H176">
        <v>173</v>
      </c>
      <c r="I176">
        <v>603</v>
      </c>
      <c r="J176">
        <v>207</v>
      </c>
      <c r="K176">
        <v>173</v>
      </c>
      <c r="L176">
        <v>1110</v>
      </c>
      <c r="M176">
        <v>214</v>
      </c>
      <c r="N176">
        <v>173</v>
      </c>
      <c r="O176">
        <v>2796</v>
      </c>
      <c r="P176">
        <v>2349</v>
      </c>
      <c r="R176" s="7">
        <v>173</v>
      </c>
      <c r="S176" t="b">
        <f>OR(Tabla1[[#This Row],[Tiempo_lineal (ns)]]&gt;$C$508,Tabla1[[#This Row],[Tiempo_lineal (ns)]]&lt;$C$509)</f>
        <v>0</v>
      </c>
      <c r="T176" t="b">
        <f>OR(Tabla1[[#This Row],[Tiempo_normal (ns)]]&gt;$D$508,Tabla1[[#This Row],[Tiempo_normal (ns)]]&lt;$D$509)</f>
        <v>0</v>
      </c>
      <c r="U176" s="7">
        <v>173</v>
      </c>
      <c r="V176" t="b">
        <f>OR(Tabla3[[#This Row],[Tiempo_lineal (ns)]]&gt;$F$508,Tabla3[[#This Row],[Tiempo_lineal (ns)]]&lt;$F$509)</f>
        <v>0</v>
      </c>
      <c r="W176" t="b">
        <f>OR(Tabla3[[#This Row],[Tiempo_normal (ns)]]&gt;$G$508,Tabla3[[#This Row],[Tiempo_normal (ns)]]&lt;$G$509)</f>
        <v>0</v>
      </c>
      <c r="X176" s="7">
        <v>173</v>
      </c>
      <c r="Y176" t="b">
        <f>OR(Tabla4[[#This Row],[Tiempo_lineal (ns)]]&gt;$I$508,Tabla4[[#This Row],[Tiempo_lineal (ns)]]&lt;$I$509)</f>
        <v>1</v>
      </c>
      <c r="Z176" t="b">
        <f>OR(Tabla4[[#This Row],[Tiempo_normal (ns)]]&gt;$J$508,Tabla4[[#This Row],[Tiempo_normal (ns)]]&lt;$J$509)</f>
        <v>0</v>
      </c>
      <c r="AA176" s="7">
        <v>173</v>
      </c>
      <c r="AB176" t="b">
        <f>OR(Tabla5[[#This Row],[Tiempo_lineal (ns)]]&gt;$L$508,Tabla5[[#This Row],[Tiempo_lineal (ns)]]&lt;$L$509)</f>
        <v>0</v>
      </c>
      <c r="AC176" t="b">
        <f>OR(Tabla5[[#This Row],[Tiempo_normal (ns)]]&gt;$M$508,Tabla5[[#This Row],[Tiempo_normal (ns)]]&lt;$M$509)</f>
        <v>0</v>
      </c>
      <c r="AD176" s="7">
        <v>173</v>
      </c>
      <c r="AE176" t="b">
        <f>OR(Tabla6[[#This Row],[Tiempo_lineal (ns)]]&gt;$O$508,Tabla6[[#This Row],[Tiempo_lineal (ns)]]&lt;$O$509)</f>
        <v>0</v>
      </c>
      <c r="AF176" s="1" t="b">
        <f>OR(Tabla6[[#This Row],[Tiempo_normal (ns)]]&gt;$P$508,Tabla6[[#This Row],[Tiempo_normal (ns)]]&lt;$P$509)</f>
        <v>0</v>
      </c>
    </row>
    <row r="177" spans="2:32" x14ac:dyDescent="0.3">
      <c r="B177">
        <v>174</v>
      </c>
      <c r="C177">
        <v>98</v>
      </c>
      <c r="D177">
        <v>88</v>
      </c>
      <c r="E177">
        <v>174</v>
      </c>
      <c r="F177">
        <v>97</v>
      </c>
      <c r="G177">
        <v>54</v>
      </c>
      <c r="H177">
        <v>174</v>
      </c>
      <c r="I177">
        <v>532</v>
      </c>
      <c r="J177">
        <v>132</v>
      </c>
      <c r="K177">
        <v>174</v>
      </c>
      <c r="L177">
        <v>1478</v>
      </c>
      <c r="M177">
        <v>202</v>
      </c>
      <c r="N177">
        <v>174</v>
      </c>
      <c r="O177">
        <v>3666</v>
      </c>
      <c r="P177">
        <v>2267</v>
      </c>
      <c r="R177" s="8">
        <v>174</v>
      </c>
      <c r="S177" t="b">
        <f>OR(Tabla1[[#This Row],[Tiempo_lineal (ns)]]&gt;$C$508,Tabla1[[#This Row],[Tiempo_lineal (ns)]]&lt;$C$509)</f>
        <v>0</v>
      </c>
      <c r="T177" t="b">
        <f>OR(Tabla1[[#This Row],[Tiempo_normal (ns)]]&gt;$D$508,Tabla1[[#This Row],[Tiempo_normal (ns)]]&lt;$D$509)</f>
        <v>0</v>
      </c>
      <c r="U177" s="8">
        <v>174</v>
      </c>
      <c r="V177" t="b">
        <f>OR(Tabla3[[#This Row],[Tiempo_lineal (ns)]]&gt;$F$508,Tabla3[[#This Row],[Tiempo_lineal (ns)]]&lt;$F$509)</f>
        <v>0</v>
      </c>
      <c r="W177" t="b">
        <f>OR(Tabla3[[#This Row],[Tiempo_normal (ns)]]&gt;$G$508,Tabla3[[#This Row],[Tiempo_normal (ns)]]&lt;$G$509)</f>
        <v>0</v>
      </c>
      <c r="X177" s="8">
        <v>174</v>
      </c>
      <c r="Y177" t="b">
        <f>OR(Tabla4[[#This Row],[Tiempo_lineal (ns)]]&gt;$I$508,Tabla4[[#This Row],[Tiempo_lineal (ns)]]&lt;$I$509)</f>
        <v>0</v>
      </c>
      <c r="Z177" t="b">
        <f>OR(Tabla4[[#This Row],[Tiempo_normal (ns)]]&gt;$J$508,Tabla4[[#This Row],[Tiempo_normal (ns)]]&lt;$J$509)</f>
        <v>0</v>
      </c>
      <c r="AA177" s="8">
        <v>174</v>
      </c>
      <c r="AB177" t="b">
        <f>OR(Tabla5[[#This Row],[Tiempo_lineal (ns)]]&gt;$L$508,Tabla5[[#This Row],[Tiempo_lineal (ns)]]&lt;$L$509)</f>
        <v>0</v>
      </c>
      <c r="AC177" t="b">
        <f>OR(Tabla5[[#This Row],[Tiempo_normal (ns)]]&gt;$M$508,Tabla5[[#This Row],[Tiempo_normal (ns)]]&lt;$M$509)</f>
        <v>0</v>
      </c>
      <c r="AD177" s="8">
        <v>174</v>
      </c>
      <c r="AE177" t="b">
        <f>OR(Tabla6[[#This Row],[Tiempo_lineal (ns)]]&gt;$O$508,Tabla6[[#This Row],[Tiempo_lineal (ns)]]&lt;$O$509)</f>
        <v>0</v>
      </c>
      <c r="AF177" s="1" t="b">
        <f>OR(Tabla6[[#This Row],[Tiempo_normal (ns)]]&gt;$P$508,Tabla6[[#This Row],[Tiempo_normal (ns)]]&lt;$P$509)</f>
        <v>0</v>
      </c>
    </row>
    <row r="178" spans="2:32" x14ac:dyDescent="0.3">
      <c r="B178">
        <v>175</v>
      </c>
      <c r="C178">
        <v>126</v>
      </c>
      <c r="D178">
        <v>97</v>
      </c>
      <c r="E178">
        <v>175</v>
      </c>
      <c r="F178">
        <v>108</v>
      </c>
      <c r="G178">
        <v>67</v>
      </c>
      <c r="H178">
        <v>175</v>
      </c>
      <c r="I178">
        <v>323</v>
      </c>
      <c r="J178">
        <v>173</v>
      </c>
      <c r="K178">
        <v>175</v>
      </c>
      <c r="L178">
        <v>797</v>
      </c>
      <c r="M178">
        <v>570</v>
      </c>
      <c r="N178">
        <v>175</v>
      </c>
      <c r="O178">
        <v>2468</v>
      </c>
      <c r="P178">
        <v>560</v>
      </c>
      <c r="R178" s="7">
        <v>175</v>
      </c>
      <c r="S178" t="b">
        <f>OR(Tabla1[[#This Row],[Tiempo_lineal (ns)]]&gt;$C$508,Tabla1[[#This Row],[Tiempo_lineal (ns)]]&lt;$C$509)</f>
        <v>0</v>
      </c>
      <c r="T178" t="b">
        <f>OR(Tabla1[[#This Row],[Tiempo_normal (ns)]]&gt;$D$508,Tabla1[[#This Row],[Tiempo_normal (ns)]]&lt;$D$509)</f>
        <v>0</v>
      </c>
      <c r="U178" s="7">
        <v>175</v>
      </c>
      <c r="V178" t="b">
        <f>OR(Tabla3[[#This Row],[Tiempo_lineal (ns)]]&gt;$F$508,Tabla3[[#This Row],[Tiempo_lineal (ns)]]&lt;$F$509)</f>
        <v>0</v>
      </c>
      <c r="W178" t="b">
        <f>OR(Tabla3[[#This Row],[Tiempo_normal (ns)]]&gt;$G$508,Tabla3[[#This Row],[Tiempo_normal (ns)]]&lt;$G$509)</f>
        <v>0</v>
      </c>
      <c r="X178" s="7">
        <v>175</v>
      </c>
      <c r="Y178" t="b">
        <f>OR(Tabla4[[#This Row],[Tiempo_lineal (ns)]]&gt;$I$508,Tabla4[[#This Row],[Tiempo_lineal (ns)]]&lt;$I$509)</f>
        <v>0</v>
      </c>
      <c r="Z178" t="b">
        <f>OR(Tabla4[[#This Row],[Tiempo_normal (ns)]]&gt;$J$508,Tabla4[[#This Row],[Tiempo_normal (ns)]]&lt;$J$509)</f>
        <v>0</v>
      </c>
      <c r="AA178" s="7">
        <v>175</v>
      </c>
      <c r="AB178" t="b">
        <f>OR(Tabla5[[#This Row],[Tiempo_lineal (ns)]]&gt;$L$508,Tabla5[[#This Row],[Tiempo_lineal (ns)]]&lt;$L$509)</f>
        <v>0</v>
      </c>
      <c r="AC178" t="b">
        <f>OR(Tabla5[[#This Row],[Tiempo_normal (ns)]]&gt;$M$508,Tabla5[[#This Row],[Tiempo_normal (ns)]]&lt;$M$509)</f>
        <v>0</v>
      </c>
      <c r="AD178" s="7">
        <v>175</v>
      </c>
      <c r="AE178" t="b">
        <f>OR(Tabla6[[#This Row],[Tiempo_lineal (ns)]]&gt;$O$508,Tabla6[[#This Row],[Tiempo_lineal (ns)]]&lt;$O$509)</f>
        <v>0</v>
      </c>
      <c r="AF178" s="1" t="b">
        <f>OR(Tabla6[[#This Row],[Tiempo_normal (ns)]]&gt;$P$508,Tabla6[[#This Row],[Tiempo_normal (ns)]]&lt;$P$509)</f>
        <v>0</v>
      </c>
    </row>
    <row r="179" spans="2:32" x14ac:dyDescent="0.3">
      <c r="B179">
        <v>176</v>
      </c>
      <c r="C179">
        <v>144</v>
      </c>
      <c r="D179">
        <v>90</v>
      </c>
      <c r="E179">
        <v>176</v>
      </c>
      <c r="F179">
        <v>122</v>
      </c>
      <c r="G179">
        <v>79</v>
      </c>
      <c r="H179">
        <v>176</v>
      </c>
      <c r="I179">
        <v>258</v>
      </c>
      <c r="J179">
        <v>136</v>
      </c>
      <c r="K179">
        <v>176</v>
      </c>
      <c r="L179">
        <v>1445</v>
      </c>
      <c r="M179">
        <v>542</v>
      </c>
      <c r="N179">
        <v>176</v>
      </c>
      <c r="O179">
        <v>3551</v>
      </c>
      <c r="P179">
        <v>1541</v>
      </c>
      <c r="R179" s="8">
        <v>176</v>
      </c>
      <c r="S179" t="b">
        <f>OR(Tabla1[[#This Row],[Tiempo_lineal (ns)]]&gt;$C$508,Tabla1[[#This Row],[Tiempo_lineal (ns)]]&lt;$C$509)</f>
        <v>0</v>
      </c>
      <c r="T179" t="b">
        <f>OR(Tabla1[[#This Row],[Tiempo_normal (ns)]]&gt;$D$508,Tabla1[[#This Row],[Tiempo_normal (ns)]]&lt;$D$509)</f>
        <v>0</v>
      </c>
      <c r="U179" s="8">
        <v>176</v>
      </c>
      <c r="V179" t="b">
        <f>OR(Tabla3[[#This Row],[Tiempo_lineal (ns)]]&gt;$F$508,Tabla3[[#This Row],[Tiempo_lineal (ns)]]&lt;$F$509)</f>
        <v>0</v>
      </c>
      <c r="W179" t="b">
        <f>OR(Tabla3[[#This Row],[Tiempo_normal (ns)]]&gt;$G$508,Tabla3[[#This Row],[Tiempo_normal (ns)]]&lt;$G$509)</f>
        <v>0</v>
      </c>
      <c r="X179" s="8">
        <v>176</v>
      </c>
      <c r="Y179" t="b">
        <f>OR(Tabla4[[#This Row],[Tiempo_lineal (ns)]]&gt;$I$508,Tabla4[[#This Row],[Tiempo_lineal (ns)]]&lt;$I$509)</f>
        <v>0</v>
      </c>
      <c r="Z179" t="b">
        <f>OR(Tabla4[[#This Row],[Tiempo_normal (ns)]]&gt;$J$508,Tabla4[[#This Row],[Tiempo_normal (ns)]]&lt;$J$509)</f>
        <v>0</v>
      </c>
      <c r="AA179" s="8">
        <v>176</v>
      </c>
      <c r="AB179" t="b">
        <f>OR(Tabla5[[#This Row],[Tiempo_lineal (ns)]]&gt;$L$508,Tabla5[[#This Row],[Tiempo_lineal (ns)]]&lt;$L$509)</f>
        <v>0</v>
      </c>
      <c r="AC179" t="b">
        <f>OR(Tabla5[[#This Row],[Tiempo_normal (ns)]]&gt;$M$508,Tabla5[[#This Row],[Tiempo_normal (ns)]]&lt;$M$509)</f>
        <v>0</v>
      </c>
      <c r="AD179" s="8">
        <v>176</v>
      </c>
      <c r="AE179" t="b">
        <f>OR(Tabla6[[#This Row],[Tiempo_lineal (ns)]]&gt;$O$508,Tabla6[[#This Row],[Tiempo_lineal (ns)]]&lt;$O$509)</f>
        <v>0</v>
      </c>
      <c r="AF179" s="1" t="b">
        <f>OR(Tabla6[[#This Row],[Tiempo_normal (ns)]]&gt;$P$508,Tabla6[[#This Row],[Tiempo_normal (ns)]]&lt;$P$509)</f>
        <v>0</v>
      </c>
    </row>
    <row r="180" spans="2:32" x14ac:dyDescent="0.3">
      <c r="B180">
        <v>177</v>
      </c>
      <c r="C180">
        <v>142</v>
      </c>
      <c r="D180">
        <v>98</v>
      </c>
      <c r="E180">
        <v>177</v>
      </c>
      <c r="F180">
        <v>128</v>
      </c>
      <c r="G180">
        <v>43</v>
      </c>
      <c r="H180">
        <v>177</v>
      </c>
      <c r="I180">
        <v>222</v>
      </c>
      <c r="J180">
        <v>101</v>
      </c>
      <c r="K180">
        <v>177</v>
      </c>
      <c r="L180">
        <v>1415</v>
      </c>
      <c r="M180">
        <v>1259</v>
      </c>
      <c r="N180">
        <v>177</v>
      </c>
      <c r="O180">
        <v>2303</v>
      </c>
      <c r="P180">
        <v>1023</v>
      </c>
      <c r="R180" s="7">
        <v>177</v>
      </c>
      <c r="S180" t="b">
        <f>OR(Tabla1[[#This Row],[Tiempo_lineal (ns)]]&gt;$C$508,Tabla1[[#This Row],[Tiempo_lineal (ns)]]&lt;$C$509)</f>
        <v>0</v>
      </c>
      <c r="T180" t="b">
        <f>OR(Tabla1[[#This Row],[Tiempo_normal (ns)]]&gt;$D$508,Tabla1[[#This Row],[Tiempo_normal (ns)]]&lt;$D$509)</f>
        <v>0</v>
      </c>
      <c r="U180" s="7">
        <v>177</v>
      </c>
      <c r="V180" t="b">
        <f>OR(Tabla3[[#This Row],[Tiempo_lineal (ns)]]&gt;$F$508,Tabla3[[#This Row],[Tiempo_lineal (ns)]]&lt;$F$509)</f>
        <v>0</v>
      </c>
      <c r="W180" t="b">
        <f>OR(Tabla3[[#This Row],[Tiempo_normal (ns)]]&gt;$G$508,Tabla3[[#This Row],[Tiempo_normal (ns)]]&lt;$G$509)</f>
        <v>0</v>
      </c>
      <c r="X180" s="7">
        <v>177</v>
      </c>
      <c r="Y180" t="b">
        <f>OR(Tabla4[[#This Row],[Tiempo_lineal (ns)]]&gt;$I$508,Tabla4[[#This Row],[Tiempo_lineal (ns)]]&lt;$I$509)</f>
        <v>0</v>
      </c>
      <c r="Z180" t="b">
        <f>OR(Tabla4[[#This Row],[Tiempo_normal (ns)]]&gt;$J$508,Tabla4[[#This Row],[Tiempo_normal (ns)]]&lt;$J$509)</f>
        <v>0</v>
      </c>
      <c r="AA180" s="7">
        <v>177</v>
      </c>
      <c r="AB180" t="b">
        <f>OR(Tabla5[[#This Row],[Tiempo_lineal (ns)]]&gt;$L$508,Tabla5[[#This Row],[Tiempo_lineal (ns)]]&lt;$L$509)</f>
        <v>0</v>
      </c>
      <c r="AC180" t="b">
        <f>OR(Tabla5[[#This Row],[Tiempo_normal (ns)]]&gt;$M$508,Tabla5[[#This Row],[Tiempo_normal (ns)]]&lt;$M$509)</f>
        <v>1</v>
      </c>
      <c r="AD180" s="7">
        <v>177</v>
      </c>
      <c r="AE180" t="b">
        <f>OR(Tabla6[[#This Row],[Tiempo_lineal (ns)]]&gt;$O$508,Tabla6[[#This Row],[Tiempo_lineal (ns)]]&lt;$O$509)</f>
        <v>0</v>
      </c>
      <c r="AF180" s="1" t="b">
        <f>OR(Tabla6[[#This Row],[Tiempo_normal (ns)]]&gt;$P$508,Tabla6[[#This Row],[Tiempo_normal (ns)]]&lt;$P$509)</f>
        <v>0</v>
      </c>
    </row>
    <row r="181" spans="2:32" x14ac:dyDescent="0.3">
      <c r="B181">
        <v>178</v>
      </c>
      <c r="C181">
        <v>107</v>
      </c>
      <c r="D181">
        <v>88</v>
      </c>
      <c r="E181">
        <v>178</v>
      </c>
      <c r="F181">
        <v>129</v>
      </c>
      <c r="G181">
        <v>99</v>
      </c>
      <c r="H181">
        <v>178</v>
      </c>
      <c r="I181">
        <v>493</v>
      </c>
      <c r="J181">
        <v>82</v>
      </c>
      <c r="K181">
        <v>178</v>
      </c>
      <c r="L181">
        <v>1942</v>
      </c>
      <c r="M181">
        <v>147</v>
      </c>
      <c r="N181">
        <v>178</v>
      </c>
      <c r="O181">
        <v>2983</v>
      </c>
      <c r="P181">
        <v>598</v>
      </c>
      <c r="R181" s="8">
        <v>178</v>
      </c>
      <c r="S181" t="b">
        <f>OR(Tabla1[[#This Row],[Tiempo_lineal (ns)]]&gt;$C$508,Tabla1[[#This Row],[Tiempo_lineal (ns)]]&lt;$C$509)</f>
        <v>0</v>
      </c>
      <c r="T181" t="b">
        <f>OR(Tabla1[[#This Row],[Tiempo_normal (ns)]]&gt;$D$508,Tabla1[[#This Row],[Tiempo_normal (ns)]]&lt;$D$509)</f>
        <v>0</v>
      </c>
      <c r="U181" s="8">
        <v>178</v>
      </c>
      <c r="V181" t="b">
        <f>OR(Tabla3[[#This Row],[Tiempo_lineal (ns)]]&gt;$F$508,Tabla3[[#This Row],[Tiempo_lineal (ns)]]&lt;$F$509)</f>
        <v>0</v>
      </c>
      <c r="W181" t="b">
        <f>OR(Tabla3[[#This Row],[Tiempo_normal (ns)]]&gt;$G$508,Tabla3[[#This Row],[Tiempo_normal (ns)]]&lt;$G$509)</f>
        <v>0</v>
      </c>
      <c r="X181" s="8">
        <v>178</v>
      </c>
      <c r="Y181" t="b">
        <f>OR(Tabla4[[#This Row],[Tiempo_lineal (ns)]]&gt;$I$508,Tabla4[[#This Row],[Tiempo_lineal (ns)]]&lt;$I$509)</f>
        <v>0</v>
      </c>
      <c r="Z181" t="b">
        <f>OR(Tabla4[[#This Row],[Tiempo_normal (ns)]]&gt;$J$508,Tabla4[[#This Row],[Tiempo_normal (ns)]]&lt;$J$509)</f>
        <v>0</v>
      </c>
      <c r="AA181" s="8">
        <v>178</v>
      </c>
      <c r="AB181" t="b">
        <f>OR(Tabla5[[#This Row],[Tiempo_lineal (ns)]]&gt;$L$508,Tabla5[[#This Row],[Tiempo_lineal (ns)]]&lt;$L$509)</f>
        <v>0</v>
      </c>
      <c r="AC181" t="b">
        <f>OR(Tabla5[[#This Row],[Tiempo_normal (ns)]]&gt;$M$508,Tabla5[[#This Row],[Tiempo_normal (ns)]]&lt;$M$509)</f>
        <v>0</v>
      </c>
      <c r="AD181" s="8">
        <v>178</v>
      </c>
      <c r="AE181" t="b">
        <f>OR(Tabla6[[#This Row],[Tiempo_lineal (ns)]]&gt;$O$508,Tabla6[[#This Row],[Tiempo_lineal (ns)]]&lt;$O$509)</f>
        <v>0</v>
      </c>
      <c r="AF181" s="1" t="b">
        <f>OR(Tabla6[[#This Row],[Tiempo_normal (ns)]]&gt;$P$508,Tabla6[[#This Row],[Tiempo_normal (ns)]]&lt;$P$509)</f>
        <v>0</v>
      </c>
    </row>
    <row r="182" spans="2:32" x14ac:dyDescent="0.3">
      <c r="B182">
        <v>179</v>
      </c>
      <c r="C182">
        <v>169</v>
      </c>
      <c r="D182">
        <v>71</v>
      </c>
      <c r="E182">
        <v>179</v>
      </c>
      <c r="F182">
        <v>79</v>
      </c>
      <c r="G182">
        <v>131</v>
      </c>
      <c r="H182">
        <v>179</v>
      </c>
      <c r="I182">
        <v>255</v>
      </c>
      <c r="J182">
        <v>187</v>
      </c>
      <c r="K182">
        <v>179</v>
      </c>
      <c r="L182">
        <v>1327</v>
      </c>
      <c r="M182">
        <v>228</v>
      </c>
      <c r="N182">
        <v>179</v>
      </c>
      <c r="O182">
        <v>2255</v>
      </c>
      <c r="P182">
        <v>787</v>
      </c>
      <c r="R182" s="7">
        <v>179</v>
      </c>
      <c r="S182" t="b">
        <f>OR(Tabla1[[#This Row],[Tiempo_lineal (ns)]]&gt;$C$508,Tabla1[[#This Row],[Tiempo_lineal (ns)]]&lt;$C$509)</f>
        <v>0</v>
      </c>
      <c r="T182" t="b">
        <f>OR(Tabla1[[#This Row],[Tiempo_normal (ns)]]&gt;$D$508,Tabla1[[#This Row],[Tiempo_normal (ns)]]&lt;$D$509)</f>
        <v>0</v>
      </c>
      <c r="U182" s="7">
        <v>179</v>
      </c>
      <c r="V182" t="b">
        <f>OR(Tabla3[[#This Row],[Tiempo_lineal (ns)]]&gt;$F$508,Tabla3[[#This Row],[Tiempo_lineal (ns)]]&lt;$F$509)</f>
        <v>0</v>
      </c>
      <c r="W182" t="b">
        <f>OR(Tabla3[[#This Row],[Tiempo_normal (ns)]]&gt;$G$508,Tabla3[[#This Row],[Tiempo_normal (ns)]]&lt;$G$509)</f>
        <v>0</v>
      </c>
      <c r="X182" s="7">
        <v>179</v>
      </c>
      <c r="Y182" t="b">
        <f>OR(Tabla4[[#This Row],[Tiempo_lineal (ns)]]&gt;$I$508,Tabla4[[#This Row],[Tiempo_lineal (ns)]]&lt;$I$509)</f>
        <v>0</v>
      </c>
      <c r="Z182" t="b">
        <f>OR(Tabla4[[#This Row],[Tiempo_normal (ns)]]&gt;$J$508,Tabla4[[#This Row],[Tiempo_normal (ns)]]&lt;$J$509)</f>
        <v>0</v>
      </c>
      <c r="AA182" s="7">
        <v>179</v>
      </c>
      <c r="AB182" t="b">
        <f>OR(Tabla5[[#This Row],[Tiempo_lineal (ns)]]&gt;$L$508,Tabla5[[#This Row],[Tiempo_lineal (ns)]]&lt;$L$509)</f>
        <v>0</v>
      </c>
      <c r="AC182" t="b">
        <f>OR(Tabla5[[#This Row],[Tiempo_normal (ns)]]&gt;$M$508,Tabla5[[#This Row],[Tiempo_normal (ns)]]&lt;$M$509)</f>
        <v>0</v>
      </c>
      <c r="AD182" s="7">
        <v>179</v>
      </c>
      <c r="AE182" t="b">
        <f>OR(Tabla6[[#This Row],[Tiempo_lineal (ns)]]&gt;$O$508,Tabla6[[#This Row],[Tiempo_lineal (ns)]]&lt;$O$509)</f>
        <v>0</v>
      </c>
      <c r="AF182" s="1" t="b">
        <f>OR(Tabla6[[#This Row],[Tiempo_normal (ns)]]&gt;$P$508,Tabla6[[#This Row],[Tiempo_normal (ns)]]&lt;$P$509)</f>
        <v>0</v>
      </c>
    </row>
    <row r="183" spans="2:32" x14ac:dyDescent="0.3">
      <c r="B183">
        <v>180</v>
      </c>
      <c r="C183">
        <v>143</v>
      </c>
      <c r="D183">
        <v>58</v>
      </c>
      <c r="E183">
        <v>180</v>
      </c>
      <c r="F183">
        <v>138</v>
      </c>
      <c r="G183">
        <v>82</v>
      </c>
      <c r="H183">
        <v>180</v>
      </c>
      <c r="I183">
        <v>211</v>
      </c>
      <c r="J183">
        <v>150</v>
      </c>
      <c r="K183">
        <v>180</v>
      </c>
      <c r="L183">
        <v>1625</v>
      </c>
      <c r="M183">
        <v>365</v>
      </c>
      <c r="N183">
        <v>180</v>
      </c>
      <c r="O183">
        <v>3423</v>
      </c>
      <c r="P183">
        <v>1195</v>
      </c>
      <c r="R183" s="8">
        <v>180</v>
      </c>
      <c r="S183" t="b">
        <f>OR(Tabla1[[#This Row],[Tiempo_lineal (ns)]]&gt;$C$508,Tabla1[[#This Row],[Tiempo_lineal (ns)]]&lt;$C$509)</f>
        <v>0</v>
      </c>
      <c r="T183" t="b">
        <f>OR(Tabla1[[#This Row],[Tiempo_normal (ns)]]&gt;$D$508,Tabla1[[#This Row],[Tiempo_normal (ns)]]&lt;$D$509)</f>
        <v>0</v>
      </c>
      <c r="U183" s="8">
        <v>180</v>
      </c>
      <c r="V183" t="b">
        <f>OR(Tabla3[[#This Row],[Tiempo_lineal (ns)]]&gt;$F$508,Tabla3[[#This Row],[Tiempo_lineal (ns)]]&lt;$F$509)</f>
        <v>0</v>
      </c>
      <c r="W183" t="b">
        <f>OR(Tabla3[[#This Row],[Tiempo_normal (ns)]]&gt;$G$508,Tabla3[[#This Row],[Tiempo_normal (ns)]]&lt;$G$509)</f>
        <v>0</v>
      </c>
      <c r="X183" s="8">
        <v>180</v>
      </c>
      <c r="Y183" t="b">
        <f>OR(Tabla4[[#This Row],[Tiempo_lineal (ns)]]&gt;$I$508,Tabla4[[#This Row],[Tiempo_lineal (ns)]]&lt;$I$509)</f>
        <v>0</v>
      </c>
      <c r="Z183" t="b">
        <f>OR(Tabla4[[#This Row],[Tiempo_normal (ns)]]&gt;$J$508,Tabla4[[#This Row],[Tiempo_normal (ns)]]&lt;$J$509)</f>
        <v>0</v>
      </c>
      <c r="AA183" s="8">
        <v>180</v>
      </c>
      <c r="AB183" t="b">
        <f>OR(Tabla5[[#This Row],[Tiempo_lineal (ns)]]&gt;$L$508,Tabla5[[#This Row],[Tiempo_lineal (ns)]]&lt;$L$509)</f>
        <v>0</v>
      </c>
      <c r="AC183" t="b">
        <f>OR(Tabla5[[#This Row],[Tiempo_normal (ns)]]&gt;$M$508,Tabla5[[#This Row],[Tiempo_normal (ns)]]&lt;$M$509)</f>
        <v>0</v>
      </c>
      <c r="AD183" s="8">
        <v>180</v>
      </c>
      <c r="AE183" t="b">
        <f>OR(Tabla6[[#This Row],[Tiempo_lineal (ns)]]&gt;$O$508,Tabla6[[#This Row],[Tiempo_lineal (ns)]]&lt;$O$509)</f>
        <v>0</v>
      </c>
      <c r="AF183" s="1" t="b">
        <f>OR(Tabla6[[#This Row],[Tiempo_normal (ns)]]&gt;$P$508,Tabla6[[#This Row],[Tiempo_normal (ns)]]&lt;$P$509)</f>
        <v>0</v>
      </c>
    </row>
    <row r="184" spans="2:32" x14ac:dyDescent="0.3">
      <c r="B184">
        <v>181</v>
      </c>
      <c r="C184">
        <v>149</v>
      </c>
      <c r="D184">
        <v>75</v>
      </c>
      <c r="E184">
        <v>181</v>
      </c>
      <c r="F184">
        <v>153</v>
      </c>
      <c r="G184">
        <v>61</v>
      </c>
      <c r="H184">
        <v>181</v>
      </c>
      <c r="I184">
        <v>224</v>
      </c>
      <c r="J184">
        <v>390</v>
      </c>
      <c r="K184">
        <v>181</v>
      </c>
      <c r="L184">
        <v>2053</v>
      </c>
      <c r="M184">
        <v>545</v>
      </c>
      <c r="N184">
        <v>181</v>
      </c>
      <c r="O184">
        <v>3520</v>
      </c>
      <c r="P184">
        <v>1692</v>
      </c>
      <c r="R184" s="7">
        <v>181</v>
      </c>
      <c r="S184" t="b">
        <f>OR(Tabla1[[#This Row],[Tiempo_lineal (ns)]]&gt;$C$508,Tabla1[[#This Row],[Tiempo_lineal (ns)]]&lt;$C$509)</f>
        <v>0</v>
      </c>
      <c r="T184" t="b">
        <f>OR(Tabla1[[#This Row],[Tiempo_normal (ns)]]&gt;$D$508,Tabla1[[#This Row],[Tiempo_normal (ns)]]&lt;$D$509)</f>
        <v>0</v>
      </c>
      <c r="U184" s="7">
        <v>181</v>
      </c>
      <c r="V184" t="b">
        <f>OR(Tabla3[[#This Row],[Tiempo_lineal (ns)]]&gt;$F$508,Tabla3[[#This Row],[Tiempo_lineal (ns)]]&lt;$F$509)</f>
        <v>0</v>
      </c>
      <c r="W184" t="b">
        <f>OR(Tabla3[[#This Row],[Tiempo_normal (ns)]]&gt;$G$508,Tabla3[[#This Row],[Tiempo_normal (ns)]]&lt;$G$509)</f>
        <v>0</v>
      </c>
      <c r="X184" s="7">
        <v>181</v>
      </c>
      <c r="Y184" t="b">
        <f>OR(Tabla4[[#This Row],[Tiempo_lineal (ns)]]&gt;$I$508,Tabla4[[#This Row],[Tiempo_lineal (ns)]]&lt;$I$509)</f>
        <v>0</v>
      </c>
      <c r="Z184" t="b">
        <f>OR(Tabla4[[#This Row],[Tiempo_normal (ns)]]&gt;$J$508,Tabla4[[#This Row],[Tiempo_normal (ns)]]&lt;$J$509)</f>
        <v>0</v>
      </c>
      <c r="AA184" s="7">
        <v>181</v>
      </c>
      <c r="AB184" t="b">
        <f>OR(Tabla5[[#This Row],[Tiempo_lineal (ns)]]&gt;$L$508,Tabla5[[#This Row],[Tiempo_lineal (ns)]]&lt;$L$509)</f>
        <v>0</v>
      </c>
      <c r="AC184" t="b">
        <f>OR(Tabla5[[#This Row],[Tiempo_normal (ns)]]&gt;$M$508,Tabla5[[#This Row],[Tiempo_normal (ns)]]&lt;$M$509)</f>
        <v>0</v>
      </c>
      <c r="AD184" s="7">
        <v>181</v>
      </c>
      <c r="AE184" t="b">
        <f>OR(Tabla6[[#This Row],[Tiempo_lineal (ns)]]&gt;$O$508,Tabla6[[#This Row],[Tiempo_lineal (ns)]]&lt;$O$509)</f>
        <v>0</v>
      </c>
      <c r="AF184" s="1" t="b">
        <f>OR(Tabla6[[#This Row],[Tiempo_normal (ns)]]&gt;$P$508,Tabla6[[#This Row],[Tiempo_normal (ns)]]&lt;$P$509)</f>
        <v>0</v>
      </c>
    </row>
    <row r="185" spans="2:32" x14ac:dyDescent="0.3">
      <c r="B185">
        <v>182</v>
      </c>
      <c r="C185">
        <v>132</v>
      </c>
      <c r="D185">
        <v>87</v>
      </c>
      <c r="E185">
        <v>182</v>
      </c>
      <c r="F185">
        <v>151</v>
      </c>
      <c r="G185">
        <v>95</v>
      </c>
      <c r="H185">
        <v>182</v>
      </c>
      <c r="I185">
        <v>186</v>
      </c>
      <c r="J185">
        <v>313</v>
      </c>
      <c r="K185">
        <v>182</v>
      </c>
      <c r="L185">
        <v>230</v>
      </c>
      <c r="M185">
        <v>839</v>
      </c>
      <c r="N185">
        <v>182</v>
      </c>
      <c r="O185">
        <v>2153</v>
      </c>
      <c r="P185">
        <v>664</v>
      </c>
      <c r="R185" s="8">
        <v>182</v>
      </c>
      <c r="S185" t="b">
        <f>OR(Tabla1[[#This Row],[Tiempo_lineal (ns)]]&gt;$C$508,Tabla1[[#This Row],[Tiempo_lineal (ns)]]&lt;$C$509)</f>
        <v>0</v>
      </c>
      <c r="T185" t="b">
        <f>OR(Tabla1[[#This Row],[Tiempo_normal (ns)]]&gt;$D$508,Tabla1[[#This Row],[Tiempo_normal (ns)]]&lt;$D$509)</f>
        <v>0</v>
      </c>
      <c r="U185" s="8">
        <v>182</v>
      </c>
      <c r="V185" t="b">
        <f>OR(Tabla3[[#This Row],[Tiempo_lineal (ns)]]&gt;$F$508,Tabla3[[#This Row],[Tiempo_lineal (ns)]]&lt;$F$509)</f>
        <v>0</v>
      </c>
      <c r="W185" t="b">
        <f>OR(Tabla3[[#This Row],[Tiempo_normal (ns)]]&gt;$G$508,Tabla3[[#This Row],[Tiempo_normal (ns)]]&lt;$G$509)</f>
        <v>0</v>
      </c>
      <c r="X185" s="8">
        <v>182</v>
      </c>
      <c r="Y185" t="b">
        <f>OR(Tabla4[[#This Row],[Tiempo_lineal (ns)]]&gt;$I$508,Tabla4[[#This Row],[Tiempo_lineal (ns)]]&lt;$I$509)</f>
        <v>0</v>
      </c>
      <c r="Z185" t="b">
        <f>OR(Tabla4[[#This Row],[Tiempo_normal (ns)]]&gt;$J$508,Tabla4[[#This Row],[Tiempo_normal (ns)]]&lt;$J$509)</f>
        <v>0</v>
      </c>
      <c r="AA185" s="8">
        <v>182</v>
      </c>
      <c r="AB185" t="b">
        <f>OR(Tabla5[[#This Row],[Tiempo_lineal (ns)]]&gt;$L$508,Tabla5[[#This Row],[Tiempo_lineal (ns)]]&lt;$L$509)</f>
        <v>0</v>
      </c>
      <c r="AC185" t="b">
        <f>OR(Tabla5[[#This Row],[Tiempo_normal (ns)]]&gt;$M$508,Tabla5[[#This Row],[Tiempo_normal (ns)]]&lt;$M$509)</f>
        <v>0</v>
      </c>
      <c r="AD185" s="8">
        <v>182</v>
      </c>
      <c r="AE185" t="b">
        <f>OR(Tabla6[[#This Row],[Tiempo_lineal (ns)]]&gt;$O$508,Tabla6[[#This Row],[Tiempo_lineal (ns)]]&lt;$O$509)</f>
        <v>0</v>
      </c>
      <c r="AF185" s="1" t="b">
        <f>OR(Tabla6[[#This Row],[Tiempo_normal (ns)]]&gt;$P$508,Tabla6[[#This Row],[Tiempo_normal (ns)]]&lt;$P$509)</f>
        <v>0</v>
      </c>
    </row>
    <row r="186" spans="2:32" x14ac:dyDescent="0.3">
      <c r="B186">
        <v>183</v>
      </c>
      <c r="C186">
        <v>163</v>
      </c>
      <c r="D186">
        <v>89</v>
      </c>
      <c r="E186">
        <v>183</v>
      </c>
      <c r="F186">
        <v>157</v>
      </c>
      <c r="G186">
        <v>132</v>
      </c>
      <c r="H186">
        <v>183</v>
      </c>
      <c r="I186">
        <v>342</v>
      </c>
      <c r="J186">
        <v>104</v>
      </c>
      <c r="K186">
        <v>183</v>
      </c>
      <c r="L186">
        <v>1801</v>
      </c>
      <c r="M186">
        <v>262</v>
      </c>
      <c r="N186">
        <v>183</v>
      </c>
      <c r="O186">
        <v>1839</v>
      </c>
      <c r="P186">
        <v>542</v>
      </c>
      <c r="R186" s="7">
        <v>183</v>
      </c>
      <c r="S186" t="b">
        <f>OR(Tabla1[[#This Row],[Tiempo_lineal (ns)]]&gt;$C$508,Tabla1[[#This Row],[Tiempo_lineal (ns)]]&lt;$C$509)</f>
        <v>0</v>
      </c>
      <c r="T186" t="b">
        <f>OR(Tabla1[[#This Row],[Tiempo_normal (ns)]]&gt;$D$508,Tabla1[[#This Row],[Tiempo_normal (ns)]]&lt;$D$509)</f>
        <v>0</v>
      </c>
      <c r="U186" s="7">
        <v>183</v>
      </c>
      <c r="V186" t="b">
        <f>OR(Tabla3[[#This Row],[Tiempo_lineal (ns)]]&gt;$F$508,Tabla3[[#This Row],[Tiempo_lineal (ns)]]&lt;$F$509)</f>
        <v>0</v>
      </c>
      <c r="W186" t="b">
        <f>OR(Tabla3[[#This Row],[Tiempo_normal (ns)]]&gt;$G$508,Tabla3[[#This Row],[Tiempo_normal (ns)]]&lt;$G$509)</f>
        <v>0</v>
      </c>
      <c r="X186" s="7">
        <v>183</v>
      </c>
      <c r="Y186" t="b">
        <f>OR(Tabla4[[#This Row],[Tiempo_lineal (ns)]]&gt;$I$508,Tabla4[[#This Row],[Tiempo_lineal (ns)]]&lt;$I$509)</f>
        <v>0</v>
      </c>
      <c r="Z186" t="b">
        <f>OR(Tabla4[[#This Row],[Tiempo_normal (ns)]]&gt;$J$508,Tabla4[[#This Row],[Tiempo_normal (ns)]]&lt;$J$509)</f>
        <v>0</v>
      </c>
      <c r="AA186" s="7">
        <v>183</v>
      </c>
      <c r="AB186" t="b">
        <f>OR(Tabla5[[#This Row],[Tiempo_lineal (ns)]]&gt;$L$508,Tabla5[[#This Row],[Tiempo_lineal (ns)]]&lt;$L$509)</f>
        <v>0</v>
      </c>
      <c r="AC186" t="b">
        <f>OR(Tabla5[[#This Row],[Tiempo_normal (ns)]]&gt;$M$508,Tabla5[[#This Row],[Tiempo_normal (ns)]]&lt;$M$509)</f>
        <v>0</v>
      </c>
      <c r="AD186" s="7">
        <v>183</v>
      </c>
      <c r="AE186" t="b">
        <f>OR(Tabla6[[#This Row],[Tiempo_lineal (ns)]]&gt;$O$508,Tabla6[[#This Row],[Tiempo_lineal (ns)]]&lt;$O$509)</f>
        <v>0</v>
      </c>
      <c r="AF186" s="1" t="b">
        <f>OR(Tabla6[[#This Row],[Tiempo_normal (ns)]]&gt;$P$508,Tabla6[[#This Row],[Tiempo_normal (ns)]]&lt;$P$509)</f>
        <v>0</v>
      </c>
    </row>
    <row r="187" spans="2:32" x14ac:dyDescent="0.3">
      <c r="B187">
        <v>184</v>
      </c>
      <c r="C187">
        <v>116</v>
      </c>
      <c r="D187">
        <v>73</v>
      </c>
      <c r="E187">
        <v>184</v>
      </c>
      <c r="F187">
        <v>122</v>
      </c>
      <c r="G187">
        <v>109</v>
      </c>
      <c r="H187">
        <v>184</v>
      </c>
      <c r="I187">
        <v>220</v>
      </c>
      <c r="J187">
        <v>178</v>
      </c>
      <c r="K187">
        <v>184</v>
      </c>
      <c r="L187">
        <v>1630</v>
      </c>
      <c r="M187">
        <v>367</v>
      </c>
      <c r="N187">
        <v>184</v>
      </c>
      <c r="O187">
        <v>2959</v>
      </c>
      <c r="P187">
        <v>1499</v>
      </c>
      <c r="R187" s="8">
        <v>184</v>
      </c>
      <c r="S187" t="b">
        <f>OR(Tabla1[[#This Row],[Tiempo_lineal (ns)]]&gt;$C$508,Tabla1[[#This Row],[Tiempo_lineal (ns)]]&lt;$C$509)</f>
        <v>0</v>
      </c>
      <c r="T187" t="b">
        <f>OR(Tabla1[[#This Row],[Tiempo_normal (ns)]]&gt;$D$508,Tabla1[[#This Row],[Tiempo_normal (ns)]]&lt;$D$509)</f>
        <v>0</v>
      </c>
      <c r="U187" s="8">
        <v>184</v>
      </c>
      <c r="V187" t="b">
        <f>OR(Tabla3[[#This Row],[Tiempo_lineal (ns)]]&gt;$F$508,Tabla3[[#This Row],[Tiempo_lineal (ns)]]&lt;$F$509)</f>
        <v>0</v>
      </c>
      <c r="W187" t="b">
        <f>OR(Tabla3[[#This Row],[Tiempo_normal (ns)]]&gt;$G$508,Tabla3[[#This Row],[Tiempo_normal (ns)]]&lt;$G$509)</f>
        <v>0</v>
      </c>
      <c r="X187" s="8">
        <v>184</v>
      </c>
      <c r="Y187" t="b">
        <f>OR(Tabla4[[#This Row],[Tiempo_lineal (ns)]]&gt;$I$508,Tabla4[[#This Row],[Tiempo_lineal (ns)]]&lt;$I$509)</f>
        <v>0</v>
      </c>
      <c r="Z187" t="b">
        <f>OR(Tabla4[[#This Row],[Tiempo_normal (ns)]]&gt;$J$508,Tabla4[[#This Row],[Tiempo_normal (ns)]]&lt;$J$509)</f>
        <v>0</v>
      </c>
      <c r="AA187" s="8">
        <v>184</v>
      </c>
      <c r="AB187" t="b">
        <f>OR(Tabla5[[#This Row],[Tiempo_lineal (ns)]]&gt;$L$508,Tabla5[[#This Row],[Tiempo_lineal (ns)]]&lt;$L$509)</f>
        <v>0</v>
      </c>
      <c r="AC187" t="b">
        <f>OR(Tabla5[[#This Row],[Tiempo_normal (ns)]]&gt;$M$508,Tabla5[[#This Row],[Tiempo_normal (ns)]]&lt;$M$509)</f>
        <v>0</v>
      </c>
      <c r="AD187" s="8">
        <v>184</v>
      </c>
      <c r="AE187" t="b">
        <f>OR(Tabla6[[#This Row],[Tiempo_lineal (ns)]]&gt;$O$508,Tabla6[[#This Row],[Tiempo_lineal (ns)]]&lt;$O$509)</f>
        <v>0</v>
      </c>
      <c r="AF187" s="1" t="b">
        <f>OR(Tabla6[[#This Row],[Tiempo_normal (ns)]]&gt;$P$508,Tabla6[[#This Row],[Tiempo_normal (ns)]]&lt;$P$509)</f>
        <v>0</v>
      </c>
    </row>
    <row r="188" spans="2:32" x14ac:dyDescent="0.3">
      <c r="B188">
        <v>185</v>
      </c>
      <c r="C188">
        <v>142</v>
      </c>
      <c r="D188">
        <v>55</v>
      </c>
      <c r="E188">
        <v>185</v>
      </c>
      <c r="F188">
        <v>179</v>
      </c>
      <c r="G188">
        <v>59</v>
      </c>
      <c r="H188">
        <v>185</v>
      </c>
      <c r="I188">
        <v>252</v>
      </c>
      <c r="J188">
        <v>389</v>
      </c>
      <c r="K188">
        <v>185</v>
      </c>
      <c r="L188">
        <v>1126</v>
      </c>
      <c r="M188">
        <v>291</v>
      </c>
      <c r="N188">
        <v>185</v>
      </c>
      <c r="O188">
        <v>2950</v>
      </c>
      <c r="P188">
        <v>2270</v>
      </c>
      <c r="R188" s="7">
        <v>185</v>
      </c>
      <c r="S188" t="b">
        <f>OR(Tabla1[[#This Row],[Tiempo_lineal (ns)]]&gt;$C$508,Tabla1[[#This Row],[Tiempo_lineal (ns)]]&lt;$C$509)</f>
        <v>0</v>
      </c>
      <c r="T188" t="b">
        <f>OR(Tabla1[[#This Row],[Tiempo_normal (ns)]]&gt;$D$508,Tabla1[[#This Row],[Tiempo_normal (ns)]]&lt;$D$509)</f>
        <v>0</v>
      </c>
      <c r="U188" s="7">
        <v>185</v>
      </c>
      <c r="V188" t="b">
        <f>OR(Tabla3[[#This Row],[Tiempo_lineal (ns)]]&gt;$F$508,Tabla3[[#This Row],[Tiempo_lineal (ns)]]&lt;$F$509)</f>
        <v>0</v>
      </c>
      <c r="W188" t="b">
        <f>OR(Tabla3[[#This Row],[Tiempo_normal (ns)]]&gt;$G$508,Tabla3[[#This Row],[Tiempo_normal (ns)]]&lt;$G$509)</f>
        <v>0</v>
      </c>
      <c r="X188" s="7">
        <v>185</v>
      </c>
      <c r="Y188" t="b">
        <f>OR(Tabla4[[#This Row],[Tiempo_lineal (ns)]]&gt;$I$508,Tabla4[[#This Row],[Tiempo_lineal (ns)]]&lt;$I$509)</f>
        <v>0</v>
      </c>
      <c r="Z188" t="b">
        <f>OR(Tabla4[[#This Row],[Tiempo_normal (ns)]]&gt;$J$508,Tabla4[[#This Row],[Tiempo_normal (ns)]]&lt;$J$509)</f>
        <v>0</v>
      </c>
      <c r="AA188" s="7">
        <v>185</v>
      </c>
      <c r="AB188" t="b">
        <f>OR(Tabla5[[#This Row],[Tiempo_lineal (ns)]]&gt;$L$508,Tabla5[[#This Row],[Tiempo_lineal (ns)]]&lt;$L$509)</f>
        <v>0</v>
      </c>
      <c r="AC188" t="b">
        <f>OR(Tabla5[[#This Row],[Tiempo_normal (ns)]]&gt;$M$508,Tabla5[[#This Row],[Tiempo_normal (ns)]]&lt;$M$509)</f>
        <v>0</v>
      </c>
      <c r="AD188" s="7">
        <v>185</v>
      </c>
      <c r="AE188" t="b">
        <f>OR(Tabla6[[#This Row],[Tiempo_lineal (ns)]]&gt;$O$508,Tabla6[[#This Row],[Tiempo_lineal (ns)]]&lt;$O$509)</f>
        <v>0</v>
      </c>
      <c r="AF188" s="1" t="b">
        <f>OR(Tabla6[[#This Row],[Tiempo_normal (ns)]]&gt;$P$508,Tabla6[[#This Row],[Tiempo_normal (ns)]]&lt;$P$509)</f>
        <v>0</v>
      </c>
    </row>
    <row r="189" spans="2:32" x14ac:dyDescent="0.3">
      <c r="B189">
        <v>186</v>
      </c>
      <c r="C189">
        <v>140</v>
      </c>
      <c r="D189">
        <v>87</v>
      </c>
      <c r="E189">
        <v>186</v>
      </c>
      <c r="F189">
        <v>159</v>
      </c>
      <c r="G189">
        <v>73</v>
      </c>
      <c r="H189">
        <v>186</v>
      </c>
      <c r="I189">
        <v>204</v>
      </c>
      <c r="J189">
        <v>143</v>
      </c>
      <c r="K189">
        <v>186</v>
      </c>
      <c r="L189">
        <v>1202</v>
      </c>
      <c r="M189">
        <v>418</v>
      </c>
      <c r="N189">
        <v>186</v>
      </c>
      <c r="O189">
        <v>3879</v>
      </c>
      <c r="P189">
        <v>1066</v>
      </c>
      <c r="R189" s="8">
        <v>186</v>
      </c>
      <c r="S189" t="b">
        <f>OR(Tabla1[[#This Row],[Tiempo_lineal (ns)]]&gt;$C$508,Tabla1[[#This Row],[Tiempo_lineal (ns)]]&lt;$C$509)</f>
        <v>0</v>
      </c>
      <c r="T189" t="b">
        <f>OR(Tabla1[[#This Row],[Tiempo_normal (ns)]]&gt;$D$508,Tabla1[[#This Row],[Tiempo_normal (ns)]]&lt;$D$509)</f>
        <v>0</v>
      </c>
      <c r="U189" s="8">
        <v>186</v>
      </c>
      <c r="V189" t="b">
        <f>OR(Tabla3[[#This Row],[Tiempo_lineal (ns)]]&gt;$F$508,Tabla3[[#This Row],[Tiempo_lineal (ns)]]&lt;$F$509)</f>
        <v>0</v>
      </c>
      <c r="W189" t="b">
        <f>OR(Tabla3[[#This Row],[Tiempo_normal (ns)]]&gt;$G$508,Tabla3[[#This Row],[Tiempo_normal (ns)]]&lt;$G$509)</f>
        <v>0</v>
      </c>
      <c r="X189" s="8">
        <v>186</v>
      </c>
      <c r="Y189" t="b">
        <f>OR(Tabla4[[#This Row],[Tiempo_lineal (ns)]]&gt;$I$508,Tabla4[[#This Row],[Tiempo_lineal (ns)]]&lt;$I$509)</f>
        <v>0</v>
      </c>
      <c r="Z189" t="b">
        <f>OR(Tabla4[[#This Row],[Tiempo_normal (ns)]]&gt;$J$508,Tabla4[[#This Row],[Tiempo_normal (ns)]]&lt;$J$509)</f>
        <v>0</v>
      </c>
      <c r="AA189" s="8">
        <v>186</v>
      </c>
      <c r="AB189" t="b">
        <f>OR(Tabla5[[#This Row],[Tiempo_lineal (ns)]]&gt;$L$508,Tabla5[[#This Row],[Tiempo_lineal (ns)]]&lt;$L$509)</f>
        <v>0</v>
      </c>
      <c r="AC189" t="b">
        <f>OR(Tabla5[[#This Row],[Tiempo_normal (ns)]]&gt;$M$508,Tabla5[[#This Row],[Tiempo_normal (ns)]]&lt;$M$509)</f>
        <v>0</v>
      </c>
      <c r="AD189" s="8">
        <v>186</v>
      </c>
      <c r="AE189" t="b">
        <f>OR(Tabla6[[#This Row],[Tiempo_lineal (ns)]]&gt;$O$508,Tabla6[[#This Row],[Tiempo_lineal (ns)]]&lt;$O$509)</f>
        <v>0</v>
      </c>
      <c r="AF189" s="1" t="b">
        <f>OR(Tabla6[[#This Row],[Tiempo_normal (ns)]]&gt;$P$508,Tabla6[[#This Row],[Tiempo_normal (ns)]]&lt;$P$509)</f>
        <v>0</v>
      </c>
    </row>
    <row r="190" spans="2:32" x14ac:dyDescent="0.3">
      <c r="B190">
        <v>187</v>
      </c>
      <c r="C190">
        <v>151</v>
      </c>
      <c r="D190">
        <v>70</v>
      </c>
      <c r="E190">
        <v>187</v>
      </c>
      <c r="F190">
        <v>122</v>
      </c>
      <c r="G190">
        <v>222</v>
      </c>
      <c r="H190">
        <v>187</v>
      </c>
      <c r="I190">
        <v>252</v>
      </c>
      <c r="J190">
        <v>201</v>
      </c>
      <c r="K190">
        <v>187</v>
      </c>
      <c r="L190">
        <v>1182</v>
      </c>
      <c r="M190">
        <v>329</v>
      </c>
      <c r="N190">
        <v>187</v>
      </c>
      <c r="O190">
        <v>3263</v>
      </c>
      <c r="P190">
        <v>1596</v>
      </c>
      <c r="R190" s="7">
        <v>187</v>
      </c>
      <c r="S190" t="b">
        <f>OR(Tabla1[[#This Row],[Tiempo_lineal (ns)]]&gt;$C$508,Tabla1[[#This Row],[Tiempo_lineal (ns)]]&lt;$C$509)</f>
        <v>0</v>
      </c>
      <c r="T190" t="b">
        <f>OR(Tabla1[[#This Row],[Tiempo_normal (ns)]]&gt;$D$508,Tabla1[[#This Row],[Tiempo_normal (ns)]]&lt;$D$509)</f>
        <v>0</v>
      </c>
      <c r="U190" s="7">
        <v>187</v>
      </c>
      <c r="V190" t="b">
        <f>OR(Tabla3[[#This Row],[Tiempo_lineal (ns)]]&gt;$F$508,Tabla3[[#This Row],[Tiempo_lineal (ns)]]&lt;$F$509)</f>
        <v>0</v>
      </c>
      <c r="W190" t="b">
        <f>OR(Tabla3[[#This Row],[Tiempo_normal (ns)]]&gt;$G$508,Tabla3[[#This Row],[Tiempo_normal (ns)]]&lt;$G$509)</f>
        <v>0</v>
      </c>
      <c r="X190" s="7">
        <v>187</v>
      </c>
      <c r="Y190" t="b">
        <f>OR(Tabla4[[#This Row],[Tiempo_lineal (ns)]]&gt;$I$508,Tabla4[[#This Row],[Tiempo_lineal (ns)]]&lt;$I$509)</f>
        <v>0</v>
      </c>
      <c r="Z190" t="b">
        <f>OR(Tabla4[[#This Row],[Tiempo_normal (ns)]]&gt;$J$508,Tabla4[[#This Row],[Tiempo_normal (ns)]]&lt;$J$509)</f>
        <v>0</v>
      </c>
      <c r="AA190" s="7">
        <v>187</v>
      </c>
      <c r="AB190" t="b">
        <f>OR(Tabla5[[#This Row],[Tiempo_lineal (ns)]]&gt;$L$508,Tabla5[[#This Row],[Tiempo_lineal (ns)]]&lt;$L$509)</f>
        <v>0</v>
      </c>
      <c r="AC190" t="b">
        <f>OR(Tabla5[[#This Row],[Tiempo_normal (ns)]]&gt;$M$508,Tabla5[[#This Row],[Tiempo_normal (ns)]]&lt;$M$509)</f>
        <v>0</v>
      </c>
      <c r="AD190" s="7">
        <v>187</v>
      </c>
      <c r="AE190" t="b">
        <f>OR(Tabla6[[#This Row],[Tiempo_lineal (ns)]]&gt;$O$508,Tabla6[[#This Row],[Tiempo_lineal (ns)]]&lt;$O$509)</f>
        <v>0</v>
      </c>
      <c r="AF190" s="1" t="b">
        <f>OR(Tabla6[[#This Row],[Tiempo_normal (ns)]]&gt;$P$508,Tabla6[[#This Row],[Tiempo_normal (ns)]]&lt;$P$509)</f>
        <v>0</v>
      </c>
    </row>
    <row r="191" spans="2:32" x14ac:dyDescent="0.3">
      <c r="B191">
        <v>188</v>
      </c>
      <c r="C191">
        <v>141</v>
      </c>
      <c r="D191">
        <v>210</v>
      </c>
      <c r="E191">
        <v>188</v>
      </c>
      <c r="F191">
        <v>275</v>
      </c>
      <c r="G191">
        <v>100</v>
      </c>
      <c r="H191">
        <v>188</v>
      </c>
      <c r="I191">
        <v>287</v>
      </c>
      <c r="J191">
        <v>251</v>
      </c>
      <c r="K191">
        <v>188</v>
      </c>
      <c r="L191">
        <v>1824</v>
      </c>
      <c r="M191">
        <v>163</v>
      </c>
      <c r="N191">
        <v>188</v>
      </c>
      <c r="O191">
        <v>2785</v>
      </c>
      <c r="P191">
        <v>639</v>
      </c>
      <c r="R191" s="8">
        <v>188</v>
      </c>
      <c r="S191" t="b">
        <f>OR(Tabla1[[#This Row],[Tiempo_lineal (ns)]]&gt;$C$508,Tabla1[[#This Row],[Tiempo_lineal (ns)]]&lt;$C$509)</f>
        <v>0</v>
      </c>
      <c r="T191" t="b">
        <f>OR(Tabla1[[#This Row],[Tiempo_normal (ns)]]&gt;$D$508,Tabla1[[#This Row],[Tiempo_normal (ns)]]&lt;$D$509)</f>
        <v>1</v>
      </c>
      <c r="U191" s="8">
        <v>188</v>
      </c>
      <c r="V191" t="b">
        <f>OR(Tabla3[[#This Row],[Tiempo_lineal (ns)]]&gt;$F$508,Tabla3[[#This Row],[Tiempo_lineal (ns)]]&lt;$F$509)</f>
        <v>0</v>
      </c>
      <c r="W191" t="b">
        <f>OR(Tabla3[[#This Row],[Tiempo_normal (ns)]]&gt;$G$508,Tabla3[[#This Row],[Tiempo_normal (ns)]]&lt;$G$509)</f>
        <v>0</v>
      </c>
      <c r="X191" s="8">
        <v>188</v>
      </c>
      <c r="Y191" t="b">
        <f>OR(Tabla4[[#This Row],[Tiempo_lineal (ns)]]&gt;$I$508,Tabla4[[#This Row],[Tiempo_lineal (ns)]]&lt;$I$509)</f>
        <v>0</v>
      </c>
      <c r="Z191" t="b">
        <f>OR(Tabla4[[#This Row],[Tiempo_normal (ns)]]&gt;$J$508,Tabla4[[#This Row],[Tiempo_normal (ns)]]&lt;$J$509)</f>
        <v>0</v>
      </c>
      <c r="AA191" s="8">
        <v>188</v>
      </c>
      <c r="AB191" t="b">
        <f>OR(Tabla5[[#This Row],[Tiempo_lineal (ns)]]&gt;$L$508,Tabla5[[#This Row],[Tiempo_lineal (ns)]]&lt;$L$509)</f>
        <v>0</v>
      </c>
      <c r="AC191" t="b">
        <f>OR(Tabla5[[#This Row],[Tiempo_normal (ns)]]&gt;$M$508,Tabla5[[#This Row],[Tiempo_normal (ns)]]&lt;$M$509)</f>
        <v>0</v>
      </c>
      <c r="AD191" s="8">
        <v>188</v>
      </c>
      <c r="AE191" t="b">
        <f>OR(Tabla6[[#This Row],[Tiempo_lineal (ns)]]&gt;$O$508,Tabla6[[#This Row],[Tiempo_lineal (ns)]]&lt;$O$509)</f>
        <v>0</v>
      </c>
      <c r="AF191" s="1" t="b">
        <f>OR(Tabla6[[#This Row],[Tiempo_normal (ns)]]&gt;$P$508,Tabla6[[#This Row],[Tiempo_normal (ns)]]&lt;$P$509)</f>
        <v>0</v>
      </c>
    </row>
    <row r="192" spans="2:32" x14ac:dyDescent="0.3">
      <c r="B192">
        <v>189</v>
      </c>
      <c r="C192">
        <v>137</v>
      </c>
      <c r="D192">
        <v>100</v>
      </c>
      <c r="E192">
        <v>189</v>
      </c>
      <c r="F192">
        <v>155</v>
      </c>
      <c r="G192">
        <v>359</v>
      </c>
      <c r="H192">
        <v>189</v>
      </c>
      <c r="I192">
        <v>977</v>
      </c>
      <c r="J192">
        <v>450</v>
      </c>
      <c r="K192">
        <v>189</v>
      </c>
      <c r="L192">
        <v>802</v>
      </c>
      <c r="M192">
        <v>227</v>
      </c>
      <c r="N192">
        <v>189</v>
      </c>
      <c r="O192">
        <v>3378</v>
      </c>
      <c r="P192">
        <v>1521</v>
      </c>
      <c r="R192" s="7">
        <v>189</v>
      </c>
      <c r="S192" t="b">
        <f>OR(Tabla1[[#This Row],[Tiempo_lineal (ns)]]&gt;$C$508,Tabla1[[#This Row],[Tiempo_lineal (ns)]]&lt;$C$509)</f>
        <v>0</v>
      </c>
      <c r="T192" t="b">
        <f>OR(Tabla1[[#This Row],[Tiempo_normal (ns)]]&gt;$D$508,Tabla1[[#This Row],[Tiempo_normal (ns)]]&lt;$D$509)</f>
        <v>0</v>
      </c>
      <c r="U192" s="7">
        <v>189</v>
      </c>
      <c r="V192" t="b">
        <f>OR(Tabla3[[#This Row],[Tiempo_lineal (ns)]]&gt;$F$508,Tabla3[[#This Row],[Tiempo_lineal (ns)]]&lt;$F$509)</f>
        <v>0</v>
      </c>
      <c r="W192" t="b">
        <f>OR(Tabla3[[#This Row],[Tiempo_normal (ns)]]&gt;$G$508,Tabla3[[#This Row],[Tiempo_normal (ns)]]&lt;$G$509)</f>
        <v>1</v>
      </c>
      <c r="X192" s="7">
        <v>189</v>
      </c>
      <c r="Y192" t="b">
        <f>OR(Tabla4[[#This Row],[Tiempo_lineal (ns)]]&gt;$I$508,Tabla4[[#This Row],[Tiempo_lineal (ns)]]&lt;$I$509)</f>
        <v>1</v>
      </c>
      <c r="Z192" t="b">
        <f>OR(Tabla4[[#This Row],[Tiempo_normal (ns)]]&gt;$J$508,Tabla4[[#This Row],[Tiempo_normal (ns)]]&lt;$J$509)</f>
        <v>1</v>
      </c>
      <c r="AA192" s="7">
        <v>189</v>
      </c>
      <c r="AB192" t="b">
        <f>OR(Tabla5[[#This Row],[Tiempo_lineal (ns)]]&gt;$L$508,Tabla5[[#This Row],[Tiempo_lineal (ns)]]&lt;$L$509)</f>
        <v>0</v>
      </c>
      <c r="AC192" t="b">
        <f>OR(Tabla5[[#This Row],[Tiempo_normal (ns)]]&gt;$M$508,Tabla5[[#This Row],[Tiempo_normal (ns)]]&lt;$M$509)</f>
        <v>0</v>
      </c>
      <c r="AD192" s="7">
        <v>189</v>
      </c>
      <c r="AE192" t="b">
        <f>OR(Tabla6[[#This Row],[Tiempo_lineal (ns)]]&gt;$O$508,Tabla6[[#This Row],[Tiempo_lineal (ns)]]&lt;$O$509)</f>
        <v>0</v>
      </c>
      <c r="AF192" s="1" t="b">
        <f>OR(Tabla6[[#This Row],[Tiempo_normal (ns)]]&gt;$P$508,Tabla6[[#This Row],[Tiempo_normal (ns)]]&lt;$P$509)</f>
        <v>0</v>
      </c>
    </row>
    <row r="193" spans="2:32" x14ac:dyDescent="0.3">
      <c r="B193">
        <v>190</v>
      </c>
      <c r="C193">
        <v>132</v>
      </c>
      <c r="D193">
        <v>138</v>
      </c>
      <c r="E193">
        <v>190</v>
      </c>
      <c r="F193">
        <v>200</v>
      </c>
      <c r="G193">
        <v>298</v>
      </c>
      <c r="H193">
        <v>190</v>
      </c>
      <c r="I193">
        <v>1080</v>
      </c>
      <c r="J193">
        <v>405</v>
      </c>
      <c r="K193">
        <v>190</v>
      </c>
      <c r="L193">
        <v>602</v>
      </c>
      <c r="M193">
        <v>567</v>
      </c>
      <c r="N193">
        <v>190</v>
      </c>
      <c r="O193">
        <v>3124</v>
      </c>
      <c r="P193">
        <v>971</v>
      </c>
      <c r="R193" s="8">
        <v>190</v>
      </c>
      <c r="S193" t="b">
        <f>OR(Tabla1[[#This Row],[Tiempo_lineal (ns)]]&gt;$C$508,Tabla1[[#This Row],[Tiempo_lineal (ns)]]&lt;$C$509)</f>
        <v>0</v>
      </c>
      <c r="T193" t="b">
        <f>OR(Tabla1[[#This Row],[Tiempo_normal (ns)]]&gt;$D$508,Tabla1[[#This Row],[Tiempo_normal (ns)]]&lt;$D$509)</f>
        <v>1</v>
      </c>
      <c r="U193" s="8">
        <v>190</v>
      </c>
      <c r="V193" t="b">
        <f>OR(Tabla3[[#This Row],[Tiempo_lineal (ns)]]&gt;$F$508,Tabla3[[#This Row],[Tiempo_lineal (ns)]]&lt;$F$509)</f>
        <v>0</v>
      </c>
      <c r="W193" t="b">
        <f>OR(Tabla3[[#This Row],[Tiempo_normal (ns)]]&gt;$G$508,Tabla3[[#This Row],[Tiempo_normal (ns)]]&lt;$G$509)</f>
        <v>1</v>
      </c>
      <c r="X193" s="8">
        <v>190</v>
      </c>
      <c r="Y193" t="b">
        <f>OR(Tabla4[[#This Row],[Tiempo_lineal (ns)]]&gt;$I$508,Tabla4[[#This Row],[Tiempo_lineal (ns)]]&lt;$I$509)</f>
        <v>1</v>
      </c>
      <c r="Z193" t="b">
        <f>OR(Tabla4[[#This Row],[Tiempo_normal (ns)]]&gt;$J$508,Tabla4[[#This Row],[Tiempo_normal (ns)]]&lt;$J$509)</f>
        <v>0</v>
      </c>
      <c r="AA193" s="8">
        <v>190</v>
      </c>
      <c r="AB193" t="b">
        <f>OR(Tabla5[[#This Row],[Tiempo_lineal (ns)]]&gt;$L$508,Tabla5[[#This Row],[Tiempo_lineal (ns)]]&lt;$L$509)</f>
        <v>0</v>
      </c>
      <c r="AC193" t="b">
        <f>OR(Tabla5[[#This Row],[Tiempo_normal (ns)]]&gt;$M$508,Tabla5[[#This Row],[Tiempo_normal (ns)]]&lt;$M$509)</f>
        <v>0</v>
      </c>
      <c r="AD193" s="8">
        <v>190</v>
      </c>
      <c r="AE193" t="b">
        <f>OR(Tabla6[[#This Row],[Tiempo_lineal (ns)]]&gt;$O$508,Tabla6[[#This Row],[Tiempo_lineal (ns)]]&lt;$O$509)</f>
        <v>0</v>
      </c>
      <c r="AF193" s="1" t="b">
        <f>OR(Tabla6[[#This Row],[Tiempo_normal (ns)]]&gt;$P$508,Tabla6[[#This Row],[Tiempo_normal (ns)]]&lt;$P$509)</f>
        <v>0</v>
      </c>
    </row>
    <row r="194" spans="2:32" x14ac:dyDescent="0.3">
      <c r="B194">
        <v>191</v>
      </c>
      <c r="C194">
        <v>137</v>
      </c>
      <c r="D194">
        <v>80</v>
      </c>
      <c r="E194">
        <v>191</v>
      </c>
      <c r="F194">
        <v>255</v>
      </c>
      <c r="G194">
        <v>134</v>
      </c>
      <c r="H194">
        <v>191</v>
      </c>
      <c r="I194">
        <v>605</v>
      </c>
      <c r="J194">
        <v>225</v>
      </c>
      <c r="K194">
        <v>191</v>
      </c>
      <c r="L194">
        <v>1277</v>
      </c>
      <c r="M194">
        <v>279</v>
      </c>
      <c r="N194">
        <v>191</v>
      </c>
      <c r="O194">
        <v>3738</v>
      </c>
      <c r="P194">
        <v>589</v>
      </c>
      <c r="R194" s="7">
        <v>191</v>
      </c>
      <c r="S194" t="b">
        <f>OR(Tabla1[[#This Row],[Tiempo_lineal (ns)]]&gt;$C$508,Tabla1[[#This Row],[Tiempo_lineal (ns)]]&lt;$C$509)</f>
        <v>0</v>
      </c>
      <c r="T194" t="b">
        <f>OR(Tabla1[[#This Row],[Tiempo_normal (ns)]]&gt;$D$508,Tabla1[[#This Row],[Tiempo_normal (ns)]]&lt;$D$509)</f>
        <v>0</v>
      </c>
      <c r="U194" s="7">
        <v>191</v>
      </c>
      <c r="V194" t="b">
        <f>OR(Tabla3[[#This Row],[Tiempo_lineal (ns)]]&gt;$F$508,Tabla3[[#This Row],[Tiempo_lineal (ns)]]&lt;$F$509)</f>
        <v>0</v>
      </c>
      <c r="W194" t="b">
        <f>OR(Tabla3[[#This Row],[Tiempo_normal (ns)]]&gt;$G$508,Tabla3[[#This Row],[Tiempo_normal (ns)]]&lt;$G$509)</f>
        <v>0</v>
      </c>
      <c r="X194" s="7">
        <v>191</v>
      </c>
      <c r="Y194" t="b">
        <f>OR(Tabla4[[#This Row],[Tiempo_lineal (ns)]]&gt;$I$508,Tabla4[[#This Row],[Tiempo_lineal (ns)]]&lt;$I$509)</f>
        <v>1</v>
      </c>
      <c r="Z194" t="b">
        <f>OR(Tabla4[[#This Row],[Tiempo_normal (ns)]]&gt;$J$508,Tabla4[[#This Row],[Tiempo_normal (ns)]]&lt;$J$509)</f>
        <v>0</v>
      </c>
      <c r="AA194" s="7">
        <v>191</v>
      </c>
      <c r="AB194" t="b">
        <f>OR(Tabla5[[#This Row],[Tiempo_lineal (ns)]]&gt;$L$508,Tabla5[[#This Row],[Tiempo_lineal (ns)]]&lt;$L$509)</f>
        <v>0</v>
      </c>
      <c r="AC194" t="b">
        <f>OR(Tabla5[[#This Row],[Tiempo_normal (ns)]]&gt;$M$508,Tabla5[[#This Row],[Tiempo_normal (ns)]]&lt;$M$509)</f>
        <v>0</v>
      </c>
      <c r="AD194" s="7">
        <v>191</v>
      </c>
      <c r="AE194" t="b">
        <f>OR(Tabla6[[#This Row],[Tiempo_lineal (ns)]]&gt;$O$508,Tabla6[[#This Row],[Tiempo_lineal (ns)]]&lt;$O$509)</f>
        <v>0</v>
      </c>
      <c r="AF194" s="1" t="b">
        <f>OR(Tabla6[[#This Row],[Tiempo_normal (ns)]]&gt;$P$508,Tabla6[[#This Row],[Tiempo_normal (ns)]]&lt;$P$509)</f>
        <v>0</v>
      </c>
    </row>
    <row r="195" spans="2:32" x14ac:dyDescent="0.3">
      <c r="B195">
        <v>192</v>
      </c>
      <c r="C195">
        <v>123</v>
      </c>
      <c r="D195">
        <v>94</v>
      </c>
      <c r="E195">
        <v>192</v>
      </c>
      <c r="F195">
        <v>147</v>
      </c>
      <c r="G195">
        <v>83</v>
      </c>
      <c r="H195">
        <v>192</v>
      </c>
      <c r="I195">
        <v>239</v>
      </c>
      <c r="J195">
        <v>243</v>
      </c>
      <c r="K195">
        <v>192</v>
      </c>
      <c r="L195">
        <v>206</v>
      </c>
      <c r="M195">
        <v>601</v>
      </c>
      <c r="N195">
        <v>192</v>
      </c>
      <c r="O195">
        <v>3196</v>
      </c>
      <c r="P195">
        <v>1641</v>
      </c>
      <c r="R195" s="8">
        <v>192</v>
      </c>
      <c r="S195" t="b">
        <f>OR(Tabla1[[#This Row],[Tiempo_lineal (ns)]]&gt;$C$508,Tabla1[[#This Row],[Tiempo_lineal (ns)]]&lt;$C$509)</f>
        <v>0</v>
      </c>
      <c r="T195" t="b">
        <f>OR(Tabla1[[#This Row],[Tiempo_normal (ns)]]&gt;$D$508,Tabla1[[#This Row],[Tiempo_normal (ns)]]&lt;$D$509)</f>
        <v>0</v>
      </c>
      <c r="U195" s="8">
        <v>192</v>
      </c>
      <c r="V195" t="b">
        <f>OR(Tabla3[[#This Row],[Tiempo_lineal (ns)]]&gt;$F$508,Tabla3[[#This Row],[Tiempo_lineal (ns)]]&lt;$F$509)</f>
        <v>0</v>
      </c>
      <c r="W195" t="b">
        <f>OR(Tabla3[[#This Row],[Tiempo_normal (ns)]]&gt;$G$508,Tabla3[[#This Row],[Tiempo_normal (ns)]]&lt;$G$509)</f>
        <v>0</v>
      </c>
      <c r="X195" s="8">
        <v>192</v>
      </c>
      <c r="Y195" t="b">
        <f>OR(Tabla4[[#This Row],[Tiempo_lineal (ns)]]&gt;$I$508,Tabla4[[#This Row],[Tiempo_lineal (ns)]]&lt;$I$509)</f>
        <v>0</v>
      </c>
      <c r="Z195" t="b">
        <f>OR(Tabla4[[#This Row],[Tiempo_normal (ns)]]&gt;$J$508,Tabla4[[#This Row],[Tiempo_normal (ns)]]&lt;$J$509)</f>
        <v>0</v>
      </c>
      <c r="AA195" s="8">
        <v>192</v>
      </c>
      <c r="AB195" t="b">
        <f>OR(Tabla5[[#This Row],[Tiempo_lineal (ns)]]&gt;$L$508,Tabla5[[#This Row],[Tiempo_lineal (ns)]]&lt;$L$509)</f>
        <v>0</v>
      </c>
      <c r="AC195" t="b">
        <f>OR(Tabla5[[#This Row],[Tiempo_normal (ns)]]&gt;$M$508,Tabla5[[#This Row],[Tiempo_normal (ns)]]&lt;$M$509)</f>
        <v>0</v>
      </c>
      <c r="AD195" s="8">
        <v>192</v>
      </c>
      <c r="AE195" t="b">
        <f>OR(Tabla6[[#This Row],[Tiempo_lineal (ns)]]&gt;$O$508,Tabla6[[#This Row],[Tiempo_lineal (ns)]]&lt;$O$509)</f>
        <v>0</v>
      </c>
      <c r="AF195" s="1" t="b">
        <f>OR(Tabla6[[#This Row],[Tiempo_normal (ns)]]&gt;$P$508,Tabla6[[#This Row],[Tiempo_normal (ns)]]&lt;$P$509)</f>
        <v>0</v>
      </c>
    </row>
    <row r="196" spans="2:32" x14ac:dyDescent="0.3">
      <c r="B196">
        <v>193</v>
      </c>
      <c r="C196">
        <v>129</v>
      </c>
      <c r="D196">
        <v>92</v>
      </c>
      <c r="E196">
        <v>193</v>
      </c>
      <c r="F196">
        <v>152</v>
      </c>
      <c r="G196">
        <v>111</v>
      </c>
      <c r="H196">
        <v>193</v>
      </c>
      <c r="I196">
        <v>548</v>
      </c>
      <c r="J196">
        <v>177</v>
      </c>
      <c r="K196">
        <v>193</v>
      </c>
      <c r="L196">
        <v>975</v>
      </c>
      <c r="M196">
        <v>385</v>
      </c>
      <c r="N196">
        <v>193</v>
      </c>
      <c r="O196">
        <v>2859</v>
      </c>
      <c r="P196">
        <v>1800</v>
      </c>
      <c r="R196" s="7">
        <v>193</v>
      </c>
      <c r="S196" t="b">
        <f>OR(Tabla1[[#This Row],[Tiempo_lineal (ns)]]&gt;$C$508,Tabla1[[#This Row],[Tiempo_lineal (ns)]]&lt;$C$509)</f>
        <v>0</v>
      </c>
      <c r="T196" t="b">
        <f>OR(Tabla1[[#This Row],[Tiempo_normal (ns)]]&gt;$D$508,Tabla1[[#This Row],[Tiempo_normal (ns)]]&lt;$D$509)</f>
        <v>0</v>
      </c>
      <c r="U196" s="7">
        <v>193</v>
      </c>
      <c r="V196" t="b">
        <f>OR(Tabla3[[#This Row],[Tiempo_lineal (ns)]]&gt;$F$508,Tabla3[[#This Row],[Tiempo_lineal (ns)]]&lt;$F$509)</f>
        <v>0</v>
      </c>
      <c r="W196" t="b">
        <f>OR(Tabla3[[#This Row],[Tiempo_normal (ns)]]&gt;$G$508,Tabla3[[#This Row],[Tiempo_normal (ns)]]&lt;$G$509)</f>
        <v>0</v>
      </c>
      <c r="X196" s="7">
        <v>193</v>
      </c>
      <c r="Y196" t="b">
        <f>OR(Tabla4[[#This Row],[Tiempo_lineal (ns)]]&gt;$I$508,Tabla4[[#This Row],[Tiempo_lineal (ns)]]&lt;$I$509)</f>
        <v>1</v>
      </c>
      <c r="Z196" t="b">
        <f>OR(Tabla4[[#This Row],[Tiempo_normal (ns)]]&gt;$J$508,Tabla4[[#This Row],[Tiempo_normal (ns)]]&lt;$J$509)</f>
        <v>0</v>
      </c>
      <c r="AA196" s="7">
        <v>193</v>
      </c>
      <c r="AB196" t="b">
        <f>OR(Tabla5[[#This Row],[Tiempo_lineal (ns)]]&gt;$L$508,Tabla5[[#This Row],[Tiempo_lineal (ns)]]&lt;$L$509)</f>
        <v>0</v>
      </c>
      <c r="AC196" t="b">
        <f>OR(Tabla5[[#This Row],[Tiempo_normal (ns)]]&gt;$M$508,Tabla5[[#This Row],[Tiempo_normal (ns)]]&lt;$M$509)</f>
        <v>0</v>
      </c>
      <c r="AD196" s="7">
        <v>193</v>
      </c>
      <c r="AE196" t="b">
        <f>OR(Tabla6[[#This Row],[Tiempo_lineal (ns)]]&gt;$O$508,Tabla6[[#This Row],[Tiempo_lineal (ns)]]&lt;$O$509)</f>
        <v>0</v>
      </c>
      <c r="AF196" s="1" t="b">
        <f>OR(Tabla6[[#This Row],[Tiempo_normal (ns)]]&gt;$P$508,Tabla6[[#This Row],[Tiempo_normal (ns)]]&lt;$P$509)</f>
        <v>0</v>
      </c>
    </row>
    <row r="197" spans="2:32" x14ac:dyDescent="0.3">
      <c r="B197">
        <v>194</v>
      </c>
      <c r="C197">
        <v>115</v>
      </c>
      <c r="D197">
        <v>80</v>
      </c>
      <c r="E197">
        <v>194</v>
      </c>
      <c r="F197">
        <v>1307</v>
      </c>
      <c r="G197">
        <v>108</v>
      </c>
      <c r="H197">
        <v>194</v>
      </c>
      <c r="I197">
        <v>246</v>
      </c>
      <c r="J197">
        <v>149</v>
      </c>
      <c r="K197">
        <v>194</v>
      </c>
      <c r="L197">
        <v>1196</v>
      </c>
      <c r="M197">
        <v>149</v>
      </c>
      <c r="N197">
        <v>194</v>
      </c>
      <c r="O197">
        <v>2162</v>
      </c>
      <c r="P197">
        <v>1339</v>
      </c>
      <c r="R197" s="8">
        <v>194</v>
      </c>
      <c r="S197" t="b">
        <f>OR(Tabla1[[#This Row],[Tiempo_lineal (ns)]]&gt;$C$508,Tabla1[[#This Row],[Tiempo_lineal (ns)]]&lt;$C$509)</f>
        <v>0</v>
      </c>
      <c r="T197" t="b">
        <f>OR(Tabla1[[#This Row],[Tiempo_normal (ns)]]&gt;$D$508,Tabla1[[#This Row],[Tiempo_normal (ns)]]&lt;$D$509)</f>
        <v>0</v>
      </c>
      <c r="U197" s="8">
        <v>194</v>
      </c>
      <c r="V197" t="b">
        <f>OR(Tabla3[[#This Row],[Tiempo_lineal (ns)]]&gt;$F$508,Tabla3[[#This Row],[Tiempo_lineal (ns)]]&lt;$F$509)</f>
        <v>1</v>
      </c>
      <c r="W197" t="b">
        <f>OR(Tabla3[[#This Row],[Tiempo_normal (ns)]]&gt;$G$508,Tabla3[[#This Row],[Tiempo_normal (ns)]]&lt;$G$509)</f>
        <v>0</v>
      </c>
      <c r="X197" s="8">
        <v>194</v>
      </c>
      <c r="Y197" t="b">
        <f>OR(Tabla4[[#This Row],[Tiempo_lineal (ns)]]&gt;$I$508,Tabla4[[#This Row],[Tiempo_lineal (ns)]]&lt;$I$509)</f>
        <v>0</v>
      </c>
      <c r="Z197" t="b">
        <f>OR(Tabla4[[#This Row],[Tiempo_normal (ns)]]&gt;$J$508,Tabla4[[#This Row],[Tiempo_normal (ns)]]&lt;$J$509)</f>
        <v>0</v>
      </c>
      <c r="AA197" s="8">
        <v>194</v>
      </c>
      <c r="AB197" t="b">
        <f>OR(Tabla5[[#This Row],[Tiempo_lineal (ns)]]&gt;$L$508,Tabla5[[#This Row],[Tiempo_lineal (ns)]]&lt;$L$509)</f>
        <v>0</v>
      </c>
      <c r="AC197" t="b">
        <f>OR(Tabla5[[#This Row],[Tiempo_normal (ns)]]&gt;$M$508,Tabla5[[#This Row],[Tiempo_normal (ns)]]&lt;$M$509)</f>
        <v>0</v>
      </c>
      <c r="AD197" s="8">
        <v>194</v>
      </c>
      <c r="AE197" t="b">
        <f>OR(Tabla6[[#This Row],[Tiempo_lineal (ns)]]&gt;$O$508,Tabla6[[#This Row],[Tiempo_lineal (ns)]]&lt;$O$509)</f>
        <v>0</v>
      </c>
      <c r="AF197" s="1" t="b">
        <f>OR(Tabla6[[#This Row],[Tiempo_normal (ns)]]&gt;$P$508,Tabla6[[#This Row],[Tiempo_normal (ns)]]&lt;$P$509)</f>
        <v>0</v>
      </c>
    </row>
    <row r="198" spans="2:32" x14ac:dyDescent="0.3">
      <c r="B198">
        <v>195</v>
      </c>
      <c r="C198">
        <v>127</v>
      </c>
      <c r="D198">
        <v>110</v>
      </c>
      <c r="E198">
        <v>195</v>
      </c>
      <c r="F198">
        <v>115</v>
      </c>
      <c r="G198">
        <v>419</v>
      </c>
      <c r="H198">
        <v>195</v>
      </c>
      <c r="I198">
        <v>184</v>
      </c>
      <c r="J198">
        <v>128</v>
      </c>
      <c r="K198">
        <v>195</v>
      </c>
      <c r="L198">
        <v>2253</v>
      </c>
      <c r="M198">
        <v>455</v>
      </c>
      <c r="N198">
        <v>195</v>
      </c>
      <c r="O198">
        <v>3458</v>
      </c>
      <c r="P198">
        <v>1050</v>
      </c>
      <c r="R198" s="7">
        <v>195</v>
      </c>
      <c r="S198" t="b">
        <f>OR(Tabla1[[#This Row],[Tiempo_lineal (ns)]]&gt;$C$508,Tabla1[[#This Row],[Tiempo_lineal (ns)]]&lt;$C$509)</f>
        <v>0</v>
      </c>
      <c r="T198" t="b">
        <f>OR(Tabla1[[#This Row],[Tiempo_normal (ns)]]&gt;$D$508,Tabla1[[#This Row],[Tiempo_normal (ns)]]&lt;$D$509)</f>
        <v>0</v>
      </c>
      <c r="U198" s="7">
        <v>195</v>
      </c>
      <c r="V198" t="b">
        <f>OR(Tabla3[[#This Row],[Tiempo_lineal (ns)]]&gt;$F$508,Tabla3[[#This Row],[Tiempo_lineal (ns)]]&lt;$F$509)</f>
        <v>0</v>
      </c>
      <c r="W198" t="b">
        <f>OR(Tabla3[[#This Row],[Tiempo_normal (ns)]]&gt;$G$508,Tabla3[[#This Row],[Tiempo_normal (ns)]]&lt;$G$509)</f>
        <v>1</v>
      </c>
      <c r="X198" s="7">
        <v>195</v>
      </c>
      <c r="Y198" t="b">
        <f>OR(Tabla4[[#This Row],[Tiempo_lineal (ns)]]&gt;$I$508,Tabla4[[#This Row],[Tiempo_lineal (ns)]]&lt;$I$509)</f>
        <v>0</v>
      </c>
      <c r="Z198" t="b">
        <f>OR(Tabla4[[#This Row],[Tiempo_normal (ns)]]&gt;$J$508,Tabla4[[#This Row],[Tiempo_normal (ns)]]&lt;$J$509)</f>
        <v>0</v>
      </c>
      <c r="AA198" s="7">
        <v>195</v>
      </c>
      <c r="AB198" t="b">
        <f>OR(Tabla5[[#This Row],[Tiempo_lineal (ns)]]&gt;$L$508,Tabla5[[#This Row],[Tiempo_lineal (ns)]]&lt;$L$509)</f>
        <v>0</v>
      </c>
      <c r="AC198" t="b">
        <f>OR(Tabla5[[#This Row],[Tiempo_normal (ns)]]&gt;$M$508,Tabla5[[#This Row],[Tiempo_normal (ns)]]&lt;$M$509)</f>
        <v>0</v>
      </c>
      <c r="AD198" s="7">
        <v>195</v>
      </c>
      <c r="AE198" t="b">
        <f>OR(Tabla6[[#This Row],[Tiempo_lineal (ns)]]&gt;$O$508,Tabla6[[#This Row],[Tiempo_lineal (ns)]]&lt;$O$509)</f>
        <v>0</v>
      </c>
      <c r="AF198" s="1" t="b">
        <f>OR(Tabla6[[#This Row],[Tiempo_normal (ns)]]&gt;$P$508,Tabla6[[#This Row],[Tiempo_normal (ns)]]&lt;$P$509)</f>
        <v>0</v>
      </c>
    </row>
    <row r="199" spans="2:32" x14ac:dyDescent="0.3">
      <c r="B199">
        <v>196</v>
      </c>
      <c r="C199">
        <v>121</v>
      </c>
      <c r="D199">
        <v>77</v>
      </c>
      <c r="E199">
        <v>196</v>
      </c>
      <c r="F199">
        <v>96</v>
      </c>
      <c r="G199">
        <v>91</v>
      </c>
      <c r="H199">
        <v>196</v>
      </c>
      <c r="I199">
        <v>256</v>
      </c>
      <c r="J199">
        <v>205</v>
      </c>
      <c r="K199">
        <v>196</v>
      </c>
      <c r="L199">
        <v>3950</v>
      </c>
      <c r="M199">
        <v>162</v>
      </c>
      <c r="N199">
        <v>196</v>
      </c>
      <c r="O199">
        <v>2946</v>
      </c>
      <c r="P199">
        <v>696</v>
      </c>
      <c r="R199" s="8">
        <v>196</v>
      </c>
      <c r="S199" t="b">
        <f>OR(Tabla1[[#This Row],[Tiempo_lineal (ns)]]&gt;$C$508,Tabla1[[#This Row],[Tiempo_lineal (ns)]]&lt;$C$509)</f>
        <v>0</v>
      </c>
      <c r="T199" t="b">
        <f>OR(Tabla1[[#This Row],[Tiempo_normal (ns)]]&gt;$D$508,Tabla1[[#This Row],[Tiempo_normal (ns)]]&lt;$D$509)</f>
        <v>0</v>
      </c>
      <c r="U199" s="8">
        <v>196</v>
      </c>
      <c r="V199" t="b">
        <f>OR(Tabla3[[#This Row],[Tiempo_lineal (ns)]]&gt;$F$508,Tabla3[[#This Row],[Tiempo_lineal (ns)]]&lt;$F$509)</f>
        <v>0</v>
      </c>
      <c r="W199" t="b">
        <f>OR(Tabla3[[#This Row],[Tiempo_normal (ns)]]&gt;$G$508,Tabla3[[#This Row],[Tiempo_normal (ns)]]&lt;$G$509)</f>
        <v>0</v>
      </c>
      <c r="X199" s="8">
        <v>196</v>
      </c>
      <c r="Y199" t="b">
        <f>OR(Tabla4[[#This Row],[Tiempo_lineal (ns)]]&gt;$I$508,Tabla4[[#This Row],[Tiempo_lineal (ns)]]&lt;$I$509)</f>
        <v>0</v>
      </c>
      <c r="Z199" t="b">
        <f>OR(Tabla4[[#This Row],[Tiempo_normal (ns)]]&gt;$J$508,Tabla4[[#This Row],[Tiempo_normal (ns)]]&lt;$J$509)</f>
        <v>0</v>
      </c>
      <c r="AA199" s="8">
        <v>196</v>
      </c>
      <c r="AB199" t="b">
        <f>OR(Tabla5[[#This Row],[Tiempo_lineal (ns)]]&gt;$L$508,Tabla5[[#This Row],[Tiempo_lineal (ns)]]&lt;$L$509)</f>
        <v>0</v>
      </c>
      <c r="AC199" t="b">
        <f>OR(Tabla5[[#This Row],[Tiempo_normal (ns)]]&gt;$M$508,Tabla5[[#This Row],[Tiempo_normal (ns)]]&lt;$M$509)</f>
        <v>0</v>
      </c>
      <c r="AD199" s="8">
        <v>196</v>
      </c>
      <c r="AE199" t="b">
        <f>OR(Tabla6[[#This Row],[Tiempo_lineal (ns)]]&gt;$O$508,Tabla6[[#This Row],[Tiempo_lineal (ns)]]&lt;$O$509)</f>
        <v>0</v>
      </c>
      <c r="AF199" s="1" t="b">
        <f>OR(Tabla6[[#This Row],[Tiempo_normal (ns)]]&gt;$P$508,Tabla6[[#This Row],[Tiempo_normal (ns)]]&lt;$P$509)</f>
        <v>0</v>
      </c>
    </row>
    <row r="200" spans="2:32" x14ac:dyDescent="0.3">
      <c r="B200">
        <v>197</v>
      </c>
      <c r="C200">
        <v>135</v>
      </c>
      <c r="D200">
        <v>87</v>
      </c>
      <c r="E200">
        <v>197</v>
      </c>
      <c r="F200">
        <v>118</v>
      </c>
      <c r="G200">
        <v>375</v>
      </c>
      <c r="H200">
        <v>197</v>
      </c>
      <c r="I200">
        <v>217</v>
      </c>
      <c r="J200">
        <v>97</v>
      </c>
      <c r="K200">
        <v>197</v>
      </c>
      <c r="L200">
        <v>1165</v>
      </c>
      <c r="M200">
        <v>505</v>
      </c>
      <c r="N200">
        <v>197</v>
      </c>
      <c r="O200">
        <v>2922</v>
      </c>
      <c r="P200">
        <v>1152</v>
      </c>
      <c r="R200" s="7">
        <v>197</v>
      </c>
      <c r="S200" t="b">
        <f>OR(Tabla1[[#This Row],[Tiempo_lineal (ns)]]&gt;$C$508,Tabla1[[#This Row],[Tiempo_lineal (ns)]]&lt;$C$509)</f>
        <v>0</v>
      </c>
      <c r="T200" t="b">
        <f>OR(Tabla1[[#This Row],[Tiempo_normal (ns)]]&gt;$D$508,Tabla1[[#This Row],[Tiempo_normal (ns)]]&lt;$D$509)</f>
        <v>0</v>
      </c>
      <c r="U200" s="7">
        <v>197</v>
      </c>
      <c r="V200" t="b">
        <f>OR(Tabla3[[#This Row],[Tiempo_lineal (ns)]]&gt;$F$508,Tabla3[[#This Row],[Tiempo_lineal (ns)]]&lt;$F$509)</f>
        <v>0</v>
      </c>
      <c r="W200" t="b">
        <f>OR(Tabla3[[#This Row],[Tiempo_normal (ns)]]&gt;$G$508,Tabla3[[#This Row],[Tiempo_normal (ns)]]&lt;$G$509)</f>
        <v>1</v>
      </c>
      <c r="X200" s="7">
        <v>197</v>
      </c>
      <c r="Y200" t="b">
        <f>OR(Tabla4[[#This Row],[Tiempo_lineal (ns)]]&gt;$I$508,Tabla4[[#This Row],[Tiempo_lineal (ns)]]&lt;$I$509)</f>
        <v>0</v>
      </c>
      <c r="Z200" t="b">
        <f>OR(Tabla4[[#This Row],[Tiempo_normal (ns)]]&gt;$J$508,Tabla4[[#This Row],[Tiempo_normal (ns)]]&lt;$J$509)</f>
        <v>0</v>
      </c>
      <c r="AA200" s="7">
        <v>197</v>
      </c>
      <c r="AB200" t="b">
        <f>OR(Tabla5[[#This Row],[Tiempo_lineal (ns)]]&gt;$L$508,Tabla5[[#This Row],[Tiempo_lineal (ns)]]&lt;$L$509)</f>
        <v>0</v>
      </c>
      <c r="AC200" t="b">
        <f>OR(Tabla5[[#This Row],[Tiempo_normal (ns)]]&gt;$M$508,Tabla5[[#This Row],[Tiempo_normal (ns)]]&lt;$M$509)</f>
        <v>0</v>
      </c>
      <c r="AD200" s="7">
        <v>197</v>
      </c>
      <c r="AE200" t="b">
        <f>OR(Tabla6[[#This Row],[Tiempo_lineal (ns)]]&gt;$O$508,Tabla6[[#This Row],[Tiempo_lineal (ns)]]&lt;$O$509)</f>
        <v>0</v>
      </c>
      <c r="AF200" s="1" t="b">
        <f>OR(Tabla6[[#This Row],[Tiempo_normal (ns)]]&gt;$P$508,Tabla6[[#This Row],[Tiempo_normal (ns)]]&lt;$P$509)</f>
        <v>0</v>
      </c>
    </row>
    <row r="201" spans="2:32" x14ac:dyDescent="0.3">
      <c r="B201">
        <v>198</v>
      </c>
      <c r="C201">
        <v>100</v>
      </c>
      <c r="D201">
        <v>56</v>
      </c>
      <c r="E201">
        <v>198</v>
      </c>
      <c r="F201">
        <v>184</v>
      </c>
      <c r="G201">
        <v>132</v>
      </c>
      <c r="H201">
        <v>198</v>
      </c>
      <c r="I201">
        <v>223</v>
      </c>
      <c r="J201">
        <v>185</v>
      </c>
      <c r="K201">
        <v>198</v>
      </c>
      <c r="L201">
        <v>1440</v>
      </c>
      <c r="M201">
        <v>185</v>
      </c>
      <c r="N201">
        <v>198</v>
      </c>
      <c r="O201">
        <v>1907</v>
      </c>
      <c r="P201">
        <v>2132</v>
      </c>
      <c r="R201" s="8">
        <v>198</v>
      </c>
      <c r="S201" t="b">
        <f>OR(Tabla1[[#This Row],[Tiempo_lineal (ns)]]&gt;$C$508,Tabla1[[#This Row],[Tiempo_lineal (ns)]]&lt;$C$509)</f>
        <v>0</v>
      </c>
      <c r="T201" t="b">
        <f>OR(Tabla1[[#This Row],[Tiempo_normal (ns)]]&gt;$D$508,Tabla1[[#This Row],[Tiempo_normal (ns)]]&lt;$D$509)</f>
        <v>0</v>
      </c>
      <c r="U201" s="8">
        <v>198</v>
      </c>
      <c r="V201" t="b">
        <f>OR(Tabla3[[#This Row],[Tiempo_lineal (ns)]]&gt;$F$508,Tabla3[[#This Row],[Tiempo_lineal (ns)]]&lt;$F$509)</f>
        <v>0</v>
      </c>
      <c r="W201" t="b">
        <f>OR(Tabla3[[#This Row],[Tiempo_normal (ns)]]&gt;$G$508,Tabla3[[#This Row],[Tiempo_normal (ns)]]&lt;$G$509)</f>
        <v>0</v>
      </c>
      <c r="X201" s="8">
        <v>198</v>
      </c>
      <c r="Y201" t="b">
        <f>OR(Tabla4[[#This Row],[Tiempo_lineal (ns)]]&gt;$I$508,Tabla4[[#This Row],[Tiempo_lineal (ns)]]&lt;$I$509)</f>
        <v>0</v>
      </c>
      <c r="Z201" t="b">
        <f>OR(Tabla4[[#This Row],[Tiempo_normal (ns)]]&gt;$J$508,Tabla4[[#This Row],[Tiempo_normal (ns)]]&lt;$J$509)</f>
        <v>0</v>
      </c>
      <c r="AA201" s="8">
        <v>198</v>
      </c>
      <c r="AB201" t="b">
        <f>OR(Tabla5[[#This Row],[Tiempo_lineal (ns)]]&gt;$L$508,Tabla5[[#This Row],[Tiempo_lineal (ns)]]&lt;$L$509)</f>
        <v>0</v>
      </c>
      <c r="AC201" t="b">
        <f>OR(Tabla5[[#This Row],[Tiempo_normal (ns)]]&gt;$M$508,Tabla5[[#This Row],[Tiempo_normal (ns)]]&lt;$M$509)</f>
        <v>0</v>
      </c>
      <c r="AD201" s="8">
        <v>198</v>
      </c>
      <c r="AE201" t="b">
        <f>OR(Tabla6[[#This Row],[Tiempo_lineal (ns)]]&gt;$O$508,Tabla6[[#This Row],[Tiempo_lineal (ns)]]&lt;$O$509)</f>
        <v>0</v>
      </c>
      <c r="AF201" s="1" t="b">
        <f>OR(Tabla6[[#This Row],[Tiempo_normal (ns)]]&gt;$P$508,Tabla6[[#This Row],[Tiempo_normal (ns)]]&lt;$P$509)</f>
        <v>0</v>
      </c>
    </row>
    <row r="202" spans="2:32" x14ac:dyDescent="0.3">
      <c r="B202">
        <v>199</v>
      </c>
      <c r="C202">
        <v>133</v>
      </c>
      <c r="D202">
        <v>79</v>
      </c>
      <c r="E202">
        <v>199</v>
      </c>
      <c r="F202">
        <v>152</v>
      </c>
      <c r="G202">
        <v>119</v>
      </c>
      <c r="H202">
        <v>199</v>
      </c>
      <c r="I202">
        <v>180</v>
      </c>
      <c r="J202">
        <v>161</v>
      </c>
      <c r="K202">
        <v>199</v>
      </c>
      <c r="L202">
        <v>796</v>
      </c>
      <c r="M202">
        <v>523</v>
      </c>
      <c r="N202">
        <v>199</v>
      </c>
      <c r="O202">
        <v>2616</v>
      </c>
      <c r="P202">
        <v>619</v>
      </c>
      <c r="R202" s="7">
        <v>199</v>
      </c>
      <c r="S202" t="b">
        <f>OR(Tabla1[[#This Row],[Tiempo_lineal (ns)]]&gt;$C$508,Tabla1[[#This Row],[Tiempo_lineal (ns)]]&lt;$C$509)</f>
        <v>0</v>
      </c>
      <c r="T202" t="b">
        <f>OR(Tabla1[[#This Row],[Tiempo_normal (ns)]]&gt;$D$508,Tabla1[[#This Row],[Tiempo_normal (ns)]]&lt;$D$509)</f>
        <v>0</v>
      </c>
      <c r="U202" s="7">
        <v>199</v>
      </c>
      <c r="V202" t="b">
        <f>OR(Tabla3[[#This Row],[Tiempo_lineal (ns)]]&gt;$F$508,Tabla3[[#This Row],[Tiempo_lineal (ns)]]&lt;$F$509)</f>
        <v>0</v>
      </c>
      <c r="W202" t="b">
        <f>OR(Tabla3[[#This Row],[Tiempo_normal (ns)]]&gt;$G$508,Tabla3[[#This Row],[Tiempo_normal (ns)]]&lt;$G$509)</f>
        <v>0</v>
      </c>
      <c r="X202" s="7">
        <v>199</v>
      </c>
      <c r="Y202" t="b">
        <f>OR(Tabla4[[#This Row],[Tiempo_lineal (ns)]]&gt;$I$508,Tabla4[[#This Row],[Tiempo_lineal (ns)]]&lt;$I$509)</f>
        <v>0</v>
      </c>
      <c r="Z202" t="b">
        <f>OR(Tabla4[[#This Row],[Tiempo_normal (ns)]]&gt;$J$508,Tabla4[[#This Row],[Tiempo_normal (ns)]]&lt;$J$509)</f>
        <v>0</v>
      </c>
      <c r="AA202" s="7">
        <v>199</v>
      </c>
      <c r="AB202" t="b">
        <f>OR(Tabla5[[#This Row],[Tiempo_lineal (ns)]]&gt;$L$508,Tabla5[[#This Row],[Tiempo_lineal (ns)]]&lt;$L$509)</f>
        <v>0</v>
      </c>
      <c r="AC202" t="b">
        <f>OR(Tabla5[[#This Row],[Tiempo_normal (ns)]]&gt;$M$508,Tabla5[[#This Row],[Tiempo_normal (ns)]]&lt;$M$509)</f>
        <v>0</v>
      </c>
      <c r="AD202" s="7">
        <v>199</v>
      </c>
      <c r="AE202" t="b">
        <f>OR(Tabla6[[#This Row],[Tiempo_lineal (ns)]]&gt;$O$508,Tabla6[[#This Row],[Tiempo_lineal (ns)]]&lt;$O$509)</f>
        <v>0</v>
      </c>
      <c r="AF202" s="1" t="b">
        <f>OR(Tabla6[[#This Row],[Tiempo_normal (ns)]]&gt;$P$508,Tabla6[[#This Row],[Tiempo_normal (ns)]]&lt;$P$509)</f>
        <v>0</v>
      </c>
    </row>
    <row r="203" spans="2:32" x14ac:dyDescent="0.3">
      <c r="B203">
        <v>200</v>
      </c>
      <c r="C203">
        <v>172</v>
      </c>
      <c r="D203">
        <v>78</v>
      </c>
      <c r="E203">
        <v>200</v>
      </c>
      <c r="F203">
        <v>175</v>
      </c>
      <c r="G203">
        <v>87</v>
      </c>
      <c r="H203">
        <v>200</v>
      </c>
      <c r="I203">
        <v>400</v>
      </c>
      <c r="J203">
        <v>204</v>
      </c>
      <c r="K203">
        <v>200</v>
      </c>
      <c r="L203">
        <v>2405</v>
      </c>
      <c r="M203">
        <v>627</v>
      </c>
      <c r="N203">
        <v>200</v>
      </c>
      <c r="O203">
        <v>2223</v>
      </c>
      <c r="P203">
        <v>1631</v>
      </c>
      <c r="R203" s="8">
        <v>200</v>
      </c>
      <c r="S203" t="b">
        <f>OR(Tabla1[[#This Row],[Tiempo_lineal (ns)]]&gt;$C$508,Tabla1[[#This Row],[Tiempo_lineal (ns)]]&lt;$C$509)</f>
        <v>0</v>
      </c>
      <c r="T203" t="b">
        <f>OR(Tabla1[[#This Row],[Tiempo_normal (ns)]]&gt;$D$508,Tabla1[[#This Row],[Tiempo_normal (ns)]]&lt;$D$509)</f>
        <v>0</v>
      </c>
      <c r="U203" s="8">
        <v>200</v>
      </c>
      <c r="V203" t="b">
        <f>OR(Tabla3[[#This Row],[Tiempo_lineal (ns)]]&gt;$F$508,Tabla3[[#This Row],[Tiempo_lineal (ns)]]&lt;$F$509)</f>
        <v>0</v>
      </c>
      <c r="W203" t="b">
        <f>OR(Tabla3[[#This Row],[Tiempo_normal (ns)]]&gt;$G$508,Tabla3[[#This Row],[Tiempo_normal (ns)]]&lt;$G$509)</f>
        <v>0</v>
      </c>
      <c r="X203" s="8">
        <v>200</v>
      </c>
      <c r="Y203" t="b">
        <f>OR(Tabla4[[#This Row],[Tiempo_lineal (ns)]]&gt;$I$508,Tabla4[[#This Row],[Tiempo_lineal (ns)]]&lt;$I$509)</f>
        <v>0</v>
      </c>
      <c r="Z203" t="b">
        <f>OR(Tabla4[[#This Row],[Tiempo_normal (ns)]]&gt;$J$508,Tabla4[[#This Row],[Tiempo_normal (ns)]]&lt;$J$509)</f>
        <v>0</v>
      </c>
      <c r="AA203" s="8">
        <v>200</v>
      </c>
      <c r="AB203" t="b">
        <f>OR(Tabla5[[#This Row],[Tiempo_lineal (ns)]]&gt;$L$508,Tabla5[[#This Row],[Tiempo_lineal (ns)]]&lt;$L$509)</f>
        <v>0</v>
      </c>
      <c r="AC203" t="b">
        <f>OR(Tabla5[[#This Row],[Tiempo_normal (ns)]]&gt;$M$508,Tabla5[[#This Row],[Tiempo_normal (ns)]]&lt;$M$509)</f>
        <v>0</v>
      </c>
      <c r="AD203" s="8">
        <v>200</v>
      </c>
      <c r="AE203" t="b">
        <f>OR(Tabla6[[#This Row],[Tiempo_lineal (ns)]]&gt;$O$508,Tabla6[[#This Row],[Tiempo_lineal (ns)]]&lt;$O$509)</f>
        <v>0</v>
      </c>
      <c r="AF203" s="1" t="b">
        <f>OR(Tabla6[[#This Row],[Tiempo_normal (ns)]]&gt;$P$508,Tabla6[[#This Row],[Tiempo_normal (ns)]]&lt;$P$509)</f>
        <v>0</v>
      </c>
    </row>
    <row r="204" spans="2:32" x14ac:dyDescent="0.3">
      <c r="B204">
        <v>201</v>
      </c>
      <c r="C204">
        <v>141</v>
      </c>
      <c r="D204">
        <v>71</v>
      </c>
      <c r="E204">
        <v>201</v>
      </c>
      <c r="F204">
        <v>135</v>
      </c>
      <c r="G204">
        <v>187</v>
      </c>
      <c r="H204">
        <v>201</v>
      </c>
      <c r="I204">
        <v>187</v>
      </c>
      <c r="J204">
        <v>308</v>
      </c>
      <c r="K204">
        <v>201</v>
      </c>
      <c r="L204">
        <v>1754</v>
      </c>
      <c r="M204">
        <v>271</v>
      </c>
      <c r="N204">
        <v>201</v>
      </c>
      <c r="O204">
        <v>3495</v>
      </c>
      <c r="P204">
        <v>861</v>
      </c>
      <c r="R204" s="7">
        <v>201</v>
      </c>
      <c r="S204" t="b">
        <f>OR(Tabla1[[#This Row],[Tiempo_lineal (ns)]]&gt;$C$508,Tabla1[[#This Row],[Tiempo_lineal (ns)]]&lt;$C$509)</f>
        <v>0</v>
      </c>
      <c r="T204" t="b">
        <f>OR(Tabla1[[#This Row],[Tiempo_normal (ns)]]&gt;$D$508,Tabla1[[#This Row],[Tiempo_normal (ns)]]&lt;$D$509)</f>
        <v>0</v>
      </c>
      <c r="U204" s="7">
        <v>201</v>
      </c>
      <c r="V204" t="b">
        <f>OR(Tabla3[[#This Row],[Tiempo_lineal (ns)]]&gt;$F$508,Tabla3[[#This Row],[Tiempo_lineal (ns)]]&lt;$F$509)</f>
        <v>0</v>
      </c>
      <c r="W204" t="b">
        <f>OR(Tabla3[[#This Row],[Tiempo_normal (ns)]]&gt;$G$508,Tabla3[[#This Row],[Tiempo_normal (ns)]]&lt;$G$509)</f>
        <v>0</v>
      </c>
      <c r="X204" s="7">
        <v>201</v>
      </c>
      <c r="Y204" t="b">
        <f>OR(Tabla4[[#This Row],[Tiempo_lineal (ns)]]&gt;$I$508,Tabla4[[#This Row],[Tiempo_lineal (ns)]]&lt;$I$509)</f>
        <v>0</v>
      </c>
      <c r="Z204" t="b">
        <f>OR(Tabla4[[#This Row],[Tiempo_normal (ns)]]&gt;$J$508,Tabla4[[#This Row],[Tiempo_normal (ns)]]&lt;$J$509)</f>
        <v>0</v>
      </c>
      <c r="AA204" s="7">
        <v>201</v>
      </c>
      <c r="AB204" t="b">
        <f>OR(Tabla5[[#This Row],[Tiempo_lineal (ns)]]&gt;$L$508,Tabla5[[#This Row],[Tiempo_lineal (ns)]]&lt;$L$509)</f>
        <v>0</v>
      </c>
      <c r="AC204" t="b">
        <f>OR(Tabla5[[#This Row],[Tiempo_normal (ns)]]&gt;$M$508,Tabla5[[#This Row],[Tiempo_normal (ns)]]&lt;$M$509)</f>
        <v>0</v>
      </c>
      <c r="AD204" s="7">
        <v>201</v>
      </c>
      <c r="AE204" t="b">
        <f>OR(Tabla6[[#This Row],[Tiempo_lineal (ns)]]&gt;$O$508,Tabla6[[#This Row],[Tiempo_lineal (ns)]]&lt;$O$509)</f>
        <v>0</v>
      </c>
      <c r="AF204" s="1" t="b">
        <f>OR(Tabla6[[#This Row],[Tiempo_normal (ns)]]&gt;$P$508,Tabla6[[#This Row],[Tiempo_normal (ns)]]&lt;$P$509)</f>
        <v>0</v>
      </c>
    </row>
    <row r="205" spans="2:32" x14ac:dyDescent="0.3">
      <c r="B205">
        <v>202</v>
      </c>
      <c r="C205">
        <v>152</v>
      </c>
      <c r="D205">
        <v>77</v>
      </c>
      <c r="E205">
        <v>202</v>
      </c>
      <c r="F205">
        <v>142</v>
      </c>
      <c r="G205">
        <v>100</v>
      </c>
      <c r="H205">
        <v>202</v>
      </c>
      <c r="I205">
        <v>224</v>
      </c>
      <c r="J205">
        <v>191</v>
      </c>
      <c r="K205">
        <v>202</v>
      </c>
      <c r="L205">
        <v>1490</v>
      </c>
      <c r="M205">
        <v>438</v>
      </c>
      <c r="N205">
        <v>202</v>
      </c>
      <c r="O205">
        <v>2314</v>
      </c>
      <c r="P205">
        <v>1998</v>
      </c>
      <c r="R205" s="8">
        <v>202</v>
      </c>
      <c r="S205" t="b">
        <f>OR(Tabla1[[#This Row],[Tiempo_lineal (ns)]]&gt;$C$508,Tabla1[[#This Row],[Tiempo_lineal (ns)]]&lt;$C$509)</f>
        <v>0</v>
      </c>
      <c r="T205" t="b">
        <f>OR(Tabla1[[#This Row],[Tiempo_normal (ns)]]&gt;$D$508,Tabla1[[#This Row],[Tiempo_normal (ns)]]&lt;$D$509)</f>
        <v>0</v>
      </c>
      <c r="U205" s="8">
        <v>202</v>
      </c>
      <c r="V205" t="b">
        <f>OR(Tabla3[[#This Row],[Tiempo_lineal (ns)]]&gt;$F$508,Tabla3[[#This Row],[Tiempo_lineal (ns)]]&lt;$F$509)</f>
        <v>0</v>
      </c>
      <c r="W205" t="b">
        <f>OR(Tabla3[[#This Row],[Tiempo_normal (ns)]]&gt;$G$508,Tabla3[[#This Row],[Tiempo_normal (ns)]]&lt;$G$509)</f>
        <v>0</v>
      </c>
      <c r="X205" s="8">
        <v>202</v>
      </c>
      <c r="Y205" t="b">
        <f>OR(Tabla4[[#This Row],[Tiempo_lineal (ns)]]&gt;$I$508,Tabla4[[#This Row],[Tiempo_lineal (ns)]]&lt;$I$509)</f>
        <v>0</v>
      </c>
      <c r="Z205" t="b">
        <f>OR(Tabla4[[#This Row],[Tiempo_normal (ns)]]&gt;$J$508,Tabla4[[#This Row],[Tiempo_normal (ns)]]&lt;$J$509)</f>
        <v>0</v>
      </c>
      <c r="AA205" s="8">
        <v>202</v>
      </c>
      <c r="AB205" t="b">
        <f>OR(Tabla5[[#This Row],[Tiempo_lineal (ns)]]&gt;$L$508,Tabla5[[#This Row],[Tiempo_lineal (ns)]]&lt;$L$509)</f>
        <v>0</v>
      </c>
      <c r="AC205" t="b">
        <f>OR(Tabla5[[#This Row],[Tiempo_normal (ns)]]&gt;$M$508,Tabla5[[#This Row],[Tiempo_normal (ns)]]&lt;$M$509)</f>
        <v>0</v>
      </c>
      <c r="AD205" s="8">
        <v>202</v>
      </c>
      <c r="AE205" t="b">
        <f>OR(Tabla6[[#This Row],[Tiempo_lineal (ns)]]&gt;$O$508,Tabla6[[#This Row],[Tiempo_lineal (ns)]]&lt;$O$509)</f>
        <v>0</v>
      </c>
      <c r="AF205" s="1" t="b">
        <f>OR(Tabla6[[#This Row],[Tiempo_normal (ns)]]&gt;$P$508,Tabla6[[#This Row],[Tiempo_normal (ns)]]&lt;$P$509)</f>
        <v>0</v>
      </c>
    </row>
    <row r="206" spans="2:32" x14ac:dyDescent="0.3">
      <c r="B206">
        <v>203</v>
      </c>
      <c r="C206">
        <v>121</v>
      </c>
      <c r="D206">
        <v>85</v>
      </c>
      <c r="E206">
        <v>203</v>
      </c>
      <c r="F206">
        <v>138</v>
      </c>
      <c r="G206">
        <v>125</v>
      </c>
      <c r="H206">
        <v>203</v>
      </c>
      <c r="I206">
        <v>340</v>
      </c>
      <c r="J206">
        <v>316</v>
      </c>
      <c r="K206">
        <v>203</v>
      </c>
      <c r="L206">
        <v>271</v>
      </c>
      <c r="M206">
        <v>246</v>
      </c>
      <c r="N206">
        <v>203</v>
      </c>
      <c r="O206">
        <v>2848</v>
      </c>
      <c r="P206">
        <v>1230</v>
      </c>
      <c r="R206" s="7">
        <v>203</v>
      </c>
      <c r="S206" t="b">
        <f>OR(Tabla1[[#This Row],[Tiempo_lineal (ns)]]&gt;$C$508,Tabla1[[#This Row],[Tiempo_lineal (ns)]]&lt;$C$509)</f>
        <v>0</v>
      </c>
      <c r="T206" t="b">
        <f>OR(Tabla1[[#This Row],[Tiempo_normal (ns)]]&gt;$D$508,Tabla1[[#This Row],[Tiempo_normal (ns)]]&lt;$D$509)</f>
        <v>0</v>
      </c>
      <c r="U206" s="7">
        <v>203</v>
      </c>
      <c r="V206" t="b">
        <f>OR(Tabla3[[#This Row],[Tiempo_lineal (ns)]]&gt;$F$508,Tabla3[[#This Row],[Tiempo_lineal (ns)]]&lt;$F$509)</f>
        <v>0</v>
      </c>
      <c r="W206" t="b">
        <f>OR(Tabla3[[#This Row],[Tiempo_normal (ns)]]&gt;$G$508,Tabla3[[#This Row],[Tiempo_normal (ns)]]&lt;$G$509)</f>
        <v>0</v>
      </c>
      <c r="X206" s="7">
        <v>203</v>
      </c>
      <c r="Y206" t="b">
        <f>OR(Tabla4[[#This Row],[Tiempo_lineal (ns)]]&gt;$I$508,Tabla4[[#This Row],[Tiempo_lineal (ns)]]&lt;$I$509)</f>
        <v>0</v>
      </c>
      <c r="Z206" t="b">
        <f>OR(Tabla4[[#This Row],[Tiempo_normal (ns)]]&gt;$J$508,Tabla4[[#This Row],[Tiempo_normal (ns)]]&lt;$J$509)</f>
        <v>0</v>
      </c>
      <c r="AA206" s="7">
        <v>203</v>
      </c>
      <c r="AB206" t="b">
        <f>OR(Tabla5[[#This Row],[Tiempo_lineal (ns)]]&gt;$L$508,Tabla5[[#This Row],[Tiempo_lineal (ns)]]&lt;$L$509)</f>
        <v>0</v>
      </c>
      <c r="AC206" t="b">
        <f>OR(Tabla5[[#This Row],[Tiempo_normal (ns)]]&gt;$M$508,Tabla5[[#This Row],[Tiempo_normal (ns)]]&lt;$M$509)</f>
        <v>0</v>
      </c>
      <c r="AD206" s="7">
        <v>203</v>
      </c>
      <c r="AE206" t="b">
        <f>OR(Tabla6[[#This Row],[Tiempo_lineal (ns)]]&gt;$O$508,Tabla6[[#This Row],[Tiempo_lineal (ns)]]&lt;$O$509)</f>
        <v>0</v>
      </c>
      <c r="AF206" s="1" t="b">
        <f>OR(Tabla6[[#This Row],[Tiempo_normal (ns)]]&gt;$P$508,Tabla6[[#This Row],[Tiempo_normal (ns)]]&lt;$P$509)</f>
        <v>0</v>
      </c>
    </row>
    <row r="207" spans="2:32" x14ac:dyDescent="0.3">
      <c r="B207">
        <v>204</v>
      </c>
      <c r="C207">
        <v>104</v>
      </c>
      <c r="D207">
        <v>108</v>
      </c>
      <c r="E207">
        <v>204</v>
      </c>
      <c r="F207">
        <v>171</v>
      </c>
      <c r="G207">
        <v>114</v>
      </c>
      <c r="H207">
        <v>204</v>
      </c>
      <c r="I207">
        <v>213</v>
      </c>
      <c r="J207">
        <v>292</v>
      </c>
      <c r="K207">
        <v>204</v>
      </c>
      <c r="L207">
        <v>2347</v>
      </c>
      <c r="M207">
        <v>395</v>
      </c>
      <c r="N207">
        <v>204</v>
      </c>
      <c r="O207">
        <v>2699</v>
      </c>
      <c r="P207">
        <v>990</v>
      </c>
      <c r="R207" s="8">
        <v>204</v>
      </c>
      <c r="S207" t="b">
        <f>OR(Tabla1[[#This Row],[Tiempo_lineal (ns)]]&gt;$C$508,Tabla1[[#This Row],[Tiempo_lineal (ns)]]&lt;$C$509)</f>
        <v>0</v>
      </c>
      <c r="T207" t="b">
        <f>OR(Tabla1[[#This Row],[Tiempo_normal (ns)]]&gt;$D$508,Tabla1[[#This Row],[Tiempo_normal (ns)]]&lt;$D$509)</f>
        <v>0</v>
      </c>
      <c r="U207" s="8">
        <v>204</v>
      </c>
      <c r="V207" t="b">
        <f>OR(Tabla3[[#This Row],[Tiempo_lineal (ns)]]&gt;$F$508,Tabla3[[#This Row],[Tiempo_lineal (ns)]]&lt;$F$509)</f>
        <v>0</v>
      </c>
      <c r="W207" t="b">
        <f>OR(Tabla3[[#This Row],[Tiempo_normal (ns)]]&gt;$G$508,Tabla3[[#This Row],[Tiempo_normal (ns)]]&lt;$G$509)</f>
        <v>0</v>
      </c>
      <c r="X207" s="8">
        <v>204</v>
      </c>
      <c r="Y207" t="b">
        <f>OR(Tabla4[[#This Row],[Tiempo_lineal (ns)]]&gt;$I$508,Tabla4[[#This Row],[Tiempo_lineal (ns)]]&lt;$I$509)</f>
        <v>0</v>
      </c>
      <c r="Z207" t="b">
        <f>OR(Tabla4[[#This Row],[Tiempo_normal (ns)]]&gt;$J$508,Tabla4[[#This Row],[Tiempo_normal (ns)]]&lt;$J$509)</f>
        <v>0</v>
      </c>
      <c r="AA207" s="8">
        <v>204</v>
      </c>
      <c r="AB207" t="b">
        <f>OR(Tabla5[[#This Row],[Tiempo_lineal (ns)]]&gt;$L$508,Tabla5[[#This Row],[Tiempo_lineal (ns)]]&lt;$L$509)</f>
        <v>0</v>
      </c>
      <c r="AC207" t="b">
        <f>OR(Tabla5[[#This Row],[Tiempo_normal (ns)]]&gt;$M$508,Tabla5[[#This Row],[Tiempo_normal (ns)]]&lt;$M$509)</f>
        <v>0</v>
      </c>
      <c r="AD207" s="8">
        <v>204</v>
      </c>
      <c r="AE207" t="b">
        <f>OR(Tabla6[[#This Row],[Tiempo_lineal (ns)]]&gt;$O$508,Tabla6[[#This Row],[Tiempo_lineal (ns)]]&lt;$O$509)</f>
        <v>0</v>
      </c>
      <c r="AF207" s="1" t="b">
        <f>OR(Tabla6[[#This Row],[Tiempo_normal (ns)]]&gt;$P$508,Tabla6[[#This Row],[Tiempo_normal (ns)]]&lt;$P$509)</f>
        <v>0</v>
      </c>
    </row>
    <row r="208" spans="2:32" x14ac:dyDescent="0.3">
      <c r="B208">
        <v>205</v>
      </c>
      <c r="C208">
        <v>153</v>
      </c>
      <c r="D208">
        <v>101</v>
      </c>
      <c r="E208">
        <v>205</v>
      </c>
      <c r="F208">
        <v>153</v>
      </c>
      <c r="G208">
        <v>167</v>
      </c>
      <c r="H208">
        <v>205</v>
      </c>
      <c r="I208">
        <v>212</v>
      </c>
      <c r="J208">
        <v>346</v>
      </c>
      <c r="K208">
        <v>205</v>
      </c>
      <c r="L208">
        <v>1189</v>
      </c>
      <c r="M208">
        <v>418</v>
      </c>
      <c r="N208">
        <v>205</v>
      </c>
      <c r="O208">
        <v>2875</v>
      </c>
      <c r="P208">
        <v>1072</v>
      </c>
      <c r="R208" s="7">
        <v>205</v>
      </c>
      <c r="S208" t="b">
        <f>OR(Tabla1[[#This Row],[Tiempo_lineal (ns)]]&gt;$C$508,Tabla1[[#This Row],[Tiempo_lineal (ns)]]&lt;$C$509)</f>
        <v>0</v>
      </c>
      <c r="T208" t="b">
        <f>OR(Tabla1[[#This Row],[Tiempo_normal (ns)]]&gt;$D$508,Tabla1[[#This Row],[Tiempo_normal (ns)]]&lt;$D$509)</f>
        <v>0</v>
      </c>
      <c r="U208" s="7">
        <v>205</v>
      </c>
      <c r="V208" t="b">
        <f>OR(Tabla3[[#This Row],[Tiempo_lineal (ns)]]&gt;$F$508,Tabla3[[#This Row],[Tiempo_lineal (ns)]]&lt;$F$509)</f>
        <v>0</v>
      </c>
      <c r="W208" t="b">
        <f>OR(Tabla3[[#This Row],[Tiempo_normal (ns)]]&gt;$G$508,Tabla3[[#This Row],[Tiempo_normal (ns)]]&lt;$G$509)</f>
        <v>0</v>
      </c>
      <c r="X208" s="7">
        <v>205</v>
      </c>
      <c r="Y208" t="b">
        <f>OR(Tabla4[[#This Row],[Tiempo_lineal (ns)]]&gt;$I$508,Tabla4[[#This Row],[Tiempo_lineal (ns)]]&lt;$I$509)</f>
        <v>0</v>
      </c>
      <c r="Z208" t="b">
        <f>OR(Tabla4[[#This Row],[Tiempo_normal (ns)]]&gt;$J$508,Tabla4[[#This Row],[Tiempo_normal (ns)]]&lt;$J$509)</f>
        <v>0</v>
      </c>
      <c r="AA208" s="7">
        <v>205</v>
      </c>
      <c r="AB208" t="b">
        <f>OR(Tabla5[[#This Row],[Tiempo_lineal (ns)]]&gt;$L$508,Tabla5[[#This Row],[Tiempo_lineal (ns)]]&lt;$L$509)</f>
        <v>0</v>
      </c>
      <c r="AC208" t="b">
        <f>OR(Tabla5[[#This Row],[Tiempo_normal (ns)]]&gt;$M$508,Tabla5[[#This Row],[Tiempo_normal (ns)]]&lt;$M$509)</f>
        <v>0</v>
      </c>
      <c r="AD208" s="7">
        <v>205</v>
      </c>
      <c r="AE208" t="b">
        <f>OR(Tabla6[[#This Row],[Tiempo_lineal (ns)]]&gt;$O$508,Tabla6[[#This Row],[Tiempo_lineal (ns)]]&lt;$O$509)</f>
        <v>0</v>
      </c>
      <c r="AF208" s="1" t="b">
        <f>OR(Tabla6[[#This Row],[Tiempo_normal (ns)]]&gt;$P$508,Tabla6[[#This Row],[Tiempo_normal (ns)]]&lt;$P$509)</f>
        <v>0</v>
      </c>
    </row>
    <row r="209" spans="2:32" x14ac:dyDescent="0.3">
      <c r="B209">
        <v>206</v>
      </c>
      <c r="C209">
        <v>135</v>
      </c>
      <c r="D209">
        <v>78</v>
      </c>
      <c r="E209">
        <v>206</v>
      </c>
      <c r="F209">
        <v>183</v>
      </c>
      <c r="G209">
        <v>282</v>
      </c>
      <c r="H209">
        <v>206</v>
      </c>
      <c r="I209">
        <v>183</v>
      </c>
      <c r="J209">
        <v>240</v>
      </c>
      <c r="K209">
        <v>206</v>
      </c>
      <c r="L209">
        <v>1371</v>
      </c>
      <c r="M209">
        <v>1033</v>
      </c>
      <c r="N209">
        <v>206</v>
      </c>
      <c r="O209">
        <v>3108</v>
      </c>
      <c r="P209">
        <v>753</v>
      </c>
      <c r="R209" s="8">
        <v>206</v>
      </c>
      <c r="S209" t="b">
        <f>OR(Tabla1[[#This Row],[Tiempo_lineal (ns)]]&gt;$C$508,Tabla1[[#This Row],[Tiempo_lineal (ns)]]&lt;$C$509)</f>
        <v>0</v>
      </c>
      <c r="T209" t="b">
        <f>OR(Tabla1[[#This Row],[Tiempo_normal (ns)]]&gt;$D$508,Tabla1[[#This Row],[Tiempo_normal (ns)]]&lt;$D$509)</f>
        <v>0</v>
      </c>
      <c r="U209" s="8">
        <v>206</v>
      </c>
      <c r="V209" t="b">
        <f>OR(Tabla3[[#This Row],[Tiempo_lineal (ns)]]&gt;$F$508,Tabla3[[#This Row],[Tiempo_lineal (ns)]]&lt;$F$509)</f>
        <v>0</v>
      </c>
      <c r="W209" t="b">
        <f>OR(Tabla3[[#This Row],[Tiempo_normal (ns)]]&gt;$G$508,Tabla3[[#This Row],[Tiempo_normal (ns)]]&lt;$G$509)</f>
        <v>1</v>
      </c>
      <c r="X209" s="8">
        <v>206</v>
      </c>
      <c r="Y209" t="b">
        <f>OR(Tabla4[[#This Row],[Tiempo_lineal (ns)]]&gt;$I$508,Tabla4[[#This Row],[Tiempo_lineal (ns)]]&lt;$I$509)</f>
        <v>0</v>
      </c>
      <c r="Z209" t="b">
        <f>OR(Tabla4[[#This Row],[Tiempo_normal (ns)]]&gt;$J$508,Tabla4[[#This Row],[Tiempo_normal (ns)]]&lt;$J$509)</f>
        <v>0</v>
      </c>
      <c r="AA209" s="8">
        <v>206</v>
      </c>
      <c r="AB209" t="b">
        <f>OR(Tabla5[[#This Row],[Tiempo_lineal (ns)]]&gt;$L$508,Tabla5[[#This Row],[Tiempo_lineal (ns)]]&lt;$L$509)</f>
        <v>0</v>
      </c>
      <c r="AC209" t="b">
        <f>OR(Tabla5[[#This Row],[Tiempo_normal (ns)]]&gt;$M$508,Tabla5[[#This Row],[Tiempo_normal (ns)]]&lt;$M$509)</f>
        <v>0</v>
      </c>
      <c r="AD209" s="8">
        <v>206</v>
      </c>
      <c r="AE209" t="b">
        <f>OR(Tabla6[[#This Row],[Tiempo_lineal (ns)]]&gt;$O$508,Tabla6[[#This Row],[Tiempo_lineal (ns)]]&lt;$O$509)</f>
        <v>0</v>
      </c>
      <c r="AF209" s="1" t="b">
        <f>OR(Tabla6[[#This Row],[Tiempo_normal (ns)]]&gt;$P$508,Tabla6[[#This Row],[Tiempo_normal (ns)]]&lt;$P$509)</f>
        <v>0</v>
      </c>
    </row>
    <row r="210" spans="2:32" x14ac:dyDescent="0.3">
      <c r="B210">
        <v>207</v>
      </c>
      <c r="C210">
        <v>154</v>
      </c>
      <c r="D210">
        <v>74</v>
      </c>
      <c r="E210">
        <v>207</v>
      </c>
      <c r="F210">
        <v>216</v>
      </c>
      <c r="G210">
        <v>98</v>
      </c>
      <c r="H210">
        <v>207</v>
      </c>
      <c r="I210">
        <v>200</v>
      </c>
      <c r="J210">
        <v>122</v>
      </c>
      <c r="K210">
        <v>207</v>
      </c>
      <c r="L210">
        <v>1897</v>
      </c>
      <c r="M210">
        <v>617</v>
      </c>
      <c r="N210">
        <v>207</v>
      </c>
      <c r="O210">
        <v>2959</v>
      </c>
      <c r="P210">
        <v>1075</v>
      </c>
      <c r="R210" s="7">
        <v>207</v>
      </c>
      <c r="S210" t="b">
        <f>OR(Tabla1[[#This Row],[Tiempo_lineal (ns)]]&gt;$C$508,Tabla1[[#This Row],[Tiempo_lineal (ns)]]&lt;$C$509)</f>
        <v>0</v>
      </c>
      <c r="T210" t="b">
        <f>OR(Tabla1[[#This Row],[Tiempo_normal (ns)]]&gt;$D$508,Tabla1[[#This Row],[Tiempo_normal (ns)]]&lt;$D$509)</f>
        <v>0</v>
      </c>
      <c r="U210" s="7">
        <v>207</v>
      </c>
      <c r="V210" t="b">
        <f>OR(Tabla3[[#This Row],[Tiempo_lineal (ns)]]&gt;$F$508,Tabla3[[#This Row],[Tiempo_lineal (ns)]]&lt;$F$509)</f>
        <v>0</v>
      </c>
      <c r="W210" t="b">
        <f>OR(Tabla3[[#This Row],[Tiempo_normal (ns)]]&gt;$G$508,Tabla3[[#This Row],[Tiempo_normal (ns)]]&lt;$G$509)</f>
        <v>0</v>
      </c>
      <c r="X210" s="7">
        <v>207</v>
      </c>
      <c r="Y210" t="b">
        <f>OR(Tabla4[[#This Row],[Tiempo_lineal (ns)]]&gt;$I$508,Tabla4[[#This Row],[Tiempo_lineal (ns)]]&lt;$I$509)</f>
        <v>0</v>
      </c>
      <c r="Z210" t="b">
        <f>OR(Tabla4[[#This Row],[Tiempo_normal (ns)]]&gt;$J$508,Tabla4[[#This Row],[Tiempo_normal (ns)]]&lt;$J$509)</f>
        <v>0</v>
      </c>
      <c r="AA210" s="7">
        <v>207</v>
      </c>
      <c r="AB210" t="b">
        <f>OR(Tabla5[[#This Row],[Tiempo_lineal (ns)]]&gt;$L$508,Tabla5[[#This Row],[Tiempo_lineal (ns)]]&lt;$L$509)</f>
        <v>0</v>
      </c>
      <c r="AC210" t="b">
        <f>OR(Tabla5[[#This Row],[Tiempo_normal (ns)]]&gt;$M$508,Tabla5[[#This Row],[Tiempo_normal (ns)]]&lt;$M$509)</f>
        <v>0</v>
      </c>
      <c r="AD210" s="7">
        <v>207</v>
      </c>
      <c r="AE210" t="b">
        <f>OR(Tabla6[[#This Row],[Tiempo_lineal (ns)]]&gt;$O$508,Tabla6[[#This Row],[Tiempo_lineal (ns)]]&lt;$O$509)</f>
        <v>0</v>
      </c>
      <c r="AF210" s="1" t="b">
        <f>OR(Tabla6[[#This Row],[Tiempo_normal (ns)]]&gt;$P$508,Tabla6[[#This Row],[Tiempo_normal (ns)]]&lt;$P$509)</f>
        <v>0</v>
      </c>
    </row>
    <row r="211" spans="2:32" x14ac:dyDescent="0.3">
      <c r="B211">
        <v>208</v>
      </c>
      <c r="C211">
        <v>149</v>
      </c>
      <c r="D211">
        <v>58</v>
      </c>
      <c r="E211">
        <v>208</v>
      </c>
      <c r="F211">
        <v>225</v>
      </c>
      <c r="G211">
        <v>88</v>
      </c>
      <c r="H211">
        <v>208</v>
      </c>
      <c r="I211">
        <v>284</v>
      </c>
      <c r="J211">
        <v>370</v>
      </c>
      <c r="K211">
        <v>208</v>
      </c>
      <c r="L211">
        <v>3813</v>
      </c>
      <c r="M211">
        <v>901</v>
      </c>
      <c r="N211">
        <v>208</v>
      </c>
      <c r="O211">
        <v>2741</v>
      </c>
      <c r="P211">
        <v>1712</v>
      </c>
      <c r="R211" s="8">
        <v>208</v>
      </c>
      <c r="S211" t="b">
        <f>OR(Tabla1[[#This Row],[Tiempo_lineal (ns)]]&gt;$C$508,Tabla1[[#This Row],[Tiempo_lineal (ns)]]&lt;$C$509)</f>
        <v>0</v>
      </c>
      <c r="T211" t="b">
        <f>OR(Tabla1[[#This Row],[Tiempo_normal (ns)]]&gt;$D$508,Tabla1[[#This Row],[Tiempo_normal (ns)]]&lt;$D$509)</f>
        <v>0</v>
      </c>
      <c r="U211" s="8">
        <v>208</v>
      </c>
      <c r="V211" t="b">
        <f>OR(Tabla3[[#This Row],[Tiempo_lineal (ns)]]&gt;$F$508,Tabla3[[#This Row],[Tiempo_lineal (ns)]]&lt;$F$509)</f>
        <v>0</v>
      </c>
      <c r="W211" t="b">
        <f>OR(Tabla3[[#This Row],[Tiempo_normal (ns)]]&gt;$G$508,Tabla3[[#This Row],[Tiempo_normal (ns)]]&lt;$G$509)</f>
        <v>0</v>
      </c>
      <c r="X211" s="8">
        <v>208</v>
      </c>
      <c r="Y211" t="b">
        <f>OR(Tabla4[[#This Row],[Tiempo_lineal (ns)]]&gt;$I$508,Tabla4[[#This Row],[Tiempo_lineal (ns)]]&lt;$I$509)</f>
        <v>0</v>
      </c>
      <c r="Z211" t="b">
        <f>OR(Tabla4[[#This Row],[Tiempo_normal (ns)]]&gt;$J$508,Tabla4[[#This Row],[Tiempo_normal (ns)]]&lt;$J$509)</f>
        <v>0</v>
      </c>
      <c r="AA211" s="8">
        <v>208</v>
      </c>
      <c r="AB211" t="b">
        <f>OR(Tabla5[[#This Row],[Tiempo_lineal (ns)]]&gt;$L$508,Tabla5[[#This Row],[Tiempo_lineal (ns)]]&lt;$L$509)</f>
        <v>0</v>
      </c>
      <c r="AC211" t="b">
        <f>OR(Tabla5[[#This Row],[Tiempo_normal (ns)]]&gt;$M$508,Tabla5[[#This Row],[Tiempo_normal (ns)]]&lt;$M$509)</f>
        <v>0</v>
      </c>
      <c r="AD211" s="8">
        <v>208</v>
      </c>
      <c r="AE211" t="b">
        <f>OR(Tabla6[[#This Row],[Tiempo_lineal (ns)]]&gt;$O$508,Tabla6[[#This Row],[Tiempo_lineal (ns)]]&lt;$O$509)</f>
        <v>0</v>
      </c>
      <c r="AF211" s="1" t="b">
        <f>OR(Tabla6[[#This Row],[Tiempo_normal (ns)]]&gt;$P$508,Tabla6[[#This Row],[Tiempo_normal (ns)]]&lt;$P$509)</f>
        <v>0</v>
      </c>
    </row>
    <row r="212" spans="2:32" x14ac:dyDescent="0.3">
      <c r="B212">
        <v>209</v>
      </c>
      <c r="C212">
        <v>148</v>
      </c>
      <c r="D212">
        <v>103</v>
      </c>
      <c r="E212">
        <v>209</v>
      </c>
      <c r="F212">
        <v>172</v>
      </c>
      <c r="G212">
        <v>124</v>
      </c>
      <c r="H212">
        <v>209</v>
      </c>
      <c r="I212">
        <v>243</v>
      </c>
      <c r="J212">
        <v>135</v>
      </c>
      <c r="K212">
        <v>209</v>
      </c>
      <c r="L212">
        <v>1411</v>
      </c>
      <c r="M212">
        <v>927</v>
      </c>
      <c r="N212">
        <v>209</v>
      </c>
      <c r="O212">
        <v>4897</v>
      </c>
      <c r="P212">
        <v>690</v>
      </c>
      <c r="R212" s="7">
        <v>209</v>
      </c>
      <c r="S212" t="b">
        <f>OR(Tabla1[[#This Row],[Tiempo_lineal (ns)]]&gt;$C$508,Tabla1[[#This Row],[Tiempo_lineal (ns)]]&lt;$C$509)</f>
        <v>0</v>
      </c>
      <c r="T212" t="b">
        <f>OR(Tabla1[[#This Row],[Tiempo_normal (ns)]]&gt;$D$508,Tabla1[[#This Row],[Tiempo_normal (ns)]]&lt;$D$509)</f>
        <v>0</v>
      </c>
      <c r="U212" s="7">
        <v>209</v>
      </c>
      <c r="V212" t="b">
        <f>OR(Tabla3[[#This Row],[Tiempo_lineal (ns)]]&gt;$F$508,Tabla3[[#This Row],[Tiempo_lineal (ns)]]&lt;$F$509)</f>
        <v>0</v>
      </c>
      <c r="W212" t="b">
        <f>OR(Tabla3[[#This Row],[Tiempo_normal (ns)]]&gt;$G$508,Tabla3[[#This Row],[Tiempo_normal (ns)]]&lt;$G$509)</f>
        <v>0</v>
      </c>
      <c r="X212" s="7">
        <v>209</v>
      </c>
      <c r="Y212" t="b">
        <f>OR(Tabla4[[#This Row],[Tiempo_lineal (ns)]]&gt;$I$508,Tabla4[[#This Row],[Tiempo_lineal (ns)]]&lt;$I$509)</f>
        <v>0</v>
      </c>
      <c r="Z212" t="b">
        <f>OR(Tabla4[[#This Row],[Tiempo_normal (ns)]]&gt;$J$508,Tabla4[[#This Row],[Tiempo_normal (ns)]]&lt;$J$509)</f>
        <v>0</v>
      </c>
      <c r="AA212" s="7">
        <v>209</v>
      </c>
      <c r="AB212" t="b">
        <f>OR(Tabla5[[#This Row],[Tiempo_lineal (ns)]]&gt;$L$508,Tabla5[[#This Row],[Tiempo_lineal (ns)]]&lt;$L$509)</f>
        <v>0</v>
      </c>
      <c r="AC212" t="b">
        <f>OR(Tabla5[[#This Row],[Tiempo_normal (ns)]]&gt;$M$508,Tabla5[[#This Row],[Tiempo_normal (ns)]]&lt;$M$509)</f>
        <v>0</v>
      </c>
      <c r="AD212" s="7">
        <v>209</v>
      </c>
      <c r="AE212" t="b">
        <f>OR(Tabla6[[#This Row],[Tiempo_lineal (ns)]]&gt;$O$508,Tabla6[[#This Row],[Tiempo_lineal (ns)]]&lt;$O$509)</f>
        <v>1</v>
      </c>
      <c r="AF212" s="1" t="b">
        <f>OR(Tabla6[[#This Row],[Tiempo_normal (ns)]]&gt;$P$508,Tabla6[[#This Row],[Tiempo_normal (ns)]]&lt;$P$509)</f>
        <v>0</v>
      </c>
    </row>
    <row r="213" spans="2:32" x14ac:dyDescent="0.3">
      <c r="B213">
        <v>210</v>
      </c>
      <c r="C213">
        <v>136</v>
      </c>
      <c r="D213">
        <v>88</v>
      </c>
      <c r="E213">
        <v>210</v>
      </c>
      <c r="F213">
        <v>174</v>
      </c>
      <c r="G213">
        <v>154</v>
      </c>
      <c r="H213">
        <v>210</v>
      </c>
      <c r="I213">
        <v>755</v>
      </c>
      <c r="J213">
        <v>198</v>
      </c>
      <c r="K213">
        <v>210</v>
      </c>
      <c r="L213">
        <v>404</v>
      </c>
      <c r="M213">
        <v>225</v>
      </c>
      <c r="N213">
        <v>210</v>
      </c>
      <c r="O213">
        <v>1713</v>
      </c>
      <c r="P213">
        <v>1513</v>
      </c>
      <c r="R213" s="8">
        <v>210</v>
      </c>
      <c r="S213" t="b">
        <f>OR(Tabla1[[#This Row],[Tiempo_lineal (ns)]]&gt;$C$508,Tabla1[[#This Row],[Tiempo_lineal (ns)]]&lt;$C$509)</f>
        <v>0</v>
      </c>
      <c r="T213" t="b">
        <f>OR(Tabla1[[#This Row],[Tiempo_normal (ns)]]&gt;$D$508,Tabla1[[#This Row],[Tiempo_normal (ns)]]&lt;$D$509)</f>
        <v>0</v>
      </c>
      <c r="U213" s="8">
        <v>210</v>
      </c>
      <c r="V213" t="b">
        <f>OR(Tabla3[[#This Row],[Tiempo_lineal (ns)]]&gt;$F$508,Tabla3[[#This Row],[Tiempo_lineal (ns)]]&lt;$F$509)</f>
        <v>0</v>
      </c>
      <c r="W213" t="b">
        <f>OR(Tabla3[[#This Row],[Tiempo_normal (ns)]]&gt;$G$508,Tabla3[[#This Row],[Tiempo_normal (ns)]]&lt;$G$509)</f>
        <v>0</v>
      </c>
      <c r="X213" s="8">
        <v>210</v>
      </c>
      <c r="Y213" t="b">
        <f>OR(Tabla4[[#This Row],[Tiempo_lineal (ns)]]&gt;$I$508,Tabla4[[#This Row],[Tiempo_lineal (ns)]]&lt;$I$509)</f>
        <v>1</v>
      </c>
      <c r="Z213" t="b">
        <f>OR(Tabla4[[#This Row],[Tiempo_normal (ns)]]&gt;$J$508,Tabla4[[#This Row],[Tiempo_normal (ns)]]&lt;$J$509)</f>
        <v>0</v>
      </c>
      <c r="AA213" s="8">
        <v>210</v>
      </c>
      <c r="AB213" t="b">
        <f>OR(Tabla5[[#This Row],[Tiempo_lineal (ns)]]&gt;$L$508,Tabla5[[#This Row],[Tiempo_lineal (ns)]]&lt;$L$509)</f>
        <v>0</v>
      </c>
      <c r="AC213" t="b">
        <f>OR(Tabla5[[#This Row],[Tiempo_normal (ns)]]&gt;$M$508,Tabla5[[#This Row],[Tiempo_normal (ns)]]&lt;$M$509)</f>
        <v>0</v>
      </c>
      <c r="AD213" s="8">
        <v>210</v>
      </c>
      <c r="AE213" t="b">
        <f>OR(Tabla6[[#This Row],[Tiempo_lineal (ns)]]&gt;$O$508,Tabla6[[#This Row],[Tiempo_lineal (ns)]]&lt;$O$509)</f>
        <v>0</v>
      </c>
      <c r="AF213" s="1" t="b">
        <f>OR(Tabla6[[#This Row],[Tiempo_normal (ns)]]&gt;$P$508,Tabla6[[#This Row],[Tiempo_normal (ns)]]&lt;$P$509)</f>
        <v>0</v>
      </c>
    </row>
    <row r="214" spans="2:32" x14ac:dyDescent="0.3">
      <c r="B214">
        <v>211</v>
      </c>
      <c r="C214">
        <v>156</v>
      </c>
      <c r="D214">
        <v>96</v>
      </c>
      <c r="E214">
        <v>211</v>
      </c>
      <c r="F214">
        <v>178</v>
      </c>
      <c r="G214">
        <v>46</v>
      </c>
      <c r="H214">
        <v>211</v>
      </c>
      <c r="I214">
        <v>190</v>
      </c>
      <c r="J214">
        <v>204</v>
      </c>
      <c r="K214">
        <v>211</v>
      </c>
      <c r="L214">
        <v>1735</v>
      </c>
      <c r="M214">
        <v>596</v>
      </c>
      <c r="N214">
        <v>211</v>
      </c>
      <c r="O214">
        <v>2176</v>
      </c>
      <c r="P214">
        <v>2671</v>
      </c>
      <c r="R214" s="7">
        <v>211</v>
      </c>
      <c r="S214" t="b">
        <f>OR(Tabla1[[#This Row],[Tiempo_lineal (ns)]]&gt;$C$508,Tabla1[[#This Row],[Tiempo_lineal (ns)]]&lt;$C$509)</f>
        <v>0</v>
      </c>
      <c r="T214" t="b">
        <f>OR(Tabla1[[#This Row],[Tiempo_normal (ns)]]&gt;$D$508,Tabla1[[#This Row],[Tiempo_normal (ns)]]&lt;$D$509)</f>
        <v>0</v>
      </c>
      <c r="U214" s="7">
        <v>211</v>
      </c>
      <c r="V214" t="b">
        <f>OR(Tabla3[[#This Row],[Tiempo_lineal (ns)]]&gt;$F$508,Tabla3[[#This Row],[Tiempo_lineal (ns)]]&lt;$F$509)</f>
        <v>0</v>
      </c>
      <c r="W214" t="b">
        <f>OR(Tabla3[[#This Row],[Tiempo_normal (ns)]]&gt;$G$508,Tabla3[[#This Row],[Tiempo_normal (ns)]]&lt;$G$509)</f>
        <v>0</v>
      </c>
      <c r="X214" s="7">
        <v>211</v>
      </c>
      <c r="Y214" t="b">
        <f>OR(Tabla4[[#This Row],[Tiempo_lineal (ns)]]&gt;$I$508,Tabla4[[#This Row],[Tiempo_lineal (ns)]]&lt;$I$509)</f>
        <v>0</v>
      </c>
      <c r="Z214" t="b">
        <f>OR(Tabla4[[#This Row],[Tiempo_normal (ns)]]&gt;$J$508,Tabla4[[#This Row],[Tiempo_normal (ns)]]&lt;$J$509)</f>
        <v>0</v>
      </c>
      <c r="AA214" s="7">
        <v>211</v>
      </c>
      <c r="AB214" t="b">
        <f>OR(Tabla5[[#This Row],[Tiempo_lineal (ns)]]&gt;$L$508,Tabla5[[#This Row],[Tiempo_lineal (ns)]]&lt;$L$509)</f>
        <v>0</v>
      </c>
      <c r="AC214" t="b">
        <f>OR(Tabla5[[#This Row],[Tiempo_normal (ns)]]&gt;$M$508,Tabla5[[#This Row],[Tiempo_normal (ns)]]&lt;$M$509)</f>
        <v>0</v>
      </c>
      <c r="AD214" s="7">
        <v>211</v>
      </c>
      <c r="AE214" t="b">
        <f>OR(Tabla6[[#This Row],[Tiempo_lineal (ns)]]&gt;$O$508,Tabla6[[#This Row],[Tiempo_lineal (ns)]]&lt;$O$509)</f>
        <v>0</v>
      </c>
      <c r="AF214" s="1" t="b">
        <f>OR(Tabla6[[#This Row],[Tiempo_normal (ns)]]&gt;$P$508,Tabla6[[#This Row],[Tiempo_normal (ns)]]&lt;$P$509)</f>
        <v>0</v>
      </c>
    </row>
    <row r="215" spans="2:32" x14ac:dyDescent="0.3">
      <c r="B215">
        <v>212</v>
      </c>
      <c r="C215">
        <v>113</v>
      </c>
      <c r="D215">
        <v>95</v>
      </c>
      <c r="E215">
        <v>212</v>
      </c>
      <c r="F215">
        <v>101</v>
      </c>
      <c r="G215">
        <v>71</v>
      </c>
      <c r="H215">
        <v>212</v>
      </c>
      <c r="I215">
        <v>296</v>
      </c>
      <c r="J215">
        <v>186</v>
      </c>
      <c r="K215">
        <v>212</v>
      </c>
      <c r="L215">
        <v>1556</v>
      </c>
      <c r="M215">
        <v>245</v>
      </c>
      <c r="N215">
        <v>212</v>
      </c>
      <c r="O215">
        <v>2514</v>
      </c>
      <c r="P215">
        <v>1909</v>
      </c>
      <c r="R215" s="8">
        <v>212</v>
      </c>
      <c r="S215" t="b">
        <f>OR(Tabla1[[#This Row],[Tiempo_lineal (ns)]]&gt;$C$508,Tabla1[[#This Row],[Tiempo_lineal (ns)]]&lt;$C$509)</f>
        <v>0</v>
      </c>
      <c r="T215" t="b">
        <f>OR(Tabla1[[#This Row],[Tiempo_normal (ns)]]&gt;$D$508,Tabla1[[#This Row],[Tiempo_normal (ns)]]&lt;$D$509)</f>
        <v>0</v>
      </c>
      <c r="U215" s="8">
        <v>212</v>
      </c>
      <c r="V215" t="b">
        <f>OR(Tabla3[[#This Row],[Tiempo_lineal (ns)]]&gt;$F$508,Tabla3[[#This Row],[Tiempo_lineal (ns)]]&lt;$F$509)</f>
        <v>0</v>
      </c>
      <c r="W215" t="b">
        <f>OR(Tabla3[[#This Row],[Tiempo_normal (ns)]]&gt;$G$508,Tabla3[[#This Row],[Tiempo_normal (ns)]]&lt;$G$509)</f>
        <v>0</v>
      </c>
      <c r="X215" s="8">
        <v>212</v>
      </c>
      <c r="Y215" t="b">
        <f>OR(Tabla4[[#This Row],[Tiempo_lineal (ns)]]&gt;$I$508,Tabla4[[#This Row],[Tiempo_lineal (ns)]]&lt;$I$509)</f>
        <v>0</v>
      </c>
      <c r="Z215" t="b">
        <f>OR(Tabla4[[#This Row],[Tiempo_normal (ns)]]&gt;$J$508,Tabla4[[#This Row],[Tiempo_normal (ns)]]&lt;$J$509)</f>
        <v>0</v>
      </c>
      <c r="AA215" s="8">
        <v>212</v>
      </c>
      <c r="AB215" t="b">
        <f>OR(Tabla5[[#This Row],[Tiempo_lineal (ns)]]&gt;$L$508,Tabla5[[#This Row],[Tiempo_lineal (ns)]]&lt;$L$509)</f>
        <v>0</v>
      </c>
      <c r="AC215" t="b">
        <f>OR(Tabla5[[#This Row],[Tiempo_normal (ns)]]&gt;$M$508,Tabla5[[#This Row],[Tiempo_normal (ns)]]&lt;$M$509)</f>
        <v>0</v>
      </c>
      <c r="AD215" s="8">
        <v>212</v>
      </c>
      <c r="AE215" t="b">
        <f>OR(Tabla6[[#This Row],[Tiempo_lineal (ns)]]&gt;$O$508,Tabla6[[#This Row],[Tiempo_lineal (ns)]]&lt;$O$509)</f>
        <v>0</v>
      </c>
      <c r="AF215" s="1" t="b">
        <f>OR(Tabla6[[#This Row],[Tiempo_normal (ns)]]&gt;$P$508,Tabla6[[#This Row],[Tiempo_normal (ns)]]&lt;$P$509)</f>
        <v>0</v>
      </c>
    </row>
    <row r="216" spans="2:32" x14ac:dyDescent="0.3">
      <c r="B216">
        <v>213</v>
      </c>
      <c r="C216">
        <v>108</v>
      </c>
      <c r="D216">
        <v>127</v>
      </c>
      <c r="E216">
        <v>213</v>
      </c>
      <c r="F216">
        <v>136</v>
      </c>
      <c r="G216">
        <v>53</v>
      </c>
      <c r="H216">
        <v>213</v>
      </c>
      <c r="I216">
        <v>195</v>
      </c>
      <c r="J216">
        <v>123</v>
      </c>
      <c r="K216">
        <v>213</v>
      </c>
      <c r="L216">
        <v>1501</v>
      </c>
      <c r="M216">
        <v>426</v>
      </c>
      <c r="N216">
        <v>213</v>
      </c>
      <c r="O216">
        <v>2474</v>
      </c>
      <c r="P216">
        <v>923</v>
      </c>
      <c r="R216" s="7">
        <v>213</v>
      </c>
      <c r="S216" t="b">
        <f>OR(Tabla1[[#This Row],[Tiempo_lineal (ns)]]&gt;$C$508,Tabla1[[#This Row],[Tiempo_lineal (ns)]]&lt;$C$509)</f>
        <v>0</v>
      </c>
      <c r="T216" t="b">
        <f>OR(Tabla1[[#This Row],[Tiempo_normal (ns)]]&gt;$D$508,Tabla1[[#This Row],[Tiempo_normal (ns)]]&lt;$D$509)</f>
        <v>0</v>
      </c>
      <c r="U216" s="7">
        <v>213</v>
      </c>
      <c r="V216" t="b">
        <f>OR(Tabla3[[#This Row],[Tiempo_lineal (ns)]]&gt;$F$508,Tabla3[[#This Row],[Tiempo_lineal (ns)]]&lt;$F$509)</f>
        <v>0</v>
      </c>
      <c r="W216" t="b">
        <f>OR(Tabla3[[#This Row],[Tiempo_normal (ns)]]&gt;$G$508,Tabla3[[#This Row],[Tiempo_normal (ns)]]&lt;$G$509)</f>
        <v>0</v>
      </c>
      <c r="X216" s="7">
        <v>213</v>
      </c>
      <c r="Y216" t="b">
        <f>OR(Tabla4[[#This Row],[Tiempo_lineal (ns)]]&gt;$I$508,Tabla4[[#This Row],[Tiempo_lineal (ns)]]&lt;$I$509)</f>
        <v>0</v>
      </c>
      <c r="Z216" t="b">
        <f>OR(Tabla4[[#This Row],[Tiempo_normal (ns)]]&gt;$J$508,Tabla4[[#This Row],[Tiempo_normal (ns)]]&lt;$J$509)</f>
        <v>0</v>
      </c>
      <c r="AA216" s="7">
        <v>213</v>
      </c>
      <c r="AB216" t="b">
        <f>OR(Tabla5[[#This Row],[Tiempo_lineal (ns)]]&gt;$L$508,Tabla5[[#This Row],[Tiempo_lineal (ns)]]&lt;$L$509)</f>
        <v>0</v>
      </c>
      <c r="AC216" t="b">
        <f>OR(Tabla5[[#This Row],[Tiempo_normal (ns)]]&gt;$M$508,Tabla5[[#This Row],[Tiempo_normal (ns)]]&lt;$M$509)</f>
        <v>0</v>
      </c>
      <c r="AD216" s="7">
        <v>213</v>
      </c>
      <c r="AE216" t="b">
        <f>OR(Tabla6[[#This Row],[Tiempo_lineal (ns)]]&gt;$O$508,Tabla6[[#This Row],[Tiempo_lineal (ns)]]&lt;$O$509)</f>
        <v>0</v>
      </c>
      <c r="AF216" s="1" t="b">
        <f>OR(Tabla6[[#This Row],[Tiempo_normal (ns)]]&gt;$P$508,Tabla6[[#This Row],[Tiempo_normal (ns)]]&lt;$P$509)</f>
        <v>0</v>
      </c>
    </row>
    <row r="217" spans="2:32" x14ac:dyDescent="0.3">
      <c r="B217">
        <v>214</v>
      </c>
      <c r="C217">
        <v>75</v>
      </c>
      <c r="D217">
        <v>97</v>
      </c>
      <c r="E217">
        <v>214</v>
      </c>
      <c r="F217">
        <v>134</v>
      </c>
      <c r="G217">
        <v>40</v>
      </c>
      <c r="H217">
        <v>214</v>
      </c>
      <c r="I217">
        <v>294</v>
      </c>
      <c r="J217">
        <v>133</v>
      </c>
      <c r="K217">
        <v>214</v>
      </c>
      <c r="L217">
        <v>1079</v>
      </c>
      <c r="M217">
        <v>384</v>
      </c>
      <c r="N217">
        <v>214</v>
      </c>
      <c r="O217">
        <v>3113</v>
      </c>
      <c r="P217">
        <v>2235</v>
      </c>
      <c r="R217" s="8">
        <v>214</v>
      </c>
      <c r="S217" t="b">
        <f>OR(Tabla1[[#This Row],[Tiempo_lineal (ns)]]&gt;$C$508,Tabla1[[#This Row],[Tiempo_lineal (ns)]]&lt;$C$509)</f>
        <v>0</v>
      </c>
      <c r="T217" t="b">
        <f>OR(Tabla1[[#This Row],[Tiempo_normal (ns)]]&gt;$D$508,Tabla1[[#This Row],[Tiempo_normal (ns)]]&lt;$D$509)</f>
        <v>0</v>
      </c>
      <c r="U217" s="8">
        <v>214</v>
      </c>
      <c r="V217" t="b">
        <f>OR(Tabla3[[#This Row],[Tiempo_lineal (ns)]]&gt;$F$508,Tabla3[[#This Row],[Tiempo_lineal (ns)]]&lt;$F$509)</f>
        <v>0</v>
      </c>
      <c r="W217" t="b">
        <f>OR(Tabla3[[#This Row],[Tiempo_normal (ns)]]&gt;$G$508,Tabla3[[#This Row],[Tiempo_normal (ns)]]&lt;$G$509)</f>
        <v>0</v>
      </c>
      <c r="X217" s="8">
        <v>214</v>
      </c>
      <c r="Y217" t="b">
        <f>OR(Tabla4[[#This Row],[Tiempo_lineal (ns)]]&gt;$I$508,Tabla4[[#This Row],[Tiempo_lineal (ns)]]&lt;$I$509)</f>
        <v>0</v>
      </c>
      <c r="Z217" t="b">
        <f>OR(Tabla4[[#This Row],[Tiempo_normal (ns)]]&gt;$J$508,Tabla4[[#This Row],[Tiempo_normal (ns)]]&lt;$J$509)</f>
        <v>0</v>
      </c>
      <c r="AA217" s="8">
        <v>214</v>
      </c>
      <c r="AB217" t="b">
        <f>OR(Tabla5[[#This Row],[Tiempo_lineal (ns)]]&gt;$L$508,Tabla5[[#This Row],[Tiempo_lineal (ns)]]&lt;$L$509)</f>
        <v>0</v>
      </c>
      <c r="AC217" t="b">
        <f>OR(Tabla5[[#This Row],[Tiempo_normal (ns)]]&gt;$M$508,Tabla5[[#This Row],[Tiempo_normal (ns)]]&lt;$M$509)</f>
        <v>0</v>
      </c>
      <c r="AD217" s="8">
        <v>214</v>
      </c>
      <c r="AE217" t="b">
        <f>OR(Tabla6[[#This Row],[Tiempo_lineal (ns)]]&gt;$O$508,Tabla6[[#This Row],[Tiempo_lineal (ns)]]&lt;$O$509)</f>
        <v>0</v>
      </c>
      <c r="AF217" s="1" t="b">
        <f>OR(Tabla6[[#This Row],[Tiempo_normal (ns)]]&gt;$P$508,Tabla6[[#This Row],[Tiempo_normal (ns)]]&lt;$P$509)</f>
        <v>0</v>
      </c>
    </row>
    <row r="218" spans="2:32" x14ac:dyDescent="0.3">
      <c r="B218">
        <v>215</v>
      </c>
      <c r="C218">
        <v>137</v>
      </c>
      <c r="D218">
        <v>87</v>
      </c>
      <c r="E218">
        <v>215</v>
      </c>
      <c r="F218">
        <v>105</v>
      </c>
      <c r="G218">
        <v>67</v>
      </c>
      <c r="H218">
        <v>215</v>
      </c>
      <c r="I218">
        <v>244</v>
      </c>
      <c r="J218">
        <v>111</v>
      </c>
      <c r="K218">
        <v>215</v>
      </c>
      <c r="L218">
        <v>1018</v>
      </c>
      <c r="M218">
        <v>515</v>
      </c>
      <c r="N218">
        <v>215</v>
      </c>
      <c r="O218">
        <v>2580</v>
      </c>
      <c r="P218">
        <v>1942</v>
      </c>
      <c r="R218" s="7">
        <v>215</v>
      </c>
      <c r="S218" t="b">
        <f>OR(Tabla1[[#This Row],[Tiempo_lineal (ns)]]&gt;$C$508,Tabla1[[#This Row],[Tiempo_lineal (ns)]]&lt;$C$509)</f>
        <v>0</v>
      </c>
      <c r="T218" t="b">
        <f>OR(Tabla1[[#This Row],[Tiempo_normal (ns)]]&gt;$D$508,Tabla1[[#This Row],[Tiempo_normal (ns)]]&lt;$D$509)</f>
        <v>0</v>
      </c>
      <c r="U218" s="7">
        <v>215</v>
      </c>
      <c r="V218" t="b">
        <f>OR(Tabla3[[#This Row],[Tiempo_lineal (ns)]]&gt;$F$508,Tabla3[[#This Row],[Tiempo_lineal (ns)]]&lt;$F$509)</f>
        <v>0</v>
      </c>
      <c r="W218" t="b">
        <f>OR(Tabla3[[#This Row],[Tiempo_normal (ns)]]&gt;$G$508,Tabla3[[#This Row],[Tiempo_normal (ns)]]&lt;$G$509)</f>
        <v>0</v>
      </c>
      <c r="X218" s="7">
        <v>215</v>
      </c>
      <c r="Y218" t="b">
        <f>OR(Tabla4[[#This Row],[Tiempo_lineal (ns)]]&gt;$I$508,Tabla4[[#This Row],[Tiempo_lineal (ns)]]&lt;$I$509)</f>
        <v>0</v>
      </c>
      <c r="Z218" t="b">
        <f>OR(Tabla4[[#This Row],[Tiempo_normal (ns)]]&gt;$J$508,Tabla4[[#This Row],[Tiempo_normal (ns)]]&lt;$J$509)</f>
        <v>0</v>
      </c>
      <c r="AA218" s="7">
        <v>215</v>
      </c>
      <c r="AB218" t="b">
        <f>OR(Tabla5[[#This Row],[Tiempo_lineal (ns)]]&gt;$L$508,Tabla5[[#This Row],[Tiempo_lineal (ns)]]&lt;$L$509)</f>
        <v>0</v>
      </c>
      <c r="AC218" t="b">
        <f>OR(Tabla5[[#This Row],[Tiempo_normal (ns)]]&gt;$M$508,Tabla5[[#This Row],[Tiempo_normal (ns)]]&lt;$M$509)</f>
        <v>0</v>
      </c>
      <c r="AD218" s="7">
        <v>215</v>
      </c>
      <c r="AE218" t="b">
        <f>OR(Tabla6[[#This Row],[Tiempo_lineal (ns)]]&gt;$O$508,Tabla6[[#This Row],[Tiempo_lineal (ns)]]&lt;$O$509)</f>
        <v>0</v>
      </c>
      <c r="AF218" s="1" t="b">
        <f>OR(Tabla6[[#This Row],[Tiempo_normal (ns)]]&gt;$P$508,Tabla6[[#This Row],[Tiempo_normal (ns)]]&lt;$P$509)</f>
        <v>0</v>
      </c>
    </row>
    <row r="219" spans="2:32" x14ac:dyDescent="0.3">
      <c r="B219">
        <v>216</v>
      </c>
      <c r="C219">
        <v>143</v>
      </c>
      <c r="D219">
        <v>82</v>
      </c>
      <c r="E219">
        <v>216</v>
      </c>
      <c r="F219">
        <v>188</v>
      </c>
      <c r="G219">
        <v>128</v>
      </c>
      <c r="H219">
        <v>216</v>
      </c>
      <c r="I219">
        <v>200</v>
      </c>
      <c r="J219">
        <v>122</v>
      </c>
      <c r="K219">
        <v>216</v>
      </c>
      <c r="L219">
        <v>887</v>
      </c>
      <c r="M219">
        <v>704</v>
      </c>
      <c r="N219">
        <v>216</v>
      </c>
      <c r="O219">
        <v>3210</v>
      </c>
      <c r="P219">
        <v>2199</v>
      </c>
      <c r="R219" s="8">
        <v>216</v>
      </c>
      <c r="S219" t="b">
        <f>OR(Tabla1[[#This Row],[Tiempo_lineal (ns)]]&gt;$C$508,Tabla1[[#This Row],[Tiempo_lineal (ns)]]&lt;$C$509)</f>
        <v>0</v>
      </c>
      <c r="T219" t="b">
        <f>OR(Tabla1[[#This Row],[Tiempo_normal (ns)]]&gt;$D$508,Tabla1[[#This Row],[Tiempo_normal (ns)]]&lt;$D$509)</f>
        <v>0</v>
      </c>
      <c r="U219" s="8">
        <v>216</v>
      </c>
      <c r="V219" t="b">
        <f>OR(Tabla3[[#This Row],[Tiempo_lineal (ns)]]&gt;$F$508,Tabla3[[#This Row],[Tiempo_lineal (ns)]]&lt;$F$509)</f>
        <v>0</v>
      </c>
      <c r="W219" t="b">
        <f>OR(Tabla3[[#This Row],[Tiempo_normal (ns)]]&gt;$G$508,Tabla3[[#This Row],[Tiempo_normal (ns)]]&lt;$G$509)</f>
        <v>0</v>
      </c>
      <c r="X219" s="8">
        <v>216</v>
      </c>
      <c r="Y219" t="b">
        <f>OR(Tabla4[[#This Row],[Tiempo_lineal (ns)]]&gt;$I$508,Tabla4[[#This Row],[Tiempo_lineal (ns)]]&lt;$I$509)</f>
        <v>0</v>
      </c>
      <c r="Z219" t="b">
        <f>OR(Tabla4[[#This Row],[Tiempo_normal (ns)]]&gt;$J$508,Tabla4[[#This Row],[Tiempo_normal (ns)]]&lt;$J$509)</f>
        <v>0</v>
      </c>
      <c r="AA219" s="8">
        <v>216</v>
      </c>
      <c r="AB219" t="b">
        <f>OR(Tabla5[[#This Row],[Tiempo_lineal (ns)]]&gt;$L$508,Tabla5[[#This Row],[Tiempo_lineal (ns)]]&lt;$L$509)</f>
        <v>0</v>
      </c>
      <c r="AC219" t="b">
        <f>OR(Tabla5[[#This Row],[Tiempo_normal (ns)]]&gt;$M$508,Tabla5[[#This Row],[Tiempo_normal (ns)]]&lt;$M$509)</f>
        <v>0</v>
      </c>
      <c r="AD219" s="8">
        <v>216</v>
      </c>
      <c r="AE219" t="b">
        <f>OR(Tabla6[[#This Row],[Tiempo_lineal (ns)]]&gt;$O$508,Tabla6[[#This Row],[Tiempo_lineal (ns)]]&lt;$O$509)</f>
        <v>0</v>
      </c>
      <c r="AF219" s="1" t="b">
        <f>OR(Tabla6[[#This Row],[Tiempo_normal (ns)]]&gt;$P$508,Tabla6[[#This Row],[Tiempo_normal (ns)]]&lt;$P$509)</f>
        <v>0</v>
      </c>
    </row>
    <row r="220" spans="2:32" x14ac:dyDescent="0.3">
      <c r="B220">
        <v>217</v>
      </c>
      <c r="C220">
        <v>134</v>
      </c>
      <c r="D220">
        <v>97</v>
      </c>
      <c r="E220">
        <v>217</v>
      </c>
      <c r="F220">
        <v>154</v>
      </c>
      <c r="G220">
        <v>82</v>
      </c>
      <c r="H220">
        <v>217</v>
      </c>
      <c r="I220">
        <v>1094</v>
      </c>
      <c r="J220">
        <v>160</v>
      </c>
      <c r="K220">
        <v>217</v>
      </c>
      <c r="L220">
        <v>1534</v>
      </c>
      <c r="M220">
        <v>959</v>
      </c>
      <c r="N220">
        <v>217</v>
      </c>
      <c r="O220">
        <v>3139</v>
      </c>
      <c r="P220">
        <v>912</v>
      </c>
      <c r="R220" s="7">
        <v>217</v>
      </c>
      <c r="S220" t="b">
        <f>OR(Tabla1[[#This Row],[Tiempo_lineal (ns)]]&gt;$C$508,Tabla1[[#This Row],[Tiempo_lineal (ns)]]&lt;$C$509)</f>
        <v>0</v>
      </c>
      <c r="T220" t="b">
        <f>OR(Tabla1[[#This Row],[Tiempo_normal (ns)]]&gt;$D$508,Tabla1[[#This Row],[Tiempo_normal (ns)]]&lt;$D$509)</f>
        <v>0</v>
      </c>
      <c r="U220" s="7">
        <v>217</v>
      </c>
      <c r="V220" t="b">
        <f>OR(Tabla3[[#This Row],[Tiempo_lineal (ns)]]&gt;$F$508,Tabla3[[#This Row],[Tiempo_lineal (ns)]]&lt;$F$509)</f>
        <v>0</v>
      </c>
      <c r="W220" t="b">
        <f>OR(Tabla3[[#This Row],[Tiempo_normal (ns)]]&gt;$G$508,Tabla3[[#This Row],[Tiempo_normal (ns)]]&lt;$G$509)</f>
        <v>0</v>
      </c>
      <c r="X220" s="7">
        <v>217</v>
      </c>
      <c r="Y220" t="b">
        <f>OR(Tabla4[[#This Row],[Tiempo_lineal (ns)]]&gt;$I$508,Tabla4[[#This Row],[Tiempo_lineal (ns)]]&lt;$I$509)</f>
        <v>1</v>
      </c>
      <c r="Z220" t="b">
        <f>OR(Tabla4[[#This Row],[Tiempo_normal (ns)]]&gt;$J$508,Tabla4[[#This Row],[Tiempo_normal (ns)]]&lt;$J$509)</f>
        <v>0</v>
      </c>
      <c r="AA220" s="7">
        <v>217</v>
      </c>
      <c r="AB220" t="b">
        <f>OR(Tabla5[[#This Row],[Tiempo_lineal (ns)]]&gt;$L$508,Tabla5[[#This Row],[Tiempo_lineal (ns)]]&lt;$L$509)</f>
        <v>0</v>
      </c>
      <c r="AC220" t="b">
        <f>OR(Tabla5[[#This Row],[Tiempo_normal (ns)]]&gt;$M$508,Tabla5[[#This Row],[Tiempo_normal (ns)]]&lt;$M$509)</f>
        <v>0</v>
      </c>
      <c r="AD220" s="7">
        <v>217</v>
      </c>
      <c r="AE220" t="b">
        <f>OR(Tabla6[[#This Row],[Tiempo_lineal (ns)]]&gt;$O$508,Tabla6[[#This Row],[Tiempo_lineal (ns)]]&lt;$O$509)</f>
        <v>0</v>
      </c>
      <c r="AF220" s="1" t="b">
        <f>OR(Tabla6[[#This Row],[Tiempo_normal (ns)]]&gt;$P$508,Tabla6[[#This Row],[Tiempo_normal (ns)]]&lt;$P$509)</f>
        <v>0</v>
      </c>
    </row>
    <row r="221" spans="2:32" x14ac:dyDescent="0.3">
      <c r="B221">
        <v>218</v>
      </c>
      <c r="C221">
        <v>135</v>
      </c>
      <c r="D221">
        <v>121</v>
      </c>
      <c r="E221">
        <v>218</v>
      </c>
      <c r="F221">
        <v>138</v>
      </c>
      <c r="G221">
        <v>253</v>
      </c>
      <c r="H221">
        <v>218</v>
      </c>
      <c r="I221">
        <v>304</v>
      </c>
      <c r="J221">
        <v>200</v>
      </c>
      <c r="K221">
        <v>218</v>
      </c>
      <c r="L221">
        <v>1622</v>
      </c>
      <c r="M221">
        <v>667</v>
      </c>
      <c r="N221">
        <v>218</v>
      </c>
      <c r="O221">
        <v>7132</v>
      </c>
      <c r="P221">
        <v>1518</v>
      </c>
      <c r="R221" s="8">
        <v>218</v>
      </c>
      <c r="S221" t="b">
        <f>OR(Tabla1[[#This Row],[Tiempo_lineal (ns)]]&gt;$C$508,Tabla1[[#This Row],[Tiempo_lineal (ns)]]&lt;$C$509)</f>
        <v>0</v>
      </c>
      <c r="T221" t="b">
        <f>OR(Tabla1[[#This Row],[Tiempo_normal (ns)]]&gt;$D$508,Tabla1[[#This Row],[Tiempo_normal (ns)]]&lt;$D$509)</f>
        <v>0</v>
      </c>
      <c r="U221" s="8">
        <v>218</v>
      </c>
      <c r="V221" t="b">
        <f>OR(Tabla3[[#This Row],[Tiempo_lineal (ns)]]&gt;$F$508,Tabla3[[#This Row],[Tiempo_lineal (ns)]]&lt;$F$509)</f>
        <v>0</v>
      </c>
      <c r="W221" t="b">
        <f>OR(Tabla3[[#This Row],[Tiempo_normal (ns)]]&gt;$G$508,Tabla3[[#This Row],[Tiempo_normal (ns)]]&lt;$G$509)</f>
        <v>1</v>
      </c>
      <c r="X221" s="8">
        <v>218</v>
      </c>
      <c r="Y221" t="b">
        <f>OR(Tabla4[[#This Row],[Tiempo_lineal (ns)]]&gt;$I$508,Tabla4[[#This Row],[Tiempo_lineal (ns)]]&lt;$I$509)</f>
        <v>0</v>
      </c>
      <c r="Z221" t="b">
        <f>OR(Tabla4[[#This Row],[Tiempo_normal (ns)]]&gt;$J$508,Tabla4[[#This Row],[Tiempo_normal (ns)]]&lt;$J$509)</f>
        <v>0</v>
      </c>
      <c r="AA221" s="8">
        <v>218</v>
      </c>
      <c r="AB221" t="b">
        <f>OR(Tabla5[[#This Row],[Tiempo_lineal (ns)]]&gt;$L$508,Tabla5[[#This Row],[Tiempo_lineal (ns)]]&lt;$L$509)</f>
        <v>0</v>
      </c>
      <c r="AC221" t="b">
        <f>OR(Tabla5[[#This Row],[Tiempo_normal (ns)]]&gt;$M$508,Tabla5[[#This Row],[Tiempo_normal (ns)]]&lt;$M$509)</f>
        <v>0</v>
      </c>
      <c r="AD221" s="8">
        <v>218</v>
      </c>
      <c r="AE221" t="b">
        <f>OR(Tabla6[[#This Row],[Tiempo_lineal (ns)]]&gt;$O$508,Tabla6[[#This Row],[Tiempo_lineal (ns)]]&lt;$O$509)</f>
        <v>1</v>
      </c>
      <c r="AF221" s="1" t="b">
        <f>OR(Tabla6[[#This Row],[Tiempo_normal (ns)]]&gt;$P$508,Tabla6[[#This Row],[Tiempo_normal (ns)]]&lt;$P$509)</f>
        <v>0</v>
      </c>
    </row>
    <row r="222" spans="2:32" x14ac:dyDescent="0.3">
      <c r="B222">
        <v>219</v>
      </c>
      <c r="C222">
        <v>180</v>
      </c>
      <c r="D222">
        <v>92</v>
      </c>
      <c r="E222">
        <v>219</v>
      </c>
      <c r="F222">
        <v>223</v>
      </c>
      <c r="G222">
        <v>97</v>
      </c>
      <c r="H222">
        <v>219</v>
      </c>
      <c r="I222">
        <v>448</v>
      </c>
      <c r="J222">
        <v>311</v>
      </c>
      <c r="K222">
        <v>219</v>
      </c>
      <c r="L222">
        <v>998</v>
      </c>
      <c r="M222">
        <v>437</v>
      </c>
      <c r="N222">
        <v>219</v>
      </c>
      <c r="O222">
        <v>2470</v>
      </c>
      <c r="P222">
        <v>1020</v>
      </c>
      <c r="R222" s="7">
        <v>219</v>
      </c>
      <c r="S222" t="b">
        <f>OR(Tabla1[[#This Row],[Tiempo_lineal (ns)]]&gt;$C$508,Tabla1[[#This Row],[Tiempo_lineal (ns)]]&lt;$C$509)</f>
        <v>0</v>
      </c>
      <c r="T222" t="b">
        <f>OR(Tabla1[[#This Row],[Tiempo_normal (ns)]]&gt;$D$508,Tabla1[[#This Row],[Tiempo_normal (ns)]]&lt;$D$509)</f>
        <v>0</v>
      </c>
      <c r="U222" s="7">
        <v>219</v>
      </c>
      <c r="V222" t="b">
        <f>OR(Tabla3[[#This Row],[Tiempo_lineal (ns)]]&gt;$F$508,Tabla3[[#This Row],[Tiempo_lineal (ns)]]&lt;$F$509)</f>
        <v>0</v>
      </c>
      <c r="W222" t="b">
        <f>OR(Tabla3[[#This Row],[Tiempo_normal (ns)]]&gt;$G$508,Tabla3[[#This Row],[Tiempo_normal (ns)]]&lt;$G$509)</f>
        <v>0</v>
      </c>
      <c r="X222" s="7">
        <v>219</v>
      </c>
      <c r="Y222" t="b">
        <f>OR(Tabla4[[#This Row],[Tiempo_lineal (ns)]]&gt;$I$508,Tabla4[[#This Row],[Tiempo_lineal (ns)]]&lt;$I$509)</f>
        <v>0</v>
      </c>
      <c r="Z222" t="b">
        <f>OR(Tabla4[[#This Row],[Tiempo_normal (ns)]]&gt;$J$508,Tabla4[[#This Row],[Tiempo_normal (ns)]]&lt;$J$509)</f>
        <v>0</v>
      </c>
      <c r="AA222" s="7">
        <v>219</v>
      </c>
      <c r="AB222" t="b">
        <f>OR(Tabla5[[#This Row],[Tiempo_lineal (ns)]]&gt;$L$508,Tabla5[[#This Row],[Tiempo_lineal (ns)]]&lt;$L$509)</f>
        <v>0</v>
      </c>
      <c r="AC222" t="b">
        <f>OR(Tabla5[[#This Row],[Tiempo_normal (ns)]]&gt;$M$508,Tabla5[[#This Row],[Tiempo_normal (ns)]]&lt;$M$509)</f>
        <v>0</v>
      </c>
      <c r="AD222" s="7">
        <v>219</v>
      </c>
      <c r="AE222" t="b">
        <f>OR(Tabla6[[#This Row],[Tiempo_lineal (ns)]]&gt;$O$508,Tabla6[[#This Row],[Tiempo_lineal (ns)]]&lt;$O$509)</f>
        <v>0</v>
      </c>
      <c r="AF222" s="1" t="b">
        <f>OR(Tabla6[[#This Row],[Tiempo_normal (ns)]]&gt;$P$508,Tabla6[[#This Row],[Tiempo_normal (ns)]]&lt;$P$509)</f>
        <v>0</v>
      </c>
    </row>
    <row r="223" spans="2:32" x14ac:dyDescent="0.3">
      <c r="B223">
        <v>220</v>
      </c>
      <c r="C223">
        <v>170</v>
      </c>
      <c r="D223">
        <v>93</v>
      </c>
      <c r="E223">
        <v>220</v>
      </c>
      <c r="F223">
        <v>169</v>
      </c>
      <c r="G223">
        <v>47</v>
      </c>
      <c r="H223">
        <v>220</v>
      </c>
      <c r="I223">
        <v>281</v>
      </c>
      <c r="J223">
        <v>212</v>
      </c>
      <c r="K223">
        <v>220</v>
      </c>
      <c r="L223">
        <v>1739</v>
      </c>
      <c r="M223">
        <v>346</v>
      </c>
      <c r="N223">
        <v>220</v>
      </c>
      <c r="O223">
        <v>2815</v>
      </c>
      <c r="P223">
        <v>1719</v>
      </c>
      <c r="R223" s="8">
        <v>220</v>
      </c>
      <c r="S223" t="b">
        <f>OR(Tabla1[[#This Row],[Tiempo_lineal (ns)]]&gt;$C$508,Tabla1[[#This Row],[Tiempo_lineal (ns)]]&lt;$C$509)</f>
        <v>0</v>
      </c>
      <c r="T223" t="b">
        <f>OR(Tabla1[[#This Row],[Tiempo_normal (ns)]]&gt;$D$508,Tabla1[[#This Row],[Tiempo_normal (ns)]]&lt;$D$509)</f>
        <v>0</v>
      </c>
      <c r="U223" s="8">
        <v>220</v>
      </c>
      <c r="V223" t="b">
        <f>OR(Tabla3[[#This Row],[Tiempo_lineal (ns)]]&gt;$F$508,Tabla3[[#This Row],[Tiempo_lineal (ns)]]&lt;$F$509)</f>
        <v>0</v>
      </c>
      <c r="W223" t="b">
        <f>OR(Tabla3[[#This Row],[Tiempo_normal (ns)]]&gt;$G$508,Tabla3[[#This Row],[Tiempo_normal (ns)]]&lt;$G$509)</f>
        <v>0</v>
      </c>
      <c r="X223" s="8">
        <v>220</v>
      </c>
      <c r="Y223" t="b">
        <f>OR(Tabla4[[#This Row],[Tiempo_lineal (ns)]]&gt;$I$508,Tabla4[[#This Row],[Tiempo_lineal (ns)]]&lt;$I$509)</f>
        <v>0</v>
      </c>
      <c r="Z223" t="b">
        <f>OR(Tabla4[[#This Row],[Tiempo_normal (ns)]]&gt;$J$508,Tabla4[[#This Row],[Tiempo_normal (ns)]]&lt;$J$509)</f>
        <v>0</v>
      </c>
      <c r="AA223" s="8">
        <v>220</v>
      </c>
      <c r="AB223" t="b">
        <f>OR(Tabla5[[#This Row],[Tiempo_lineal (ns)]]&gt;$L$508,Tabla5[[#This Row],[Tiempo_lineal (ns)]]&lt;$L$509)</f>
        <v>0</v>
      </c>
      <c r="AC223" t="b">
        <f>OR(Tabla5[[#This Row],[Tiempo_normal (ns)]]&gt;$M$508,Tabla5[[#This Row],[Tiempo_normal (ns)]]&lt;$M$509)</f>
        <v>0</v>
      </c>
      <c r="AD223" s="8">
        <v>220</v>
      </c>
      <c r="AE223" t="b">
        <f>OR(Tabla6[[#This Row],[Tiempo_lineal (ns)]]&gt;$O$508,Tabla6[[#This Row],[Tiempo_lineal (ns)]]&lt;$O$509)</f>
        <v>0</v>
      </c>
      <c r="AF223" s="1" t="b">
        <f>OR(Tabla6[[#This Row],[Tiempo_normal (ns)]]&gt;$P$508,Tabla6[[#This Row],[Tiempo_normal (ns)]]&lt;$P$509)</f>
        <v>0</v>
      </c>
    </row>
    <row r="224" spans="2:32" x14ac:dyDescent="0.3">
      <c r="B224">
        <v>221</v>
      </c>
      <c r="C224">
        <v>134</v>
      </c>
      <c r="D224">
        <v>84</v>
      </c>
      <c r="E224">
        <v>221</v>
      </c>
      <c r="F224">
        <v>113</v>
      </c>
      <c r="G224">
        <v>103</v>
      </c>
      <c r="H224">
        <v>221</v>
      </c>
      <c r="I224">
        <v>232</v>
      </c>
      <c r="J224">
        <v>131</v>
      </c>
      <c r="K224">
        <v>221</v>
      </c>
      <c r="L224">
        <v>2526</v>
      </c>
      <c r="M224">
        <v>118</v>
      </c>
      <c r="N224">
        <v>221</v>
      </c>
      <c r="O224">
        <v>2661</v>
      </c>
      <c r="P224">
        <v>731</v>
      </c>
      <c r="R224" s="7">
        <v>221</v>
      </c>
      <c r="S224" t="b">
        <f>OR(Tabla1[[#This Row],[Tiempo_lineal (ns)]]&gt;$C$508,Tabla1[[#This Row],[Tiempo_lineal (ns)]]&lt;$C$509)</f>
        <v>0</v>
      </c>
      <c r="T224" t="b">
        <f>OR(Tabla1[[#This Row],[Tiempo_normal (ns)]]&gt;$D$508,Tabla1[[#This Row],[Tiempo_normal (ns)]]&lt;$D$509)</f>
        <v>0</v>
      </c>
      <c r="U224" s="7">
        <v>221</v>
      </c>
      <c r="V224" t="b">
        <f>OR(Tabla3[[#This Row],[Tiempo_lineal (ns)]]&gt;$F$508,Tabla3[[#This Row],[Tiempo_lineal (ns)]]&lt;$F$509)</f>
        <v>0</v>
      </c>
      <c r="W224" t="b">
        <f>OR(Tabla3[[#This Row],[Tiempo_normal (ns)]]&gt;$G$508,Tabla3[[#This Row],[Tiempo_normal (ns)]]&lt;$G$509)</f>
        <v>0</v>
      </c>
      <c r="X224" s="7">
        <v>221</v>
      </c>
      <c r="Y224" t="b">
        <f>OR(Tabla4[[#This Row],[Tiempo_lineal (ns)]]&gt;$I$508,Tabla4[[#This Row],[Tiempo_lineal (ns)]]&lt;$I$509)</f>
        <v>0</v>
      </c>
      <c r="Z224" t="b">
        <f>OR(Tabla4[[#This Row],[Tiempo_normal (ns)]]&gt;$J$508,Tabla4[[#This Row],[Tiempo_normal (ns)]]&lt;$J$509)</f>
        <v>0</v>
      </c>
      <c r="AA224" s="7">
        <v>221</v>
      </c>
      <c r="AB224" t="b">
        <f>OR(Tabla5[[#This Row],[Tiempo_lineal (ns)]]&gt;$L$508,Tabla5[[#This Row],[Tiempo_lineal (ns)]]&lt;$L$509)</f>
        <v>0</v>
      </c>
      <c r="AC224" t="b">
        <f>OR(Tabla5[[#This Row],[Tiempo_normal (ns)]]&gt;$M$508,Tabla5[[#This Row],[Tiempo_normal (ns)]]&lt;$M$509)</f>
        <v>0</v>
      </c>
      <c r="AD224" s="7">
        <v>221</v>
      </c>
      <c r="AE224" t="b">
        <f>OR(Tabla6[[#This Row],[Tiempo_lineal (ns)]]&gt;$O$508,Tabla6[[#This Row],[Tiempo_lineal (ns)]]&lt;$O$509)</f>
        <v>0</v>
      </c>
      <c r="AF224" s="1" t="b">
        <f>OR(Tabla6[[#This Row],[Tiempo_normal (ns)]]&gt;$P$508,Tabla6[[#This Row],[Tiempo_normal (ns)]]&lt;$P$509)</f>
        <v>0</v>
      </c>
    </row>
    <row r="225" spans="2:32" x14ac:dyDescent="0.3">
      <c r="B225">
        <v>222</v>
      </c>
      <c r="C225">
        <v>168</v>
      </c>
      <c r="D225">
        <v>91</v>
      </c>
      <c r="E225">
        <v>222</v>
      </c>
      <c r="F225">
        <v>114</v>
      </c>
      <c r="G225">
        <v>81</v>
      </c>
      <c r="H225">
        <v>222</v>
      </c>
      <c r="I225">
        <v>572</v>
      </c>
      <c r="J225">
        <v>154</v>
      </c>
      <c r="K225">
        <v>222</v>
      </c>
      <c r="L225">
        <v>259</v>
      </c>
      <c r="M225">
        <v>678</v>
      </c>
      <c r="N225">
        <v>222</v>
      </c>
      <c r="O225">
        <v>2871</v>
      </c>
      <c r="P225">
        <v>853</v>
      </c>
      <c r="R225" s="8">
        <v>222</v>
      </c>
      <c r="S225" t="b">
        <f>OR(Tabla1[[#This Row],[Tiempo_lineal (ns)]]&gt;$C$508,Tabla1[[#This Row],[Tiempo_lineal (ns)]]&lt;$C$509)</f>
        <v>0</v>
      </c>
      <c r="T225" t="b">
        <f>OR(Tabla1[[#This Row],[Tiempo_normal (ns)]]&gt;$D$508,Tabla1[[#This Row],[Tiempo_normal (ns)]]&lt;$D$509)</f>
        <v>0</v>
      </c>
      <c r="U225" s="8">
        <v>222</v>
      </c>
      <c r="V225" t="b">
        <f>OR(Tabla3[[#This Row],[Tiempo_lineal (ns)]]&gt;$F$508,Tabla3[[#This Row],[Tiempo_lineal (ns)]]&lt;$F$509)</f>
        <v>0</v>
      </c>
      <c r="W225" t="b">
        <f>OR(Tabla3[[#This Row],[Tiempo_normal (ns)]]&gt;$G$508,Tabla3[[#This Row],[Tiempo_normal (ns)]]&lt;$G$509)</f>
        <v>0</v>
      </c>
      <c r="X225" s="8">
        <v>222</v>
      </c>
      <c r="Y225" t="b">
        <f>OR(Tabla4[[#This Row],[Tiempo_lineal (ns)]]&gt;$I$508,Tabla4[[#This Row],[Tiempo_lineal (ns)]]&lt;$I$509)</f>
        <v>1</v>
      </c>
      <c r="Z225" t="b">
        <f>OR(Tabla4[[#This Row],[Tiempo_normal (ns)]]&gt;$J$508,Tabla4[[#This Row],[Tiempo_normal (ns)]]&lt;$J$509)</f>
        <v>0</v>
      </c>
      <c r="AA225" s="8">
        <v>222</v>
      </c>
      <c r="AB225" t="b">
        <f>OR(Tabla5[[#This Row],[Tiempo_lineal (ns)]]&gt;$L$508,Tabla5[[#This Row],[Tiempo_lineal (ns)]]&lt;$L$509)</f>
        <v>0</v>
      </c>
      <c r="AC225" t="b">
        <f>OR(Tabla5[[#This Row],[Tiempo_normal (ns)]]&gt;$M$508,Tabla5[[#This Row],[Tiempo_normal (ns)]]&lt;$M$509)</f>
        <v>0</v>
      </c>
      <c r="AD225" s="8">
        <v>222</v>
      </c>
      <c r="AE225" t="b">
        <f>OR(Tabla6[[#This Row],[Tiempo_lineal (ns)]]&gt;$O$508,Tabla6[[#This Row],[Tiempo_lineal (ns)]]&lt;$O$509)</f>
        <v>0</v>
      </c>
      <c r="AF225" s="1" t="b">
        <f>OR(Tabla6[[#This Row],[Tiempo_normal (ns)]]&gt;$P$508,Tabla6[[#This Row],[Tiempo_normal (ns)]]&lt;$P$509)</f>
        <v>0</v>
      </c>
    </row>
    <row r="226" spans="2:32" x14ac:dyDescent="0.3">
      <c r="B226">
        <v>223</v>
      </c>
      <c r="C226">
        <v>110</v>
      </c>
      <c r="D226">
        <v>66</v>
      </c>
      <c r="E226">
        <v>223</v>
      </c>
      <c r="F226">
        <v>146</v>
      </c>
      <c r="G226">
        <v>59</v>
      </c>
      <c r="H226">
        <v>223</v>
      </c>
      <c r="I226">
        <v>350</v>
      </c>
      <c r="J226">
        <v>162</v>
      </c>
      <c r="K226">
        <v>223</v>
      </c>
      <c r="L226">
        <v>1185</v>
      </c>
      <c r="M226">
        <v>329</v>
      </c>
      <c r="N226">
        <v>223</v>
      </c>
      <c r="O226">
        <v>3755</v>
      </c>
      <c r="P226">
        <v>2657</v>
      </c>
      <c r="R226" s="7">
        <v>223</v>
      </c>
      <c r="S226" t="b">
        <f>OR(Tabla1[[#This Row],[Tiempo_lineal (ns)]]&gt;$C$508,Tabla1[[#This Row],[Tiempo_lineal (ns)]]&lt;$C$509)</f>
        <v>0</v>
      </c>
      <c r="T226" t="b">
        <f>OR(Tabla1[[#This Row],[Tiempo_normal (ns)]]&gt;$D$508,Tabla1[[#This Row],[Tiempo_normal (ns)]]&lt;$D$509)</f>
        <v>0</v>
      </c>
      <c r="U226" s="7">
        <v>223</v>
      </c>
      <c r="V226" t="b">
        <f>OR(Tabla3[[#This Row],[Tiempo_lineal (ns)]]&gt;$F$508,Tabla3[[#This Row],[Tiempo_lineal (ns)]]&lt;$F$509)</f>
        <v>0</v>
      </c>
      <c r="W226" t="b">
        <f>OR(Tabla3[[#This Row],[Tiempo_normal (ns)]]&gt;$G$508,Tabla3[[#This Row],[Tiempo_normal (ns)]]&lt;$G$509)</f>
        <v>0</v>
      </c>
      <c r="X226" s="7">
        <v>223</v>
      </c>
      <c r="Y226" t="b">
        <f>OR(Tabla4[[#This Row],[Tiempo_lineal (ns)]]&gt;$I$508,Tabla4[[#This Row],[Tiempo_lineal (ns)]]&lt;$I$509)</f>
        <v>0</v>
      </c>
      <c r="Z226" t="b">
        <f>OR(Tabla4[[#This Row],[Tiempo_normal (ns)]]&gt;$J$508,Tabla4[[#This Row],[Tiempo_normal (ns)]]&lt;$J$509)</f>
        <v>0</v>
      </c>
      <c r="AA226" s="7">
        <v>223</v>
      </c>
      <c r="AB226" t="b">
        <f>OR(Tabla5[[#This Row],[Tiempo_lineal (ns)]]&gt;$L$508,Tabla5[[#This Row],[Tiempo_lineal (ns)]]&lt;$L$509)</f>
        <v>0</v>
      </c>
      <c r="AC226" t="b">
        <f>OR(Tabla5[[#This Row],[Tiempo_normal (ns)]]&gt;$M$508,Tabla5[[#This Row],[Tiempo_normal (ns)]]&lt;$M$509)</f>
        <v>0</v>
      </c>
      <c r="AD226" s="7">
        <v>223</v>
      </c>
      <c r="AE226" t="b">
        <f>OR(Tabla6[[#This Row],[Tiempo_lineal (ns)]]&gt;$O$508,Tabla6[[#This Row],[Tiempo_lineal (ns)]]&lt;$O$509)</f>
        <v>0</v>
      </c>
      <c r="AF226" s="1" t="b">
        <f>OR(Tabla6[[#This Row],[Tiempo_normal (ns)]]&gt;$P$508,Tabla6[[#This Row],[Tiempo_normal (ns)]]&lt;$P$509)</f>
        <v>0</v>
      </c>
    </row>
    <row r="227" spans="2:32" x14ac:dyDescent="0.3">
      <c r="B227">
        <v>224</v>
      </c>
      <c r="C227">
        <v>156</v>
      </c>
      <c r="D227">
        <v>92</v>
      </c>
      <c r="E227">
        <v>224</v>
      </c>
      <c r="F227">
        <v>150</v>
      </c>
      <c r="G227">
        <v>82</v>
      </c>
      <c r="H227">
        <v>224</v>
      </c>
      <c r="I227">
        <v>230</v>
      </c>
      <c r="J227">
        <v>128</v>
      </c>
      <c r="K227">
        <v>224</v>
      </c>
      <c r="L227">
        <v>624</v>
      </c>
      <c r="M227">
        <v>463</v>
      </c>
      <c r="N227">
        <v>224</v>
      </c>
      <c r="O227">
        <v>2562</v>
      </c>
      <c r="P227">
        <v>1449</v>
      </c>
      <c r="R227" s="8">
        <v>224</v>
      </c>
      <c r="S227" t="b">
        <f>OR(Tabla1[[#This Row],[Tiempo_lineal (ns)]]&gt;$C$508,Tabla1[[#This Row],[Tiempo_lineal (ns)]]&lt;$C$509)</f>
        <v>0</v>
      </c>
      <c r="T227" t="b">
        <f>OR(Tabla1[[#This Row],[Tiempo_normal (ns)]]&gt;$D$508,Tabla1[[#This Row],[Tiempo_normal (ns)]]&lt;$D$509)</f>
        <v>0</v>
      </c>
      <c r="U227" s="8">
        <v>224</v>
      </c>
      <c r="V227" t="b">
        <f>OR(Tabla3[[#This Row],[Tiempo_lineal (ns)]]&gt;$F$508,Tabla3[[#This Row],[Tiempo_lineal (ns)]]&lt;$F$509)</f>
        <v>0</v>
      </c>
      <c r="W227" t="b">
        <f>OR(Tabla3[[#This Row],[Tiempo_normal (ns)]]&gt;$G$508,Tabla3[[#This Row],[Tiempo_normal (ns)]]&lt;$G$509)</f>
        <v>0</v>
      </c>
      <c r="X227" s="8">
        <v>224</v>
      </c>
      <c r="Y227" t="b">
        <f>OR(Tabla4[[#This Row],[Tiempo_lineal (ns)]]&gt;$I$508,Tabla4[[#This Row],[Tiempo_lineal (ns)]]&lt;$I$509)</f>
        <v>0</v>
      </c>
      <c r="Z227" t="b">
        <f>OR(Tabla4[[#This Row],[Tiempo_normal (ns)]]&gt;$J$508,Tabla4[[#This Row],[Tiempo_normal (ns)]]&lt;$J$509)</f>
        <v>0</v>
      </c>
      <c r="AA227" s="8">
        <v>224</v>
      </c>
      <c r="AB227" t="b">
        <f>OR(Tabla5[[#This Row],[Tiempo_lineal (ns)]]&gt;$L$508,Tabla5[[#This Row],[Tiempo_lineal (ns)]]&lt;$L$509)</f>
        <v>0</v>
      </c>
      <c r="AC227" t="b">
        <f>OR(Tabla5[[#This Row],[Tiempo_normal (ns)]]&gt;$M$508,Tabla5[[#This Row],[Tiempo_normal (ns)]]&lt;$M$509)</f>
        <v>0</v>
      </c>
      <c r="AD227" s="8">
        <v>224</v>
      </c>
      <c r="AE227" t="b">
        <f>OR(Tabla6[[#This Row],[Tiempo_lineal (ns)]]&gt;$O$508,Tabla6[[#This Row],[Tiempo_lineal (ns)]]&lt;$O$509)</f>
        <v>0</v>
      </c>
      <c r="AF227" s="1" t="b">
        <f>OR(Tabla6[[#This Row],[Tiempo_normal (ns)]]&gt;$P$508,Tabla6[[#This Row],[Tiempo_normal (ns)]]&lt;$P$509)</f>
        <v>0</v>
      </c>
    </row>
    <row r="228" spans="2:32" x14ac:dyDescent="0.3">
      <c r="B228">
        <v>225</v>
      </c>
      <c r="C228">
        <v>128</v>
      </c>
      <c r="D228">
        <v>80</v>
      </c>
      <c r="E228">
        <v>225</v>
      </c>
      <c r="F228">
        <v>115</v>
      </c>
      <c r="G228">
        <v>69</v>
      </c>
      <c r="H228">
        <v>225</v>
      </c>
      <c r="I228">
        <v>800</v>
      </c>
      <c r="J228">
        <v>210</v>
      </c>
      <c r="K228">
        <v>225</v>
      </c>
      <c r="L228">
        <v>1824</v>
      </c>
      <c r="M228">
        <v>157</v>
      </c>
      <c r="N228">
        <v>225</v>
      </c>
      <c r="O228">
        <v>2084</v>
      </c>
      <c r="P228">
        <v>779</v>
      </c>
      <c r="R228" s="7">
        <v>225</v>
      </c>
      <c r="S228" t="b">
        <f>OR(Tabla1[[#This Row],[Tiempo_lineal (ns)]]&gt;$C$508,Tabla1[[#This Row],[Tiempo_lineal (ns)]]&lt;$C$509)</f>
        <v>0</v>
      </c>
      <c r="T228" t="b">
        <f>OR(Tabla1[[#This Row],[Tiempo_normal (ns)]]&gt;$D$508,Tabla1[[#This Row],[Tiempo_normal (ns)]]&lt;$D$509)</f>
        <v>0</v>
      </c>
      <c r="U228" s="7">
        <v>225</v>
      </c>
      <c r="V228" t="b">
        <f>OR(Tabla3[[#This Row],[Tiempo_lineal (ns)]]&gt;$F$508,Tabla3[[#This Row],[Tiempo_lineal (ns)]]&lt;$F$509)</f>
        <v>0</v>
      </c>
      <c r="W228" t="b">
        <f>OR(Tabla3[[#This Row],[Tiempo_normal (ns)]]&gt;$G$508,Tabla3[[#This Row],[Tiempo_normal (ns)]]&lt;$G$509)</f>
        <v>0</v>
      </c>
      <c r="X228" s="7">
        <v>225</v>
      </c>
      <c r="Y228" t="b">
        <f>OR(Tabla4[[#This Row],[Tiempo_lineal (ns)]]&gt;$I$508,Tabla4[[#This Row],[Tiempo_lineal (ns)]]&lt;$I$509)</f>
        <v>1</v>
      </c>
      <c r="Z228" t="b">
        <f>OR(Tabla4[[#This Row],[Tiempo_normal (ns)]]&gt;$J$508,Tabla4[[#This Row],[Tiempo_normal (ns)]]&lt;$J$509)</f>
        <v>0</v>
      </c>
      <c r="AA228" s="7">
        <v>225</v>
      </c>
      <c r="AB228" t="b">
        <f>OR(Tabla5[[#This Row],[Tiempo_lineal (ns)]]&gt;$L$508,Tabla5[[#This Row],[Tiempo_lineal (ns)]]&lt;$L$509)</f>
        <v>0</v>
      </c>
      <c r="AC228" t="b">
        <f>OR(Tabla5[[#This Row],[Tiempo_normal (ns)]]&gt;$M$508,Tabla5[[#This Row],[Tiempo_normal (ns)]]&lt;$M$509)</f>
        <v>0</v>
      </c>
      <c r="AD228" s="7">
        <v>225</v>
      </c>
      <c r="AE228" t="b">
        <f>OR(Tabla6[[#This Row],[Tiempo_lineal (ns)]]&gt;$O$508,Tabla6[[#This Row],[Tiempo_lineal (ns)]]&lt;$O$509)</f>
        <v>0</v>
      </c>
      <c r="AF228" s="1" t="b">
        <f>OR(Tabla6[[#This Row],[Tiempo_normal (ns)]]&gt;$P$508,Tabla6[[#This Row],[Tiempo_normal (ns)]]&lt;$P$509)</f>
        <v>0</v>
      </c>
    </row>
    <row r="229" spans="2:32" x14ac:dyDescent="0.3">
      <c r="B229">
        <v>226</v>
      </c>
      <c r="C229">
        <v>208</v>
      </c>
      <c r="D229">
        <v>77</v>
      </c>
      <c r="E229">
        <v>226</v>
      </c>
      <c r="F229">
        <v>207</v>
      </c>
      <c r="G229">
        <v>50</v>
      </c>
      <c r="H229">
        <v>226</v>
      </c>
      <c r="I229">
        <v>215</v>
      </c>
      <c r="J229">
        <v>153</v>
      </c>
      <c r="K229">
        <v>226</v>
      </c>
      <c r="L229">
        <v>2103</v>
      </c>
      <c r="M229">
        <v>275</v>
      </c>
      <c r="N229">
        <v>226</v>
      </c>
      <c r="O229">
        <v>2707</v>
      </c>
      <c r="P229">
        <v>1678</v>
      </c>
      <c r="R229" s="8">
        <v>226</v>
      </c>
      <c r="S229" t="b">
        <f>OR(Tabla1[[#This Row],[Tiempo_lineal (ns)]]&gt;$C$508,Tabla1[[#This Row],[Tiempo_lineal (ns)]]&lt;$C$509)</f>
        <v>1</v>
      </c>
      <c r="T229" t="b">
        <f>OR(Tabla1[[#This Row],[Tiempo_normal (ns)]]&gt;$D$508,Tabla1[[#This Row],[Tiempo_normal (ns)]]&lt;$D$509)</f>
        <v>0</v>
      </c>
      <c r="U229" s="8">
        <v>226</v>
      </c>
      <c r="V229" t="b">
        <f>OR(Tabla3[[#This Row],[Tiempo_lineal (ns)]]&gt;$F$508,Tabla3[[#This Row],[Tiempo_lineal (ns)]]&lt;$F$509)</f>
        <v>0</v>
      </c>
      <c r="W229" t="b">
        <f>OR(Tabla3[[#This Row],[Tiempo_normal (ns)]]&gt;$G$508,Tabla3[[#This Row],[Tiempo_normal (ns)]]&lt;$G$509)</f>
        <v>0</v>
      </c>
      <c r="X229" s="8">
        <v>226</v>
      </c>
      <c r="Y229" t="b">
        <f>OR(Tabla4[[#This Row],[Tiempo_lineal (ns)]]&gt;$I$508,Tabla4[[#This Row],[Tiempo_lineal (ns)]]&lt;$I$509)</f>
        <v>0</v>
      </c>
      <c r="Z229" t="b">
        <f>OR(Tabla4[[#This Row],[Tiempo_normal (ns)]]&gt;$J$508,Tabla4[[#This Row],[Tiempo_normal (ns)]]&lt;$J$509)</f>
        <v>0</v>
      </c>
      <c r="AA229" s="8">
        <v>226</v>
      </c>
      <c r="AB229" t="b">
        <f>OR(Tabla5[[#This Row],[Tiempo_lineal (ns)]]&gt;$L$508,Tabla5[[#This Row],[Tiempo_lineal (ns)]]&lt;$L$509)</f>
        <v>0</v>
      </c>
      <c r="AC229" t="b">
        <f>OR(Tabla5[[#This Row],[Tiempo_normal (ns)]]&gt;$M$508,Tabla5[[#This Row],[Tiempo_normal (ns)]]&lt;$M$509)</f>
        <v>0</v>
      </c>
      <c r="AD229" s="8">
        <v>226</v>
      </c>
      <c r="AE229" t="b">
        <f>OR(Tabla6[[#This Row],[Tiempo_lineal (ns)]]&gt;$O$508,Tabla6[[#This Row],[Tiempo_lineal (ns)]]&lt;$O$509)</f>
        <v>0</v>
      </c>
      <c r="AF229" s="1" t="b">
        <f>OR(Tabla6[[#This Row],[Tiempo_normal (ns)]]&gt;$P$508,Tabla6[[#This Row],[Tiempo_normal (ns)]]&lt;$P$509)</f>
        <v>0</v>
      </c>
    </row>
    <row r="230" spans="2:32" x14ac:dyDescent="0.3">
      <c r="B230">
        <v>227</v>
      </c>
      <c r="C230">
        <v>136</v>
      </c>
      <c r="D230">
        <v>109</v>
      </c>
      <c r="E230">
        <v>227</v>
      </c>
      <c r="F230">
        <v>111</v>
      </c>
      <c r="G230">
        <v>69</v>
      </c>
      <c r="H230">
        <v>227</v>
      </c>
      <c r="I230">
        <v>158</v>
      </c>
      <c r="J230">
        <v>445</v>
      </c>
      <c r="K230">
        <v>227</v>
      </c>
      <c r="L230">
        <v>2334</v>
      </c>
      <c r="M230">
        <v>487</v>
      </c>
      <c r="N230">
        <v>227</v>
      </c>
      <c r="O230">
        <v>2640</v>
      </c>
      <c r="P230">
        <v>617</v>
      </c>
      <c r="R230" s="7">
        <v>227</v>
      </c>
      <c r="S230" t="b">
        <f>OR(Tabla1[[#This Row],[Tiempo_lineal (ns)]]&gt;$C$508,Tabla1[[#This Row],[Tiempo_lineal (ns)]]&lt;$C$509)</f>
        <v>0</v>
      </c>
      <c r="T230" t="b">
        <f>OR(Tabla1[[#This Row],[Tiempo_normal (ns)]]&gt;$D$508,Tabla1[[#This Row],[Tiempo_normal (ns)]]&lt;$D$509)</f>
        <v>0</v>
      </c>
      <c r="U230" s="7">
        <v>227</v>
      </c>
      <c r="V230" t="b">
        <f>OR(Tabla3[[#This Row],[Tiempo_lineal (ns)]]&gt;$F$508,Tabla3[[#This Row],[Tiempo_lineal (ns)]]&lt;$F$509)</f>
        <v>0</v>
      </c>
      <c r="W230" t="b">
        <f>OR(Tabla3[[#This Row],[Tiempo_normal (ns)]]&gt;$G$508,Tabla3[[#This Row],[Tiempo_normal (ns)]]&lt;$G$509)</f>
        <v>0</v>
      </c>
      <c r="X230" s="7">
        <v>227</v>
      </c>
      <c r="Y230" t="b">
        <f>OR(Tabla4[[#This Row],[Tiempo_lineal (ns)]]&gt;$I$508,Tabla4[[#This Row],[Tiempo_lineal (ns)]]&lt;$I$509)</f>
        <v>0</v>
      </c>
      <c r="Z230" t="b">
        <f>OR(Tabla4[[#This Row],[Tiempo_normal (ns)]]&gt;$J$508,Tabla4[[#This Row],[Tiempo_normal (ns)]]&lt;$J$509)</f>
        <v>1</v>
      </c>
      <c r="AA230" s="7">
        <v>227</v>
      </c>
      <c r="AB230" t="b">
        <f>OR(Tabla5[[#This Row],[Tiempo_lineal (ns)]]&gt;$L$508,Tabla5[[#This Row],[Tiempo_lineal (ns)]]&lt;$L$509)</f>
        <v>0</v>
      </c>
      <c r="AC230" t="b">
        <f>OR(Tabla5[[#This Row],[Tiempo_normal (ns)]]&gt;$M$508,Tabla5[[#This Row],[Tiempo_normal (ns)]]&lt;$M$509)</f>
        <v>0</v>
      </c>
      <c r="AD230" s="7">
        <v>227</v>
      </c>
      <c r="AE230" t="b">
        <f>OR(Tabla6[[#This Row],[Tiempo_lineal (ns)]]&gt;$O$508,Tabla6[[#This Row],[Tiempo_lineal (ns)]]&lt;$O$509)</f>
        <v>0</v>
      </c>
      <c r="AF230" s="1" t="b">
        <f>OR(Tabla6[[#This Row],[Tiempo_normal (ns)]]&gt;$P$508,Tabla6[[#This Row],[Tiempo_normal (ns)]]&lt;$P$509)</f>
        <v>0</v>
      </c>
    </row>
    <row r="231" spans="2:32" x14ac:dyDescent="0.3">
      <c r="B231">
        <v>228</v>
      </c>
      <c r="C231">
        <v>128</v>
      </c>
      <c r="D231">
        <v>86</v>
      </c>
      <c r="E231">
        <v>228</v>
      </c>
      <c r="F231">
        <v>103</v>
      </c>
      <c r="G231">
        <v>154</v>
      </c>
      <c r="H231">
        <v>228</v>
      </c>
      <c r="I231">
        <v>189</v>
      </c>
      <c r="J231">
        <v>175</v>
      </c>
      <c r="K231">
        <v>228</v>
      </c>
      <c r="L231">
        <v>690</v>
      </c>
      <c r="M231">
        <v>572</v>
      </c>
      <c r="N231">
        <v>228</v>
      </c>
      <c r="O231">
        <v>3333</v>
      </c>
      <c r="P231">
        <v>1291</v>
      </c>
      <c r="R231" s="8">
        <v>228</v>
      </c>
      <c r="S231" t="b">
        <f>OR(Tabla1[[#This Row],[Tiempo_lineal (ns)]]&gt;$C$508,Tabla1[[#This Row],[Tiempo_lineal (ns)]]&lt;$C$509)</f>
        <v>0</v>
      </c>
      <c r="T231" t="b">
        <f>OR(Tabla1[[#This Row],[Tiempo_normal (ns)]]&gt;$D$508,Tabla1[[#This Row],[Tiempo_normal (ns)]]&lt;$D$509)</f>
        <v>0</v>
      </c>
      <c r="U231" s="8">
        <v>228</v>
      </c>
      <c r="V231" t="b">
        <f>OR(Tabla3[[#This Row],[Tiempo_lineal (ns)]]&gt;$F$508,Tabla3[[#This Row],[Tiempo_lineal (ns)]]&lt;$F$509)</f>
        <v>0</v>
      </c>
      <c r="W231" t="b">
        <f>OR(Tabla3[[#This Row],[Tiempo_normal (ns)]]&gt;$G$508,Tabla3[[#This Row],[Tiempo_normal (ns)]]&lt;$G$509)</f>
        <v>0</v>
      </c>
      <c r="X231" s="8">
        <v>228</v>
      </c>
      <c r="Y231" t="b">
        <f>OR(Tabla4[[#This Row],[Tiempo_lineal (ns)]]&gt;$I$508,Tabla4[[#This Row],[Tiempo_lineal (ns)]]&lt;$I$509)</f>
        <v>0</v>
      </c>
      <c r="Z231" t="b">
        <f>OR(Tabla4[[#This Row],[Tiempo_normal (ns)]]&gt;$J$508,Tabla4[[#This Row],[Tiempo_normal (ns)]]&lt;$J$509)</f>
        <v>0</v>
      </c>
      <c r="AA231" s="8">
        <v>228</v>
      </c>
      <c r="AB231" t="b">
        <f>OR(Tabla5[[#This Row],[Tiempo_lineal (ns)]]&gt;$L$508,Tabla5[[#This Row],[Tiempo_lineal (ns)]]&lt;$L$509)</f>
        <v>0</v>
      </c>
      <c r="AC231" t="b">
        <f>OR(Tabla5[[#This Row],[Tiempo_normal (ns)]]&gt;$M$508,Tabla5[[#This Row],[Tiempo_normal (ns)]]&lt;$M$509)</f>
        <v>0</v>
      </c>
      <c r="AD231" s="8">
        <v>228</v>
      </c>
      <c r="AE231" t="b">
        <f>OR(Tabla6[[#This Row],[Tiempo_lineal (ns)]]&gt;$O$508,Tabla6[[#This Row],[Tiempo_lineal (ns)]]&lt;$O$509)</f>
        <v>0</v>
      </c>
      <c r="AF231" s="1" t="b">
        <f>OR(Tabla6[[#This Row],[Tiempo_normal (ns)]]&gt;$P$508,Tabla6[[#This Row],[Tiempo_normal (ns)]]&lt;$P$509)</f>
        <v>0</v>
      </c>
    </row>
    <row r="232" spans="2:32" x14ac:dyDescent="0.3">
      <c r="B232">
        <v>229</v>
      </c>
      <c r="C232">
        <v>138</v>
      </c>
      <c r="D232">
        <v>84</v>
      </c>
      <c r="E232">
        <v>229</v>
      </c>
      <c r="F232">
        <v>160</v>
      </c>
      <c r="G232">
        <v>99</v>
      </c>
      <c r="H232">
        <v>229</v>
      </c>
      <c r="I232">
        <v>224</v>
      </c>
      <c r="J232">
        <v>105</v>
      </c>
      <c r="K232">
        <v>229</v>
      </c>
      <c r="L232">
        <v>615</v>
      </c>
      <c r="M232">
        <v>406</v>
      </c>
      <c r="N232">
        <v>229</v>
      </c>
      <c r="O232">
        <v>2746</v>
      </c>
      <c r="P232">
        <v>711</v>
      </c>
      <c r="R232" s="7">
        <v>229</v>
      </c>
      <c r="S232" t="b">
        <f>OR(Tabla1[[#This Row],[Tiempo_lineal (ns)]]&gt;$C$508,Tabla1[[#This Row],[Tiempo_lineal (ns)]]&lt;$C$509)</f>
        <v>0</v>
      </c>
      <c r="T232" t="b">
        <f>OR(Tabla1[[#This Row],[Tiempo_normal (ns)]]&gt;$D$508,Tabla1[[#This Row],[Tiempo_normal (ns)]]&lt;$D$509)</f>
        <v>0</v>
      </c>
      <c r="U232" s="7">
        <v>229</v>
      </c>
      <c r="V232" t="b">
        <f>OR(Tabla3[[#This Row],[Tiempo_lineal (ns)]]&gt;$F$508,Tabla3[[#This Row],[Tiempo_lineal (ns)]]&lt;$F$509)</f>
        <v>0</v>
      </c>
      <c r="W232" t="b">
        <f>OR(Tabla3[[#This Row],[Tiempo_normal (ns)]]&gt;$G$508,Tabla3[[#This Row],[Tiempo_normal (ns)]]&lt;$G$509)</f>
        <v>0</v>
      </c>
      <c r="X232" s="7">
        <v>229</v>
      </c>
      <c r="Y232" t="b">
        <f>OR(Tabla4[[#This Row],[Tiempo_lineal (ns)]]&gt;$I$508,Tabla4[[#This Row],[Tiempo_lineal (ns)]]&lt;$I$509)</f>
        <v>0</v>
      </c>
      <c r="Z232" t="b">
        <f>OR(Tabla4[[#This Row],[Tiempo_normal (ns)]]&gt;$J$508,Tabla4[[#This Row],[Tiempo_normal (ns)]]&lt;$J$509)</f>
        <v>0</v>
      </c>
      <c r="AA232" s="7">
        <v>229</v>
      </c>
      <c r="AB232" t="b">
        <f>OR(Tabla5[[#This Row],[Tiempo_lineal (ns)]]&gt;$L$508,Tabla5[[#This Row],[Tiempo_lineal (ns)]]&lt;$L$509)</f>
        <v>0</v>
      </c>
      <c r="AC232" t="b">
        <f>OR(Tabla5[[#This Row],[Tiempo_normal (ns)]]&gt;$M$508,Tabla5[[#This Row],[Tiempo_normal (ns)]]&lt;$M$509)</f>
        <v>0</v>
      </c>
      <c r="AD232" s="7">
        <v>229</v>
      </c>
      <c r="AE232" t="b">
        <f>OR(Tabla6[[#This Row],[Tiempo_lineal (ns)]]&gt;$O$508,Tabla6[[#This Row],[Tiempo_lineal (ns)]]&lt;$O$509)</f>
        <v>0</v>
      </c>
      <c r="AF232" s="1" t="b">
        <f>OR(Tabla6[[#This Row],[Tiempo_normal (ns)]]&gt;$P$508,Tabla6[[#This Row],[Tiempo_normal (ns)]]&lt;$P$509)</f>
        <v>0</v>
      </c>
    </row>
    <row r="233" spans="2:32" x14ac:dyDescent="0.3">
      <c r="B233">
        <v>230</v>
      </c>
      <c r="C233">
        <v>163</v>
      </c>
      <c r="D233">
        <v>72</v>
      </c>
      <c r="E233">
        <v>230</v>
      </c>
      <c r="F233">
        <v>137</v>
      </c>
      <c r="G233">
        <v>52</v>
      </c>
      <c r="H233">
        <v>230</v>
      </c>
      <c r="I233">
        <v>285</v>
      </c>
      <c r="J233">
        <v>204</v>
      </c>
      <c r="K233">
        <v>230</v>
      </c>
      <c r="L233">
        <v>894</v>
      </c>
      <c r="M233">
        <v>896</v>
      </c>
      <c r="N233">
        <v>230</v>
      </c>
      <c r="O233">
        <v>3922</v>
      </c>
      <c r="P233">
        <v>1007</v>
      </c>
      <c r="R233" s="8">
        <v>230</v>
      </c>
      <c r="S233" t="b">
        <f>OR(Tabla1[[#This Row],[Tiempo_lineal (ns)]]&gt;$C$508,Tabla1[[#This Row],[Tiempo_lineal (ns)]]&lt;$C$509)</f>
        <v>0</v>
      </c>
      <c r="T233" t="b">
        <f>OR(Tabla1[[#This Row],[Tiempo_normal (ns)]]&gt;$D$508,Tabla1[[#This Row],[Tiempo_normal (ns)]]&lt;$D$509)</f>
        <v>0</v>
      </c>
      <c r="U233" s="8">
        <v>230</v>
      </c>
      <c r="V233" t="b">
        <f>OR(Tabla3[[#This Row],[Tiempo_lineal (ns)]]&gt;$F$508,Tabla3[[#This Row],[Tiempo_lineal (ns)]]&lt;$F$509)</f>
        <v>0</v>
      </c>
      <c r="W233" t="b">
        <f>OR(Tabla3[[#This Row],[Tiempo_normal (ns)]]&gt;$G$508,Tabla3[[#This Row],[Tiempo_normal (ns)]]&lt;$G$509)</f>
        <v>0</v>
      </c>
      <c r="X233" s="8">
        <v>230</v>
      </c>
      <c r="Y233" t="b">
        <f>OR(Tabla4[[#This Row],[Tiempo_lineal (ns)]]&gt;$I$508,Tabla4[[#This Row],[Tiempo_lineal (ns)]]&lt;$I$509)</f>
        <v>0</v>
      </c>
      <c r="Z233" t="b">
        <f>OR(Tabla4[[#This Row],[Tiempo_normal (ns)]]&gt;$J$508,Tabla4[[#This Row],[Tiempo_normal (ns)]]&lt;$J$509)</f>
        <v>0</v>
      </c>
      <c r="AA233" s="8">
        <v>230</v>
      </c>
      <c r="AB233" t="b">
        <f>OR(Tabla5[[#This Row],[Tiempo_lineal (ns)]]&gt;$L$508,Tabla5[[#This Row],[Tiempo_lineal (ns)]]&lt;$L$509)</f>
        <v>0</v>
      </c>
      <c r="AC233" t="b">
        <f>OR(Tabla5[[#This Row],[Tiempo_normal (ns)]]&gt;$M$508,Tabla5[[#This Row],[Tiempo_normal (ns)]]&lt;$M$509)</f>
        <v>0</v>
      </c>
      <c r="AD233" s="8">
        <v>230</v>
      </c>
      <c r="AE233" t="b">
        <f>OR(Tabla6[[#This Row],[Tiempo_lineal (ns)]]&gt;$O$508,Tabla6[[#This Row],[Tiempo_lineal (ns)]]&lt;$O$509)</f>
        <v>0</v>
      </c>
      <c r="AF233" s="1" t="b">
        <f>OR(Tabla6[[#This Row],[Tiempo_normal (ns)]]&gt;$P$508,Tabla6[[#This Row],[Tiempo_normal (ns)]]&lt;$P$509)</f>
        <v>0</v>
      </c>
    </row>
    <row r="234" spans="2:32" x14ac:dyDescent="0.3">
      <c r="B234">
        <v>231</v>
      </c>
      <c r="C234">
        <v>188</v>
      </c>
      <c r="D234">
        <v>97</v>
      </c>
      <c r="E234">
        <v>231</v>
      </c>
      <c r="F234">
        <v>148</v>
      </c>
      <c r="G234">
        <v>79</v>
      </c>
      <c r="H234">
        <v>231</v>
      </c>
      <c r="I234">
        <v>223</v>
      </c>
      <c r="J234">
        <v>163</v>
      </c>
      <c r="K234">
        <v>231</v>
      </c>
      <c r="L234">
        <v>830</v>
      </c>
      <c r="M234">
        <v>329</v>
      </c>
      <c r="N234">
        <v>231</v>
      </c>
      <c r="O234">
        <v>2901</v>
      </c>
      <c r="P234">
        <v>1228</v>
      </c>
      <c r="R234" s="7">
        <v>231</v>
      </c>
      <c r="S234" t="b">
        <f>OR(Tabla1[[#This Row],[Tiempo_lineal (ns)]]&gt;$C$508,Tabla1[[#This Row],[Tiempo_lineal (ns)]]&lt;$C$509)</f>
        <v>1</v>
      </c>
      <c r="T234" t="b">
        <f>OR(Tabla1[[#This Row],[Tiempo_normal (ns)]]&gt;$D$508,Tabla1[[#This Row],[Tiempo_normal (ns)]]&lt;$D$509)</f>
        <v>0</v>
      </c>
      <c r="U234" s="7">
        <v>231</v>
      </c>
      <c r="V234" t="b">
        <f>OR(Tabla3[[#This Row],[Tiempo_lineal (ns)]]&gt;$F$508,Tabla3[[#This Row],[Tiempo_lineal (ns)]]&lt;$F$509)</f>
        <v>0</v>
      </c>
      <c r="W234" t="b">
        <f>OR(Tabla3[[#This Row],[Tiempo_normal (ns)]]&gt;$G$508,Tabla3[[#This Row],[Tiempo_normal (ns)]]&lt;$G$509)</f>
        <v>0</v>
      </c>
      <c r="X234" s="7">
        <v>231</v>
      </c>
      <c r="Y234" t="b">
        <f>OR(Tabla4[[#This Row],[Tiempo_lineal (ns)]]&gt;$I$508,Tabla4[[#This Row],[Tiempo_lineal (ns)]]&lt;$I$509)</f>
        <v>0</v>
      </c>
      <c r="Z234" t="b">
        <f>OR(Tabla4[[#This Row],[Tiempo_normal (ns)]]&gt;$J$508,Tabla4[[#This Row],[Tiempo_normal (ns)]]&lt;$J$509)</f>
        <v>0</v>
      </c>
      <c r="AA234" s="7">
        <v>231</v>
      </c>
      <c r="AB234" t="b">
        <f>OR(Tabla5[[#This Row],[Tiempo_lineal (ns)]]&gt;$L$508,Tabla5[[#This Row],[Tiempo_lineal (ns)]]&lt;$L$509)</f>
        <v>0</v>
      </c>
      <c r="AC234" t="b">
        <f>OR(Tabla5[[#This Row],[Tiempo_normal (ns)]]&gt;$M$508,Tabla5[[#This Row],[Tiempo_normal (ns)]]&lt;$M$509)</f>
        <v>0</v>
      </c>
      <c r="AD234" s="7">
        <v>231</v>
      </c>
      <c r="AE234" t="b">
        <f>OR(Tabla6[[#This Row],[Tiempo_lineal (ns)]]&gt;$O$508,Tabla6[[#This Row],[Tiempo_lineal (ns)]]&lt;$O$509)</f>
        <v>0</v>
      </c>
      <c r="AF234" s="1" t="b">
        <f>OR(Tabla6[[#This Row],[Tiempo_normal (ns)]]&gt;$P$508,Tabla6[[#This Row],[Tiempo_normal (ns)]]&lt;$P$509)</f>
        <v>0</v>
      </c>
    </row>
    <row r="235" spans="2:32" x14ac:dyDescent="0.3">
      <c r="B235">
        <v>232</v>
      </c>
      <c r="C235">
        <v>123</v>
      </c>
      <c r="D235">
        <v>78</v>
      </c>
      <c r="E235">
        <v>232</v>
      </c>
      <c r="F235">
        <v>125</v>
      </c>
      <c r="G235">
        <v>85</v>
      </c>
      <c r="H235">
        <v>232</v>
      </c>
      <c r="I235">
        <v>243</v>
      </c>
      <c r="J235">
        <v>265</v>
      </c>
      <c r="K235">
        <v>232</v>
      </c>
      <c r="L235">
        <v>1906</v>
      </c>
      <c r="M235">
        <v>1038</v>
      </c>
      <c r="N235">
        <v>232</v>
      </c>
      <c r="O235">
        <v>2337</v>
      </c>
      <c r="P235">
        <v>840</v>
      </c>
      <c r="R235" s="8">
        <v>232</v>
      </c>
      <c r="S235" t="b">
        <f>OR(Tabla1[[#This Row],[Tiempo_lineal (ns)]]&gt;$C$508,Tabla1[[#This Row],[Tiempo_lineal (ns)]]&lt;$C$509)</f>
        <v>0</v>
      </c>
      <c r="T235" t="b">
        <f>OR(Tabla1[[#This Row],[Tiempo_normal (ns)]]&gt;$D$508,Tabla1[[#This Row],[Tiempo_normal (ns)]]&lt;$D$509)</f>
        <v>0</v>
      </c>
      <c r="U235" s="8">
        <v>232</v>
      </c>
      <c r="V235" t="b">
        <f>OR(Tabla3[[#This Row],[Tiempo_lineal (ns)]]&gt;$F$508,Tabla3[[#This Row],[Tiempo_lineal (ns)]]&lt;$F$509)</f>
        <v>0</v>
      </c>
      <c r="W235" t="b">
        <f>OR(Tabla3[[#This Row],[Tiempo_normal (ns)]]&gt;$G$508,Tabla3[[#This Row],[Tiempo_normal (ns)]]&lt;$G$509)</f>
        <v>0</v>
      </c>
      <c r="X235" s="8">
        <v>232</v>
      </c>
      <c r="Y235" t="b">
        <f>OR(Tabla4[[#This Row],[Tiempo_lineal (ns)]]&gt;$I$508,Tabla4[[#This Row],[Tiempo_lineal (ns)]]&lt;$I$509)</f>
        <v>0</v>
      </c>
      <c r="Z235" t="b">
        <f>OR(Tabla4[[#This Row],[Tiempo_normal (ns)]]&gt;$J$508,Tabla4[[#This Row],[Tiempo_normal (ns)]]&lt;$J$509)</f>
        <v>0</v>
      </c>
      <c r="AA235" s="8">
        <v>232</v>
      </c>
      <c r="AB235" t="b">
        <f>OR(Tabla5[[#This Row],[Tiempo_lineal (ns)]]&gt;$L$508,Tabla5[[#This Row],[Tiempo_lineal (ns)]]&lt;$L$509)</f>
        <v>0</v>
      </c>
      <c r="AC235" t="b">
        <f>OR(Tabla5[[#This Row],[Tiempo_normal (ns)]]&gt;$M$508,Tabla5[[#This Row],[Tiempo_normal (ns)]]&lt;$M$509)</f>
        <v>0</v>
      </c>
      <c r="AD235" s="8">
        <v>232</v>
      </c>
      <c r="AE235" t="b">
        <f>OR(Tabla6[[#This Row],[Tiempo_lineal (ns)]]&gt;$O$508,Tabla6[[#This Row],[Tiempo_lineal (ns)]]&lt;$O$509)</f>
        <v>0</v>
      </c>
      <c r="AF235" s="1" t="b">
        <f>OR(Tabla6[[#This Row],[Tiempo_normal (ns)]]&gt;$P$508,Tabla6[[#This Row],[Tiempo_normal (ns)]]&lt;$P$509)</f>
        <v>0</v>
      </c>
    </row>
    <row r="236" spans="2:32" x14ac:dyDescent="0.3">
      <c r="B236">
        <v>233</v>
      </c>
      <c r="C236">
        <v>139</v>
      </c>
      <c r="D236">
        <v>87</v>
      </c>
      <c r="E236">
        <v>233</v>
      </c>
      <c r="F236">
        <v>120</v>
      </c>
      <c r="G236">
        <v>79</v>
      </c>
      <c r="H236">
        <v>233</v>
      </c>
      <c r="I236">
        <v>230</v>
      </c>
      <c r="J236">
        <v>137</v>
      </c>
      <c r="K236">
        <v>233</v>
      </c>
      <c r="L236">
        <v>516</v>
      </c>
      <c r="M236">
        <v>710</v>
      </c>
      <c r="N236">
        <v>233</v>
      </c>
      <c r="O236">
        <v>1621</v>
      </c>
      <c r="P236">
        <v>768</v>
      </c>
      <c r="R236" s="7">
        <v>233</v>
      </c>
      <c r="S236" t="b">
        <f>OR(Tabla1[[#This Row],[Tiempo_lineal (ns)]]&gt;$C$508,Tabla1[[#This Row],[Tiempo_lineal (ns)]]&lt;$C$509)</f>
        <v>0</v>
      </c>
      <c r="T236" t="b">
        <f>OR(Tabla1[[#This Row],[Tiempo_normal (ns)]]&gt;$D$508,Tabla1[[#This Row],[Tiempo_normal (ns)]]&lt;$D$509)</f>
        <v>0</v>
      </c>
      <c r="U236" s="7">
        <v>233</v>
      </c>
      <c r="V236" t="b">
        <f>OR(Tabla3[[#This Row],[Tiempo_lineal (ns)]]&gt;$F$508,Tabla3[[#This Row],[Tiempo_lineal (ns)]]&lt;$F$509)</f>
        <v>0</v>
      </c>
      <c r="W236" t="b">
        <f>OR(Tabla3[[#This Row],[Tiempo_normal (ns)]]&gt;$G$508,Tabla3[[#This Row],[Tiempo_normal (ns)]]&lt;$G$509)</f>
        <v>0</v>
      </c>
      <c r="X236" s="7">
        <v>233</v>
      </c>
      <c r="Y236" t="b">
        <f>OR(Tabla4[[#This Row],[Tiempo_lineal (ns)]]&gt;$I$508,Tabla4[[#This Row],[Tiempo_lineal (ns)]]&lt;$I$509)</f>
        <v>0</v>
      </c>
      <c r="Z236" t="b">
        <f>OR(Tabla4[[#This Row],[Tiempo_normal (ns)]]&gt;$J$508,Tabla4[[#This Row],[Tiempo_normal (ns)]]&lt;$J$509)</f>
        <v>0</v>
      </c>
      <c r="AA236" s="7">
        <v>233</v>
      </c>
      <c r="AB236" t="b">
        <f>OR(Tabla5[[#This Row],[Tiempo_lineal (ns)]]&gt;$L$508,Tabla5[[#This Row],[Tiempo_lineal (ns)]]&lt;$L$509)</f>
        <v>0</v>
      </c>
      <c r="AC236" t="b">
        <f>OR(Tabla5[[#This Row],[Tiempo_normal (ns)]]&gt;$M$508,Tabla5[[#This Row],[Tiempo_normal (ns)]]&lt;$M$509)</f>
        <v>0</v>
      </c>
      <c r="AD236" s="7">
        <v>233</v>
      </c>
      <c r="AE236" t="b">
        <f>OR(Tabla6[[#This Row],[Tiempo_lineal (ns)]]&gt;$O$508,Tabla6[[#This Row],[Tiempo_lineal (ns)]]&lt;$O$509)</f>
        <v>0</v>
      </c>
      <c r="AF236" s="1" t="b">
        <f>OR(Tabla6[[#This Row],[Tiempo_normal (ns)]]&gt;$P$508,Tabla6[[#This Row],[Tiempo_normal (ns)]]&lt;$P$509)</f>
        <v>0</v>
      </c>
    </row>
    <row r="237" spans="2:32" x14ac:dyDescent="0.3">
      <c r="B237">
        <v>234</v>
      </c>
      <c r="C237">
        <v>117</v>
      </c>
      <c r="D237">
        <v>91</v>
      </c>
      <c r="E237">
        <v>234</v>
      </c>
      <c r="F237">
        <v>152</v>
      </c>
      <c r="G237">
        <v>71</v>
      </c>
      <c r="H237">
        <v>234</v>
      </c>
      <c r="I237">
        <v>1316</v>
      </c>
      <c r="J237">
        <v>342</v>
      </c>
      <c r="K237">
        <v>234</v>
      </c>
      <c r="L237">
        <v>2183</v>
      </c>
      <c r="M237">
        <v>746</v>
      </c>
      <c r="N237">
        <v>234</v>
      </c>
      <c r="O237">
        <v>7825</v>
      </c>
      <c r="P237">
        <v>1702</v>
      </c>
      <c r="R237" s="8">
        <v>234</v>
      </c>
      <c r="S237" t="b">
        <f>OR(Tabla1[[#This Row],[Tiempo_lineal (ns)]]&gt;$C$508,Tabla1[[#This Row],[Tiempo_lineal (ns)]]&lt;$C$509)</f>
        <v>0</v>
      </c>
      <c r="T237" t="b">
        <f>OR(Tabla1[[#This Row],[Tiempo_normal (ns)]]&gt;$D$508,Tabla1[[#This Row],[Tiempo_normal (ns)]]&lt;$D$509)</f>
        <v>0</v>
      </c>
      <c r="U237" s="8">
        <v>234</v>
      </c>
      <c r="V237" t="b">
        <f>OR(Tabla3[[#This Row],[Tiempo_lineal (ns)]]&gt;$F$508,Tabla3[[#This Row],[Tiempo_lineal (ns)]]&lt;$F$509)</f>
        <v>0</v>
      </c>
      <c r="W237" t="b">
        <f>OR(Tabla3[[#This Row],[Tiempo_normal (ns)]]&gt;$G$508,Tabla3[[#This Row],[Tiempo_normal (ns)]]&lt;$G$509)</f>
        <v>0</v>
      </c>
      <c r="X237" s="8">
        <v>234</v>
      </c>
      <c r="Y237" t="b">
        <f>OR(Tabla4[[#This Row],[Tiempo_lineal (ns)]]&gt;$I$508,Tabla4[[#This Row],[Tiempo_lineal (ns)]]&lt;$I$509)</f>
        <v>1</v>
      </c>
      <c r="Z237" t="b">
        <f>OR(Tabla4[[#This Row],[Tiempo_normal (ns)]]&gt;$J$508,Tabla4[[#This Row],[Tiempo_normal (ns)]]&lt;$J$509)</f>
        <v>0</v>
      </c>
      <c r="AA237" s="8">
        <v>234</v>
      </c>
      <c r="AB237" t="b">
        <f>OR(Tabla5[[#This Row],[Tiempo_lineal (ns)]]&gt;$L$508,Tabla5[[#This Row],[Tiempo_lineal (ns)]]&lt;$L$509)</f>
        <v>0</v>
      </c>
      <c r="AC237" t="b">
        <f>OR(Tabla5[[#This Row],[Tiempo_normal (ns)]]&gt;$M$508,Tabla5[[#This Row],[Tiempo_normal (ns)]]&lt;$M$509)</f>
        <v>0</v>
      </c>
      <c r="AD237" s="8">
        <v>234</v>
      </c>
      <c r="AE237" t="b">
        <f>OR(Tabla6[[#This Row],[Tiempo_lineal (ns)]]&gt;$O$508,Tabla6[[#This Row],[Tiempo_lineal (ns)]]&lt;$O$509)</f>
        <v>1</v>
      </c>
      <c r="AF237" s="1" t="b">
        <f>OR(Tabla6[[#This Row],[Tiempo_normal (ns)]]&gt;$P$508,Tabla6[[#This Row],[Tiempo_normal (ns)]]&lt;$P$509)</f>
        <v>0</v>
      </c>
    </row>
    <row r="238" spans="2:32" x14ac:dyDescent="0.3">
      <c r="B238">
        <v>235</v>
      </c>
      <c r="C238">
        <v>140</v>
      </c>
      <c r="D238">
        <v>95</v>
      </c>
      <c r="E238">
        <v>235</v>
      </c>
      <c r="F238">
        <v>116</v>
      </c>
      <c r="G238">
        <v>142</v>
      </c>
      <c r="H238">
        <v>235</v>
      </c>
      <c r="I238">
        <v>155</v>
      </c>
      <c r="J238">
        <v>206</v>
      </c>
      <c r="K238">
        <v>235</v>
      </c>
      <c r="L238">
        <v>2046</v>
      </c>
      <c r="M238">
        <v>500</v>
      </c>
      <c r="N238">
        <v>235</v>
      </c>
      <c r="O238">
        <v>3955</v>
      </c>
      <c r="P238">
        <v>1885</v>
      </c>
      <c r="R238" s="7">
        <v>235</v>
      </c>
      <c r="S238" t="b">
        <f>OR(Tabla1[[#This Row],[Tiempo_lineal (ns)]]&gt;$C$508,Tabla1[[#This Row],[Tiempo_lineal (ns)]]&lt;$C$509)</f>
        <v>0</v>
      </c>
      <c r="T238" t="b">
        <f>OR(Tabla1[[#This Row],[Tiempo_normal (ns)]]&gt;$D$508,Tabla1[[#This Row],[Tiempo_normal (ns)]]&lt;$D$509)</f>
        <v>0</v>
      </c>
      <c r="U238" s="7">
        <v>235</v>
      </c>
      <c r="V238" t="b">
        <f>OR(Tabla3[[#This Row],[Tiempo_lineal (ns)]]&gt;$F$508,Tabla3[[#This Row],[Tiempo_lineal (ns)]]&lt;$F$509)</f>
        <v>0</v>
      </c>
      <c r="W238" t="b">
        <f>OR(Tabla3[[#This Row],[Tiempo_normal (ns)]]&gt;$G$508,Tabla3[[#This Row],[Tiempo_normal (ns)]]&lt;$G$509)</f>
        <v>0</v>
      </c>
      <c r="X238" s="7">
        <v>235</v>
      </c>
      <c r="Y238" t="b">
        <f>OR(Tabla4[[#This Row],[Tiempo_lineal (ns)]]&gt;$I$508,Tabla4[[#This Row],[Tiempo_lineal (ns)]]&lt;$I$509)</f>
        <v>0</v>
      </c>
      <c r="Z238" t="b">
        <f>OR(Tabla4[[#This Row],[Tiempo_normal (ns)]]&gt;$J$508,Tabla4[[#This Row],[Tiempo_normal (ns)]]&lt;$J$509)</f>
        <v>0</v>
      </c>
      <c r="AA238" s="7">
        <v>235</v>
      </c>
      <c r="AB238" t="b">
        <f>OR(Tabla5[[#This Row],[Tiempo_lineal (ns)]]&gt;$L$508,Tabla5[[#This Row],[Tiempo_lineal (ns)]]&lt;$L$509)</f>
        <v>0</v>
      </c>
      <c r="AC238" t="b">
        <f>OR(Tabla5[[#This Row],[Tiempo_normal (ns)]]&gt;$M$508,Tabla5[[#This Row],[Tiempo_normal (ns)]]&lt;$M$509)</f>
        <v>0</v>
      </c>
      <c r="AD238" s="7">
        <v>235</v>
      </c>
      <c r="AE238" t="b">
        <f>OR(Tabla6[[#This Row],[Tiempo_lineal (ns)]]&gt;$O$508,Tabla6[[#This Row],[Tiempo_lineal (ns)]]&lt;$O$509)</f>
        <v>0</v>
      </c>
      <c r="AF238" s="1" t="b">
        <f>OR(Tabla6[[#This Row],[Tiempo_normal (ns)]]&gt;$P$508,Tabla6[[#This Row],[Tiempo_normal (ns)]]&lt;$P$509)</f>
        <v>0</v>
      </c>
    </row>
    <row r="239" spans="2:32" x14ac:dyDescent="0.3">
      <c r="B239">
        <v>236</v>
      </c>
      <c r="C239">
        <v>140</v>
      </c>
      <c r="D239">
        <v>115</v>
      </c>
      <c r="E239">
        <v>236</v>
      </c>
      <c r="F239">
        <v>126</v>
      </c>
      <c r="G239">
        <v>98</v>
      </c>
      <c r="H239">
        <v>236</v>
      </c>
      <c r="I239">
        <v>215</v>
      </c>
      <c r="J239">
        <v>224</v>
      </c>
      <c r="K239">
        <v>236</v>
      </c>
      <c r="L239">
        <v>2467</v>
      </c>
      <c r="M239">
        <v>239</v>
      </c>
      <c r="N239">
        <v>236</v>
      </c>
      <c r="O239">
        <v>2491</v>
      </c>
      <c r="P239">
        <v>1607</v>
      </c>
      <c r="R239" s="8">
        <v>236</v>
      </c>
      <c r="S239" t="b">
        <f>OR(Tabla1[[#This Row],[Tiempo_lineal (ns)]]&gt;$C$508,Tabla1[[#This Row],[Tiempo_lineal (ns)]]&lt;$C$509)</f>
        <v>0</v>
      </c>
      <c r="T239" t="b">
        <f>OR(Tabla1[[#This Row],[Tiempo_normal (ns)]]&gt;$D$508,Tabla1[[#This Row],[Tiempo_normal (ns)]]&lt;$D$509)</f>
        <v>0</v>
      </c>
      <c r="U239" s="8">
        <v>236</v>
      </c>
      <c r="V239" t="b">
        <f>OR(Tabla3[[#This Row],[Tiempo_lineal (ns)]]&gt;$F$508,Tabla3[[#This Row],[Tiempo_lineal (ns)]]&lt;$F$509)</f>
        <v>0</v>
      </c>
      <c r="W239" t="b">
        <f>OR(Tabla3[[#This Row],[Tiempo_normal (ns)]]&gt;$G$508,Tabla3[[#This Row],[Tiempo_normal (ns)]]&lt;$G$509)</f>
        <v>0</v>
      </c>
      <c r="X239" s="8">
        <v>236</v>
      </c>
      <c r="Y239" t="b">
        <f>OR(Tabla4[[#This Row],[Tiempo_lineal (ns)]]&gt;$I$508,Tabla4[[#This Row],[Tiempo_lineal (ns)]]&lt;$I$509)</f>
        <v>0</v>
      </c>
      <c r="Z239" t="b">
        <f>OR(Tabla4[[#This Row],[Tiempo_normal (ns)]]&gt;$J$508,Tabla4[[#This Row],[Tiempo_normal (ns)]]&lt;$J$509)</f>
        <v>0</v>
      </c>
      <c r="AA239" s="8">
        <v>236</v>
      </c>
      <c r="AB239" t="b">
        <f>OR(Tabla5[[#This Row],[Tiempo_lineal (ns)]]&gt;$L$508,Tabla5[[#This Row],[Tiempo_lineal (ns)]]&lt;$L$509)</f>
        <v>0</v>
      </c>
      <c r="AC239" t="b">
        <f>OR(Tabla5[[#This Row],[Tiempo_normal (ns)]]&gt;$M$508,Tabla5[[#This Row],[Tiempo_normal (ns)]]&lt;$M$509)</f>
        <v>0</v>
      </c>
      <c r="AD239" s="8">
        <v>236</v>
      </c>
      <c r="AE239" t="b">
        <f>OR(Tabla6[[#This Row],[Tiempo_lineal (ns)]]&gt;$O$508,Tabla6[[#This Row],[Tiempo_lineal (ns)]]&lt;$O$509)</f>
        <v>0</v>
      </c>
      <c r="AF239" s="1" t="b">
        <f>OR(Tabla6[[#This Row],[Tiempo_normal (ns)]]&gt;$P$508,Tabla6[[#This Row],[Tiempo_normal (ns)]]&lt;$P$509)</f>
        <v>0</v>
      </c>
    </row>
    <row r="240" spans="2:32" x14ac:dyDescent="0.3">
      <c r="B240">
        <v>237</v>
      </c>
      <c r="C240">
        <v>154</v>
      </c>
      <c r="D240">
        <v>83</v>
      </c>
      <c r="E240">
        <v>237</v>
      </c>
      <c r="F240">
        <v>149</v>
      </c>
      <c r="G240">
        <v>137</v>
      </c>
      <c r="H240">
        <v>237</v>
      </c>
      <c r="I240">
        <v>295</v>
      </c>
      <c r="J240">
        <v>94</v>
      </c>
      <c r="K240">
        <v>237</v>
      </c>
      <c r="L240">
        <v>1241</v>
      </c>
      <c r="M240">
        <v>1016</v>
      </c>
      <c r="N240">
        <v>237</v>
      </c>
      <c r="O240">
        <v>2000</v>
      </c>
      <c r="P240">
        <v>1628</v>
      </c>
      <c r="R240" s="7">
        <v>237</v>
      </c>
      <c r="S240" t="b">
        <f>OR(Tabla1[[#This Row],[Tiempo_lineal (ns)]]&gt;$C$508,Tabla1[[#This Row],[Tiempo_lineal (ns)]]&lt;$C$509)</f>
        <v>0</v>
      </c>
      <c r="T240" t="b">
        <f>OR(Tabla1[[#This Row],[Tiempo_normal (ns)]]&gt;$D$508,Tabla1[[#This Row],[Tiempo_normal (ns)]]&lt;$D$509)</f>
        <v>0</v>
      </c>
      <c r="U240" s="7">
        <v>237</v>
      </c>
      <c r="V240" t="b">
        <f>OR(Tabla3[[#This Row],[Tiempo_lineal (ns)]]&gt;$F$508,Tabla3[[#This Row],[Tiempo_lineal (ns)]]&lt;$F$509)</f>
        <v>0</v>
      </c>
      <c r="W240" t="b">
        <f>OR(Tabla3[[#This Row],[Tiempo_normal (ns)]]&gt;$G$508,Tabla3[[#This Row],[Tiempo_normal (ns)]]&lt;$G$509)</f>
        <v>0</v>
      </c>
      <c r="X240" s="7">
        <v>237</v>
      </c>
      <c r="Y240" t="b">
        <f>OR(Tabla4[[#This Row],[Tiempo_lineal (ns)]]&gt;$I$508,Tabla4[[#This Row],[Tiempo_lineal (ns)]]&lt;$I$509)</f>
        <v>0</v>
      </c>
      <c r="Z240" t="b">
        <f>OR(Tabla4[[#This Row],[Tiempo_normal (ns)]]&gt;$J$508,Tabla4[[#This Row],[Tiempo_normal (ns)]]&lt;$J$509)</f>
        <v>0</v>
      </c>
      <c r="AA240" s="7">
        <v>237</v>
      </c>
      <c r="AB240" t="b">
        <f>OR(Tabla5[[#This Row],[Tiempo_lineal (ns)]]&gt;$L$508,Tabla5[[#This Row],[Tiempo_lineal (ns)]]&lt;$L$509)</f>
        <v>0</v>
      </c>
      <c r="AC240" t="b">
        <f>OR(Tabla5[[#This Row],[Tiempo_normal (ns)]]&gt;$M$508,Tabla5[[#This Row],[Tiempo_normal (ns)]]&lt;$M$509)</f>
        <v>0</v>
      </c>
      <c r="AD240" s="7">
        <v>237</v>
      </c>
      <c r="AE240" t="b">
        <f>OR(Tabla6[[#This Row],[Tiempo_lineal (ns)]]&gt;$O$508,Tabla6[[#This Row],[Tiempo_lineal (ns)]]&lt;$O$509)</f>
        <v>0</v>
      </c>
      <c r="AF240" s="1" t="b">
        <f>OR(Tabla6[[#This Row],[Tiempo_normal (ns)]]&gt;$P$508,Tabla6[[#This Row],[Tiempo_normal (ns)]]&lt;$P$509)</f>
        <v>0</v>
      </c>
    </row>
    <row r="241" spans="2:32" x14ac:dyDescent="0.3">
      <c r="B241">
        <v>238</v>
      </c>
      <c r="C241">
        <v>133</v>
      </c>
      <c r="D241">
        <v>85</v>
      </c>
      <c r="E241">
        <v>238</v>
      </c>
      <c r="F241">
        <v>132</v>
      </c>
      <c r="G241">
        <v>51</v>
      </c>
      <c r="H241">
        <v>238</v>
      </c>
      <c r="I241">
        <v>247</v>
      </c>
      <c r="J241">
        <v>167</v>
      </c>
      <c r="K241">
        <v>238</v>
      </c>
      <c r="L241">
        <v>2535</v>
      </c>
      <c r="M241">
        <v>439</v>
      </c>
      <c r="N241">
        <v>238</v>
      </c>
      <c r="O241">
        <v>5934</v>
      </c>
      <c r="P241">
        <v>1801</v>
      </c>
      <c r="R241" s="8">
        <v>238</v>
      </c>
      <c r="S241" t="b">
        <f>OR(Tabla1[[#This Row],[Tiempo_lineal (ns)]]&gt;$C$508,Tabla1[[#This Row],[Tiempo_lineal (ns)]]&lt;$C$509)</f>
        <v>0</v>
      </c>
      <c r="T241" t="b">
        <f>OR(Tabla1[[#This Row],[Tiempo_normal (ns)]]&gt;$D$508,Tabla1[[#This Row],[Tiempo_normal (ns)]]&lt;$D$509)</f>
        <v>0</v>
      </c>
      <c r="U241" s="8">
        <v>238</v>
      </c>
      <c r="V241" t="b">
        <f>OR(Tabla3[[#This Row],[Tiempo_lineal (ns)]]&gt;$F$508,Tabla3[[#This Row],[Tiempo_lineal (ns)]]&lt;$F$509)</f>
        <v>0</v>
      </c>
      <c r="W241" t="b">
        <f>OR(Tabla3[[#This Row],[Tiempo_normal (ns)]]&gt;$G$508,Tabla3[[#This Row],[Tiempo_normal (ns)]]&lt;$G$509)</f>
        <v>0</v>
      </c>
      <c r="X241" s="8">
        <v>238</v>
      </c>
      <c r="Y241" t="b">
        <f>OR(Tabla4[[#This Row],[Tiempo_lineal (ns)]]&gt;$I$508,Tabla4[[#This Row],[Tiempo_lineal (ns)]]&lt;$I$509)</f>
        <v>0</v>
      </c>
      <c r="Z241" t="b">
        <f>OR(Tabla4[[#This Row],[Tiempo_normal (ns)]]&gt;$J$508,Tabla4[[#This Row],[Tiempo_normal (ns)]]&lt;$J$509)</f>
        <v>0</v>
      </c>
      <c r="AA241" s="8">
        <v>238</v>
      </c>
      <c r="AB241" t="b">
        <f>OR(Tabla5[[#This Row],[Tiempo_lineal (ns)]]&gt;$L$508,Tabla5[[#This Row],[Tiempo_lineal (ns)]]&lt;$L$509)</f>
        <v>0</v>
      </c>
      <c r="AC241" t="b">
        <f>OR(Tabla5[[#This Row],[Tiempo_normal (ns)]]&gt;$M$508,Tabla5[[#This Row],[Tiempo_normal (ns)]]&lt;$M$509)</f>
        <v>0</v>
      </c>
      <c r="AD241" s="8">
        <v>238</v>
      </c>
      <c r="AE241" t="b">
        <f>OR(Tabla6[[#This Row],[Tiempo_lineal (ns)]]&gt;$O$508,Tabla6[[#This Row],[Tiempo_lineal (ns)]]&lt;$O$509)</f>
        <v>1</v>
      </c>
      <c r="AF241" s="1" t="b">
        <f>OR(Tabla6[[#This Row],[Tiempo_normal (ns)]]&gt;$P$508,Tabla6[[#This Row],[Tiempo_normal (ns)]]&lt;$P$509)</f>
        <v>0</v>
      </c>
    </row>
    <row r="242" spans="2:32" x14ac:dyDescent="0.3">
      <c r="B242">
        <v>239</v>
      </c>
      <c r="C242">
        <v>135</v>
      </c>
      <c r="D242">
        <v>77</v>
      </c>
      <c r="E242">
        <v>239</v>
      </c>
      <c r="F242">
        <v>107</v>
      </c>
      <c r="G242">
        <v>66</v>
      </c>
      <c r="H242">
        <v>239</v>
      </c>
      <c r="I242">
        <v>492</v>
      </c>
      <c r="J242">
        <v>178</v>
      </c>
      <c r="K242">
        <v>239</v>
      </c>
      <c r="L242">
        <v>1595</v>
      </c>
      <c r="M242">
        <v>471</v>
      </c>
      <c r="N242">
        <v>239</v>
      </c>
      <c r="O242">
        <v>2779</v>
      </c>
      <c r="P242">
        <v>1785</v>
      </c>
      <c r="R242" s="7">
        <v>239</v>
      </c>
      <c r="S242" t="b">
        <f>OR(Tabla1[[#This Row],[Tiempo_lineal (ns)]]&gt;$C$508,Tabla1[[#This Row],[Tiempo_lineal (ns)]]&lt;$C$509)</f>
        <v>0</v>
      </c>
      <c r="T242" t="b">
        <f>OR(Tabla1[[#This Row],[Tiempo_normal (ns)]]&gt;$D$508,Tabla1[[#This Row],[Tiempo_normal (ns)]]&lt;$D$509)</f>
        <v>0</v>
      </c>
      <c r="U242" s="7">
        <v>239</v>
      </c>
      <c r="V242" t="b">
        <f>OR(Tabla3[[#This Row],[Tiempo_lineal (ns)]]&gt;$F$508,Tabla3[[#This Row],[Tiempo_lineal (ns)]]&lt;$F$509)</f>
        <v>0</v>
      </c>
      <c r="W242" t="b">
        <f>OR(Tabla3[[#This Row],[Tiempo_normal (ns)]]&gt;$G$508,Tabla3[[#This Row],[Tiempo_normal (ns)]]&lt;$G$509)</f>
        <v>0</v>
      </c>
      <c r="X242" s="7">
        <v>239</v>
      </c>
      <c r="Y242" t="b">
        <f>OR(Tabla4[[#This Row],[Tiempo_lineal (ns)]]&gt;$I$508,Tabla4[[#This Row],[Tiempo_lineal (ns)]]&lt;$I$509)</f>
        <v>0</v>
      </c>
      <c r="Z242" t="b">
        <f>OR(Tabla4[[#This Row],[Tiempo_normal (ns)]]&gt;$J$508,Tabla4[[#This Row],[Tiempo_normal (ns)]]&lt;$J$509)</f>
        <v>0</v>
      </c>
      <c r="AA242" s="7">
        <v>239</v>
      </c>
      <c r="AB242" t="b">
        <f>OR(Tabla5[[#This Row],[Tiempo_lineal (ns)]]&gt;$L$508,Tabla5[[#This Row],[Tiempo_lineal (ns)]]&lt;$L$509)</f>
        <v>0</v>
      </c>
      <c r="AC242" t="b">
        <f>OR(Tabla5[[#This Row],[Tiempo_normal (ns)]]&gt;$M$508,Tabla5[[#This Row],[Tiempo_normal (ns)]]&lt;$M$509)</f>
        <v>0</v>
      </c>
      <c r="AD242" s="7">
        <v>239</v>
      </c>
      <c r="AE242" t="b">
        <f>OR(Tabla6[[#This Row],[Tiempo_lineal (ns)]]&gt;$O$508,Tabla6[[#This Row],[Tiempo_lineal (ns)]]&lt;$O$509)</f>
        <v>0</v>
      </c>
      <c r="AF242" s="1" t="b">
        <f>OR(Tabla6[[#This Row],[Tiempo_normal (ns)]]&gt;$P$508,Tabla6[[#This Row],[Tiempo_normal (ns)]]&lt;$P$509)</f>
        <v>0</v>
      </c>
    </row>
    <row r="243" spans="2:32" x14ac:dyDescent="0.3">
      <c r="B243">
        <v>240</v>
      </c>
      <c r="C243">
        <v>135</v>
      </c>
      <c r="D243">
        <v>67</v>
      </c>
      <c r="E243">
        <v>240</v>
      </c>
      <c r="F243">
        <v>133</v>
      </c>
      <c r="G243">
        <v>74</v>
      </c>
      <c r="H243">
        <v>240</v>
      </c>
      <c r="I243">
        <v>317</v>
      </c>
      <c r="J243">
        <v>145</v>
      </c>
      <c r="K243">
        <v>240</v>
      </c>
      <c r="L243">
        <v>2623</v>
      </c>
      <c r="M243">
        <v>148</v>
      </c>
      <c r="N243">
        <v>240</v>
      </c>
      <c r="O243">
        <v>2311</v>
      </c>
      <c r="P243">
        <v>2128</v>
      </c>
      <c r="R243" s="8">
        <v>240</v>
      </c>
      <c r="S243" t="b">
        <f>OR(Tabla1[[#This Row],[Tiempo_lineal (ns)]]&gt;$C$508,Tabla1[[#This Row],[Tiempo_lineal (ns)]]&lt;$C$509)</f>
        <v>0</v>
      </c>
      <c r="T243" t="b">
        <f>OR(Tabla1[[#This Row],[Tiempo_normal (ns)]]&gt;$D$508,Tabla1[[#This Row],[Tiempo_normal (ns)]]&lt;$D$509)</f>
        <v>0</v>
      </c>
      <c r="U243" s="8">
        <v>240</v>
      </c>
      <c r="V243" t="b">
        <f>OR(Tabla3[[#This Row],[Tiempo_lineal (ns)]]&gt;$F$508,Tabla3[[#This Row],[Tiempo_lineal (ns)]]&lt;$F$509)</f>
        <v>0</v>
      </c>
      <c r="W243" t="b">
        <f>OR(Tabla3[[#This Row],[Tiempo_normal (ns)]]&gt;$G$508,Tabla3[[#This Row],[Tiempo_normal (ns)]]&lt;$G$509)</f>
        <v>0</v>
      </c>
      <c r="X243" s="8">
        <v>240</v>
      </c>
      <c r="Y243" t="b">
        <f>OR(Tabla4[[#This Row],[Tiempo_lineal (ns)]]&gt;$I$508,Tabla4[[#This Row],[Tiempo_lineal (ns)]]&lt;$I$509)</f>
        <v>0</v>
      </c>
      <c r="Z243" t="b">
        <f>OR(Tabla4[[#This Row],[Tiempo_normal (ns)]]&gt;$J$508,Tabla4[[#This Row],[Tiempo_normal (ns)]]&lt;$J$509)</f>
        <v>0</v>
      </c>
      <c r="AA243" s="8">
        <v>240</v>
      </c>
      <c r="AB243" t="b">
        <f>OR(Tabla5[[#This Row],[Tiempo_lineal (ns)]]&gt;$L$508,Tabla5[[#This Row],[Tiempo_lineal (ns)]]&lt;$L$509)</f>
        <v>0</v>
      </c>
      <c r="AC243" t="b">
        <f>OR(Tabla5[[#This Row],[Tiempo_normal (ns)]]&gt;$M$508,Tabla5[[#This Row],[Tiempo_normal (ns)]]&lt;$M$509)</f>
        <v>0</v>
      </c>
      <c r="AD243" s="8">
        <v>240</v>
      </c>
      <c r="AE243" t="b">
        <f>OR(Tabla6[[#This Row],[Tiempo_lineal (ns)]]&gt;$O$508,Tabla6[[#This Row],[Tiempo_lineal (ns)]]&lt;$O$509)</f>
        <v>0</v>
      </c>
      <c r="AF243" s="1" t="b">
        <f>OR(Tabla6[[#This Row],[Tiempo_normal (ns)]]&gt;$P$508,Tabla6[[#This Row],[Tiempo_normal (ns)]]&lt;$P$509)</f>
        <v>0</v>
      </c>
    </row>
    <row r="244" spans="2:32" x14ac:dyDescent="0.3">
      <c r="B244">
        <v>241</v>
      </c>
      <c r="C244">
        <v>134</v>
      </c>
      <c r="D244">
        <v>77</v>
      </c>
      <c r="E244">
        <v>241</v>
      </c>
      <c r="F244">
        <v>174</v>
      </c>
      <c r="G244">
        <v>81</v>
      </c>
      <c r="H244">
        <v>241</v>
      </c>
      <c r="I244">
        <v>292</v>
      </c>
      <c r="J244">
        <v>61</v>
      </c>
      <c r="K244">
        <v>241</v>
      </c>
      <c r="L244">
        <v>770</v>
      </c>
      <c r="M244">
        <v>509</v>
      </c>
      <c r="N244">
        <v>241</v>
      </c>
      <c r="O244">
        <v>3138</v>
      </c>
      <c r="P244">
        <v>623</v>
      </c>
      <c r="R244" s="7">
        <v>241</v>
      </c>
      <c r="S244" t="b">
        <f>OR(Tabla1[[#This Row],[Tiempo_lineal (ns)]]&gt;$C$508,Tabla1[[#This Row],[Tiempo_lineal (ns)]]&lt;$C$509)</f>
        <v>0</v>
      </c>
      <c r="T244" t="b">
        <f>OR(Tabla1[[#This Row],[Tiempo_normal (ns)]]&gt;$D$508,Tabla1[[#This Row],[Tiempo_normal (ns)]]&lt;$D$509)</f>
        <v>0</v>
      </c>
      <c r="U244" s="7">
        <v>241</v>
      </c>
      <c r="V244" t="b">
        <f>OR(Tabla3[[#This Row],[Tiempo_lineal (ns)]]&gt;$F$508,Tabla3[[#This Row],[Tiempo_lineal (ns)]]&lt;$F$509)</f>
        <v>0</v>
      </c>
      <c r="W244" t="b">
        <f>OR(Tabla3[[#This Row],[Tiempo_normal (ns)]]&gt;$G$508,Tabla3[[#This Row],[Tiempo_normal (ns)]]&lt;$G$509)</f>
        <v>0</v>
      </c>
      <c r="X244" s="7">
        <v>241</v>
      </c>
      <c r="Y244" t="b">
        <f>OR(Tabla4[[#This Row],[Tiempo_lineal (ns)]]&gt;$I$508,Tabla4[[#This Row],[Tiempo_lineal (ns)]]&lt;$I$509)</f>
        <v>0</v>
      </c>
      <c r="Z244" t="b">
        <f>OR(Tabla4[[#This Row],[Tiempo_normal (ns)]]&gt;$J$508,Tabla4[[#This Row],[Tiempo_normal (ns)]]&lt;$J$509)</f>
        <v>0</v>
      </c>
      <c r="AA244" s="7">
        <v>241</v>
      </c>
      <c r="AB244" t="b">
        <f>OR(Tabla5[[#This Row],[Tiempo_lineal (ns)]]&gt;$L$508,Tabla5[[#This Row],[Tiempo_lineal (ns)]]&lt;$L$509)</f>
        <v>0</v>
      </c>
      <c r="AC244" t="b">
        <f>OR(Tabla5[[#This Row],[Tiempo_normal (ns)]]&gt;$M$508,Tabla5[[#This Row],[Tiempo_normal (ns)]]&lt;$M$509)</f>
        <v>0</v>
      </c>
      <c r="AD244" s="7">
        <v>241</v>
      </c>
      <c r="AE244" t="b">
        <f>OR(Tabla6[[#This Row],[Tiempo_lineal (ns)]]&gt;$O$508,Tabla6[[#This Row],[Tiempo_lineal (ns)]]&lt;$O$509)</f>
        <v>0</v>
      </c>
      <c r="AF244" s="1" t="b">
        <f>OR(Tabla6[[#This Row],[Tiempo_normal (ns)]]&gt;$P$508,Tabla6[[#This Row],[Tiempo_normal (ns)]]&lt;$P$509)</f>
        <v>0</v>
      </c>
    </row>
    <row r="245" spans="2:32" x14ac:dyDescent="0.3">
      <c r="B245">
        <v>242</v>
      </c>
      <c r="C245">
        <v>129</v>
      </c>
      <c r="D245">
        <v>97</v>
      </c>
      <c r="E245">
        <v>242</v>
      </c>
      <c r="F245">
        <v>148</v>
      </c>
      <c r="G245">
        <v>183</v>
      </c>
      <c r="H245">
        <v>242</v>
      </c>
      <c r="I245">
        <v>259</v>
      </c>
      <c r="J245">
        <v>369</v>
      </c>
      <c r="K245">
        <v>242</v>
      </c>
      <c r="L245">
        <v>917</v>
      </c>
      <c r="M245">
        <v>364</v>
      </c>
      <c r="N245">
        <v>242</v>
      </c>
      <c r="O245">
        <v>3202</v>
      </c>
      <c r="P245">
        <v>577</v>
      </c>
      <c r="R245" s="8">
        <v>242</v>
      </c>
      <c r="S245" t="b">
        <f>OR(Tabla1[[#This Row],[Tiempo_lineal (ns)]]&gt;$C$508,Tabla1[[#This Row],[Tiempo_lineal (ns)]]&lt;$C$509)</f>
        <v>0</v>
      </c>
      <c r="T245" t="b">
        <f>OR(Tabla1[[#This Row],[Tiempo_normal (ns)]]&gt;$D$508,Tabla1[[#This Row],[Tiempo_normal (ns)]]&lt;$D$509)</f>
        <v>0</v>
      </c>
      <c r="U245" s="8">
        <v>242</v>
      </c>
      <c r="V245" t="b">
        <f>OR(Tabla3[[#This Row],[Tiempo_lineal (ns)]]&gt;$F$508,Tabla3[[#This Row],[Tiempo_lineal (ns)]]&lt;$F$509)</f>
        <v>0</v>
      </c>
      <c r="W245" t="b">
        <f>OR(Tabla3[[#This Row],[Tiempo_normal (ns)]]&gt;$G$508,Tabla3[[#This Row],[Tiempo_normal (ns)]]&lt;$G$509)</f>
        <v>0</v>
      </c>
      <c r="X245" s="8">
        <v>242</v>
      </c>
      <c r="Y245" t="b">
        <f>OR(Tabla4[[#This Row],[Tiempo_lineal (ns)]]&gt;$I$508,Tabla4[[#This Row],[Tiempo_lineal (ns)]]&lt;$I$509)</f>
        <v>0</v>
      </c>
      <c r="Z245" t="b">
        <f>OR(Tabla4[[#This Row],[Tiempo_normal (ns)]]&gt;$J$508,Tabla4[[#This Row],[Tiempo_normal (ns)]]&lt;$J$509)</f>
        <v>0</v>
      </c>
      <c r="AA245" s="8">
        <v>242</v>
      </c>
      <c r="AB245" t="b">
        <f>OR(Tabla5[[#This Row],[Tiempo_lineal (ns)]]&gt;$L$508,Tabla5[[#This Row],[Tiempo_lineal (ns)]]&lt;$L$509)</f>
        <v>0</v>
      </c>
      <c r="AC245" t="b">
        <f>OR(Tabla5[[#This Row],[Tiempo_normal (ns)]]&gt;$M$508,Tabla5[[#This Row],[Tiempo_normal (ns)]]&lt;$M$509)</f>
        <v>0</v>
      </c>
      <c r="AD245" s="8">
        <v>242</v>
      </c>
      <c r="AE245" t="b">
        <f>OR(Tabla6[[#This Row],[Tiempo_lineal (ns)]]&gt;$O$508,Tabla6[[#This Row],[Tiempo_lineal (ns)]]&lt;$O$509)</f>
        <v>0</v>
      </c>
      <c r="AF245" s="1" t="b">
        <f>OR(Tabla6[[#This Row],[Tiempo_normal (ns)]]&gt;$P$508,Tabla6[[#This Row],[Tiempo_normal (ns)]]&lt;$P$509)</f>
        <v>0</v>
      </c>
    </row>
    <row r="246" spans="2:32" x14ac:dyDescent="0.3">
      <c r="B246">
        <v>243</v>
      </c>
      <c r="C246">
        <v>143</v>
      </c>
      <c r="D246">
        <v>67</v>
      </c>
      <c r="E246">
        <v>243</v>
      </c>
      <c r="F246">
        <v>148</v>
      </c>
      <c r="G246">
        <v>83</v>
      </c>
      <c r="H246">
        <v>243</v>
      </c>
      <c r="I246">
        <v>181</v>
      </c>
      <c r="J246">
        <v>126</v>
      </c>
      <c r="K246">
        <v>243</v>
      </c>
      <c r="L246">
        <v>2120</v>
      </c>
      <c r="M246">
        <v>515</v>
      </c>
      <c r="N246">
        <v>243</v>
      </c>
      <c r="O246">
        <v>2035</v>
      </c>
      <c r="P246">
        <v>742</v>
      </c>
      <c r="R246" s="7">
        <v>243</v>
      </c>
      <c r="S246" t="b">
        <f>OR(Tabla1[[#This Row],[Tiempo_lineal (ns)]]&gt;$C$508,Tabla1[[#This Row],[Tiempo_lineal (ns)]]&lt;$C$509)</f>
        <v>0</v>
      </c>
      <c r="T246" t="b">
        <f>OR(Tabla1[[#This Row],[Tiempo_normal (ns)]]&gt;$D$508,Tabla1[[#This Row],[Tiempo_normal (ns)]]&lt;$D$509)</f>
        <v>0</v>
      </c>
      <c r="U246" s="7">
        <v>243</v>
      </c>
      <c r="V246" t="b">
        <f>OR(Tabla3[[#This Row],[Tiempo_lineal (ns)]]&gt;$F$508,Tabla3[[#This Row],[Tiempo_lineal (ns)]]&lt;$F$509)</f>
        <v>0</v>
      </c>
      <c r="W246" t="b">
        <f>OR(Tabla3[[#This Row],[Tiempo_normal (ns)]]&gt;$G$508,Tabla3[[#This Row],[Tiempo_normal (ns)]]&lt;$G$509)</f>
        <v>0</v>
      </c>
      <c r="X246" s="7">
        <v>243</v>
      </c>
      <c r="Y246" t="b">
        <f>OR(Tabla4[[#This Row],[Tiempo_lineal (ns)]]&gt;$I$508,Tabla4[[#This Row],[Tiempo_lineal (ns)]]&lt;$I$509)</f>
        <v>0</v>
      </c>
      <c r="Z246" t="b">
        <f>OR(Tabla4[[#This Row],[Tiempo_normal (ns)]]&gt;$J$508,Tabla4[[#This Row],[Tiempo_normal (ns)]]&lt;$J$509)</f>
        <v>0</v>
      </c>
      <c r="AA246" s="7">
        <v>243</v>
      </c>
      <c r="AB246" t="b">
        <f>OR(Tabla5[[#This Row],[Tiempo_lineal (ns)]]&gt;$L$508,Tabla5[[#This Row],[Tiempo_lineal (ns)]]&lt;$L$509)</f>
        <v>0</v>
      </c>
      <c r="AC246" t="b">
        <f>OR(Tabla5[[#This Row],[Tiempo_normal (ns)]]&gt;$M$508,Tabla5[[#This Row],[Tiempo_normal (ns)]]&lt;$M$509)</f>
        <v>0</v>
      </c>
      <c r="AD246" s="7">
        <v>243</v>
      </c>
      <c r="AE246" t="b">
        <f>OR(Tabla6[[#This Row],[Tiempo_lineal (ns)]]&gt;$O$508,Tabla6[[#This Row],[Tiempo_lineal (ns)]]&lt;$O$509)</f>
        <v>0</v>
      </c>
      <c r="AF246" s="1" t="b">
        <f>OR(Tabla6[[#This Row],[Tiempo_normal (ns)]]&gt;$P$508,Tabla6[[#This Row],[Tiempo_normal (ns)]]&lt;$P$509)</f>
        <v>0</v>
      </c>
    </row>
    <row r="247" spans="2:32" x14ac:dyDescent="0.3">
      <c r="B247">
        <v>244</v>
      </c>
      <c r="C247">
        <v>170</v>
      </c>
      <c r="D247">
        <v>77</v>
      </c>
      <c r="E247">
        <v>244</v>
      </c>
      <c r="F247">
        <v>127</v>
      </c>
      <c r="G247">
        <v>90</v>
      </c>
      <c r="H247">
        <v>244</v>
      </c>
      <c r="I247">
        <v>466</v>
      </c>
      <c r="J247">
        <v>133</v>
      </c>
      <c r="K247">
        <v>244</v>
      </c>
      <c r="L247">
        <v>2305</v>
      </c>
      <c r="M247">
        <v>172</v>
      </c>
      <c r="N247">
        <v>244</v>
      </c>
      <c r="O247">
        <v>2779</v>
      </c>
      <c r="P247">
        <v>908</v>
      </c>
      <c r="R247" s="8">
        <v>244</v>
      </c>
      <c r="S247" t="b">
        <f>OR(Tabla1[[#This Row],[Tiempo_lineal (ns)]]&gt;$C$508,Tabla1[[#This Row],[Tiempo_lineal (ns)]]&lt;$C$509)</f>
        <v>0</v>
      </c>
      <c r="T247" t="b">
        <f>OR(Tabla1[[#This Row],[Tiempo_normal (ns)]]&gt;$D$508,Tabla1[[#This Row],[Tiempo_normal (ns)]]&lt;$D$509)</f>
        <v>0</v>
      </c>
      <c r="U247" s="8">
        <v>244</v>
      </c>
      <c r="V247" t="b">
        <f>OR(Tabla3[[#This Row],[Tiempo_lineal (ns)]]&gt;$F$508,Tabla3[[#This Row],[Tiempo_lineal (ns)]]&lt;$F$509)</f>
        <v>0</v>
      </c>
      <c r="W247" t="b">
        <f>OR(Tabla3[[#This Row],[Tiempo_normal (ns)]]&gt;$G$508,Tabla3[[#This Row],[Tiempo_normal (ns)]]&lt;$G$509)</f>
        <v>0</v>
      </c>
      <c r="X247" s="8">
        <v>244</v>
      </c>
      <c r="Y247" t="b">
        <f>OR(Tabla4[[#This Row],[Tiempo_lineal (ns)]]&gt;$I$508,Tabla4[[#This Row],[Tiempo_lineal (ns)]]&lt;$I$509)</f>
        <v>0</v>
      </c>
      <c r="Z247" t="b">
        <f>OR(Tabla4[[#This Row],[Tiempo_normal (ns)]]&gt;$J$508,Tabla4[[#This Row],[Tiempo_normal (ns)]]&lt;$J$509)</f>
        <v>0</v>
      </c>
      <c r="AA247" s="8">
        <v>244</v>
      </c>
      <c r="AB247" t="b">
        <f>OR(Tabla5[[#This Row],[Tiempo_lineal (ns)]]&gt;$L$508,Tabla5[[#This Row],[Tiempo_lineal (ns)]]&lt;$L$509)</f>
        <v>0</v>
      </c>
      <c r="AC247" t="b">
        <f>OR(Tabla5[[#This Row],[Tiempo_normal (ns)]]&gt;$M$508,Tabla5[[#This Row],[Tiempo_normal (ns)]]&lt;$M$509)</f>
        <v>0</v>
      </c>
      <c r="AD247" s="8">
        <v>244</v>
      </c>
      <c r="AE247" t="b">
        <f>OR(Tabla6[[#This Row],[Tiempo_lineal (ns)]]&gt;$O$508,Tabla6[[#This Row],[Tiempo_lineal (ns)]]&lt;$O$509)</f>
        <v>0</v>
      </c>
      <c r="AF247" s="1" t="b">
        <f>OR(Tabla6[[#This Row],[Tiempo_normal (ns)]]&gt;$P$508,Tabla6[[#This Row],[Tiempo_normal (ns)]]&lt;$P$509)</f>
        <v>0</v>
      </c>
    </row>
    <row r="248" spans="2:32" x14ac:dyDescent="0.3">
      <c r="B248">
        <v>245</v>
      </c>
      <c r="C248">
        <v>163</v>
      </c>
      <c r="D248">
        <v>118</v>
      </c>
      <c r="E248">
        <v>245</v>
      </c>
      <c r="F248">
        <v>125</v>
      </c>
      <c r="G248">
        <v>66</v>
      </c>
      <c r="H248">
        <v>245</v>
      </c>
      <c r="I248">
        <v>250</v>
      </c>
      <c r="J248">
        <v>88</v>
      </c>
      <c r="K248">
        <v>245</v>
      </c>
      <c r="L248">
        <v>1102</v>
      </c>
      <c r="M248">
        <v>97</v>
      </c>
      <c r="N248">
        <v>245</v>
      </c>
      <c r="O248">
        <v>2990</v>
      </c>
      <c r="P248">
        <v>1170</v>
      </c>
      <c r="R248" s="7">
        <v>245</v>
      </c>
      <c r="S248" t="b">
        <f>OR(Tabla1[[#This Row],[Tiempo_lineal (ns)]]&gt;$C$508,Tabla1[[#This Row],[Tiempo_lineal (ns)]]&lt;$C$509)</f>
        <v>0</v>
      </c>
      <c r="T248" t="b">
        <f>OR(Tabla1[[#This Row],[Tiempo_normal (ns)]]&gt;$D$508,Tabla1[[#This Row],[Tiempo_normal (ns)]]&lt;$D$509)</f>
        <v>0</v>
      </c>
      <c r="U248" s="7">
        <v>245</v>
      </c>
      <c r="V248" t="b">
        <f>OR(Tabla3[[#This Row],[Tiempo_lineal (ns)]]&gt;$F$508,Tabla3[[#This Row],[Tiempo_lineal (ns)]]&lt;$F$509)</f>
        <v>0</v>
      </c>
      <c r="W248" t="b">
        <f>OR(Tabla3[[#This Row],[Tiempo_normal (ns)]]&gt;$G$508,Tabla3[[#This Row],[Tiempo_normal (ns)]]&lt;$G$509)</f>
        <v>0</v>
      </c>
      <c r="X248" s="7">
        <v>245</v>
      </c>
      <c r="Y248" t="b">
        <f>OR(Tabla4[[#This Row],[Tiempo_lineal (ns)]]&gt;$I$508,Tabla4[[#This Row],[Tiempo_lineal (ns)]]&lt;$I$509)</f>
        <v>0</v>
      </c>
      <c r="Z248" t="b">
        <f>OR(Tabla4[[#This Row],[Tiempo_normal (ns)]]&gt;$J$508,Tabla4[[#This Row],[Tiempo_normal (ns)]]&lt;$J$509)</f>
        <v>0</v>
      </c>
      <c r="AA248" s="7">
        <v>245</v>
      </c>
      <c r="AB248" t="b">
        <f>OR(Tabla5[[#This Row],[Tiempo_lineal (ns)]]&gt;$L$508,Tabla5[[#This Row],[Tiempo_lineal (ns)]]&lt;$L$509)</f>
        <v>0</v>
      </c>
      <c r="AC248" t="b">
        <f>OR(Tabla5[[#This Row],[Tiempo_normal (ns)]]&gt;$M$508,Tabla5[[#This Row],[Tiempo_normal (ns)]]&lt;$M$509)</f>
        <v>0</v>
      </c>
      <c r="AD248" s="7">
        <v>245</v>
      </c>
      <c r="AE248" t="b">
        <f>OR(Tabla6[[#This Row],[Tiempo_lineal (ns)]]&gt;$O$508,Tabla6[[#This Row],[Tiempo_lineal (ns)]]&lt;$O$509)</f>
        <v>0</v>
      </c>
      <c r="AF248" s="1" t="b">
        <f>OR(Tabla6[[#This Row],[Tiempo_normal (ns)]]&gt;$P$508,Tabla6[[#This Row],[Tiempo_normal (ns)]]&lt;$P$509)</f>
        <v>0</v>
      </c>
    </row>
    <row r="249" spans="2:32" x14ac:dyDescent="0.3">
      <c r="B249">
        <v>246</v>
      </c>
      <c r="C249">
        <v>171</v>
      </c>
      <c r="D249">
        <v>112</v>
      </c>
      <c r="E249">
        <v>246</v>
      </c>
      <c r="F249">
        <v>153</v>
      </c>
      <c r="G249">
        <v>45</v>
      </c>
      <c r="H249">
        <v>246</v>
      </c>
      <c r="I249">
        <v>155</v>
      </c>
      <c r="J249">
        <v>148</v>
      </c>
      <c r="K249">
        <v>246</v>
      </c>
      <c r="L249">
        <v>1714</v>
      </c>
      <c r="M249">
        <v>474</v>
      </c>
      <c r="N249">
        <v>246</v>
      </c>
      <c r="O249">
        <v>3049</v>
      </c>
      <c r="P249">
        <v>1512</v>
      </c>
      <c r="R249" s="8">
        <v>246</v>
      </c>
      <c r="S249" t="b">
        <f>OR(Tabla1[[#This Row],[Tiempo_lineal (ns)]]&gt;$C$508,Tabla1[[#This Row],[Tiempo_lineal (ns)]]&lt;$C$509)</f>
        <v>0</v>
      </c>
      <c r="T249" t="b">
        <f>OR(Tabla1[[#This Row],[Tiempo_normal (ns)]]&gt;$D$508,Tabla1[[#This Row],[Tiempo_normal (ns)]]&lt;$D$509)</f>
        <v>0</v>
      </c>
      <c r="U249" s="8">
        <v>246</v>
      </c>
      <c r="V249" t="b">
        <f>OR(Tabla3[[#This Row],[Tiempo_lineal (ns)]]&gt;$F$508,Tabla3[[#This Row],[Tiempo_lineal (ns)]]&lt;$F$509)</f>
        <v>0</v>
      </c>
      <c r="W249" t="b">
        <f>OR(Tabla3[[#This Row],[Tiempo_normal (ns)]]&gt;$G$508,Tabla3[[#This Row],[Tiempo_normal (ns)]]&lt;$G$509)</f>
        <v>0</v>
      </c>
      <c r="X249" s="8">
        <v>246</v>
      </c>
      <c r="Y249" t="b">
        <f>OR(Tabla4[[#This Row],[Tiempo_lineal (ns)]]&gt;$I$508,Tabla4[[#This Row],[Tiempo_lineal (ns)]]&lt;$I$509)</f>
        <v>0</v>
      </c>
      <c r="Z249" t="b">
        <f>OR(Tabla4[[#This Row],[Tiempo_normal (ns)]]&gt;$J$508,Tabla4[[#This Row],[Tiempo_normal (ns)]]&lt;$J$509)</f>
        <v>0</v>
      </c>
      <c r="AA249" s="8">
        <v>246</v>
      </c>
      <c r="AB249" t="b">
        <f>OR(Tabla5[[#This Row],[Tiempo_lineal (ns)]]&gt;$L$508,Tabla5[[#This Row],[Tiempo_lineal (ns)]]&lt;$L$509)</f>
        <v>0</v>
      </c>
      <c r="AC249" t="b">
        <f>OR(Tabla5[[#This Row],[Tiempo_normal (ns)]]&gt;$M$508,Tabla5[[#This Row],[Tiempo_normal (ns)]]&lt;$M$509)</f>
        <v>0</v>
      </c>
      <c r="AD249" s="8">
        <v>246</v>
      </c>
      <c r="AE249" t="b">
        <f>OR(Tabla6[[#This Row],[Tiempo_lineal (ns)]]&gt;$O$508,Tabla6[[#This Row],[Tiempo_lineal (ns)]]&lt;$O$509)</f>
        <v>0</v>
      </c>
      <c r="AF249" s="1" t="b">
        <f>OR(Tabla6[[#This Row],[Tiempo_normal (ns)]]&gt;$P$508,Tabla6[[#This Row],[Tiempo_normal (ns)]]&lt;$P$509)</f>
        <v>0</v>
      </c>
    </row>
    <row r="250" spans="2:32" x14ac:dyDescent="0.3">
      <c r="B250">
        <v>247</v>
      </c>
      <c r="C250">
        <v>171</v>
      </c>
      <c r="D250">
        <v>58</v>
      </c>
      <c r="E250">
        <v>247</v>
      </c>
      <c r="F250">
        <v>158</v>
      </c>
      <c r="G250">
        <v>42</v>
      </c>
      <c r="H250">
        <v>247</v>
      </c>
      <c r="I250">
        <v>188</v>
      </c>
      <c r="J250">
        <v>148</v>
      </c>
      <c r="K250">
        <v>247</v>
      </c>
      <c r="L250">
        <v>1251</v>
      </c>
      <c r="M250">
        <v>1068</v>
      </c>
      <c r="N250">
        <v>247</v>
      </c>
      <c r="O250">
        <v>3114</v>
      </c>
      <c r="P250">
        <v>1854</v>
      </c>
      <c r="R250" s="7">
        <v>247</v>
      </c>
      <c r="S250" t="b">
        <f>OR(Tabla1[[#This Row],[Tiempo_lineal (ns)]]&gt;$C$508,Tabla1[[#This Row],[Tiempo_lineal (ns)]]&lt;$C$509)</f>
        <v>0</v>
      </c>
      <c r="T250" t="b">
        <f>OR(Tabla1[[#This Row],[Tiempo_normal (ns)]]&gt;$D$508,Tabla1[[#This Row],[Tiempo_normal (ns)]]&lt;$D$509)</f>
        <v>0</v>
      </c>
      <c r="U250" s="7">
        <v>247</v>
      </c>
      <c r="V250" t="b">
        <f>OR(Tabla3[[#This Row],[Tiempo_lineal (ns)]]&gt;$F$508,Tabla3[[#This Row],[Tiempo_lineal (ns)]]&lt;$F$509)</f>
        <v>0</v>
      </c>
      <c r="W250" t="b">
        <f>OR(Tabla3[[#This Row],[Tiempo_normal (ns)]]&gt;$G$508,Tabla3[[#This Row],[Tiempo_normal (ns)]]&lt;$G$509)</f>
        <v>0</v>
      </c>
      <c r="X250" s="7">
        <v>247</v>
      </c>
      <c r="Y250" t="b">
        <f>OR(Tabla4[[#This Row],[Tiempo_lineal (ns)]]&gt;$I$508,Tabla4[[#This Row],[Tiempo_lineal (ns)]]&lt;$I$509)</f>
        <v>0</v>
      </c>
      <c r="Z250" t="b">
        <f>OR(Tabla4[[#This Row],[Tiempo_normal (ns)]]&gt;$J$508,Tabla4[[#This Row],[Tiempo_normal (ns)]]&lt;$J$509)</f>
        <v>0</v>
      </c>
      <c r="AA250" s="7">
        <v>247</v>
      </c>
      <c r="AB250" t="b">
        <f>OR(Tabla5[[#This Row],[Tiempo_lineal (ns)]]&gt;$L$508,Tabla5[[#This Row],[Tiempo_lineal (ns)]]&lt;$L$509)</f>
        <v>0</v>
      </c>
      <c r="AC250" t="b">
        <f>OR(Tabla5[[#This Row],[Tiempo_normal (ns)]]&gt;$M$508,Tabla5[[#This Row],[Tiempo_normal (ns)]]&lt;$M$509)</f>
        <v>0</v>
      </c>
      <c r="AD250" s="7">
        <v>247</v>
      </c>
      <c r="AE250" t="b">
        <f>OR(Tabla6[[#This Row],[Tiempo_lineal (ns)]]&gt;$O$508,Tabla6[[#This Row],[Tiempo_lineal (ns)]]&lt;$O$509)</f>
        <v>0</v>
      </c>
      <c r="AF250" s="1" t="b">
        <f>OR(Tabla6[[#This Row],[Tiempo_normal (ns)]]&gt;$P$508,Tabla6[[#This Row],[Tiempo_normal (ns)]]&lt;$P$509)</f>
        <v>0</v>
      </c>
    </row>
    <row r="251" spans="2:32" x14ac:dyDescent="0.3">
      <c r="B251">
        <v>248</v>
      </c>
      <c r="C251">
        <v>127</v>
      </c>
      <c r="D251">
        <v>95</v>
      </c>
      <c r="E251">
        <v>248</v>
      </c>
      <c r="F251">
        <v>150</v>
      </c>
      <c r="G251">
        <v>53</v>
      </c>
      <c r="H251">
        <v>248</v>
      </c>
      <c r="I251">
        <v>171</v>
      </c>
      <c r="J251">
        <v>215</v>
      </c>
      <c r="K251">
        <v>248</v>
      </c>
      <c r="L251">
        <v>2315</v>
      </c>
      <c r="M251">
        <v>447</v>
      </c>
      <c r="N251">
        <v>248</v>
      </c>
      <c r="O251">
        <v>3132</v>
      </c>
      <c r="P251">
        <v>1205</v>
      </c>
      <c r="R251" s="8">
        <v>248</v>
      </c>
      <c r="S251" t="b">
        <f>OR(Tabla1[[#This Row],[Tiempo_lineal (ns)]]&gt;$C$508,Tabla1[[#This Row],[Tiempo_lineal (ns)]]&lt;$C$509)</f>
        <v>0</v>
      </c>
      <c r="T251" t="b">
        <f>OR(Tabla1[[#This Row],[Tiempo_normal (ns)]]&gt;$D$508,Tabla1[[#This Row],[Tiempo_normal (ns)]]&lt;$D$509)</f>
        <v>0</v>
      </c>
      <c r="U251" s="8">
        <v>248</v>
      </c>
      <c r="V251" t="b">
        <f>OR(Tabla3[[#This Row],[Tiempo_lineal (ns)]]&gt;$F$508,Tabla3[[#This Row],[Tiempo_lineal (ns)]]&lt;$F$509)</f>
        <v>0</v>
      </c>
      <c r="W251" t="b">
        <f>OR(Tabla3[[#This Row],[Tiempo_normal (ns)]]&gt;$G$508,Tabla3[[#This Row],[Tiempo_normal (ns)]]&lt;$G$509)</f>
        <v>0</v>
      </c>
      <c r="X251" s="8">
        <v>248</v>
      </c>
      <c r="Y251" t="b">
        <f>OR(Tabla4[[#This Row],[Tiempo_lineal (ns)]]&gt;$I$508,Tabla4[[#This Row],[Tiempo_lineal (ns)]]&lt;$I$509)</f>
        <v>0</v>
      </c>
      <c r="Z251" t="b">
        <f>OR(Tabla4[[#This Row],[Tiempo_normal (ns)]]&gt;$J$508,Tabla4[[#This Row],[Tiempo_normal (ns)]]&lt;$J$509)</f>
        <v>0</v>
      </c>
      <c r="AA251" s="8">
        <v>248</v>
      </c>
      <c r="AB251" t="b">
        <f>OR(Tabla5[[#This Row],[Tiempo_lineal (ns)]]&gt;$L$508,Tabla5[[#This Row],[Tiempo_lineal (ns)]]&lt;$L$509)</f>
        <v>0</v>
      </c>
      <c r="AC251" t="b">
        <f>OR(Tabla5[[#This Row],[Tiempo_normal (ns)]]&gt;$M$508,Tabla5[[#This Row],[Tiempo_normal (ns)]]&lt;$M$509)</f>
        <v>0</v>
      </c>
      <c r="AD251" s="8">
        <v>248</v>
      </c>
      <c r="AE251" t="b">
        <f>OR(Tabla6[[#This Row],[Tiempo_lineal (ns)]]&gt;$O$508,Tabla6[[#This Row],[Tiempo_lineal (ns)]]&lt;$O$509)</f>
        <v>0</v>
      </c>
      <c r="AF251" s="1" t="b">
        <f>OR(Tabla6[[#This Row],[Tiempo_normal (ns)]]&gt;$P$508,Tabla6[[#This Row],[Tiempo_normal (ns)]]&lt;$P$509)</f>
        <v>0</v>
      </c>
    </row>
    <row r="252" spans="2:32" x14ac:dyDescent="0.3">
      <c r="B252">
        <v>249</v>
      </c>
      <c r="C252">
        <v>164</v>
      </c>
      <c r="D252">
        <v>109</v>
      </c>
      <c r="E252">
        <v>249</v>
      </c>
      <c r="F252">
        <v>87</v>
      </c>
      <c r="G252">
        <v>154</v>
      </c>
      <c r="H252">
        <v>249</v>
      </c>
      <c r="I252">
        <v>198</v>
      </c>
      <c r="J252">
        <v>224</v>
      </c>
      <c r="K252">
        <v>249</v>
      </c>
      <c r="L252">
        <v>482</v>
      </c>
      <c r="M252">
        <v>546</v>
      </c>
      <c r="N252">
        <v>249</v>
      </c>
      <c r="O252">
        <v>2623</v>
      </c>
      <c r="P252">
        <v>2169</v>
      </c>
      <c r="R252" s="7">
        <v>249</v>
      </c>
      <c r="S252" t="b">
        <f>OR(Tabla1[[#This Row],[Tiempo_lineal (ns)]]&gt;$C$508,Tabla1[[#This Row],[Tiempo_lineal (ns)]]&lt;$C$509)</f>
        <v>0</v>
      </c>
      <c r="T252" t="b">
        <f>OR(Tabla1[[#This Row],[Tiempo_normal (ns)]]&gt;$D$508,Tabla1[[#This Row],[Tiempo_normal (ns)]]&lt;$D$509)</f>
        <v>0</v>
      </c>
      <c r="U252" s="7">
        <v>249</v>
      </c>
      <c r="V252" t="b">
        <f>OR(Tabla3[[#This Row],[Tiempo_lineal (ns)]]&gt;$F$508,Tabla3[[#This Row],[Tiempo_lineal (ns)]]&lt;$F$509)</f>
        <v>0</v>
      </c>
      <c r="W252" t="b">
        <f>OR(Tabla3[[#This Row],[Tiempo_normal (ns)]]&gt;$G$508,Tabla3[[#This Row],[Tiempo_normal (ns)]]&lt;$G$509)</f>
        <v>0</v>
      </c>
      <c r="X252" s="7">
        <v>249</v>
      </c>
      <c r="Y252" t="b">
        <f>OR(Tabla4[[#This Row],[Tiempo_lineal (ns)]]&gt;$I$508,Tabla4[[#This Row],[Tiempo_lineal (ns)]]&lt;$I$509)</f>
        <v>0</v>
      </c>
      <c r="Z252" t="b">
        <f>OR(Tabla4[[#This Row],[Tiempo_normal (ns)]]&gt;$J$508,Tabla4[[#This Row],[Tiempo_normal (ns)]]&lt;$J$509)</f>
        <v>0</v>
      </c>
      <c r="AA252" s="7">
        <v>249</v>
      </c>
      <c r="AB252" t="b">
        <f>OR(Tabla5[[#This Row],[Tiempo_lineal (ns)]]&gt;$L$508,Tabla5[[#This Row],[Tiempo_lineal (ns)]]&lt;$L$509)</f>
        <v>0</v>
      </c>
      <c r="AC252" t="b">
        <f>OR(Tabla5[[#This Row],[Tiempo_normal (ns)]]&gt;$M$508,Tabla5[[#This Row],[Tiempo_normal (ns)]]&lt;$M$509)</f>
        <v>0</v>
      </c>
      <c r="AD252" s="7">
        <v>249</v>
      </c>
      <c r="AE252" t="b">
        <f>OR(Tabla6[[#This Row],[Tiempo_lineal (ns)]]&gt;$O$508,Tabla6[[#This Row],[Tiempo_lineal (ns)]]&lt;$O$509)</f>
        <v>0</v>
      </c>
      <c r="AF252" s="1" t="b">
        <f>OR(Tabla6[[#This Row],[Tiempo_normal (ns)]]&gt;$P$508,Tabla6[[#This Row],[Tiempo_normal (ns)]]&lt;$P$509)</f>
        <v>0</v>
      </c>
    </row>
    <row r="253" spans="2:32" x14ac:dyDescent="0.3">
      <c r="B253">
        <v>250</v>
      </c>
      <c r="C253">
        <v>102</v>
      </c>
      <c r="D253">
        <v>91</v>
      </c>
      <c r="E253">
        <v>250</v>
      </c>
      <c r="F253">
        <v>151</v>
      </c>
      <c r="G253">
        <v>110</v>
      </c>
      <c r="H253">
        <v>250</v>
      </c>
      <c r="I253">
        <v>155</v>
      </c>
      <c r="J253">
        <v>110</v>
      </c>
      <c r="K253">
        <v>250</v>
      </c>
      <c r="L253">
        <v>1120</v>
      </c>
      <c r="M253">
        <v>313</v>
      </c>
      <c r="N253">
        <v>250</v>
      </c>
      <c r="O253">
        <v>2386</v>
      </c>
      <c r="P253">
        <v>2456</v>
      </c>
      <c r="R253" s="8">
        <v>250</v>
      </c>
      <c r="S253" t="b">
        <f>OR(Tabla1[[#This Row],[Tiempo_lineal (ns)]]&gt;$C$508,Tabla1[[#This Row],[Tiempo_lineal (ns)]]&lt;$C$509)</f>
        <v>0</v>
      </c>
      <c r="T253" t="b">
        <f>OR(Tabla1[[#This Row],[Tiempo_normal (ns)]]&gt;$D$508,Tabla1[[#This Row],[Tiempo_normal (ns)]]&lt;$D$509)</f>
        <v>0</v>
      </c>
      <c r="U253" s="8">
        <v>250</v>
      </c>
      <c r="V253" t="b">
        <f>OR(Tabla3[[#This Row],[Tiempo_lineal (ns)]]&gt;$F$508,Tabla3[[#This Row],[Tiempo_lineal (ns)]]&lt;$F$509)</f>
        <v>0</v>
      </c>
      <c r="W253" t="b">
        <f>OR(Tabla3[[#This Row],[Tiempo_normal (ns)]]&gt;$G$508,Tabla3[[#This Row],[Tiempo_normal (ns)]]&lt;$G$509)</f>
        <v>0</v>
      </c>
      <c r="X253" s="8">
        <v>250</v>
      </c>
      <c r="Y253" t="b">
        <f>OR(Tabla4[[#This Row],[Tiempo_lineal (ns)]]&gt;$I$508,Tabla4[[#This Row],[Tiempo_lineal (ns)]]&lt;$I$509)</f>
        <v>0</v>
      </c>
      <c r="Z253" t="b">
        <f>OR(Tabla4[[#This Row],[Tiempo_normal (ns)]]&gt;$J$508,Tabla4[[#This Row],[Tiempo_normal (ns)]]&lt;$J$509)</f>
        <v>0</v>
      </c>
      <c r="AA253" s="8">
        <v>250</v>
      </c>
      <c r="AB253" t="b">
        <f>OR(Tabla5[[#This Row],[Tiempo_lineal (ns)]]&gt;$L$508,Tabla5[[#This Row],[Tiempo_lineal (ns)]]&lt;$L$509)</f>
        <v>0</v>
      </c>
      <c r="AC253" t="b">
        <f>OR(Tabla5[[#This Row],[Tiempo_normal (ns)]]&gt;$M$508,Tabla5[[#This Row],[Tiempo_normal (ns)]]&lt;$M$509)</f>
        <v>0</v>
      </c>
      <c r="AD253" s="8">
        <v>250</v>
      </c>
      <c r="AE253" t="b">
        <f>OR(Tabla6[[#This Row],[Tiempo_lineal (ns)]]&gt;$O$508,Tabla6[[#This Row],[Tiempo_lineal (ns)]]&lt;$O$509)</f>
        <v>0</v>
      </c>
      <c r="AF253" s="1" t="b">
        <f>OR(Tabla6[[#This Row],[Tiempo_normal (ns)]]&gt;$P$508,Tabla6[[#This Row],[Tiempo_normal (ns)]]&lt;$P$509)</f>
        <v>0</v>
      </c>
    </row>
    <row r="254" spans="2:32" x14ac:dyDescent="0.3">
      <c r="B254">
        <v>251</v>
      </c>
      <c r="C254">
        <v>152</v>
      </c>
      <c r="D254">
        <v>77</v>
      </c>
      <c r="E254">
        <v>251</v>
      </c>
      <c r="F254">
        <v>158</v>
      </c>
      <c r="G254">
        <v>103</v>
      </c>
      <c r="H254">
        <v>251</v>
      </c>
      <c r="I254">
        <v>412</v>
      </c>
      <c r="J254">
        <v>169</v>
      </c>
      <c r="K254">
        <v>251</v>
      </c>
      <c r="L254">
        <v>436</v>
      </c>
      <c r="M254">
        <v>316</v>
      </c>
      <c r="N254">
        <v>251</v>
      </c>
      <c r="O254">
        <v>2939</v>
      </c>
      <c r="P254">
        <v>1611</v>
      </c>
      <c r="R254" s="7">
        <v>251</v>
      </c>
      <c r="S254" t="b">
        <f>OR(Tabla1[[#This Row],[Tiempo_lineal (ns)]]&gt;$C$508,Tabla1[[#This Row],[Tiempo_lineal (ns)]]&lt;$C$509)</f>
        <v>0</v>
      </c>
      <c r="T254" t="b">
        <f>OR(Tabla1[[#This Row],[Tiempo_normal (ns)]]&gt;$D$508,Tabla1[[#This Row],[Tiempo_normal (ns)]]&lt;$D$509)</f>
        <v>0</v>
      </c>
      <c r="U254" s="7">
        <v>251</v>
      </c>
      <c r="V254" t="b">
        <f>OR(Tabla3[[#This Row],[Tiempo_lineal (ns)]]&gt;$F$508,Tabla3[[#This Row],[Tiempo_lineal (ns)]]&lt;$F$509)</f>
        <v>0</v>
      </c>
      <c r="W254" t="b">
        <f>OR(Tabla3[[#This Row],[Tiempo_normal (ns)]]&gt;$G$508,Tabla3[[#This Row],[Tiempo_normal (ns)]]&lt;$G$509)</f>
        <v>0</v>
      </c>
      <c r="X254" s="7">
        <v>251</v>
      </c>
      <c r="Y254" t="b">
        <f>OR(Tabla4[[#This Row],[Tiempo_lineal (ns)]]&gt;$I$508,Tabla4[[#This Row],[Tiempo_lineal (ns)]]&lt;$I$509)</f>
        <v>0</v>
      </c>
      <c r="Z254" t="b">
        <f>OR(Tabla4[[#This Row],[Tiempo_normal (ns)]]&gt;$J$508,Tabla4[[#This Row],[Tiempo_normal (ns)]]&lt;$J$509)</f>
        <v>0</v>
      </c>
      <c r="AA254" s="7">
        <v>251</v>
      </c>
      <c r="AB254" t="b">
        <f>OR(Tabla5[[#This Row],[Tiempo_lineal (ns)]]&gt;$L$508,Tabla5[[#This Row],[Tiempo_lineal (ns)]]&lt;$L$509)</f>
        <v>0</v>
      </c>
      <c r="AC254" t="b">
        <f>OR(Tabla5[[#This Row],[Tiempo_normal (ns)]]&gt;$M$508,Tabla5[[#This Row],[Tiempo_normal (ns)]]&lt;$M$509)</f>
        <v>0</v>
      </c>
      <c r="AD254" s="7">
        <v>251</v>
      </c>
      <c r="AE254" t="b">
        <f>OR(Tabla6[[#This Row],[Tiempo_lineal (ns)]]&gt;$O$508,Tabla6[[#This Row],[Tiempo_lineal (ns)]]&lt;$O$509)</f>
        <v>0</v>
      </c>
      <c r="AF254" s="1" t="b">
        <f>OR(Tabla6[[#This Row],[Tiempo_normal (ns)]]&gt;$P$508,Tabla6[[#This Row],[Tiempo_normal (ns)]]&lt;$P$509)</f>
        <v>0</v>
      </c>
    </row>
    <row r="255" spans="2:32" x14ac:dyDescent="0.3">
      <c r="B255">
        <v>252</v>
      </c>
      <c r="C255">
        <v>145</v>
      </c>
      <c r="D255">
        <v>104</v>
      </c>
      <c r="E255">
        <v>252</v>
      </c>
      <c r="F255">
        <v>207</v>
      </c>
      <c r="G255">
        <v>70</v>
      </c>
      <c r="H255">
        <v>252</v>
      </c>
      <c r="I255">
        <v>174</v>
      </c>
      <c r="J255">
        <v>138</v>
      </c>
      <c r="K255">
        <v>252</v>
      </c>
      <c r="L255">
        <v>2764</v>
      </c>
      <c r="M255">
        <v>625</v>
      </c>
      <c r="N255">
        <v>252</v>
      </c>
      <c r="O255">
        <v>2596</v>
      </c>
      <c r="P255">
        <v>660</v>
      </c>
      <c r="R255" s="8">
        <v>252</v>
      </c>
      <c r="S255" t="b">
        <f>OR(Tabla1[[#This Row],[Tiempo_lineal (ns)]]&gt;$C$508,Tabla1[[#This Row],[Tiempo_lineal (ns)]]&lt;$C$509)</f>
        <v>0</v>
      </c>
      <c r="T255" t="b">
        <f>OR(Tabla1[[#This Row],[Tiempo_normal (ns)]]&gt;$D$508,Tabla1[[#This Row],[Tiempo_normal (ns)]]&lt;$D$509)</f>
        <v>0</v>
      </c>
      <c r="U255" s="8">
        <v>252</v>
      </c>
      <c r="V255" t="b">
        <f>OR(Tabla3[[#This Row],[Tiempo_lineal (ns)]]&gt;$F$508,Tabla3[[#This Row],[Tiempo_lineal (ns)]]&lt;$F$509)</f>
        <v>0</v>
      </c>
      <c r="W255" t="b">
        <f>OR(Tabla3[[#This Row],[Tiempo_normal (ns)]]&gt;$G$508,Tabla3[[#This Row],[Tiempo_normal (ns)]]&lt;$G$509)</f>
        <v>0</v>
      </c>
      <c r="X255" s="8">
        <v>252</v>
      </c>
      <c r="Y255" t="b">
        <f>OR(Tabla4[[#This Row],[Tiempo_lineal (ns)]]&gt;$I$508,Tabla4[[#This Row],[Tiempo_lineal (ns)]]&lt;$I$509)</f>
        <v>0</v>
      </c>
      <c r="Z255" t="b">
        <f>OR(Tabla4[[#This Row],[Tiempo_normal (ns)]]&gt;$J$508,Tabla4[[#This Row],[Tiempo_normal (ns)]]&lt;$J$509)</f>
        <v>0</v>
      </c>
      <c r="AA255" s="8">
        <v>252</v>
      </c>
      <c r="AB255" t="b">
        <f>OR(Tabla5[[#This Row],[Tiempo_lineal (ns)]]&gt;$L$508,Tabla5[[#This Row],[Tiempo_lineal (ns)]]&lt;$L$509)</f>
        <v>0</v>
      </c>
      <c r="AC255" t="b">
        <f>OR(Tabla5[[#This Row],[Tiempo_normal (ns)]]&gt;$M$508,Tabla5[[#This Row],[Tiempo_normal (ns)]]&lt;$M$509)</f>
        <v>0</v>
      </c>
      <c r="AD255" s="8">
        <v>252</v>
      </c>
      <c r="AE255" t="b">
        <f>OR(Tabla6[[#This Row],[Tiempo_lineal (ns)]]&gt;$O$508,Tabla6[[#This Row],[Tiempo_lineal (ns)]]&lt;$O$509)</f>
        <v>0</v>
      </c>
      <c r="AF255" s="1" t="b">
        <f>OR(Tabla6[[#This Row],[Tiempo_normal (ns)]]&gt;$P$508,Tabla6[[#This Row],[Tiempo_normal (ns)]]&lt;$P$509)</f>
        <v>0</v>
      </c>
    </row>
    <row r="256" spans="2:32" x14ac:dyDescent="0.3">
      <c r="B256">
        <v>253</v>
      </c>
      <c r="C256">
        <v>128</v>
      </c>
      <c r="D256">
        <v>56</v>
      </c>
      <c r="E256">
        <v>253</v>
      </c>
      <c r="F256">
        <v>131</v>
      </c>
      <c r="G256">
        <v>159</v>
      </c>
      <c r="H256">
        <v>253</v>
      </c>
      <c r="I256">
        <v>367</v>
      </c>
      <c r="J256">
        <v>147</v>
      </c>
      <c r="K256">
        <v>253</v>
      </c>
      <c r="L256">
        <v>444</v>
      </c>
      <c r="M256">
        <v>862</v>
      </c>
      <c r="N256">
        <v>253</v>
      </c>
      <c r="O256">
        <v>2849</v>
      </c>
      <c r="P256">
        <v>2068</v>
      </c>
      <c r="R256" s="7">
        <v>253</v>
      </c>
      <c r="S256" t="b">
        <f>OR(Tabla1[[#This Row],[Tiempo_lineal (ns)]]&gt;$C$508,Tabla1[[#This Row],[Tiempo_lineal (ns)]]&lt;$C$509)</f>
        <v>0</v>
      </c>
      <c r="T256" t="b">
        <f>OR(Tabla1[[#This Row],[Tiempo_normal (ns)]]&gt;$D$508,Tabla1[[#This Row],[Tiempo_normal (ns)]]&lt;$D$509)</f>
        <v>0</v>
      </c>
      <c r="U256" s="7">
        <v>253</v>
      </c>
      <c r="V256" t="b">
        <f>OR(Tabla3[[#This Row],[Tiempo_lineal (ns)]]&gt;$F$508,Tabla3[[#This Row],[Tiempo_lineal (ns)]]&lt;$F$509)</f>
        <v>0</v>
      </c>
      <c r="W256" t="b">
        <f>OR(Tabla3[[#This Row],[Tiempo_normal (ns)]]&gt;$G$508,Tabla3[[#This Row],[Tiempo_normal (ns)]]&lt;$G$509)</f>
        <v>0</v>
      </c>
      <c r="X256" s="7">
        <v>253</v>
      </c>
      <c r="Y256" t="b">
        <f>OR(Tabla4[[#This Row],[Tiempo_lineal (ns)]]&gt;$I$508,Tabla4[[#This Row],[Tiempo_lineal (ns)]]&lt;$I$509)</f>
        <v>0</v>
      </c>
      <c r="Z256" t="b">
        <f>OR(Tabla4[[#This Row],[Tiempo_normal (ns)]]&gt;$J$508,Tabla4[[#This Row],[Tiempo_normal (ns)]]&lt;$J$509)</f>
        <v>0</v>
      </c>
      <c r="AA256" s="7">
        <v>253</v>
      </c>
      <c r="AB256" t="b">
        <f>OR(Tabla5[[#This Row],[Tiempo_lineal (ns)]]&gt;$L$508,Tabla5[[#This Row],[Tiempo_lineal (ns)]]&lt;$L$509)</f>
        <v>0</v>
      </c>
      <c r="AC256" t="b">
        <f>OR(Tabla5[[#This Row],[Tiempo_normal (ns)]]&gt;$M$508,Tabla5[[#This Row],[Tiempo_normal (ns)]]&lt;$M$509)</f>
        <v>0</v>
      </c>
      <c r="AD256" s="7">
        <v>253</v>
      </c>
      <c r="AE256" t="b">
        <f>OR(Tabla6[[#This Row],[Tiempo_lineal (ns)]]&gt;$O$508,Tabla6[[#This Row],[Tiempo_lineal (ns)]]&lt;$O$509)</f>
        <v>0</v>
      </c>
      <c r="AF256" s="1" t="b">
        <f>OR(Tabla6[[#This Row],[Tiempo_normal (ns)]]&gt;$P$508,Tabla6[[#This Row],[Tiempo_normal (ns)]]&lt;$P$509)</f>
        <v>0</v>
      </c>
    </row>
    <row r="257" spans="2:32" x14ac:dyDescent="0.3">
      <c r="B257">
        <v>254</v>
      </c>
      <c r="C257">
        <v>127</v>
      </c>
      <c r="D257">
        <v>81</v>
      </c>
      <c r="E257">
        <v>254</v>
      </c>
      <c r="F257">
        <v>137</v>
      </c>
      <c r="G257">
        <v>91</v>
      </c>
      <c r="H257">
        <v>254</v>
      </c>
      <c r="I257">
        <v>236</v>
      </c>
      <c r="J257">
        <v>160</v>
      </c>
      <c r="K257">
        <v>254</v>
      </c>
      <c r="L257">
        <v>2755</v>
      </c>
      <c r="M257">
        <v>274</v>
      </c>
      <c r="N257">
        <v>254</v>
      </c>
      <c r="O257">
        <v>2621</v>
      </c>
      <c r="P257">
        <v>1378</v>
      </c>
      <c r="R257" s="8">
        <v>254</v>
      </c>
      <c r="S257" t="b">
        <f>OR(Tabla1[[#This Row],[Tiempo_lineal (ns)]]&gt;$C$508,Tabla1[[#This Row],[Tiempo_lineal (ns)]]&lt;$C$509)</f>
        <v>0</v>
      </c>
      <c r="T257" t="b">
        <f>OR(Tabla1[[#This Row],[Tiempo_normal (ns)]]&gt;$D$508,Tabla1[[#This Row],[Tiempo_normal (ns)]]&lt;$D$509)</f>
        <v>0</v>
      </c>
      <c r="U257" s="8">
        <v>254</v>
      </c>
      <c r="V257" t="b">
        <f>OR(Tabla3[[#This Row],[Tiempo_lineal (ns)]]&gt;$F$508,Tabla3[[#This Row],[Tiempo_lineal (ns)]]&lt;$F$509)</f>
        <v>0</v>
      </c>
      <c r="W257" t="b">
        <f>OR(Tabla3[[#This Row],[Tiempo_normal (ns)]]&gt;$G$508,Tabla3[[#This Row],[Tiempo_normal (ns)]]&lt;$G$509)</f>
        <v>0</v>
      </c>
      <c r="X257" s="8">
        <v>254</v>
      </c>
      <c r="Y257" t="b">
        <f>OR(Tabla4[[#This Row],[Tiempo_lineal (ns)]]&gt;$I$508,Tabla4[[#This Row],[Tiempo_lineal (ns)]]&lt;$I$509)</f>
        <v>0</v>
      </c>
      <c r="Z257" t="b">
        <f>OR(Tabla4[[#This Row],[Tiempo_normal (ns)]]&gt;$J$508,Tabla4[[#This Row],[Tiempo_normal (ns)]]&lt;$J$509)</f>
        <v>0</v>
      </c>
      <c r="AA257" s="8">
        <v>254</v>
      </c>
      <c r="AB257" t="b">
        <f>OR(Tabla5[[#This Row],[Tiempo_lineal (ns)]]&gt;$L$508,Tabla5[[#This Row],[Tiempo_lineal (ns)]]&lt;$L$509)</f>
        <v>0</v>
      </c>
      <c r="AC257" t="b">
        <f>OR(Tabla5[[#This Row],[Tiempo_normal (ns)]]&gt;$M$508,Tabla5[[#This Row],[Tiempo_normal (ns)]]&lt;$M$509)</f>
        <v>0</v>
      </c>
      <c r="AD257" s="8">
        <v>254</v>
      </c>
      <c r="AE257" t="b">
        <f>OR(Tabla6[[#This Row],[Tiempo_lineal (ns)]]&gt;$O$508,Tabla6[[#This Row],[Tiempo_lineal (ns)]]&lt;$O$509)</f>
        <v>0</v>
      </c>
      <c r="AF257" s="1" t="b">
        <f>OR(Tabla6[[#This Row],[Tiempo_normal (ns)]]&gt;$P$508,Tabla6[[#This Row],[Tiempo_normal (ns)]]&lt;$P$509)</f>
        <v>0</v>
      </c>
    </row>
    <row r="258" spans="2:32" x14ac:dyDescent="0.3">
      <c r="B258">
        <v>255</v>
      </c>
      <c r="C258">
        <v>160</v>
      </c>
      <c r="D258">
        <v>148</v>
      </c>
      <c r="E258">
        <v>255</v>
      </c>
      <c r="F258">
        <v>184</v>
      </c>
      <c r="G258">
        <v>90</v>
      </c>
      <c r="H258">
        <v>255</v>
      </c>
      <c r="I258">
        <v>263</v>
      </c>
      <c r="J258">
        <v>131</v>
      </c>
      <c r="K258">
        <v>255</v>
      </c>
      <c r="L258">
        <v>2014</v>
      </c>
      <c r="M258">
        <v>654</v>
      </c>
      <c r="N258">
        <v>255</v>
      </c>
      <c r="O258">
        <v>3031</v>
      </c>
      <c r="P258">
        <v>536</v>
      </c>
      <c r="R258" s="7">
        <v>255</v>
      </c>
      <c r="S258" t="b">
        <f>OR(Tabla1[[#This Row],[Tiempo_lineal (ns)]]&gt;$C$508,Tabla1[[#This Row],[Tiempo_lineal (ns)]]&lt;$C$509)</f>
        <v>0</v>
      </c>
      <c r="T258" t="b">
        <f>OR(Tabla1[[#This Row],[Tiempo_normal (ns)]]&gt;$D$508,Tabla1[[#This Row],[Tiempo_normal (ns)]]&lt;$D$509)</f>
        <v>1</v>
      </c>
      <c r="U258" s="7">
        <v>255</v>
      </c>
      <c r="V258" t="b">
        <f>OR(Tabla3[[#This Row],[Tiempo_lineal (ns)]]&gt;$F$508,Tabla3[[#This Row],[Tiempo_lineal (ns)]]&lt;$F$509)</f>
        <v>0</v>
      </c>
      <c r="W258" t="b">
        <f>OR(Tabla3[[#This Row],[Tiempo_normal (ns)]]&gt;$G$508,Tabla3[[#This Row],[Tiempo_normal (ns)]]&lt;$G$509)</f>
        <v>0</v>
      </c>
      <c r="X258" s="7">
        <v>255</v>
      </c>
      <c r="Y258" t="b">
        <f>OR(Tabla4[[#This Row],[Tiempo_lineal (ns)]]&gt;$I$508,Tabla4[[#This Row],[Tiempo_lineal (ns)]]&lt;$I$509)</f>
        <v>0</v>
      </c>
      <c r="Z258" t="b">
        <f>OR(Tabla4[[#This Row],[Tiempo_normal (ns)]]&gt;$J$508,Tabla4[[#This Row],[Tiempo_normal (ns)]]&lt;$J$509)</f>
        <v>0</v>
      </c>
      <c r="AA258" s="7">
        <v>255</v>
      </c>
      <c r="AB258" t="b">
        <f>OR(Tabla5[[#This Row],[Tiempo_lineal (ns)]]&gt;$L$508,Tabla5[[#This Row],[Tiempo_lineal (ns)]]&lt;$L$509)</f>
        <v>0</v>
      </c>
      <c r="AC258" t="b">
        <f>OR(Tabla5[[#This Row],[Tiempo_normal (ns)]]&gt;$M$508,Tabla5[[#This Row],[Tiempo_normal (ns)]]&lt;$M$509)</f>
        <v>0</v>
      </c>
      <c r="AD258" s="7">
        <v>255</v>
      </c>
      <c r="AE258" t="b">
        <f>OR(Tabla6[[#This Row],[Tiempo_lineal (ns)]]&gt;$O$508,Tabla6[[#This Row],[Tiempo_lineal (ns)]]&lt;$O$509)</f>
        <v>0</v>
      </c>
      <c r="AF258" s="1" t="b">
        <f>OR(Tabla6[[#This Row],[Tiempo_normal (ns)]]&gt;$P$508,Tabla6[[#This Row],[Tiempo_normal (ns)]]&lt;$P$509)</f>
        <v>0</v>
      </c>
    </row>
    <row r="259" spans="2:32" x14ac:dyDescent="0.3">
      <c r="B259">
        <v>256</v>
      </c>
      <c r="C259">
        <v>147</v>
      </c>
      <c r="D259">
        <v>90</v>
      </c>
      <c r="E259">
        <v>256</v>
      </c>
      <c r="F259">
        <v>209</v>
      </c>
      <c r="G259">
        <v>61</v>
      </c>
      <c r="H259">
        <v>256</v>
      </c>
      <c r="I259">
        <v>166</v>
      </c>
      <c r="J259">
        <v>104</v>
      </c>
      <c r="K259">
        <v>256</v>
      </c>
      <c r="L259">
        <v>678</v>
      </c>
      <c r="M259">
        <v>334</v>
      </c>
      <c r="N259">
        <v>256</v>
      </c>
      <c r="O259">
        <v>2354</v>
      </c>
      <c r="P259">
        <v>738</v>
      </c>
      <c r="R259" s="8">
        <v>256</v>
      </c>
      <c r="S259" t="b">
        <f>OR(Tabla1[[#This Row],[Tiempo_lineal (ns)]]&gt;$C$508,Tabla1[[#This Row],[Tiempo_lineal (ns)]]&lt;$C$509)</f>
        <v>0</v>
      </c>
      <c r="T259" t="b">
        <f>OR(Tabla1[[#This Row],[Tiempo_normal (ns)]]&gt;$D$508,Tabla1[[#This Row],[Tiempo_normal (ns)]]&lt;$D$509)</f>
        <v>0</v>
      </c>
      <c r="U259" s="8">
        <v>256</v>
      </c>
      <c r="V259" t="b">
        <f>OR(Tabla3[[#This Row],[Tiempo_lineal (ns)]]&gt;$F$508,Tabla3[[#This Row],[Tiempo_lineal (ns)]]&lt;$F$509)</f>
        <v>0</v>
      </c>
      <c r="W259" t="b">
        <f>OR(Tabla3[[#This Row],[Tiempo_normal (ns)]]&gt;$G$508,Tabla3[[#This Row],[Tiempo_normal (ns)]]&lt;$G$509)</f>
        <v>0</v>
      </c>
      <c r="X259" s="8">
        <v>256</v>
      </c>
      <c r="Y259" t="b">
        <f>OR(Tabla4[[#This Row],[Tiempo_lineal (ns)]]&gt;$I$508,Tabla4[[#This Row],[Tiempo_lineal (ns)]]&lt;$I$509)</f>
        <v>0</v>
      </c>
      <c r="Z259" t="b">
        <f>OR(Tabla4[[#This Row],[Tiempo_normal (ns)]]&gt;$J$508,Tabla4[[#This Row],[Tiempo_normal (ns)]]&lt;$J$509)</f>
        <v>0</v>
      </c>
      <c r="AA259" s="8">
        <v>256</v>
      </c>
      <c r="AB259" t="b">
        <f>OR(Tabla5[[#This Row],[Tiempo_lineal (ns)]]&gt;$L$508,Tabla5[[#This Row],[Tiempo_lineal (ns)]]&lt;$L$509)</f>
        <v>0</v>
      </c>
      <c r="AC259" t="b">
        <f>OR(Tabla5[[#This Row],[Tiempo_normal (ns)]]&gt;$M$508,Tabla5[[#This Row],[Tiempo_normal (ns)]]&lt;$M$509)</f>
        <v>0</v>
      </c>
      <c r="AD259" s="8">
        <v>256</v>
      </c>
      <c r="AE259" t="b">
        <f>OR(Tabla6[[#This Row],[Tiempo_lineal (ns)]]&gt;$O$508,Tabla6[[#This Row],[Tiempo_lineal (ns)]]&lt;$O$509)</f>
        <v>0</v>
      </c>
      <c r="AF259" s="1" t="b">
        <f>OR(Tabla6[[#This Row],[Tiempo_normal (ns)]]&gt;$P$508,Tabla6[[#This Row],[Tiempo_normal (ns)]]&lt;$P$509)</f>
        <v>0</v>
      </c>
    </row>
    <row r="260" spans="2:32" x14ac:dyDescent="0.3">
      <c r="B260">
        <v>257</v>
      </c>
      <c r="C260">
        <v>123</v>
      </c>
      <c r="D260">
        <v>90</v>
      </c>
      <c r="E260">
        <v>257</v>
      </c>
      <c r="F260">
        <v>138</v>
      </c>
      <c r="G260">
        <v>43</v>
      </c>
      <c r="H260">
        <v>257</v>
      </c>
      <c r="I260">
        <v>180</v>
      </c>
      <c r="J260">
        <v>184</v>
      </c>
      <c r="K260">
        <v>257</v>
      </c>
      <c r="L260">
        <v>2051</v>
      </c>
      <c r="M260">
        <v>390</v>
      </c>
      <c r="N260">
        <v>257</v>
      </c>
      <c r="O260">
        <v>2567</v>
      </c>
      <c r="P260">
        <v>799</v>
      </c>
      <c r="R260" s="7">
        <v>257</v>
      </c>
      <c r="S260" t="b">
        <f>OR(Tabla1[[#This Row],[Tiempo_lineal (ns)]]&gt;$C$508,Tabla1[[#This Row],[Tiempo_lineal (ns)]]&lt;$C$509)</f>
        <v>0</v>
      </c>
      <c r="T260" t="b">
        <f>OR(Tabla1[[#This Row],[Tiempo_normal (ns)]]&gt;$D$508,Tabla1[[#This Row],[Tiempo_normal (ns)]]&lt;$D$509)</f>
        <v>0</v>
      </c>
      <c r="U260" s="7">
        <v>257</v>
      </c>
      <c r="V260" t="b">
        <f>OR(Tabla3[[#This Row],[Tiempo_lineal (ns)]]&gt;$F$508,Tabla3[[#This Row],[Tiempo_lineal (ns)]]&lt;$F$509)</f>
        <v>0</v>
      </c>
      <c r="W260" t="b">
        <f>OR(Tabla3[[#This Row],[Tiempo_normal (ns)]]&gt;$G$508,Tabla3[[#This Row],[Tiempo_normal (ns)]]&lt;$G$509)</f>
        <v>0</v>
      </c>
      <c r="X260" s="7">
        <v>257</v>
      </c>
      <c r="Y260" t="b">
        <f>OR(Tabla4[[#This Row],[Tiempo_lineal (ns)]]&gt;$I$508,Tabla4[[#This Row],[Tiempo_lineal (ns)]]&lt;$I$509)</f>
        <v>0</v>
      </c>
      <c r="Z260" t="b">
        <f>OR(Tabla4[[#This Row],[Tiempo_normal (ns)]]&gt;$J$508,Tabla4[[#This Row],[Tiempo_normal (ns)]]&lt;$J$509)</f>
        <v>0</v>
      </c>
      <c r="AA260" s="7">
        <v>257</v>
      </c>
      <c r="AB260" t="b">
        <f>OR(Tabla5[[#This Row],[Tiempo_lineal (ns)]]&gt;$L$508,Tabla5[[#This Row],[Tiempo_lineal (ns)]]&lt;$L$509)</f>
        <v>0</v>
      </c>
      <c r="AC260" t="b">
        <f>OR(Tabla5[[#This Row],[Tiempo_normal (ns)]]&gt;$M$508,Tabla5[[#This Row],[Tiempo_normal (ns)]]&lt;$M$509)</f>
        <v>0</v>
      </c>
      <c r="AD260" s="7">
        <v>257</v>
      </c>
      <c r="AE260" t="b">
        <f>OR(Tabla6[[#This Row],[Tiempo_lineal (ns)]]&gt;$O$508,Tabla6[[#This Row],[Tiempo_lineal (ns)]]&lt;$O$509)</f>
        <v>0</v>
      </c>
      <c r="AF260" s="1" t="b">
        <f>OR(Tabla6[[#This Row],[Tiempo_normal (ns)]]&gt;$P$508,Tabla6[[#This Row],[Tiempo_normal (ns)]]&lt;$P$509)</f>
        <v>0</v>
      </c>
    </row>
    <row r="261" spans="2:32" x14ac:dyDescent="0.3">
      <c r="B261">
        <v>258</v>
      </c>
      <c r="C261">
        <v>108</v>
      </c>
      <c r="D261">
        <v>82</v>
      </c>
      <c r="E261">
        <v>258</v>
      </c>
      <c r="F261">
        <v>126</v>
      </c>
      <c r="G261">
        <v>87</v>
      </c>
      <c r="H261">
        <v>258</v>
      </c>
      <c r="I261">
        <v>706</v>
      </c>
      <c r="J261">
        <v>209</v>
      </c>
      <c r="K261">
        <v>258</v>
      </c>
      <c r="L261">
        <v>1964</v>
      </c>
      <c r="M261">
        <v>991</v>
      </c>
      <c r="N261">
        <v>258</v>
      </c>
      <c r="O261">
        <v>2540</v>
      </c>
      <c r="P261">
        <v>2096</v>
      </c>
      <c r="R261" s="8">
        <v>258</v>
      </c>
      <c r="S261" t="b">
        <f>OR(Tabla1[[#This Row],[Tiempo_lineal (ns)]]&gt;$C$508,Tabla1[[#This Row],[Tiempo_lineal (ns)]]&lt;$C$509)</f>
        <v>0</v>
      </c>
      <c r="T261" t="b">
        <f>OR(Tabla1[[#This Row],[Tiempo_normal (ns)]]&gt;$D$508,Tabla1[[#This Row],[Tiempo_normal (ns)]]&lt;$D$509)</f>
        <v>0</v>
      </c>
      <c r="U261" s="8">
        <v>258</v>
      </c>
      <c r="V261" t="b">
        <f>OR(Tabla3[[#This Row],[Tiempo_lineal (ns)]]&gt;$F$508,Tabla3[[#This Row],[Tiempo_lineal (ns)]]&lt;$F$509)</f>
        <v>0</v>
      </c>
      <c r="W261" t="b">
        <f>OR(Tabla3[[#This Row],[Tiempo_normal (ns)]]&gt;$G$508,Tabla3[[#This Row],[Tiempo_normal (ns)]]&lt;$G$509)</f>
        <v>0</v>
      </c>
      <c r="X261" s="8">
        <v>258</v>
      </c>
      <c r="Y261" t="b">
        <f>OR(Tabla4[[#This Row],[Tiempo_lineal (ns)]]&gt;$I$508,Tabla4[[#This Row],[Tiempo_lineal (ns)]]&lt;$I$509)</f>
        <v>1</v>
      </c>
      <c r="Z261" t="b">
        <f>OR(Tabla4[[#This Row],[Tiempo_normal (ns)]]&gt;$J$508,Tabla4[[#This Row],[Tiempo_normal (ns)]]&lt;$J$509)</f>
        <v>0</v>
      </c>
      <c r="AA261" s="8">
        <v>258</v>
      </c>
      <c r="AB261" t="b">
        <f>OR(Tabla5[[#This Row],[Tiempo_lineal (ns)]]&gt;$L$508,Tabla5[[#This Row],[Tiempo_lineal (ns)]]&lt;$L$509)</f>
        <v>0</v>
      </c>
      <c r="AC261" t="b">
        <f>OR(Tabla5[[#This Row],[Tiempo_normal (ns)]]&gt;$M$508,Tabla5[[#This Row],[Tiempo_normal (ns)]]&lt;$M$509)</f>
        <v>0</v>
      </c>
      <c r="AD261" s="8">
        <v>258</v>
      </c>
      <c r="AE261" t="b">
        <f>OR(Tabla6[[#This Row],[Tiempo_lineal (ns)]]&gt;$O$508,Tabla6[[#This Row],[Tiempo_lineal (ns)]]&lt;$O$509)</f>
        <v>0</v>
      </c>
      <c r="AF261" s="1" t="b">
        <f>OR(Tabla6[[#This Row],[Tiempo_normal (ns)]]&gt;$P$508,Tabla6[[#This Row],[Tiempo_normal (ns)]]&lt;$P$509)</f>
        <v>0</v>
      </c>
    </row>
    <row r="262" spans="2:32" x14ac:dyDescent="0.3">
      <c r="B262">
        <v>259</v>
      </c>
      <c r="C262">
        <v>116</v>
      </c>
      <c r="D262">
        <v>110</v>
      </c>
      <c r="E262">
        <v>259</v>
      </c>
      <c r="F262">
        <v>143</v>
      </c>
      <c r="G262">
        <v>78</v>
      </c>
      <c r="H262">
        <v>259</v>
      </c>
      <c r="I262">
        <v>232</v>
      </c>
      <c r="J262">
        <v>184</v>
      </c>
      <c r="K262">
        <v>259</v>
      </c>
      <c r="L262">
        <v>2509</v>
      </c>
      <c r="M262">
        <v>369</v>
      </c>
      <c r="N262">
        <v>259</v>
      </c>
      <c r="O262">
        <v>1965</v>
      </c>
      <c r="P262">
        <v>813</v>
      </c>
      <c r="R262" s="7">
        <v>259</v>
      </c>
      <c r="S262" t="b">
        <f>OR(Tabla1[[#This Row],[Tiempo_lineal (ns)]]&gt;$C$508,Tabla1[[#This Row],[Tiempo_lineal (ns)]]&lt;$C$509)</f>
        <v>0</v>
      </c>
      <c r="T262" t="b">
        <f>OR(Tabla1[[#This Row],[Tiempo_normal (ns)]]&gt;$D$508,Tabla1[[#This Row],[Tiempo_normal (ns)]]&lt;$D$509)</f>
        <v>0</v>
      </c>
      <c r="U262" s="7">
        <v>259</v>
      </c>
      <c r="V262" t="b">
        <f>OR(Tabla3[[#This Row],[Tiempo_lineal (ns)]]&gt;$F$508,Tabla3[[#This Row],[Tiempo_lineal (ns)]]&lt;$F$509)</f>
        <v>0</v>
      </c>
      <c r="W262" t="b">
        <f>OR(Tabla3[[#This Row],[Tiempo_normal (ns)]]&gt;$G$508,Tabla3[[#This Row],[Tiempo_normal (ns)]]&lt;$G$509)</f>
        <v>0</v>
      </c>
      <c r="X262" s="7">
        <v>259</v>
      </c>
      <c r="Y262" t="b">
        <f>OR(Tabla4[[#This Row],[Tiempo_lineal (ns)]]&gt;$I$508,Tabla4[[#This Row],[Tiempo_lineal (ns)]]&lt;$I$509)</f>
        <v>0</v>
      </c>
      <c r="Z262" t="b">
        <f>OR(Tabla4[[#This Row],[Tiempo_normal (ns)]]&gt;$J$508,Tabla4[[#This Row],[Tiempo_normal (ns)]]&lt;$J$509)</f>
        <v>0</v>
      </c>
      <c r="AA262" s="7">
        <v>259</v>
      </c>
      <c r="AB262" t="b">
        <f>OR(Tabla5[[#This Row],[Tiempo_lineal (ns)]]&gt;$L$508,Tabla5[[#This Row],[Tiempo_lineal (ns)]]&lt;$L$509)</f>
        <v>0</v>
      </c>
      <c r="AC262" t="b">
        <f>OR(Tabla5[[#This Row],[Tiempo_normal (ns)]]&gt;$M$508,Tabla5[[#This Row],[Tiempo_normal (ns)]]&lt;$M$509)</f>
        <v>0</v>
      </c>
      <c r="AD262" s="7">
        <v>259</v>
      </c>
      <c r="AE262" t="b">
        <f>OR(Tabla6[[#This Row],[Tiempo_lineal (ns)]]&gt;$O$508,Tabla6[[#This Row],[Tiempo_lineal (ns)]]&lt;$O$509)</f>
        <v>0</v>
      </c>
      <c r="AF262" s="1" t="b">
        <f>OR(Tabla6[[#This Row],[Tiempo_normal (ns)]]&gt;$P$508,Tabla6[[#This Row],[Tiempo_normal (ns)]]&lt;$P$509)</f>
        <v>0</v>
      </c>
    </row>
    <row r="263" spans="2:32" x14ac:dyDescent="0.3">
      <c r="B263">
        <v>260</v>
      </c>
      <c r="C263">
        <v>116</v>
      </c>
      <c r="D263">
        <v>64</v>
      </c>
      <c r="E263">
        <v>260</v>
      </c>
      <c r="F263">
        <v>189</v>
      </c>
      <c r="G263">
        <v>96</v>
      </c>
      <c r="H263">
        <v>260</v>
      </c>
      <c r="I263">
        <v>219</v>
      </c>
      <c r="J263">
        <v>234</v>
      </c>
      <c r="K263">
        <v>260</v>
      </c>
      <c r="L263">
        <v>1698</v>
      </c>
      <c r="M263">
        <v>192</v>
      </c>
      <c r="N263">
        <v>260</v>
      </c>
      <c r="O263">
        <v>2898</v>
      </c>
      <c r="P263">
        <v>1874</v>
      </c>
      <c r="R263" s="8">
        <v>260</v>
      </c>
      <c r="S263" t="b">
        <f>OR(Tabla1[[#This Row],[Tiempo_lineal (ns)]]&gt;$C$508,Tabla1[[#This Row],[Tiempo_lineal (ns)]]&lt;$C$509)</f>
        <v>0</v>
      </c>
      <c r="T263" t="b">
        <f>OR(Tabla1[[#This Row],[Tiempo_normal (ns)]]&gt;$D$508,Tabla1[[#This Row],[Tiempo_normal (ns)]]&lt;$D$509)</f>
        <v>0</v>
      </c>
      <c r="U263" s="8">
        <v>260</v>
      </c>
      <c r="V263" t="b">
        <f>OR(Tabla3[[#This Row],[Tiempo_lineal (ns)]]&gt;$F$508,Tabla3[[#This Row],[Tiempo_lineal (ns)]]&lt;$F$509)</f>
        <v>0</v>
      </c>
      <c r="W263" t="b">
        <f>OR(Tabla3[[#This Row],[Tiempo_normal (ns)]]&gt;$G$508,Tabla3[[#This Row],[Tiempo_normal (ns)]]&lt;$G$509)</f>
        <v>0</v>
      </c>
      <c r="X263" s="8">
        <v>260</v>
      </c>
      <c r="Y263" t="b">
        <f>OR(Tabla4[[#This Row],[Tiempo_lineal (ns)]]&gt;$I$508,Tabla4[[#This Row],[Tiempo_lineal (ns)]]&lt;$I$509)</f>
        <v>0</v>
      </c>
      <c r="Z263" t="b">
        <f>OR(Tabla4[[#This Row],[Tiempo_normal (ns)]]&gt;$J$508,Tabla4[[#This Row],[Tiempo_normal (ns)]]&lt;$J$509)</f>
        <v>0</v>
      </c>
      <c r="AA263" s="8">
        <v>260</v>
      </c>
      <c r="AB263" t="b">
        <f>OR(Tabla5[[#This Row],[Tiempo_lineal (ns)]]&gt;$L$508,Tabla5[[#This Row],[Tiempo_lineal (ns)]]&lt;$L$509)</f>
        <v>0</v>
      </c>
      <c r="AC263" t="b">
        <f>OR(Tabla5[[#This Row],[Tiempo_normal (ns)]]&gt;$M$508,Tabla5[[#This Row],[Tiempo_normal (ns)]]&lt;$M$509)</f>
        <v>0</v>
      </c>
      <c r="AD263" s="8">
        <v>260</v>
      </c>
      <c r="AE263" t="b">
        <f>OR(Tabla6[[#This Row],[Tiempo_lineal (ns)]]&gt;$O$508,Tabla6[[#This Row],[Tiempo_lineal (ns)]]&lt;$O$509)</f>
        <v>0</v>
      </c>
      <c r="AF263" s="1" t="b">
        <f>OR(Tabla6[[#This Row],[Tiempo_normal (ns)]]&gt;$P$508,Tabla6[[#This Row],[Tiempo_normal (ns)]]&lt;$P$509)</f>
        <v>0</v>
      </c>
    </row>
    <row r="264" spans="2:32" x14ac:dyDescent="0.3">
      <c r="B264">
        <v>261</v>
      </c>
      <c r="C264">
        <v>157</v>
      </c>
      <c r="D264">
        <v>72</v>
      </c>
      <c r="E264">
        <v>261</v>
      </c>
      <c r="F264">
        <v>168</v>
      </c>
      <c r="G264">
        <v>223</v>
      </c>
      <c r="H264">
        <v>261</v>
      </c>
      <c r="I264">
        <v>1649</v>
      </c>
      <c r="J264">
        <v>154</v>
      </c>
      <c r="K264">
        <v>261</v>
      </c>
      <c r="L264">
        <v>1699</v>
      </c>
      <c r="M264">
        <v>1445</v>
      </c>
      <c r="N264">
        <v>261</v>
      </c>
      <c r="O264">
        <v>5359</v>
      </c>
      <c r="P264">
        <v>2181</v>
      </c>
      <c r="R264" s="7">
        <v>261</v>
      </c>
      <c r="S264" t="b">
        <f>OR(Tabla1[[#This Row],[Tiempo_lineal (ns)]]&gt;$C$508,Tabla1[[#This Row],[Tiempo_lineal (ns)]]&lt;$C$509)</f>
        <v>0</v>
      </c>
      <c r="T264" t="b">
        <f>OR(Tabla1[[#This Row],[Tiempo_normal (ns)]]&gt;$D$508,Tabla1[[#This Row],[Tiempo_normal (ns)]]&lt;$D$509)</f>
        <v>0</v>
      </c>
      <c r="U264" s="7">
        <v>261</v>
      </c>
      <c r="V264" t="b">
        <f>OR(Tabla3[[#This Row],[Tiempo_lineal (ns)]]&gt;$F$508,Tabla3[[#This Row],[Tiempo_lineal (ns)]]&lt;$F$509)</f>
        <v>0</v>
      </c>
      <c r="W264" t="b">
        <f>OR(Tabla3[[#This Row],[Tiempo_normal (ns)]]&gt;$G$508,Tabla3[[#This Row],[Tiempo_normal (ns)]]&lt;$G$509)</f>
        <v>0</v>
      </c>
      <c r="X264" s="7">
        <v>261</v>
      </c>
      <c r="Y264" t="b">
        <f>OR(Tabla4[[#This Row],[Tiempo_lineal (ns)]]&gt;$I$508,Tabla4[[#This Row],[Tiempo_lineal (ns)]]&lt;$I$509)</f>
        <v>1</v>
      </c>
      <c r="Z264" t="b">
        <f>OR(Tabla4[[#This Row],[Tiempo_normal (ns)]]&gt;$J$508,Tabla4[[#This Row],[Tiempo_normal (ns)]]&lt;$J$509)</f>
        <v>0</v>
      </c>
      <c r="AA264" s="7">
        <v>261</v>
      </c>
      <c r="AB264" t="b">
        <f>OR(Tabla5[[#This Row],[Tiempo_lineal (ns)]]&gt;$L$508,Tabla5[[#This Row],[Tiempo_lineal (ns)]]&lt;$L$509)</f>
        <v>0</v>
      </c>
      <c r="AC264" t="b">
        <f>OR(Tabla5[[#This Row],[Tiempo_normal (ns)]]&gt;$M$508,Tabla5[[#This Row],[Tiempo_normal (ns)]]&lt;$M$509)</f>
        <v>1</v>
      </c>
      <c r="AD264" s="7">
        <v>261</v>
      </c>
      <c r="AE264" t="b">
        <f>OR(Tabla6[[#This Row],[Tiempo_lineal (ns)]]&gt;$O$508,Tabla6[[#This Row],[Tiempo_lineal (ns)]]&lt;$O$509)</f>
        <v>1</v>
      </c>
      <c r="AF264" s="1" t="b">
        <f>OR(Tabla6[[#This Row],[Tiempo_normal (ns)]]&gt;$P$508,Tabla6[[#This Row],[Tiempo_normal (ns)]]&lt;$P$509)</f>
        <v>0</v>
      </c>
    </row>
    <row r="265" spans="2:32" x14ac:dyDescent="0.3">
      <c r="B265">
        <v>262</v>
      </c>
      <c r="C265">
        <v>151</v>
      </c>
      <c r="D265">
        <v>72</v>
      </c>
      <c r="E265">
        <v>262</v>
      </c>
      <c r="F265">
        <v>159</v>
      </c>
      <c r="G265">
        <v>73</v>
      </c>
      <c r="H265">
        <v>262</v>
      </c>
      <c r="I265">
        <v>200</v>
      </c>
      <c r="J265">
        <v>246</v>
      </c>
      <c r="K265">
        <v>262</v>
      </c>
      <c r="L265">
        <v>2375</v>
      </c>
      <c r="M265">
        <v>493</v>
      </c>
      <c r="N265">
        <v>262</v>
      </c>
      <c r="O265">
        <v>2540</v>
      </c>
      <c r="P265">
        <v>1240</v>
      </c>
      <c r="R265" s="8">
        <v>262</v>
      </c>
      <c r="S265" t="b">
        <f>OR(Tabla1[[#This Row],[Tiempo_lineal (ns)]]&gt;$C$508,Tabla1[[#This Row],[Tiempo_lineal (ns)]]&lt;$C$509)</f>
        <v>0</v>
      </c>
      <c r="T265" t="b">
        <f>OR(Tabla1[[#This Row],[Tiempo_normal (ns)]]&gt;$D$508,Tabla1[[#This Row],[Tiempo_normal (ns)]]&lt;$D$509)</f>
        <v>0</v>
      </c>
      <c r="U265" s="8">
        <v>262</v>
      </c>
      <c r="V265" t="b">
        <f>OR(Tabla3[[#This Row],[Tiempo_lineal (ns)]]&gt;$F$508,Tabla3[[#This Row],[Tiempo_lineal (ns)]]&lt;$F$509)</f>
        <v>0</v>
      </c>
      <c r="W265" t="b">
        <f>OR(Tabla3[[#This Row],[Tiempo_normal (ns)]]&gt;$G$508,Tabla3[[#This Row],[Tiempo_normal (ns)]]&lt;$G$509)</f>
        <v>0</v>
      </c>
      <c r="X265" s="8">
        <v>262</v>
      </c>
      <c r="Y265" t="b">
        <f>OR(Tabla4[[#This Row],[Tiempo_lineal (ns)]]&gt;$I$508,Tabla4[[#This Row],[Tiempo_lineal (ns)]]&lt;$I$509)</f>
        <v>0</v>
      </c>
      <c r="Z265" t="b">
        <f>OR(Tabla4[[#This Row],[Tiempo_normal (ns)]]&gt;$J$508,Tabla4[[#This Row],[Tiempo_normal (ns)]]&lt;$J$509)</f>
        <v>0</v>
      </c>
      <c r="AA265" s="8">
        <v>262</v>
      </c>
      <c r="AB265" t="b">
        <f>OR(Tabla5[[#This Row],[Tiempo_lineal (ns)]]&gt;$L$508,Tabla5[[#This Row],[Tiempo_lineal (ns)]]&lt;$L$509)</f>
        <v>0</v>
      </c>
      <c r="AC265" t="b">
        <f>OR(Tabla5[[#This Row],[Tiempo_normal (ns)]]&gt;$M$508,Tabla5[[#This Row],[Tiempo_normal (ns)]]&lt;$M$509)</f>
        <v>0</v>
      </c>
      <c r="AD265" s="8">
        <v>262</v>
      </c>
      <c r="AE265" t="b">
        <f>OR(Tabla6[[#This Row],[Tiempo_lineal (ns)]]&gt;$O$508,Tabla6[[#This Row],[Tiempo_lineal (ns)]]&lt;$O$509)</f>
        <v>0</v>
      </c>
      <c r="AF265" s="1" t="b">
        <f>OR(Tabla6[[#This Row],[Tiempo_normal (ns)]]&gt;$P$508,Tabla6[[#This Row],[Tiempo_normal (ns)]]&lt;$P$509)</f>
        <v>0</v>
      </c>
    </row>
    <row r="266" spans="2:32" x14ac:dyDescent="0.3">
      <c r="B266">
        <v>263</v>
      </c>
      <c r="C266">
        <v>113</v>
      </c>
      <c r="D266">
        <v>67</v>
      </c>
      <c r="E266">
        <v>263</v>
      </c>
      <c r="F266">
        <v>169</v>
      </c>
      <c r="G266">
        <v>88</v>
      </c>
      <c r="H266">
        <v>263</v>
      </c>
      <c r="I266">
        <v>262</v>
      </c>
      <c r="J266">
        <v>121</v>
      </c>
      <c r="K266">
        <v>263</v>
      </c>
      <c r="L266">
        <v>1518</v>
      </c>
      <c r="M266">
        <v>933</v>
      </c>
      <c r="N266">
        <v>263</v>
      </c>
      <c r="O266">
        <v>4320</v>
      </c>
      <c r="P266">
        <v>926</v>
      </c>
      <c r="R266" s="7">
        <v>263</v>
      </c>
      <c r="S266" t="b">
        <f>OR(Tabla1[[#This Row],[Tiempo_lineal (ns)]]&gt;$C$508,Tabla1[[#This Row],[Tiempo_lineal (ns)]]&lt;$C$509)</f>
        <v>0</v>
      </c>
      <c r="T266" t="b">
        <f>OR(Tabla1[[#This Row],[Tiempo_normal (ns)]]&gt;$D$508,Tabla1[[#This Row],[Tiempo_normal (ns)]]&lt;$D$509)</f>
        <v>0</v>
      </c>
      <c r="U266" s="7">
        <v>263</v>
      </c>
      <c r="V266" t="b">
        <f>OR(Tabla3[[#This Row],[Tiempo_lineal (ns)]]&gt;$F$508,Tabla3[[#This Row],[Tiempo_lineal (ns)]]&lt;$F$509)</f>
        <v>0</v>
      </c>
      <c r="W266" t="b">
        <f>OR(Tabla3[[#This Row],[Tiempo_normal (ns)]]&gt;$G$508,Tabla3[[#This Row],[Tiempo_normal (ns)]]&lt;$G$509)</f>
        <v>0</v>
      </c>
      <c r="X266" s="7">
        <v>263</v>
      </c>
      <c r="Y266" t="b">
        <f>OR(Tabla4[[#This Row],[Tiempo_lineal (ns)]]&gt;$I$508,Tabla4[[#This Row],[Tiempo_lineal (ns)]]&lt;$I$509)</f>
        <v>0</v>
      </c>
      <c r="Z266" t="b">
        <f>OR(Tabla4[[#This Row],[Tiempo_normal (ns)]]&gt;$J$508,Tabla4[[#This Row],[Tiempo_normal (ns)]]&lt;$J$509)</f>
        <v>0</v>
      </c>
      <c r="AA266" s="7">
        <v>263</v>
      </c>
      <c r="AB266" t="b">
        <f>OR(Tabla5[[#This Row],[Tiempo_lineal (ns)]]&gt;$L$508,Tabla5[[#This Row],[Tiempo_lineal (ns)]]&lt;$L$509)</f>
        <v>0</v>
      </c>
      <c r="AC266" t="b">
        <f>OR(Tabla5[[#This Row],[Tiempo_normal (ns)]]&gt;$M$508,Tabla5[[#This Row],[Tiempo_normal (ns)]]&lt;$M$509)</f>
        <v>0</v>
      </c>
      <c r="AD266" s="7">
        <v>263</v>
      </c>
      <c r="AE266" t="b">
        <f>OR(Tabla6[[#This Row],[Tiempo_lineal (ns)]]&gt;$O$508,Tabla6[[#This Row],[Tiempo_lineal (ns)]]&lt;$O$509)</f>
        <v>0</v>
      </c>
      <c r="AF266" s="1" t="b">
        <f>OR(Tabla6[[#This Row],[Tiempo_normal (ns)]]&gt;$P$508,Tabla6[[#This Row],[Tiempo_normal (ns)]]&lt;$P$509)</f>
        <v>0</v>
      </c>
    </row>
    <row r="267" spans="2:32" x14ac:dyDescent="0.3">
      <c r="B267">
        <v>264</v>
      </c>
      <c r="C267">
        <v>113</v>
      </c>
      <c r="D267">
        <v>123</v>
      </c>
      <c r="E267">
        <v>264</v>
      </c>
      <c r="F267">
        <v>130</v>
      </c>
      <c r="G267">
        <v>63</v>
      </c>
      <c r="H267">
        <v>264</v>
      </c>
      <c r="I267">
        <v>215</v>
      </c>
      <c r="J267">
        <v>324</v>
      </c>
      <c r="K267">
        <v>264</v>
      </c>
      <c r="L267">
        <v>498</v>
      </c>
      <c r="M267">
        <v>665</v>
      </c>
      <c r="N267">
        <v>264</v>
      </c>
      <c r="O267">
        <v>3831</v>
      </c>
      <c r="P267">
        <v>1266</v>
      </c>
      <c r="R267" s="8">
        <v>264</v>
      </c>
      <c r="S267" t="b">
        <f>OR(Tabla1[[#This Row],[Tiempo_lineal (ns)]]&gt;$C$508,Tabla1[[#This Row],[Tiempo_lineal (ns)]]&lt;$C$509)</f>
        <v>0</v>
      </c>
      <c r="T267" t="b">
        <f>OR(Tabla1[[#This Row],[Tiempo_normal (ns)]]&gt;$D$508,Tabla1[[#This Row],[Tiempo_normal (ns)]]&lt;$D$509)</f>
        <v>0</v>
      </c>
      <c r="U267" s="8">
        <v>264</v>
      </c>
      <c r="V267" t="b">
        <f>OR(Tabla3[[#This Row],[Tiempo_lineal (ns)]]&gt;$F$508,Tabla3[[#This Row],[Tiempo_lineal (ns)]]&lt;$F$509)</f>
        <v>0</v>
      </c>
      <c r="W267" t="b">
        <f>OR(Tabla3[[#This Row],[Tiempo_normal (ns)]]&gt;$G$508,Tabla3[[#This Row],[Tiempo_normal (ns)]]&lt;$G$509)</f>
        <v>0</v>
      </c>
      <c r="X267" s="8">
        <v>264</v>
      </c>
      <c r="Y267" t="b">
        <f>OR(Tabla4[[#This Row],[Tiempo_lineal (ns)]]&gt;$I$508,Tabla4[[#This Row],[Tiempo_lineal (ns)]]&lt;$I$509)</f>
        <v>0</v>
      </c>
      <c r="Z267" t="b">
        <f>OR(Tabla4[[#This Row],[Tiempo_normal (ns)]]&gt;$J$508,Tabla4[[#This Row],[Tiempo_normal (ns)]]&lt;$J$509)</f>
        <v>0</v>
      </c>
      <c r="AA267" s="8">
        <v>264</v>
      </c>
      <c r="AB267" t="b">
        <f>OR(Tabla5[[#This Row],[Tiempo_lineal (ns)]]&gt;$L$508,Tabla5[[#This Row],[Tiempo_lineal (ns)]]&lt;$L$509)</f>
        <v>0</v>
      </c>
      <c r="AC267" t="b">
        <f>OR(Tabla5[[#This Row],[Tiempo_normal (ns)]]&gt;$M$508,Tabla5[[#This Row],[Tiempo_normal (ns)]]&lt;$M$509)</f>
        <v>0</v>
      </c>
      <c r="AD267" s="8">
        <v>264</v>
      </c>
      <c r="AE267" t="b">
        <f>OR(Tabla6[[#This Row],[Tiempo_lineal (ns)]]&gt;$O$508,Tabla6[[#This Row],[Tiempo_lineal (ns)]]&lt;$O$509)</f>
        <v>0</v>
      </c>
      <c r="AF267" s="1" t="b">
        <f>OR(Tabla6[[#This Row],[Tiempo_normal (ns)]]&gt;$P$508,Tabla6[[#This Row],[Tiempo_normal (ns)]]&lt;$P$509)</f>
        <v>0</v>
      </c>
    </row>
    <row r="268" spans="2:32" x14ac:dyDescent="0.3">
      <c r="B268">
        <v>265</v>
      </c>
      <c r="C268">
        <v>129</v>
      </c>
      <c r="D268">
        <v>81</v>
      </c>
      <c r="E268">
        <v>265</v>
      </c>
      <c r="F268">
        <v>164</v>
      </c>
      <c r="G268">
        <v>62</v>
      </c>
      <c r="H268">
        <v>265</v>
      </c>
      <c r="I268">
        <v>219</v>
      </c>
      <c r="J268">
        <v>270</v>
      </c>
      <c r="K268">
        <v>265</v>
      </c>
      <c r="L268">
        <v>3508</v>
      </c>
      <c r="M268">
        <v>5467</v>
      </c>
      <c r="N268">
        <v>265</v>
      </c>
      <c r="O268">
        <v>2995</v>
      </c>
      <c r="P268">
        <v>1032</v>
      </c>
      <c r="R268" s="7">
        <v>265</v>
      </c>
      <c r="S268" t="b">
        <f>OR(Tabla1[[#This Row],[Tiempo_lineal (ns)]]&gt;$C$508,Tabla1[[#This Row],[Tiempo_lineal (ns)]]&lt;$C$509)</f>
        <v>0</v>
      </c>
      <c r="T268" t="b">
        <f>OR(Tabla1[[#This Row],[Tiempo_normal (ns)]]&gt;$D$508,Tabla1[[#This Row],[Tiempo_normal (ns)]]&lt;$D$509)</f>
        <v>0</v>
      </c>
      <c r="U268" s="7">
        <v>265</v>
      </c>
      <c r="V268" t="b">
        <f>OR(Tabla3[[#This Row],[Tiempo_lineal (ns)]]&gt;$F$508,Tabla3[[#This Row],[Tiempo_lineal (ns)]]&lt;$F$509)</f>
        <v>0</v>
      </c>
      <c r="W268" t="b">
        <f>OR(Tabla3[[#This Row],[Tiempo_normal (ns)]]&gt;$G$508,Tabla3[[#This Row],[Tiempo_normal (ns)]]&lt;$G$509)</f>
        <v>0</v>
      </c>
      <c r="X268" s="7">
        <v>265</v>
      </c>
      <c r="Y268" t="b">
        <f>OR(Tabla4[[#This Row],[Tiempo_lineal (ns)]]&gt;$I$508,Tabla4[[#This Row],[Tiempo_lineal (ns)]]&lt;$I$509)</f>
        <v>0</v>
      </c>
      <c r="Z268" t="b">
        <f>OR(Tabla4[[#This Row],[Tiempo_normal (ns)]]&gt;$J$508,Tabla4[[#This Row],[Tiempo_normal (ns)]]&lt;$J$509)</f>
        <v>0</v>
      </c>
      <c r="AA268" s="7">
        <v>265</v>
      </c>
      <c r="AB268" t="b">
        <f>OR(Tabla5[[#This Row],[Tiempo_lineal (ns)]]&gt;$L$508,Tabla5[[#This Row],[Tiempo_lineal (ns)]]&lt;$L$509)</f>
        <v>0</v>
      </c>
      <c r="AC268" t="b">
        <f>OR(Tabla5[[#This Row],[Tiempo_normal (ns)]]&gt;$M$508,Tabla5[[#This Row],[Tiempo_normal (ns)]]&lt;$M$509)</f>
        <v>1</v>
      </c>
      <c r="AD268" s="7">
        <v>265</v>
      </c>
      <c r="AE268" t="b">
        <f>OR(Tabla6[[#This Row],[Tiempo_lineal (ns)]]&gt;$O$508,Tabla6[[#This Row],[Tiempo_lineal (ns)]]&lt;$O$509)</f>
        <v>0</v>
      </c>
      <c r="AF268" s="1" t="b">
        <f>OR(Tabla6[[#This Row],[Tiempo_normal (ns)]]&gt;$P$508,Tabla6[[#This Row],[Tiempo_normal (ns)]]&lt;$P$509)</f>
        <v>0</v>
      </c>
    </row>
    <row r="269" spans="2:32" x14ac:dyDescent="0.3">
      <c r="B269">
        <v>266</v>
      </c>
      <c r="C269">
        <v>171</v>
      </c>
      <c r="D269">
        <v>82</v>
      </c>
      <c r="E269">
        <v>266</v>
      </c>
      <c r="F269">
        <v>122</v>
      </c>
      <c r="G269">
        <v>107</v>
      </c>
      <c r="H269">
        <v>266</v>
      </c>
      <c r="I269">
        <v>650</v>
      </c>
      <c r="J269">
        <v>164</v>
      </c>
      <c r="K269">
        <v>266</v>
      </c>
      <c r="L269">
        <v>1795</v>
      </c>
      <c r="M269">
        <v>285</v>
      </c>
      <c r="N269">
        <v>266</v>
      </c>
      <c r="O269">
        <v>63834</v>
      </c>
      <c r="P269">
        <v>1625</v>
      </c>
      <c r="R269" s="8">
        <v>266</v>
      </c>
      <c r="S269" t="b">
        <f>OR(Tabla1[[#This Row],[Tiempo_lineal (ns)]]&gt;$C$508,Tabla1[[#This Row],[Tiempo_lineal (ns)]]&lt;$C$509)</f>
        <v>0</v>
      </c>
      <c r="T269" t="b">
        <f>OR(Tabla1[[#This Row],[Tiempo_normal (ns)]]&gt;$D$508,Tabla1[[#This Row],[Tiempo_normal (ns)]]&lt;$D$509)</f>
        <v>0</v>
      </c>
      <c r="U269" s="8">
        <v>266</v>
      </c>
      <c r="V269" t="b">
        <f>OR(Tabla3[[#This Row],[Tiempo_lineal (ns)]]&gt;$F$508,Tabla3[[#This Row],[Tiempo_lineal (ns)]]&lt;$F$509)</f>
        <v>0</v>
      </c>
      <c r="W269" t="b">
        <f>OR(Tabla3[[#This Row],[Tiempo_normal (ns)]]&gt;$G$508,Tabla3[[#This Row],[Tiempo_normal (ns)]]&lt;$G$509)</f>
        <v>0</v>
      </c>
      <c r="X269" s="8">
        <v>266</v>
      </c>
      <c r="Y269" t="b">
        <f>OR(Tabla4[[#This Row],[Tiempo_lineal (ns)]]&gt;$I$508,Tabla4[[#This Row],[Tiempo_lineal (ns)]]&lt;$I$509)</f>
        <v>1</v>
      </c>
      <c r="Z269" t="b">
        <f>OR(Tabla4[[#This Row],[Tiempo_normal (ns)]]&gt;$J$508,Tabla4[[#This Row],[Tiempo_normal (ns)]]&lt;$J$509)</f>
        <v>0</v>
      </c>
      <c r="AA269" s="8">
        <v>266</v>
      </c>
      <c r="AB269" t="b">
        <f>OR(Tabla5[[#This Row],[Tiempo_lineal (ns)]]&gt;$L$508,Tabla5[[#This Row],[Tiempo_lineal (ns)]]&lt;$L$509)</f>
        <v>0</v>
      </c>
      <c r="AC269" t="b">
        <f>OR(Tabla5[[#This Row],[Tiempo_normal (ns)]]&gt;$M$508,Tabla5[[#This Row],[Tiempo_normal (ns)]]&lt;$M$509)</f>
        <v>0</v>
      </c>
      <c r="AD269" s="8">
        <v>266</v>
      </c>
      <c r="AE269" t="b">
        <f>OR(Tabla6[[#This Row],[Tiempo_lineal (ns)]]&gt;$O$508,Tabla6[[#This Row],[Tiempo_lineal (ns)]]&lt;$O$509)</f>
        <v>1</v>
      </c>
      <c r="AF269" s="1" t="b">
        <f>OR(Tabla6[[#This Row],[Tiempo_normal (ns)]]&gt;$P$508,Tabla6[[#This Row],[Tiempo_normal (ns)]]&lt;$P$509)</f>
        <v>0</v>
      </c>
    </row>
    <row r="270" spans="2:32" x14ac:dyDescent="0.3">
      <c r="B270">
        <v>267</v>
      </c>
      <c r="C270">
        <v>152</v>
      </c>
      <c r="D270">
        <v>74</v>
      </c>
      <c r="E270">
        <v>267</v>
      </c>
      <c r="F270">
        <v>112</v>
      </c>
      <c r="G270">
        <v>77</v>
      </c>
      <c r="H270">
        <v>267</v>
      </c>
      <c r="I270">
        <v>330</v>
      </c>
      <c r="J270">
        <v>170</v>
      </c>
      <c r="K270">
        <v>267</v>
      </c>
      <c r="L270">
        <v>701</v>
      </c>
      <c r="M270">
        <v>289</v>
      </c>
      <c r="N270">
        <v>267</v>
      </c>
      <c r="O270">
        <v>6146</v>
      </c>
      <c r="P270">
        <v>775</v>
      </c>
      <c r="R270" s="7">
        <v>267</v>
      </c>
      <c r="S270" t="b">
        <f>OR(Tabla1[[#This Row],[Tiempo_lineal (ns)]]&gt;$C$508,Tabla1[[#This Row],[Tiempo_lineal (ns)]]&lt;$C$509)</f>
        <v>0</v>
      </c>
      <c r="T270" t="b">
        <f>OR(Tabla1[[#This Row],[Tiempo_normal (ns)]]&gt;$D$508,Tabla1[[#This Row],[Tiempo_normal (ns)]]&lt;$D$509)</f>
        <v>0</v>
      </c>
      <c r="U270" s="7">
        <v>267</v>
      </c>
      <c r="V270" t="b">
        <f>OR(Tabla3[[#This Row],[Tiempo_lineal (ns)]]&gt;$F$508,Tabla3[[#This Row],[Tiempo_lineal (ns)]]&lt;$F$509)</f>
        <v>0</v>
      </c>
      <c r="W270" t="b">
        <f>OR(Tabla3[[#This Row],[Tiempo_normal (ns)]]&gt;$G$508,Tabla3[[#This Row],[Tiempo_normal (ns)]]&lt;$G$509)</f>
        <v>0</v>
      </c>
      <c r="X270" s="7">
        <v>267</v>
      </c>
      <c r="Y270" t="b">
        <f>OR(Tabla4[[#This Row],[Tiempo_lineal (ns)]]&gt;$I$508,Tabla4[[#This Row],[Tiempo_lineal (ns)]]&lt;$I$509)</f>
        <v>0</v>
      </c>
      <c r="Z270" t="b">
        <f>OR(Tabla4[[#This Row],[Tiempo_normal (ns)]]&gt;$J$508,Tabla4[[#This Row],[Tiempo_normal (ns)]]&lt;$J$509)</f>
        <v>0</v>
      </c>
      <c r="AA270" s="7">
        <v>267</v>
      </c>
      <c r="AB270" t="b">
        <f>OR(Tabla5[[#This Row],[Tiempo_lineal (ns)]]&gt;$L$508,Tabla5[[#This Row],[Tiempo_lineal (ns)]]&lt;$L$509)</f>
        <v>0</v>
      </c>
      <c r="AC270" t="b">
        <f>OR(Tabla5[[#This Row],[Tiempo_normal (ns)]]&gt;$M$508,Tabla5[[#This Row],[Tiempo_normal (ns)]]&lt;$M$509)</f>
        <v>0</v>
      </c>
      <c r="AD270" s="7">
        <v>267</v>
      </c>
      <c r="AE270" t="b">
        <f>OR(Tabla6[[#This Row],[Tiempo_lineal (ns)]]&gt;$O$508,Tabla6[[#This Row],[Tiempo_lineal (ns)]]&lt;$O$509)</f>
        <v>1</v>
      </c>
      <c r="AF270" s="1" t="b">
        <f>OR(Tabla6[[#This Row],[Tiempo_normal (ns)]]&gt;$P$508,Tabla6[[#This Row],[Tiempo_normal (ns)]]&lt;$P$509)</f>
        <v>0</v>
      </c>
    </row>
    <row r="271" spans="2:32" x14ac:dyDescent="0.3">
      <c r="B271">
        <v>268</v>
      </c>
      <c r="C271">
        <v>132</v>
      </c>
      <c r="D271">
        <v>82</v>
      </c>
      <c r="E271">
        <v>268</v>
      </c>
      <c r="F271">
        <v>160</v>
      </c>
      <c r="G271">
        <v>54</v>
      </c>
      <c r="H271">
        <v>268</v>
      </c>
      <c r="I271">
        <v>248</v>
      </c>
      <c r="J271">
        <v>227</v>
      </c>
      <c r="K271">
        <v>268</v>
      </c>
      <c r="L271">
        <v>930</v>
      </c>
      <c r="M271">
        <v>1478</v>
      </c>
      <c r="N271">
        <v>268</v>
      </c>
      <c r="O271">
        <v>3277</v>
      </c>
      <c r="P271">
        <v>2225</v>
      </c>
      <c r="R271" s="8">
        <v>268</v>
      </c>
      <c r="S271" t="b">
        <f>OR(Tabla1[[#This Row],[Tiempo_lineal (ns)]]&gt;$C$508,Tabla1[[#This Row],[Tiempo_lineal (ns)]]&lt;$C$509)</f>
        <v>0</v>
      </c>
      <c r="T271" t="b">
        <f>OR(Tabla1[[#This Row],[Tiempo_normal (ns)]]&gt;$D$508,Tabla1[[#This Row],[Tiempo_normal (ns)]]&lt;$D$509)</f>
        <v>0</v>
      </c>
      <c r="U271" s="8">
        <v>268</v>
      </c>
      <c r="V271" t="b">
        <f>OR(Tabla3[[#This Row],[Tiempo_lineal (ns)]]&gt;$F$508,Tabla3[[#This Row],[Tiempo_lineal (ns)]]&lt;$F$509)</f>
        <v>0</v>
      </c>
      <c r="W271" t="b">
        <f>OR(Tabla3[[#This Row],[Tiempo_normal (ns)]]&gt;$G$508,Tabla3[[#This Row],[Tiempo_normal (ns)]]&lt;$G$509)</f>
        <v>0</v>
      </c>
      <c r="X271" s="8">
        <v>268</v>
      </c>
      <c r="Y271" t="b">
        <f>OR(Tabla4[[#This Row],[Tiempo_lineal (ns)]]&gt;$I$508,Tabla4[[#This Row],[Tiempo_lineal (ns)]]&lt;$I$509)</f>
        <v>0</v>
      </c>
      <c r="Z271" t="b">
        <f>OR(Tabla4[[#This Row],[Tiempo_normal (ns)]]&gt;$J$508,Tabla4[[#This Row],[Tiempo_normal (ns)]]&lt;$J$509)</f>
        <v>0</v>
      </c>
      <c r="AA271" s="8">
        <v>268</v>
      </c>
      <c r="AB271" t="b">
        <f>OR(Tabla5[[#This Row],[Tiempo_lineal (ns)]]&gt;$L$508,Tabla5[[#This Row],[Tiempo_lineal (ns)]]&lt;$L$509)</f>
        <v>0</v>
      </c>
      <c r="AC271" t="b">
        <f>OR(Tabla5[[#This Row],[Tiempo_normal (ns)]]&gt;$M$508,Tabla5[[#This Row],[Tiempo_normal (ns)]]&lt;$M$509)</f>
        <v>1</v>
      </c>
      <c r="AD271" s="8">
        <v>268</v>
      </c>
      <c r="AE271" t="b">
        <f>OR(Tabla6[[#This Row],[Tiempo_lineal (ns)]]&gt;$O$508,Tabla6[[#This Row],[Tiempo_lineal (ns)]]&lt;$O$509)</f>
        <v>0</v>
      </c>
      <c r="AF271" s="1" t="b">
        <f>OR(Tabla6[[#This Row],[Tiempo_normal (ns)]]&gt;$P$508,Tabla6[[#This Row],[Tiempo_normal (ns)]]&lt;$P$509)</f>
        <v>0</v>
      </c>
    </row>
    <row r="272" spans="2:32" x14ac:dyDescent="0.3">
      <c r="B272">
        <v>269</v>
      </c>
      <c r="C272">
        <v>154</v>
      </c>
      <c r="D272">
        <v>71</v>
      </c>
      <c r="E272">
        <v>269</v>
      </c>
      <c r="F272">
        <v>153</v>
      </c>
      <c r="G272">
        <v>66</v>
      </c>
      <c r="H272">
        <v>269</v>
      </c>
      <c r="I272">
        <v>236</v>
      </c>
      <c r="J272">
        <v>102</v>
      </c>
      <c r="K272">
        <v>269</v>
      </c>
      <c r="L272">
        <v>1043</v>
      </c>
      <c r="M272">
        <v>352</v>
      </c>
      <c r="N272">
        <v>269</v>
      </c>
      <c r="O272">
        <v>3236</v>
      </c>
      <c r="P272">
        <v>939</v>
      </c>
      <c r="R272" s="7">
        <v>269</v>
      </c>
      <c r="S272" t="b">
        <f>OR(Tabla1[[#This Row],[Tiempo_lineal (ns)]]&gt;$C$508,Tabla1[[#This Row],[Tiempo_lineal (ns)]]&lt;$C$509)</f>
        <v>0</v>
      </c>
      <c r="T272" t="b">
        <f>OR(Tabla1[[#This Row],[Tiempo_normal (ns)]]&gt;$D$508,Tabla1[[#This Row],[Tiempo_normal (ns)]]&lt;$D$509)</f>
        <v>0</v>
      </c>
      <c r="U272" s="7">
        <v>269</v>
      </c>
      <c r="V272" t="b">
        <f>OR(Tabla3[[#This Row],[Tiempo_lineal (ns)]]&gt;$F$508,Tabla3[[#This Row],[Tiempo_lineal (ns)]]&lt;$F$509)</f>
        <v>0</v>
      </c>
      <c r="W272" t="b">
        <f>OR(Tabla3[[#This Row],[Tiempo_normal (ns)]]&gt;$G$508,Tabla3[[#This Row],[Tiempo_normal (ns)]]&lt;$G$509)</f>
        <v>0</v>
      </c>
      <c r="X272" s="7">
        <v>269</v>
      </c>
      <c r="Y272" t="b">
        <f>OR(Tabla4[[#This Row],[Tiempo_lineal (ns)]]&gt;$I$508,Tabla4[[#This Row],[Tiempo_lineal (ns)]]&lt;$I$509)</f>
        <v>0</v>
      </c>
      <c r="Z272" t="b">
        <f>OR(Tabla4[[#This Row],[Tiempo_normal (ns)]]&gt;$J$508,Tabla4[[#This Row],[Tiempo_normal (ns)]]&lt;$J$509)</f>
        <v>0</v>
      </c>
      <c r="AA272" s="7">
        <v>269</v>
      </c>
      <c r="AB272" t="b">
        <f>OR(Tabla5[[#This Row],[Tiempo_lineal (ns)]]&gt;$L$508,Tabla5[[#This Row],[Tiempo_lineal (ns)]]&lt;$L$509)</f>
        <v>0</v>
      </c>
      <c r="AC272" t="b">
        <f>OR(Tabla5[[#This Row],[Tiempo_normal (ns)]]&gt;$M$508,Tabla5[[#This Row],[Tiempo_normal (ns)]]&lt;$M$509)</f>
        <v>0</v>
      </c>
      <c r="AD272" s="7">
        <v>269</v>
      </c>
      <c r="AE272" t="b">
        <f>OR(Tabla6[[#This Row],[Tiempo_lineal (ns)]]&gt;$O$508,Tabla6[[#This Row],[Tiempo_lineal (ns)]]&lt;$O$509)</f>
        <v>0</v>
      </c>
      <c r="AF272" s="1" t="b">
        <f>OR(Tabla6[[#This Row],[Tiempo_normal (ns)]]&gt;$P$508,Tabla6[[#This Row],[Tiempo_normal (ns)]]&lt;$P$509)</f>
        <v>0</v>
      </c>
    </row>
    <row r="273" spans="2:32" x14ac:dyDescent="0.3">
      <c r="B273">
        <v>270</v>
      </c>
      <c r="C273">
        <v>151</v>
      </c>
      <c r="D273">
        <v>95</v>
      </c>
      <c r="E273">
        <v>270</v>
      </c>
      <c r="F273">
        <v>117</v>
      </c>
      <c r="G273">
        <v>69</v>
      </c>
      <c r="H273">
        <v>270</v>
      </c>
      <c r="I273">
        <v>204</v>
      </c>
      <c r="J273">
        <v>153</v>
      </c>
      <c r="K273">
        <v>270</v>
      </c>
      <c r="L273">
        <v>1770</v>
      </c>
      <c r="M273">
        <v>1272</v>
      </c>
      <c r="N273">
        <v>270</v>
      </c>
      <c r="O273">
        <v>2265</v>
      </c>
      <c r="P273">
        <v>1450</v>
      </c>
      <c r="R273" s="8">
        <v>270</v>
      </c>
      <c r="S273" t="b">
        <f>OR(Tabla1[[#This Row],[Tiempo_lineal (ns)]]&gt;$C$508,Tabla1[[#This Row],[Tiempo_lineal (ns)]]&lt;$C$509)</f>
        <v>0</v>
      </c>
      <c r="T273" t="b">
        <f>OR(Tabla1[[#This Row],[Tiempo_normal (ns)]]&gt;$D$508,Tabla1[[#This Row],[Tiempo_normal (ns)]]&lt;$D$509)</f>
        <v>0</v>
      </c>
      <c r="U273" s="8">
        <v>270</v>
      </c>
      <c r="V273" t="b">
        <f>OR(Tabla3[[#This Row],[Tiempo_lineal (ns)]]&gt;$F$508,Tabla3[[#This Row],[Tiempo_lineal (ns)]]&lt;$F$509)</f>
        <v>0</v>
      </c>
      <c r="W273" t="b">
        <f>OR(Tabla3[[#This Row],[Tiempo_normal (ns)]]&gt;$G$508,Tabla3[[#This Row],[Tiempo_normal (ns)]]&lt;$G$509)</f>
        <v>0</v>
      </c>
      <c r="X273" s="8">
        <v>270</v>
      </c>
      <c r="Y273" t="b">
        <f>OR(Tabla4[[#This Row],[Tiempo_lineal (ns)]]&gt;$I$508,Tabla4[[#This Row],[Tiempo_lineal (ns)]]&lt;$I$509)</f>
        <v>0</v>
      </c>
      <c r="Z273" t="b">
        <f>OR(Tabla4[[#This Row],[Tiempo_normal (ns)]]&gt;$J$508,Tabla4[[#This Row],[Tiempo_normal (ns)]]&lt;$J$509)</f>
        <v>0</v>
      </c>
      <c r="AA273" s="8">
        <v>270</v>
      </c>
      <c r="AB273" t="b">
        <f>OR(Tabla5[[#This Row],[Tiempo_lineal (ns)]]&gt;$L$508,Tabla5[[#This Row],[Tiempo_lineal (ns)]]&lt;$L$509)</f>
        <v>0</v>
      </c>
      <c r="AC273" t="b">
        <f>OR(Tabla5[[#This Row],[Tiempo_normal (ns)]]&gt;$M$508,Tabla5[[#This Row],[Tiempo_normal (ns)]]&lt;$M$509)</f>
        <v>1</v>
      </c>
      <c r="AD273" s="8">
        <v>270</v>
      </c>
      <c r="AE273" t="b">
        <f>OR(Tabla6[[#This Row],[Tiempo_lineal (ns)]]&gt;$O$508,Tabla6[[#This Row],[Tiempo_lineal (ns)]]&lt;$O$509)</f>
        <v>0</v>
      </c>
      <c r="AF273" s="1" t="b">
        <f>OR(Tabla6[[#This Row],[Tiempo_normal (ns)]]&gt;$P$508,Tabla6[[#This Row],[Tiempo_normal (ns)]]&lt;$P$509)</f>
        <v>0</v>
      </c>
    </row>
    <row r="274" spans="2:32" x14ac:dyDescent="0.3">
      <c r="B274">
        <v>271</v>
      </c>
      <c r="C274">
        <v>103</v>
      </c>
      <c r="D274">
        <v>53</v>
      </c>
      <c r="E274">
        <v>271</v>
      </c>
      <c r="F274">
        <v>101</v>
      </c>
      <c r="G274">
        <v>90</v>
      </c>
      <c r="H274">
        <v>271</v>
      </c>
      <c r="I274">
        <v>1098</v>
      </c>
      <c r="J274">
        <v>125</v>
      </c>
      <c r="K274">
        <v>271</v>
      </c>
      <c r="L274">
        <v>2661</v>
      </c>
      <c r="M274">
        <v>811</v>
      </c>
      <c r="N274">
        <v>271</v>
      </c>
      <c r="O274">
        <v>870</v>
      </c>
      <c r="P274">
        <v>1568</v>
      </c>
      <c r="R274" s="7">
        <v>271</v>
      </c>
      <c r="S274" t="b">
        <f>OR(Tabla1[[#This Row],[Tiempo_lineal (ns)]]&gt;$C$508,Tabla1[[#This Row],[Tiempo_lineal (ns)]]&lt;$C$509)</f>
        <v>0</v>
      </c>
      <c r="T274" t="b">
        <f>OR(Tabla1[[#This Row],[Tiempo_normal (ns)]]&gt;$D$508,Tabla1[[#This Row],[Tiempo_normal (ns)]]&lt;$D$509)</f>
        <v>0</v>
      </c>
      <c r="U274" s="7">
        <v>271</v>
      </c>
      <c r="V274" t="b">
        <f>OR(Tabla3[[#This Row],[Tiempo_lineal (ns)]]&gt;$F$508,Tabla3[[#This Row],[Tiempo_lineal (ns)]]&lt;$F$509)</f>
        <v>0</v>
      </c>
      <c r="W274" t="b">
        <f>OR(Tabla3[[#This Row],[Tiempo_normal (ns)]]&gt;$G$508,Tabla3[[#This Row],[Tiempo_normal (ns)]]&lt;$G$509)</f>
        <v>0</v>
      </c>
      <c r="X274" s="7">
        <v>271</v>
      </c>
      <c r="Y274" t="b">
        <f>OR(Tabla4[[#This Row],[Tiempo_lineal (ns)]]&gt;$I$508,Tabla4[[#This Row],[Tiempo_lineal (ns)]]&lt;$I$509)</f>
        <v>1</v>
      </c>
      <c r="Z274" t="b">
        <f>OR(Tabla4[[#This Row],[Tiempo_normal (ns)]]&gt;$J$508,Tabla4[[#This Row],[Tiempo_normal (ns)]]&lt;$J$509)</f>
        <v>0</v>
      </c>
      <c r="AA274" s="7">
        <v>271</v>
      </c>
      <c r="AB274" t="b">
        <f>OR(Tabla5[[#This Row],[Tiempo_lineal (ns)]]&gt;$L$508,Tabla5[[#This Row],[Tiempo_lineal (ns)]]&lt;$L$509)</f>
        <v>0</v>
      </c>
      <c r="AC274" t="b">
        <f>OR(Tabla5[[#This Row],[Tiempo_normal (ns)]]&gt;$M$508,Tabla5[[#This Row],[Tiempo_normal (ns)]]&lt;$M$509)</f>
        <v>0</v>
      </c>
      <c r="AD274" s="7">
        <v>271</v>
      </c>
      <c r="AE274" t="b">
        <f>OR(Tabla6[[#This Row],[Tiempo_lineal (ns)]]&gt;$O$508,Tabla6[[#This Row],[Tiempo_lineal (ns)]]&lt;$O$509)</f>
        <v>1</v>
      </c>
      <c r="AF274" s="1" t="b">
        <f>OR(Tabla6[[#This Row],[Tiempo_normal (ns)]]&gt;$P$508,Tabla6[[#This Row],[Tiempo_normal (ns)]]&lt;$P$509)</f>
        <v>0</v>
      </c>
    </row>
    <row r="275" spans="2:32" x14ac:dyDescent="0.3">
      <c r="B275">
        <v>272</v>
      </c>
      <c r="C275">
        <v>130</v>
      </c>
      <c r="D275">
        <v>85</v>
      </c>
      <c r="E275">
        <v>272</v>
      </c>
      <c r="F275">
        <v>133</v>
      </c>
      <c r="G275">
        <v>72</v>
      </c>
      <c r="H275">
        <v>272</v>
      </c>
      <c r="I275">
        <v>240</v>
      </c>
      <c r="J275">
        <v>214</v>
      </c>
      <c r="K275">
        <v>272</v>
      </c>
      <c r="L275">
        <v>2768</v>
      </c>
      <c r="M275">
        <v>561</v>
      </c>
      <c r="N275">
        <v>272</v>
      </c>
      <c r="O275">
        <v>4188</v>
      </c>
      <c r="P275">
        <v>1742</v>
      </c>
      <c r="R275" s="8">
        <v>272</v>
      </c>
      <c r="S275" t="b">
        <f>OR(Tabla1[[#This Row],[Tiempo_lineal (ns)]]&gt;$C$508,Tabla1[[#This Row],[Tiempo_lineal (ns)]]&lt;$C$509)</f>
        <v>0</v>
      </c>
      <c r="T275" t="b">
        <f>OR(Tabla1[[#This Row],[Tiempo_normal (ns)]]&gt;$D$508,Tabla1[[#This Row],[Tiempo_normal (ns)]]&lt;$D$509)</f>
        <v>0</v>
      </c>
      <c r="U275" s="8">
        <v>272</v>
      </c>
      <c r="V275" t="b">
        <f>OR(Tabla3[[#This Row],[Tiempo_lineal (ns)]]&gt;$F$508,Tabla3[[#This Row],[Tiempo_lineal (ns)]]&lt;$F$509)</f>
        <v>0</v>
      </c>
      <c r="W275" t="b">
        <f>OR(Tabla3[[#This Row],[Tiempo_normal (ns)]]&gt;$G$508,Tabla3[[#This Row],[Tiempo_normal (ns)]]&lt;$G$509)</f>
        <v>0</v>
      </c>
      <c r="X275" s="8">
        <v>272</v>
      </c>
      <c r="Y275" t="b">
        <f>OR(Tabla4[[#This Row],[Tiempo_lineal (ns)]]&gt;$I$508,Tabla4[[#This Row],[Tiempo_lineal (ns)]]&lt;$I$509)</f>
        <v>0</v>
      </c>
      <c r="Z275" t="b">
        <f>OR(Tabla4[[#This Row],[Tiempo_normal (ns)]]&gt;$J$508,Tabla4[[#This Row],[Tiempo_normal (ns)]]&lt;$J$509)</f>
        <v>0</v>
      </c>
      <c r="AA275" s="8">
        <v>272</v>
      </c>
      <c r="AB275" t="b">
        <f>OR(Tabla5[[#This Row],[Tiempo_lineal (ns)]]&gt;$L$508,Tabla5[[#This Row],[Tiempo_lineal (ns)]]&lt;$L$509)</f>
        <v>0</v>
      </c>
      <c r="AC275" t="b">
        <f>OR(Tabla5[[#This Row],[Tiempo_normal (ns)]]&gt;$M$508,Tabla5[[#This Row],[Tiempo_normal (ns)]]&lt;$M$509)</f>
        <v>0</v>
      </c>
      <c r="AD275" s="8">
        <v>272</v>
      </c>
      <c r="AE275" t="b">
        <f>OR(Tabla6[[#This Row],[Tiempo_lineal (ns)]]&gt;$O$508,Tabla6[[#This Row],[Tiempo_lineal (ns)]]&lt;$O$509)</f>
        <v>0</v>
      </c>
      <c r="AF275" s="1" t="b">
        <f>OR(Tabla6[[#This Row],[Tiempo_normal (ns)]]&gt;$P$508,Tabla6[[#This Row],[Tiempo_normal (ns)]]&lt;$P$509)</f>
        <v>0</v>
      </c>
    </row>
    <row r="276" spans="2:32" x14ac:dyDescent="0.3">
      <c r="B276">
        <v>273</v>
      </c>
      <c r="C276">
        <v>80</v>
      </c>
      <c r="D276">
        <v>74</v>
      </c>
      <c r="E276">
        <v>273</v>
      </c>
      <c r="F276">
        <v>159</v>
      </c>
      <c r="G276">
        <v>70</v>
      </c>
      <c r="H276">
        <v>273</v>
      </c>
      <c r="I276">
        <v>596</v>
      </c>
      <c r="J276">
        <v>130</v>
      </c>
      <c r="K276">
        <v>273</v>
      </c>
      <c r="L276">
        <v>1854</v>
      </c>
      <c r="M276">
        <v>1569</v>
      </c>
      <c r="N276">
        <v>273</v>
      </c>
      <c r="O276">
        <v>2136</v>
      </c>
      <c r="P276">
        <v>1406</v>
      </c>
      <c r="R276" s="7">
        <v>273</v>
      </c>
      <c r="S276" t="b">
        <f>OR(Tabla1[[#This Row],[Tiempo_lineal (ns)]]&gt;$C$508,Tabla1[[#This Row],[Tiempo_lineal (ns)]]&lt;$C$509)</f>
        <v>0</v>
      </c>
      <c r="T276" t="b">
        <f>OR(Tabla1[[#This Row],[Tiempo_normal (ns)]]&gt;$D$508,Tabla1[[#This Row],[Tiempo_normal (ns)]]&lt;$D$509)</f>
        <v>0</v>
      </c>
      <c r="U276" s="7">
        <v>273</v>
      </c>
      <c r="V276" t="b">
        <f>OR(Tabla3[[#This Row],[Tiempo_lineal (ns)]]&gt;$F$508,Tabla3[[#This Row],[Tiempo_lineal (ns)]]&lt;$F$509)</f>
        <v>0</v>
      </c>
      <c r="W276" t="b">
        <f>OR(Tabla3[[#This Row],[Tiempo_normal (ns)]]&gt;$G$508,Tabla3[[#This Row],[Tiempo_normal (ns)]]&lt;$G$509)</f>
        <v>0</v>
      </c>
      <c r="X276" s="7">
        <v>273</v>
      </c>
      <c r="Y276" t="b">
        <f>OR(Tabla4[[#This Row],[Tiempo_lineal (ns)]]&gt;$I$508,Tabla4[[#This Row],[Tiempo_lineal (ns)]]&lt;$I$509)</f>
        <v>1</v>
      </c>
      <c r="Z276" t="b">
        <f>OR(Tabla4[[#This Row],[Tiempo_normal (ns)]]&gt;$J$508,Tabla4[[#This Row],[Tiempo_normal (ns)]]&lt;$J$509)</f>
        <v>0</v>
      </c>
      <c r="AA276" s="7">
        <v>273</v>
      </c>
      <c r="AB276" t="b">
        <f>OR(Tabla5[[#This Row],[Tiempo_lineal (ns)]]&gt;$L$508,Tabla5[[#This Row],[Tiempo_lineal (ns)]]&lt;$L$509)</f>
        <v>0</v>
      </c>
      <c r="AC276" t="b">
        <f>OR(Tabla5[[#This Row],[Tiempo_normal (ns)]]&gt;$M$508,Tabla5[[#This Row],[Tiempo_normal (ns)]]&lt;$M$509)</f>
        <v>1</v>
      </c>
      <c r="AD276" s="7">
        <v>273</v>
      </c>
      <c r="AE276" t="b">
        <f>OR(Tabla6[[#This Row],[Tiempo_lineal (ns)]]&gt;$O$508,Tabla6[[#This Row],[Tiempo_lineal (ns)]]&lt;$O$509)</f>
        <v>0</v>
      </c>
      <c r="AF276" s="1" t="b">
        <f>OR(Tabla6[[#This Row],[Tiempo_normal (ns)]]&gt;$P$508,Tabla6[[#This Row],[Tiempo_normal (ns)]]&lt;$P$509)</f>
        <v>0</v>
      </c>
    </row>
    <row r="277" spans="2:32" x14ac:dyDescent="0.3">
      <c r="B277">
        <v>274</v>
      </c>
      <c r="C277">
        <v>139</v>
      </c>
      <c r="D277">
        <v>91</v>
      </c>
      <c r="E277">
        <v>274</v>
      </c>
      <c r="F277">
        <v>123</v>
      </c>
      <c r="G277">
        <v>82</v>
      </c>
      <c r="H277">
        <v>274</v>
      </c>
      <c r="I277">
        <v>603</v>
      </c>
      <c r="J277">
        <v>84</v>
      </c>
      <c r="K277">
        <v>274</v>
      </c>
      <c r="L277">
        <v>1845</v>
      </c>
      <c r="M277">
        <v>453</v>
      </c>
      <c r="N277">
        <v>274</v>
      </c>
      <c r="O277">
        <v>1721</v>
      </c>
      <c r="P277">
        <v>662</v>
      </c>
      <c r="R277" s="8">
        <v>274</v>
      </c>
      <c r="S277" t="b">
        <f>OR(Tabla1[[#This Row],[Tiempo_lineal (ns)]]&gt;$C$508,Tabla1[[#This Row],[Tiempo_lineal (ns)]]&lt;$C$509)</f>
        <v>0</v>
      </c>
      <c r="T277" t="b">
        <f>OR(Tabla1[[#This Row],[Tiempo_normal (ns)]]&gt;$D$508,Tabla1[[#This Row],[Tiempo_normal (ns)]]&lt;$D$509)</f>
        <v>0</v>
      </c>
      <c r="U277" s="8">
        <v>274</v>
      </c>
      <c r="V277" t="b">
        <f>OR(Tabla3[[#This Row],[Tiempo_lineal (ns)]]&gt;$F$508,Tabla3[[#This Row],[Tiempo_lineal (ns)]]&lt;$F$509)</f>
        <v>0</v>
      </c>
      <c r="W277" t="b">
        <f>OR(Tabla3[[#This Row],[Tiempo_normal (ns)]]&gt;$G$508,Tabla3[[#This Row],[Tiempo_normal (ns)]]&lt;$G$509)</f>
        <v>0</v>
      </c>
      <c r="X277" s="8">
        <v>274</v>
      </c>
      <c r="Y277" t="b">
        <f>OR(Tabla4[[#This Row],[Tiempo_lineal (ns)]]&gt;$I$508,Tabla4[[#This Row],[Tiempo_lineal (ns)]]&lt;$I$509)</f>
        <v>1</v>
      </c>
      <c r="Z277" t="b">
        <f>OR(Tabla4[[#This Row],[Tiempo_normal (ns)]]&gt;$J$508,Tabla4[[#This Row],[Tiempo_normal (ns)]]&lt;$J$509)</f>
        <v>0</v>
      </c>
      <c r="AA277" s="8">
        <v>274</v>
      </c>
      <c r="AB277" t="b">
        <f>OR(Tabla5[[#This Row],[Tiempo_lineal (ns)]]&gt;$L$508,Tabla5[[#This Row],[Tiempo_lineal (ns)]]&lt;$L$509)</f>
        <v>0</v>
      </c>
      <c r="AC277" t="b">
        <f>OR(Tabla5[[#This Row],[Tiempo_normal (ns)]]&gt;$M$508,Tabla5[[#This Row],[Tiempo_normal (ns)]]&lt;$M$509)</f>
        <v>0</v>
      </c>
      <c r="AD277" s="8">
        <v>274</v>
      </c>
      <c r="AE277" t="b">
        <f>OR(Tabla6[[#This Row],[Tiempo_lineal (ns)]]&gt;$O$508,Tabla6[[#This Row],[Tiempo_lineal (ns)]]&lt;$O$509)</f>
        <v>0</v>
      </c>
      <c r="AF277" s="1" t="b">
        <f>OR(Tabla6[[#This Row],[Tiempo_normal (ns)]]&gt;$P$508,Tabla6[[#This Row],[Tiempo_normal (ns)]]&lt;$P$509)</f>
        <v>0</v>
      </c>
    </row>
    <row r="278" spans="2:32" x14ac:dyDescent="0.3">
      <c r="B278">
        <v>275</v>
      </c>
      <c r="C278">
        <v>99</v>
      </c>
      <c r="D278">
        <v>72</v>
      </c>
      <c r="E278">
        <v>275</v>
      </c>
      <c r="F278">
        <v>214</v>
      </c>
      <c r="G278">
        <v>85</v>
      </c>
      <c r="H278">
        <v>275</v>
      </c>
      <c r="I278">
        <v>926</v>
      </c>
      <c r="J278">
        <v>343</v>
      </c>
      <c r="K278">
        <v>275</v>
      </c>
      <c r="L278">
        <v>2873</v>
      </c>
      <c r="M278">
        <v>743</v>
      </c>
      <c r="N278">
        <v>275</v>
      </c>
      <c r="O278">
        <v>3101</v>
      </c>
      <c r="P278">
        <v>699</v>
      </c>
      <c r="R278" s="7">
        <v>275</v>
      </c>
      <c r="S278" t="b">
        <f>OR(Tabla1[[#This Row],[Tiempo_lineal (ns)]]&gt;$C$508,Tabla1[[#This Row],[Tiempo_lineal (ns)]]&lt;$C$509)</f>
        <v>0</v>
      </c>
      <c r="T278" t="b">
        <f>OR(Tabla1[[#This Row],[Tiempo_normal (ns)]]&gt;$D$508,Tabla1[[#This Row],[Tiempo_normal (ns)]]&lt;$D$509)</f>
        <v>0</v>
      </c>
      <c r="U278" s="7">
        <v>275</v>
      </c>
      <c r="V278" t="b">
        <f>OR(Tabla3[[#This Row],[Tiempo_lineal (ns)]]&gt;$F$508,Tabla3[[#This Row],[Tiempo_lineal (ns)]]&lt;$F$509)</f>
        <v>0</v>
      </c>
      <c r="W278" t="b">
        <f>OR(Tabla3[[#This Row],[Tiempo_normal (ns)]]&gt;$G$508,Tabla3[[#This Row],[Tiempo_normal (ns)]]&lt;$G$509)</f>
        <v>0</v>
      </c>
      <c r="X278" s="7">
        <v>275</v>
      </c>
      <c r="Y278" t="b">
        <f>OR(Tabla4[[#This Row],[Tiempo_lineal (ns)]]&gt;$I$508,Tabla4[[#This Row],[Tiempo_lineal (ns)]]&lt;$I$509)</f>
        <v>1</v>
      </c>
      <c r="Z278" t="b">
        <f>OR(Tabla4[[#This Row],[Tiempo_normal (ns)]]&gt;$J$508,Tabla4[[#This Row],[Tiempo_normal (ns)]]&lt;$J$509)</f>
        <v>0</v>
      </c>
      <c r="AA278" s="7">
        <v>275</v>
      </c>
      <c r="AB278" t="b">
        <f>OR(Tabla5[[#This Row],[Tiempo_lineal (ns)]]&gt;$L$508,Tabla5[[#This Row],[Tiempo_lineal (ns)]]&lt;$L$509)</f>
        <v>0</v>
      </c>
      <c r="AC278" t="b">
        <f>OR(Tabla5[[#This Row],[Tiempo_normal (ns)]]&gt;$M$508,Tabla5[[#This Row],[Tiempo_normal (ns)]]&lt;$M$509)</f>
        <v>0</v>
      </c>
      <c r="AD278" s="7">
        <v>275</v>
      </c>
      <c r="AE278" t="b">
        <f>OR(Tabla6[[#This Row],[Tiempo_lineal (ns)]]&gt;$O$508,Tabla6[[#This Row],[Tiempo_lineal (ns)]]&lt;$O$509)</f>
        <v>0</v>
      </c>
      <c r="AF278" s="1" t="b">
        <f>OR(Tabla6[[#This Row],[Tiempo_normal (ns)]]&gt;$P$508,Tabla6[[#This Row],[Tiempo_normal (ns)]]&lt;$P$509)</f>
        <v>0</v>
      </c>
    </row>
    <row r="279" spans="2:32" x14ac:dyDescent="0.3">
      <c r="B279">
        <v>276</v>
      </c>
      <c r="C279">
        <v>186</v>
      </c>
      <c r="D279">
        <v>91</v>
      </c>
      <c r="E279">
        <v>276</v>
      </c>
      <c r="F279">
        <v>129</v>
      </c>
      <c r="G279">
        <v>54</v>
      </c>
      <c r="H279">
        <v>276</v>
      </c>
      <c r="I279">
        <v>432</v>
      </c>
      <c r="J279">
        <v>292</v>
      </c>
      <c r="K279">
        <v>276</v>
      </c>
      <c r="L279">
        <v>2209</v>
      </c>
      <c r="M279">
        <v>386</v>
      </c>
      <c r="N279">
        <v>276</v>
      </c>
      <c r="O279">
        <v>3297</v>
      </c>
      <c r="P279">
        <v>965</v>
      </c>
      <c r="R279" s="8">
        <v>276</v>
      </c>
      <c r="S279" t="b">
        <f>OR(Tabla1[[#This Row],[Tiempo_lineal (ns)]]&gt;$C$508,Tabla1[[#This Row],[Tiempo_lineal (ns)]]&lt;$C$509)</f>
        <v>1</v>
      </c>
      <c r="T279" t="b">
        <f>OR(Tabla1[[#This Row],[Tiempo_normal (ns)]]&gt;$D$508,Tabla1[[#This Row],[Tiempo_normal (ns)]]&lt;$D$509)</f>
        <v>0</v>
      </c>
      <c r="U279" s="8">
        <v>276</v>
      </c>
      <c r="V279" t="b">
        <f>OR(Tabla3[[#This Row],[Tiempo_lineal (ns)]]&gt;$F$508,Tabla3[[#This Row],[Tiempo_lineal (ns)]]&lt;$F$509)</f>
        <v>0</v>
      </c>
      <c r="W279" t="b">
        <f>OR(Tabla3[[#This Row],[Tiempo_normal (ns)]]&gt;$G$508,Tabla3[[#This Row],[Tiempo_normal (ns)]]&lt;$G$509)</f>
        <v>0</v>
      </c>
      <c r="X279" s="8">
        <v>276</v>
      </c>
      <c r="Y279" t="b">
        <f>OR(Tabla4[[#This Row],[Tiempo_lineal (ns)]]&gt;$I$508,Tabla4[[#This Row],[Tiempo_lineal (ns)]]&lt;$I$509)</f>
        <v>0</v>
      </c>
      <c r="Z279" t="b">
        <f>OR(Tabla4[[#This Row],[Tiempo_normal (ns)]]&gt;$J$508,Tabla4[[#This Row],[Tiempo_normal (ns)]]&lt;$J$509)</f>
        <v>0</v>
      </c>
      <c r="AA279" s="8">
        <v>276</v>
      </c>
      <c r="AB279" t="b">
        <f>OR(Tabla5[[#This Row],[Tiempo_lineal (ns)]]&gt;$L$508,Tabla5[[#This Row],[Tiempo_lineal (ns)]]&lt;$L$509)</f>
        <v>0</v>
      </c>
      <c r="AC279" t="b">
        <f>OR(Tabla5[[#This Row],[Tiempo_normal (ns)]]&gt;$M$508,Tabla5[[#This Row],[Tiempo_normal (ns)]]&lt;$M$509)</f>
        <v>0</v>
      </c>
      <c r="AD279" s="8">
        <v>276</v>
      </c>
      <c r="AE279" t="b">
        <f>OR(Tabla6[[#This Row],[Tiempo_lineal (ns)]]&gt;$O$508,Tabla6[[#This Row],[Tiempo_lineal (ns)]]&lt;$O$509)</f>
        <v>0</v>
      </c>
      <c r="AF279" s="1" t="b">
        <f>OR(Tabla6[[#This Row],[Tiempo_normal (ns)]]&gt;$P$508,Tabla6[[#This Row],[Tiempo_normal (ns)]]&lt;$P$509)</f>
        <v>0</v>
      </c>
    </row>
    <row r="280" spans="2:32" x14ac:dyDescent="0.3">
      <c r="B280">
        <v>277</v>
      </c>
      <c r="C280">
        <v>137</v>
      </c>
      <c r="D280">
        <v>59</v>
      </c>
      <c r="E280">
        <v>277</v>
      </c>
      <c r="F280">
        <v>129</v>
      </c>
      <c r="G280">
        <v>61</v>
      </c>
      <c r="H280">
        <v>277</v>
      </c>
      <c r="I280">
        <v>179</v>
      </c>
      <c r="J280">
        <v>126</v>
      </c>
      <c r="K280">
        <v>277</v>
      </c>
      <c r="L280">
        <v>1939</v>
      </c>
      <c r="M280">
        <v>2566</v>
      </c>
      <c r="N280">
        <v>277</v>
      </c>
      <c r="O280">
        <v>2454</v>
      </c>
      <c r="P280">
        <v>1719</v>
      </c>
      <c r="R280" s="7">
        <v>277</v>
      </c>
      <c r="S280" t="b">
        <f>OR(Tabla1[[#This Row],[Tiempo_lineal (ns)]]&gt;$C$508,Tabla1[[#This Row],[Tiempo_lineal (ns)]]&lt;$C$509)</f>
        <v>0</v>
      </c>
      <c r="T280" t="b">
        <f>OR(Tabla1[[#This Row],[Tiempo_normal (ns)]]&gt;$D$508,Tabla1[[#This Row],[Tiempo_normal (ns)]]&lt;$D$509)</f>
        <v>0</v>
      </c>
      <c r="U280" s="7">
        <v>277</v>
      </c>
      <c r="V280" t="b">
        <f>OR(Tabla3[[#This Row],[Tiempo_lineal (ns)]]&gt;$F$508,Tabla3[[#This Row],[Tiempo_lineal (ns)]]&lt;$F$509)</f>
        <v>0</v>
      </c>
      <c r="W280" t="b">
        <f>OR(Tabla3[[#This Row],[Tiempo_normal (ns)]]&gt;$G$508,Tabla3[[#This Row],[Tiempo_normal (ns)]]&lt;$G$509)</f>
        <v>0</v>
      </c>
      <c r="X280" s="7">
        <v>277</v>
      </c>
      <c r="Y280" t="b">
        <f>OR(Tabla4[[#This Row],[Tiempo_lineal (ns)]]&gt;$I$508,Tabla4[[#This Row],[Tiempo_lineal (ns)]]&lt;$I$509)</f>
        <v>0</v>
      </c>
      <c r="Z280" t="b">
        <f>OR(Tabla4[[#This Row],[Tiempo_normal (ns)]]&gt;$J$508,Tabla4[[#This Row],[Tiempo_normal (ns)]]&lt;$J$509)</f>
        <v>0</v>
      </c>
      <c r="AA280" s="7">
        <v>277</v>
      </c>
      <c r="AB280" t="b">
        <f>OR(Tabla5[[#This Row],[Tiempo_lineal (ns)]]&gt;$L$508,Tabla5[[#This Row],[Tiempo_lineal (ns)]]&lt;$L$509)</f>
        <v>0</v>
      </c>
      <c r="AC280" t="b">
        <f>OR(Tabla5[[#This Row],[Tiempo_normal (ns)]]&gt;$M$508,Tabla5[[#This Row],[Tiempo_normal (ns)]]&lt;$M$509)</f>
        <v>1</v>
      </c>
      <c r="AD280" s="7">
        <v>277</v>
      </c>
      <c r="AE280" t="b">
        <f>OR(Tabla6[[#This Row],[Tiempo_lineal (ns)]]&gt;$O$508,Tabla6[[#This Row],[Tiempo_lineal (ns)]]&lt;$O$509)</f>
        <v>0</v>
      </c>
      <c r="AF280" s="1" t="b">
        <f>OR(Tabla6[[#This Row],[Tiempo_normal (ns)]]&gt;$P$508,Tabla6[[#This Row],[Tiempo_normal (ns)]]&lt;$P$509)</f>
        <v>0</v>
      </c>
    </row>
    <row r="281" spans="2:32" x14ac:dyDescent="0.3">
      <c r="B281">
        <v>278</v>
      </c>
      <c r="C281">
        <v>144</v>
      </c>
      <c r="D281">
        <v>67</v>
      </c>
      <c r="E281">
        <v>278</v>
      </c>
      <c r="F281">
        <v>146</v>
      </c>
      <c r="G281">
        <v>57</v>
      </c>
      <c r="H281">
        <v>278</v>
      </c>
      <c r="I281">
        <v>203</v>
      </c>
      <c r="J281">
        <v>198</v>
      </c>
      <c r="K281">
        <v>278</v>
      </c>
      <c r="L281">
        <v>2775</v>
      </c>
      <c r="M281">
        <v>1012</v>
      </c>
      <c r="N281">
        <v>278</v>
      </c>
      <c r="O281">
        <v>2898</v>
      </c>
      <c r="P281">
        <v>1272</v>
      </c>
      <c r="R281" s="8">
        <v>278</v>
      </c>
      <c r="S281" t="b">
        <f>OR(Tabla1[[#This Row],[Tiempo_lineal (ns)]]&gt;$C$508,Tabla1[[#This Row],[Tiempo_lineal (ns)]]&lt;$C$509)</f>
        <v>0</v>
      </c>
      <c r="T281" t="b">
        <f>OR(Tabla1[[#This Row],[Tiempo_normal (ns)]]&gt;$D$508,Tabla1[[#This Row],[Tiempo_normal (ns)]]&lt;$D$509)</f>
        <v>0</v>
      </c>
      <c r="U281" s="8">
        <v>278</v>
      </c>
      <c r="V281" t="b">
        <f>OR(Tabla3[[#This Row],[Tiempo_lineal (ns)]]&gt;$F$508,Tabla3[[#This Row],[Tiempo_lineal (ns)]]&lt;$F$509)</f>
        <v>0</v>
      </c>
      <c r="W281" t="b">
        <f>OR(Tabla3[[#This Row],[Tiempo_normal (ns)]]&gt;$G$508,Tabla3[[#This Row],[Tiempo_normal (ns)]]&lt;$G$509)</f>
        <v>0</v>
      </c>
      <c r="X281" s="8">
        <v>278</v>
      </c>
      <c r="Y281" t="b">
        <f>OR(Tabla4[[#This Row],[Tiempo_lineal (ns)]]&gt;$I$508,Tabla4[[#This Row],[Tiempo_lineal (ns)]]&lt;$I$509)</f>
        <v>0</v>
      </c>
      <c r="Z281" t="b">
        <f>OR(Tabla4[[#This Row],[Tiempo_normal (ns)]]&gt;$J$508,Tabla4[[#This Row],[Tiempo_normal (ns)]]&lt;$J$509)</f>
        <v>0</v>
      </c>
      <c r="AA281" s="8">
        <v>278</v>
      </c>
      <c r="AB281" t="b">
        <f>OR(Tabla5[[#This Row],[Tiempo_lineal (ns)]]&gt;$L$508,Tabla5[[#This Row],[Tiempo_lineal (ns)]]&lt;$L$509)</f>
        <v>0</v>
      </c>
      <c r="AC281" t="b">
        <f>OR(Tabla5[[#This Row],[Tiempo_normal (ns)]]&gt;$M$508,Tabla5[[#This Row],[Tiempo_normal (ns)]]&lt;$M$509)</f>
        <v>0</v>
      </c>
      <c r="AD281" s="8">
        <v>278</v>
      </c>
      <c r="AE281" t="b">
        <f>OR(Tabla6[[#This Row],[Tiempo_lineal (ns)]]&gt;$O$508,Tabla6[[#This Row],[Tiempo_lineal (ns)]]&lt;$O$509)</f>
        <v>0</v>
      </c>
      <c r="AF281" s="1" t="b">
        <f>OR(Tabla6[[#This Row],[Tiempo_normal (ns)]]&gt;$P$508,Tabla6[[#This Row],[Tiempo_normal (ns)]]&lt;$P$509)</f>
        <v>0</v>
      </c>
    </row>
    <row r="282" spans="2:32" x14ac:dyDescent="0.3">
      <c r="B282">
        <v>279</v>
      </c>
      <c r="C282">
        <v>143</v>
      </c>
      <c r="D282">
        <v>69</v>
      </c>
      <c r="E282">
        <v>279</v>
      </c>
      <c r="F282">
        <v>148</v>
      </c>
      <c r="G282">
        <v>115</v>
      </c>
      <c r="H282">
        <v>279</v>
      </c>
      <c r="I282">
        <v>184</v>
      </c>
      <c r="J282">
        <v>309</v>
      </c>
      <c r="K282">
        <v>279</v>
      </c>
      <c r="L282">
        <v>2884</v>
      </c>
      <c r="M282">
        <v>466</v>
      </c>
      <c r="N282">
        <v>279</v>
      </c>
      <c r="O282">
        <v>5346</v>
      </c>
      <c r="P282">
        <v>1345</v>
      </c>
      <c r="R282" s="7">
        <v>279</v>
      </c>
      <c r="S282" t="b">
        <f>OR(Tabla1[[#This Row],[Tiempo_lineal (ns)]]&gt;$C$508,Tabla1[[#This Row],[Tiempo_lineal (ns)]]&lt;$C$509)</f>
        <v>0</v>
      </c>
      <c r="T282" t="b">
        <f>OR(Tabla1[[#This Row],[Tiempo_normal (ns)]]&gt;$D$508,Tabla1[[#This Row],[Tiempo_normal (ns)]]&lt;$D$509)</f>
        <v>0</v>
      </c>
      <c r="U282" s="7">
        <v>279</v>
      </c>
      <c r="V282" t="b">
        <f>OR(Tabla3[[#This Row],[Tiempo_lineal (ns)]]&gt;$F$508,Tabla3[[#This Row],[Tiempo_lineal (ns)]]&lt;$F$509)</f>
        <v>0</v>
      </c>
      <c r="W282" t="b">
        <f>OR(Tabla3[[#This Row],[Tiempo_normal (ns)]]&gt;$G$508,Tabla3[[#This Row],[Tiempo_normal (ns)]]&lt;$G$509)</f>
        <v>0</v>
      </c>
      <c r="X282" s="7">
        <v>279</v>
      </c>
      <c r="Y282" t="b">
        <f>OR(Tabla4[[#This Row],[Tiempo_lineal (ns)]]&gt;$I$508,Tabla4[[#This Row],[Tiempo_lineal (ns)]]&lt;$I$509)</f>
        <v>0</v>
      </c>
      <c r="Z282" t="b">
        <f>OR(Tabla4[[#This Row],[Tiempo_normal (ns)]]&gt;$J$508,Tabla4[[#This Row],[Tiempo_normal (ns)]]&lt;$J$509)</f>
        <v>0</v>
      </c>
      <c r="AA282" s="7">
        <v>279</v>
      </c>
      <c r="AB282" t="b">
        <f>OR(Tabla5[[#This Row],[Tiempo_lineal (ns)]]&gt;$L$508,Tabla5[[#This Row],[Tiempo_lineal (ns)]]&lt;$L$509)</f>
        <v>0</v>
      </c>
      <c r="AC282" t="b">
        <f>OR(Tabla5[[#This Row],[Tiempo_normal (ns)]]&gt;$M$508,Tabla5[[#This Row],[Tiempo_normal (ns)]]&lt;$M$509)</f>
        <v>0</v>
      </c>
      <c r="AD282" s="7">
        <v>279</v>
      </c>
      <c r="AE282" t="b">
        <f>OR(Tabla6[[#This Row],[Tiempo_lineal (ns)]]&gt;$O$508,Tabla6[[#This Row],[Tiempo_lineal (ns)]]&lt;$O$509)</f>
        <v>1</v>
      </c>
      <c r="AF282" s="1" t="b">
        <f>OR(Tabla6[[#This Row],[Tiempo_normal (ns)]]&gt;$P$508,Tabla6[[#This Row],[Tiempo_normal (ns)]]&lt;$P$509)</f>
        <v>0</v>
      </c>
    </row>
    <row r="283" spans="2:32" x14ac:dyDescent="0.3">
      <c r="B283">
        <v>280</v>
      </c>
      <c r="C283">
        <v>144</v>
      </c>
      <c r="D283">
        <v>91</v>
      </c>
      <c r="E283">
        <v>280</v>
      </c>
      <c r="F283">
        <v>211</v>
      </c>
      <c r="G283">
        <v>65</v>
      </c>
      <c r="H283">
        <v>280</v>
      </c>
      <c r="I283">
        <v>160</v>
      </c>
      <c r="J283">
        <v>123</v>
      </c>
      <c r="K283">
        <v>280</v>
      </c>
      <c r="L283">
        <v>2274</v>
      </c>
      <c r="M283">
        <v>546</v>
      </c>
      <c r="N283">
        <v>280</v>
      </c>
      <c r="O283">
        <v>2439</v>
      </c>
      <c r="P283">
        <v>1237</v>
      </c>
      <c r="R283" s="8">
        <v>280</v>
      </c>
      <c r="S283" t="b">
        <f>OR(Tabla1[[#This Row],[Tiempo_lineal (ns)]]&gt;$C$508,Tabla1[[#This Row],[Tiempo_lineal (ns)]]&lt;$C$509)</f>
        <v>0</v>
      </c>
      <c r="T283" t="b">
        <f>OR(Tabla1[[#This Row],[Tiempo_normal (ns)]]&gt;$D$508,Tabla1[[#This Row],[Tiempo_normal (ns)]]&lt;$D$509)</f>
        <v>0</v>
      </c>
      <c r="U283" s="8">
        <v>280</v>
      </c>
      <c r="V283" t="b">
        <f>OR(Tabla3[[#This Row],[Tiempo_lineal (ns)]]&gt;$F$508,Tabla3[[#This Row],[Tiempo_lineal (ns)]]&lt;$F$509)</f>
        <v>0</v>
      </c>
      <c r="W283" t="b">
        <f>OR(Tabla3[[#This Row],[Tiempo_normal (ns)]]&gt;$G$508,Tabla3[[#This Row],[Tiempo_normal (ns)]]&lt;$G$509)</f>
        <v>0</v>
      </c>
      <c r="X283" s="8">
        <v>280</v>
      </c>
      <c r="Y283" t="b">
        <f>OR(Tabla4[[#This Row],[Tiempo_lineal (ns)]]&gt;$I$508,Tabla4[[#This Row],[Tiempo_lineal (ns)]]&lt;$I$509)</f>
        <v>0</v>
      </c>
      <c r="Z283" t="b">
        <f>OR(Tabla4[[#This Row],[Tiempo_normal (ns)]]&gt;$J$508,Tabla4[[#This Row],[Tiempo_normal (ns)]]&lt;$J$509)</f>
        <v>0</v>
      </c>
      <c r="AA283" s="8">
        <v>280</v>
      </c>
      <c r="AB283" t="b">
        <f>OR(Tabla5[[#This Row],[Tiempo_lineal (ns)]]&gt;$L$508,Tabla5[[#This Row],[Tiempo_lineal (ns)]]&lt;$L$509)</f>
        <v>0</v>
      </c>
      <c r="AC283" t="b">
        <f>OR(Tabla5[[#This Row],[Tiempo_normal (ns)]]&gt;$M$508,Tabla5[[#This Row],[Tiempo_normal (ns)]]&lt;$M$509)</f>
        <v>0</v>
      </c>
      <c r="AD283" s="8">
        <v>280</v>
      </c>
      <c r="AE283" t="b">
        <f>OR(Tabla6[[#This Row],[Tiempo_lineal (ns)]]&gt;$O$508,Tabla6[[#This Row],[Tiempo_lineal (ns)]]&lt;$O$509)</f>
        <v>0</v>
      </c>
      <c r="AF283" s="1" t="b">
        <f>OR(Tabla6[[#This Row],[Tiempo_normal (ns)]]&gt;$P$508,Tabla6[[#This Row],[Tiempo_normal (ns)]]&lt;$P$509)</f>
        <v>0</v>
      </c>
    </row>
    <row r="284" spans="2:32" x14ac:dyDescent="0.3">
      <c r="B284">
        <v>281</v>
      </c>
      <c r="C284">
        <v>139</v>
      </c>
      <c r="D284">
        <v>78</v>
      </c>
      <c r="E284">
        <v>281</v>
      </c>
      <c r="F284">
        <v>113</v>
      </c>
      <c r="G284">
        <v>77</v>
      </c>
      <c r="H284">
        <v>281</v>
      </c>
      <c r="I284">
        <v>259</v>
      </c>
      <c r="J284">
        <v>358</v>
      </c>
      <c r="K284">
        <v>281</v>
      </c>
      <c r="L284">
        <v>2305</v>
      </c>
      <c r="M284">
        <v>628</v>
      </c>
      <c r="N284">
        <v>281</v>
      </c>
      <c r="O284">
        <v>3809</v>
      </c>
      <c r="P284">
        <v>1825</v>
      </c>
      <c r="R284" s="7">
        <v>281</v>
      </c>
      <c r="S284" t="b">
        <f>OR(Tabla1[[#This Row],[Tiempo_lineal (ns)]]&gt;$C$508,Tabla1[[#This Row],[Tiempo_lineal (ns)]]&lt;$C$509)</f>
        <v>0</v>
      </c>
      <c r="T284" t="b">
        <f>OR(Tabla1[[#This Row],[Tiempo_normal (ns)]]&gt;$D$508,Tabla1[[#This Row],[Tiempo_normal (ns)]]&lt;$D$509)</f>
        <v>0</v>
      </c>
      <c r="U284" s="7">
        <v>281</v>
      </c>
      <c r="V284" t="b">
        <f>OR(Tabla3[[#This Row],[Tiempo_lineal (ns)]]&gt;$F$508,Tabla3[[#This Row],[Tiempo_lineal (ns)]]&lt;$F$509)</f>
        <v>0</v>
      </c>
      <c r="W284" t="b">
        <f>OR(Tabla3[[#This Row],[Tiempo_normal (ns)]]&gt;$G$508,Tabla3[[#This Row],[Tiempo_normal (ns)]]&lt;$G$509)</f>
        <v>0</v>
      </c>
      <c r="X284" s="7">
        <v>281</v>
      </c>
      <c r="Y284" t="b">
        <f>OR(Tabla4[[#This Row],[Tiempo_lineal (ns)]]&gt;$I$508,Tabla4[[#This Row],[Tiempo_lineal (ns)]]&lt;$I$509)</f>
        <v>0</v>
      </c>
      <c r="Z284" t="b">
        <f>OR(Tabla4[[#This Row],[Tiempo_normal (ns)]]&gt;$J$508,Tabla4[[#This Row],[Tiempo_normal (ns)]]&lt;$J$509)</f>
        <v>0</v>
      </c>
      <c r="AA284" s="7">
        <v>281</v>
      </c>
      <c r="AB284" t="b">
        <f>OR(Tabla5[[#This Row],[Tiempo_lineal (ns)]]&gt;$L$508,Tabla5[[#This Row],[Tiempo_lineal (ns)]]&lt;$L$509)</f>
        <v>0</v>
      </c>
      <c r="AC284" t="b">
        <f>OR(Tabla5[[#This Row],[Tiempo_normal (ns)]]&gt;$M$508,Tabla5[[#This Row],[Tiempo_normal (ns)]]&lt;$M$509)</f>
        <v>0</v>
      </c>
      <c r="AD284" s="7">
        <v>281</v>
      </c>
      <c r="AE284" t="b">
        <f>OR(Tabla6[[#This Row],[Tiempo_lineal (ns)]]&gt;$O$508,Tabla6[[#This Row],[Tiempo_lineal (ns)]]&lt;$O$509)</f>
        <v>0</v>
      </c>
      <c r="AF284" s="1" t="b">
        <f>OR(Tabla6[[#This Row],[Tiempo_normal (ns)]]&gt;$P$508,Tabla6[[#This Row],[Tiempo_normal (ns)]]&lt;$P$509)</f>
        <v>0</v>
      </c>
    </row>
    <row r="285" spans="2:32" x14ac:dyDescent="0.3">
      <c r="B285">
        <v>282</v>
      </c>
      <c r="C285">
        <v>136</v>
      </c>
      <c r="D285">
        <v>86</v>
      </c>
      <c r="E285">
        <v>282</v>
      </c>
      <c r="F285">
        <v>144</v>
      </c>
      <c r="G285">
        <v>126</v>
      </c>
      <c r="H285">
        <v>282</v>
      </c>
      <c r="I285">
        <v>229</v>
      </c>
      <c r="J285">
        <v>147</v>
      </c>
      <c r="K285">
        <v>282</v>
      </c>
      <c r="L285">
        <v>2019</v>
      </c>
      <c r="M285">
        <v>924</v>
      </c>
      <c r="N285">
        <v>282</v>
      </c>
      <c r="O285">
        <v>3188</v>
      </c>
      <c r="P285">
        <v>807</v>
      </c>
      <c r="R285" s="8">
        <v>282</v>
      </c>
      <c r="S285" t="b">
        <f>OR(Tabla1[[#This Row],[Tiempo_lineal (ns)]]&gt;$C$508,Tabla1[[#This Row],[Tiempo_lineal (ns)]]&lt;$C$509)</f>
        <v>0</v>
      </c>
      <c r="T285" t="b">
        <f>OR(Tabla1[[#This Row],[Tiempo_normal (ns)]]&gt;$D$508,Tabla1[[#This Row],[Tiempo_normal (ns)]]&lt;$D$509)</f>
        <v>0</v>
      </c>
      <c r="U285" s="8">
        <v>282</v>
      </c>
      <c r="V285" t="b">
        <f>OR(Tabla3[[#This Row],[Tiempo_lineal (ns)]]&gt;$F$508,Tabla3[[#This Row],[Tiempo_lineal (ns)]]&lt;$F$509)</f>
        <v>0</v>
      </c>
      <c r="W285" t="b">
        <f>OR(Tabla3[[#This Row],[Tiempo_normal (ns)]]&gt;$G$508,Tabla3[[#This Row],[Tiempo_normal (ns)]]&lt;$G$509)</f>
        <v>0</v>
      </c>
      <c r="X285" s="8">
        <v>282</v>
      </c>
      <c r="Y285" t="b">
        <f>OR(Tabla4[[#This Row],[Tiempo_lineal (ns)]]&gt;$I$508,Tabla4[[#This Row],[Tiempo_lineal (ns)]]&lt;$I$509)</f>
        <v>0</v>
      </c>
      <c r="Z285" t="b">
        <f>OR(Tabla4[[#This Row],[Tiempo_normal (ns)]]&gt;$J$508,Tabla4[[#This Row],[Tiempo_normal (ns)]]&lt;$J$509)</f>
        <v>0</v>
      </c>
      <c r="AA285" s="8">
        <v>282</v>
      </c>
      <c r="AB285" t="b">
        <f>OR(Tabla5[[#This Row],[Tiempo_lineal (ns)]]&gt;$L$508,Tabla5[[#This Row],[Tiempo_lineal (ns)]]&lt;$L$509)</f>
        <v>0</v>
      </c>
      <c r="AC285" t="b">
        <f>OR(Tabla5[[#This Row],[Tiempo_normal (ns)]]&gt;$M$508,Tabla5[[#This Row],[Tiempo_normal (ns)]]&lt;$M$509)</f>
        <v>0</v>
      </c>
      <c r="AD285" s="8">
        <v>282</v>
      </c>
      <c r="AE285" t="b">
        <f>OR(Tabla6[[#This Row],[Tiempo_lineal (ns)]]&gt;$O$508,Tabla6[[#This Row],[Tiempo_lineal (ns)]]&lt;$O$509)</f>
        <v>0</v>
      </c>
      <c r="AF285" s="1" t="b">
        <f>OR(Tabla6[[#This Row],[Tiempo_normal (ns)]]&gt;$P$508,Tabla6[[#This Row],[Tiempo_normal (ns)]]&lt;$P$509)</f>
        <v>0</v>
      </c>
    </row>
    <row r="286" spans="2:32" x14ac:dyDescent="0.3">
      <c r="B286">
        <v>283</v>
      </c>
      <c r="C286">
        <v>50</v>
      </c>
      <c r="D286">
        <v>120</v>
      </c>
      <c r="E286">
        <v>283</v>
      </c>
      <c r="F286">
        <v>148</v>
      </c>
      <c r="G286">
        <v>94</v>
      </c>
      <c r="H286">
        <v>283</v>
      </c>
      <c r="I286">
        <v>205</v>
      </c>
      <c r="J286">
        <v>129</v>
      </c>
      <c r="K286">
        <v>283</v>
      </c>
      <c r="L286">
        <v>1967</v>
      </c>
      <c r="M286">
        <v>539</v>
      </c>
      <c r="N286">
        <v>283</v>
      </c>
      <c r="O286">
        <v>2172</v>
      </c>
      <c r="P286">
        <v>661</v>
      </c>
      <c r="R286" s="7">
        <v>283</v>
      </c>
      <c r="S286" t="b">
        <f>OR(Tabla1[[#This Row],[Tiempo_lineal (ns)]]&gt;$C$508,Tabla1[[#This Row],[Tiempo_lineal (ns)]]&lt;$C$509)</f>
        <v>1</v>
      </c>
      <c r="T286" t="b">
        <f>OR(Tabla1[[#This Row],[Tiempo_normal (ns)]]&gt;$D$508,Tabla1[[#This Row],[Tiempo_normal (ns)]]&lt;$D$509)</f>
        <v>0</v>
      </c>
      <c r="U286" s="7">
        <v>283</v>
      </c>
      <c r="V286" t="b">
        <f>OR(Tabla3[[#This Row],[Tiempo_lineal (ns)]]&gt;$F$508,Tabla3[[#This Row],[Tiempo_lineal (ns)]]&lt;$F$509)</f>
        <v>0</v>
      </c>
      <c r="W286" t="b">
        <f>OR(Tabla3[[#This Row],[Tiempo_normal (ns)]]&gt;$G$508,Tabla3[[#This Row],[Tiempo_normal (ns)]]&lt;$G$509)</f>
        <v>0</v>
      </c>
      <c r="X286" s="7">
        <v>283</v>
      </c>
      <c r="Y286" t="b">
        <f>OR(Tabla4[[#This Row],[Tiempo_lineal (ns)]]&gt;$I$508,Tabla4[[#This Row],[Tiempo_lineal (ns)]]&lt;$I$509)</f>
        <v>0</v>
      </c>
      <c r="Z286" t="b">
        <f>OR(Tabla4[[#This Row],[Tiempo_normal (ns)]]&gt;$J$508,Tabla4[[#This Row],[Tiempo_normal (ns)]]&lt;$J$509)</f>
        <v>0</v>
      </c>
      <c r="AA286" s="7">
        <v>283</v>
      </c>
      <c r="AB286" t="b">
        <f>OR(Tabla5[[#This Row],[Tiempo_lineal (ns)]]&gt;$L$508,Tabla5[[#This Row],[Tiempo_lineal (ns)]]&lt;$L$509)</f>
        <v>0</v>
      </c>
      <c r="AC286" t="b">
        <f>OR(Tabla5[[#This Row],[Tiempo_normal (ns)]]&gt;$M$508,Tabla5[[#This Row],[Tiempo_normal (ns)]]&lt;$M$509)</f>
        <v>0</v>
      </c>
      <c r="AD286" s="7">
        <v>283</v>
      </c>
      <c r="AE286" t="b">
        <f>OR(Tabla6[[#This Row],[Tiempo_lineal (ns)]]&gt;$O$508,Tabla6[[#This Row],[Tiempo_lineal (ns)]]&lt;$O$509)</f>
        <v>0</v>
      </c>
      <c r="AF286" s="1" t="b">
        <f>OR(Tabla6[[#This Row],[Tiempo_normal (ns)]]&gt;$P$508,Tabla6[[#This Row],[Tiempo_normal (ns)]]&lt;$P$509)</f>
        <v>0</v>
      </c>
    </row>
    <row r="287" spans="2:32" x14ac:dyDescent="0.3">
      <c r="B287">
        <v>284</v>
      </c>
      <c r="C287">
        <v>163</v>
      </c>
      <c r="D287">
        <v>116</v>
      </c>
      <c r="E287">
        <v>284</v>
      </c>
      <c r="F287">
        <v>148</v>
      </c>
      <c r="G287">
        <v>104</v>
      </c>
      <c r="H287">
        <v>284</v>
      </c>
      <c r="I287">
        <v>339</v>
      </c>
      <c r="J287">
        <v>335</v>
      </c>
      <c r="K287">
        <v>284</v>
      </c>
      <c r="L287">
        <v>2454</v>
      </c>
      <c r="M287">
        <v>91</v>
      </c>
      <c r="N287">
        <v>284</v>
      </c>
      <c r="O287">
        <v>2161</v>
      </c>
      <c r="P287">
        <v>608</v>
      </c>
      <c r="R287" s="8">
        <v>284</v>
      </c>
      <c r="S287" t="b">
        <f>OR(Tabla1[[#This Row],[Tiempo_lineal (ns)]]&gt;$C$508,Tabla1[[#This Row],[Tiempo_lineal (ns)]]&lt;$C$509)</f>
        <v>0</v>
      </c>
      <c r="T287" t="b">
        <f>OR(Tabla1[[#This Row],[Tiempo_normal (ns)]]&gt;$D$508,Tabla1[[#This Row],[Tiempo_normal (ns)]]&lt;$D$509)</f>
        <v>0</v>
      </c>
      <c r="U287" s="8">
        <v>284</v>
      </c>
      <c r="V287" t="b">
        <f>OR(Tabla3[[#This Row],[Tiempo_lineal (ns)]]&gt;$F$508,Tabla3[[#This Row],[Tiempo_lineal (ns)]]&lt;$F$509)</f>
        <v>0</v>
      </c>
      <c r="W287" t="b">
        <f>OR(Tabla3[[#This Row],[Tiempo_normal (ns)]]&gt;$G$508,Tabla3[[#This Row],[Tiempo_normal (ns)]]&lt;$G$509)</f>
        <v>0</v>
      </c>
      <c r="X287" s="8">
        <v>284</v>
      </c>
      <c r="Y287" t="b">
        <f>OR(Tabla4[[#This Row],[Tiempo_lineal (ns)]]&gt;$I$508,Tabla4[[#This Row],[Tiempo_lineal (ns)]]&lt;$I$509)</f>
        <v>0</v>
      </c>
      <c r="Z287" t="b">
        <f>OR(Tabla4[[#This Row],[Tiempo_normal (ns)]]&gt;$J$508,Tabla4[[#This Row],[Tiempo_normal (ns)]]&lt;$J$509)</f>
        <v>0</v>
      </c>
      <c r="AA287" s="8">
        <v>284</v>
      </c>
      <c r="AB287" t="b">
        <f>OR(Tabla5[[#This Row],[Tiempo_lineal (ns)]]&gt;$L$508,Tabla5[[#This Row],[Tiempo_lineal (ns)]]&lt;$L$509)</f>
        <v>0</v>
      </c>
      <c r="AC287" t="b">
        <f>OR(Tabla5[[#This Row],[Tiempo_normal (ns)]]&gt;$M$508,Tabla5[[#This Row],[Tiempo_normal (ns)]]&lt;$M$509)</f>
        <v>0</v>
      </c>
      <c r="AD287" s="8">
        <v>284</v>
      </c>
      <c r="AE287" t="b">
        <f>OR(Tabla6[[#This Row],[Tiempo_lineal (ns)]]&gt;$O$508,Tabla6[[#This Row],[Tiempo_lineal (ns)]]&lt;$O$509)</f>
        <v>0</v>
      </c>
      <c r="AF287" s="1" t="b">
        <f>OR(Tabla6[[#This Row],[Tiempo_normal (ns)]]&gt;$P$508,Tabla6[[#This Row],[Tiempo_normal (ns)]]&lt;$P$509)</f>
        <v>0</v>
      </c>
    </row>
    <row r="288" spans="2:32" x14ac:dyDescent="0.3">
      <c r="B288">
        <v>285</v>
      </c>
      <c r="C288">
        <v>177</v>
      </c>
      <c r="D288">
        <v>59</v>
      </c>
      <c r="E288">
        <v>285</v>
      </c>
      <c r="F288">
        <v>129</v>
      </c>
      <c r="G288">
        <v>118</v>
      </c>
      <c r="H288">
        <v>285</v>
      </c>
      <c r="I288">
        <v>298</v>
      </c>
      <c r="J288">
        <v>122</v>
      </c>
      <c r="K288">
        <v>285</v>
      </c>
      <c r="L288">
        <v>201</v>
      </c>
      <c r="M288">
        <v>580</v>
      </c>
      <c r="N288">
        <v>285</v>
      </c>
      <c r="O288">
        <v>2371</v>
      </c>
      <c r="P288">
        <v>890</v>
      </c>
      <c r="R288" s="7">
        <v>285</v>
      </c>
      <c r="S288" t="b">
        <f>OR(Tabla1[[#This Row],[Tiempo_lineal (ns)]]&gt;$C$508,Tabla1[[#This Row],[Tiempo_lineal (ns)]]&lt;$C$509)</f>
        <v>0</v>
      </c>
      <c r="T288" t="b">
        <f>OR(Tabla1[[#This Row],[Tiempo_normal (ns)]]&gt;$D$508,Tabla1[[#This Row],[Tiempo_normal (ns)]]&lt;$D$509)</f>
        <v>0</v>
      </c>
      <c r="U288" s="7">
        <v>285</v>
      </c>
      <c r="V288" t="b">
        <f>OR(Tabla3[[#This Row],[Tiempo_lineal (ns)]]&gt;$F$508,Tabla3[[#This Row],[Tiempo_lineal (ns)]]&lt;$F$509)</f>
        <v>0</v>
      </c>
      <c r="W288" t="b">
        <f>OR(Tabla3[[#This Row],[Tiempo_normal (ns)]]&gt;$G$508,Tabla3[[#This Row],[Tiempo_normal (ns)]]&lt;$G$509)</f>
        <v>0</v>
      </c>
      <c r="X288" s="7">
        <v>285</v>
      </c>
      <c r="Y288" t="b">
        <f>OR(Tabla4[[#This Row],[Tiempo_lineal (ns)]]&gt;$I$508,Tabla4[[#This Row],[Tiempo_lineal (ns)]]&lt;$I$509)</f>
        <v>0</v>
      </c>
      <c r="Z288" t="b">
        <f>OR(Tabla4[[#This Row],[Tiempo_normal (ns)]]&gt;$J$508,Tabla4[[#This Row],[Tiempo_normal (ns)]]&lt;$J$509)</f>
        <v>0</v>
      </c>
      <c r="AA288" s="7">
        <v>285</v>
      </c>
      <c r="AB288" t="b">
        <f>OR(Tabla5[[#This Row],[Tiempo_lineal (ns)]]&gt;$L$508,Tabla5[[#This Row],[Tiempo_lineal (ns)]]&lt;$L$509)</f>
        <v>0</v>
      </c>
      <c r="AC288" t="b">
        <f>OR(Tabla5[[#This Row],[Tiempo_normal (ns)]]&gt;$M$508,Tabla5[[#This Row],[Tiempo_normal (ns)]]&lt;$M$509)</f>
        <v>0</v>
      </c>
      <c r="AD288" s="7">
        <v>285</v>
      </c>
      <c r="AE288" t="b">
        <f>OR(Tabla6[[#This Row],[Tiempo_lineal (ns)]]&gt;$O$508,Tabla6[[#This Row],[Tiempo_lineal (ns)]]&lt;$O$509)</f>
        <v>0</v>
      </c>
      <c r="AF288" s="1" t="b">
        <f>OR(Tabla6[[#This Row],[Tiempo_normal (ns)]]&gt;$P$508,Tabla6[[#This Row],[Tiempo_normal (ns)]]&lt;$P$509)</f>
        <v>0</v>
      </c>
    </row>
    <row r="289" spans="2:32" x14ac:dyDescent="0.3">
      <c r="B289">
        <v>286</v>
      </c>
      <c r="C289">
        <v>126</v>
      </c>
      <c r="D289">
        <v>114</v>
      </c>
      <c r="E289">
        <v>286</v>
      </c>
      <c r="F289">
        <v>143</v>
      </c>
      <c r="G289">
        <v>64</v>
      </c>
      <c r="H289">
        <v>286</v>
      </c>
      <c r="I289">
        <v>301</v>
      </c>
      <c r="J289">
        <v>166</v>
      </c>
      <c r="K289">
        <v>286</v>
      </c>
      <c r="L289">
        <v>2605</v>
      </c>
      <c r="M289">
        <v>698</v>
      </c>
      <c r="N289">
        <v>286</v>
      </c>
      <c r="O289">
        <v>14020</v>
      </c>
      <c r="P289">
        <v>1527</v>
      </c>
      <c r="R289" s="8">
        <v>286</v>
      </c>
      <c r="S289" t="b">
        <f>OR(Tabla1[[#This Row],[Tiempo_lineal (ns)]]&gt;$C$508,Tabla1[[#This Row],[Tiempo_lineal (ns)]]&lt;$C$509)</f>
        <v>0</v>
      </c>
      <c r="T289" t="b">
        <f>OR(Tabla1[[#This Row],[Tiempo_normal (ns)]]&gt;$D$508,Tabla1[[#This Row],[Tiempo_normal (ns)]]&lt;$D$509)</f>
        <v>0</v>
      </c>
      <c r="U289" s="8">
        <v>286</v>
      </c>
      <c r="V289" t="b">
        <f>OR(Tabla3[[#This Row],[Tiempo_lineal (ns)]]&gt;$F$508,Tabla3[[#This Row],[Tiempo_lineal (ns)]]&lt;$F$509)</f>
        <v>0</v>
      </c>
      <c r="W289" t="b">
        <f>OR(Tabla3[[#This Row],[Tiempo_normal (ns)]]&gt;$G$508,Tabla3[[#This Row],[Tiempo_normal (ns)]]&lt;$G$509)</f>
        <v>0</v>
      </c>
      <c r="X289" s="8">
        <v>286</v>
      </c>
      <c r="Y289" t="b">
        <f>OR(Tabla4[[#This Row],[Tiempo_lineal (ns)]]&gt;$I$508,Tabla4[[#This Row],[Tiempo_lineal (ns)]]&lt;$I$509)</f>
        <v>0</v>
      </c>
      <c r="Z289" t="b">
        <f>OR(Tabla4[[#This Row],[Tiempo_normal (ns)]]&gt;$J$508,Tabla4[[#This Row],[Tiempo_normal (ns)]]&lt;$J$509)</f>
        <v>0</v>
      </c>
      <c r="AA289" s="8">
        <v>286</v>
      </c>
      <c r="AB289" t="b">
        <f>OR(Tabla5[[#This Row],[Tiempo_lineal (ns)]]&gt;$L$508,Tabla5[[#This Row],[Tiempo_lineal (ns)]]&lt;$L$509)</f>
        <v>0</v>
      </c>
      <c r="AC289" t="b">
        <f>OR(Tabla5[[#This Row],[Tiempo_normal (ns)]]&gt;$M$508,Tabla5[[#This Row],[Tiempo_normal (ns)]]&lt;$M$509)</f>
        <v>0</v>
      </c>
      <c r="AD289" s="8">
        <v>286</v>
      </c>
      <c r="AE289" t="b">
        <f>OR(Tabla6[[#This Row],[Tiempo_lineal (ns)]]&gt;$O$508,Tabla6[[#This Row],[Tiempo_lineal (ns)]]&lt;$O$509)</f>
        <v>1</v>
      </c>
      <c r="AF289" s="1" t="b">
        <f>OR(Tabla6[[#This Row],[Tiempo_normal (ns)]]&gt;$P$508,Tabla6[[#This Row],[Tiempo_normal (ns)]]&lt;$P$509)</f>
        <v>0</v>
      </c>
    </row>
    <row r="290" spans="2:32" x14ac:dyDescent="0.3">
      <c r="B290">
        <v>287</v>
      </c>
      <c r="C290">
        <v>129</v>
      </c>
      <c r="D290">
        <v>84</v>
      </c>
      <c r="E290">
        <v>287</v>
      </c>
      <c r="F290">
        <v>143</v>
      </c>
      <c r="G290">
        <v>64</v>
      </c>
      <c r="H290">
        <v>287</v>
      </c>
      <c r="I290">
        <v>204</v>
      </c>
      <c r="J290">
        <v>169</v>
      </c>
      <c r="K290">
        <v>287</v>
      </c>
      <c r="L290">
        <v>3047</v>
      </c>
      <c r="M290">
        <v>142</v>
      </c>
      <c r="N290">
        <v>287</v>
      </c>
      <c r="O290">
        <v>2764</v>
      </c>
      <c r="P290">
        <v>1977</v>
      </c>
      <c r="R290" s="7">
        <v>287</v>
      </c>
      <c r="S290" t="b">
        <f>OR(Tabla1[[#This Row],[Tiempo_lineal (ns)]]&gt;$C$508,Tabla1[[#This Row],[Tiempo_lineal (ns)]]&lt;$C$509)</f>
        <v>0</v>
      </c>
      <c r="T290" t="b">
        <f>OR(Tabla1[[#This Row],[Tiempo_normal (ns)]]&gt;$D$508,Tabla1[[#This Row],[Tiempo_normal (ns)]]&lt;$D$509)</f>
        <v>0</v>
      </c>
      <c r="U290" s="7">
        <v>287</v>
      </c>
      <c r="V290" t="b">
        <f>OR(Tabla3[[#This Row],[Tiempo_lineal (ns)]]&gt;$F$508,Tabla3[[#This Row],[Tiempo_lineal (ns)]]&lt;$F$509)</f>
        <v>0</v>
      </c>
      <c r="W290" t="b">
        <f>OR(Tabla3[[#This Row],[Tiempo_normal (ns)]]&gt;$G$508,Tabla3[[#This Row],[Tiempo_normal (ns)]]&lt;$G$509)</f>
        <v>0</v>
      </c>
      <c r="X290" s="7">
        <v>287</v>
      </c>
      <c r="Y290" t="b">
        <f>OR(Tabla4[[#This Row],[Tiempo_lineal (ns)]]&gt;$I$508,Tabla4[[#This Row],[Tiempo_lineal (ns)]]&lt;$I$509)</f>
        <v>0</v>
      </c>
      <c r="Z290" t="b">
        <f>OR(Tabla4[[#This Row],[Tiempo_normal (ns)]]&gt;$J$508,Tabla4[[#This Row],[Tiempo_normal (ns)]]&lt;$J$509)</f>
        <v>0</v>
      </c>
      <c r="AA290" s="7">
        <v>287</v>
      </c>
      <c r="AB290" t="b">
        <f>OR(Tabla5[[#This Row],[Tiempo_lineal (ns)]]&gt;$L$508,Tabla5[[#This Row],[Tiempo_lineal (ns)]]&lt;$L$509)</f>
        <v>0</v>
      </c>
      <c r="AC290" t="b">
        <f>OR(Tabla5[[#This Row],[Tiempo_normal (ns)]]&gt;$M$508,Tabla5[[#This Row],[Tiempo_normal (ns)]]&lt;$M$509)</f>
        <v>0</v>
      </c>
      <c r="AD290" s="7">
        <v>287</v>
      </c>
      <c r="AE290" t="b">
        <f>OR(Tabla6[[#This Row],[Tiempo_lineal (ns)]]&gt;$O$508,Tabla6[[#This Row],[Tiempo_lineal (ns)]]&lt;$O$509)</f>
        <v>0</v>
      </c>
      <c r="AF290" s="1" t="b">
        <f>OR(Tabla6[[#This Row],[Tiempo_normal (ns)]]&gt;$P$508,Tabla6[[#This Row],[Tiempo_normal (ns)]]&lt;$P$509)</f>
        <v>0</v>
      </c>
    </row>
    <row r="291" spans="2:32" x14ac:dyDescent="0.3">
      <c r="B291">
        <v>288</v>
      </c>
      <c r="C291">
        <v>107</v>
      </c>
      <c r="D291">
        <v>79</v>
      </c>
      <c r="E291">
        <v>288</v>
      </c>
      <c r="F291">
        <v>126</v>
      </c>
      <c r="G291">
        <v>161</v>
      </c>
      <c r="H291">
        <v>288</v>
      </c>
      <c r="I291">
        <v>234</v>
      </c>
      <c r="J291">
        <v>140</v>
      </c>
      <c r="K291">
        <v>288</v>
      </c>
      <c r="L291">
        <v>2008</v>
      </c>
      <c r="M291">
        <v>729</v>
      </c>
      <c r="N291">
        <v>288</v>
      </c>
      <c r="O291">
        <v>2237</v>
      </c>
      <c r="P291">
        <v>1496</v>
      </c>
      <c r="R291" s="8">
        <v>288</v>
      </c>
      <c r="S291" t="b">
        <f>OR(Tabla1[[#This Row],[Tiempo_lineal (ns)]]&gt;$C$508,Tabla1[[#This Row],[Tiempo_lineal (ns)]]&lt;$C$509)</f>
        <v>0</v>
      </c>
      <c r="T291" t="b">
        <f>OR(Tabla1[[#This Row],[Tiempo_normal (ns)]]&gt;$D$508,Tabla1[[#This Row],[Tiempo_normal (ns)]]&lt;$D$509)</f>
        <v>0</v>
      </c>
      <c r="U291" s="8">
        <v>288</v>
      </c>
      <c r="V291" t="b">
        <f>OR(Tabla3[[#This Row],[Tiempo_lineal (ns)]]&gt;$F$508,Tabla3[[#This Row],[Tiempo_lineal (ns)]]&lt;$F$509)</f>
        <v>0</v>
      </c>
      <c r="W291" t="b">
        <f>OR(Tabla3[[#This Row],[Tiempo_normal (ns)]]&gt;$G$508,Tabla3[[#This Row],[Tiempo_normal (ns)]]&lt;$G$509)</f>
        <v>0</v>
      </c>
      <c r="X291" s="8">
        <v>288</v>
      </c>
      <c r="Y291" t="b">
        <f>OR(Tabla4[[#This Row],[Tiempo_lineal (ns)]]&gt;$I$508,Tabla4[[#This Row],[Tiempo_lineal (ns)]]&lt;$I$509)</f>
        <v>0</v>
      </c>
      <c r="Z291" t="b">
        <f>OR(Tabla4[[#This Row],[Tiempo_normal (ns)]]&gt;$J$508,Tabla4[[#This Row],[Tiempo_normal (ns)]]&lt;$J$509)</f>
        <v>0</v>
      </c>
      <c r="AA291" s="8">
        <v>288</v>
      </c>
      <c r="AB291" t="b">
        <f>OR(Tabla5[[#This Row],[Tiempo_lineal (ns)]]&gt;$L$508,Tabla5[[#This Row],[Tiempo_lineal (ns)]]&lt;$L$509)</f>
        <v>0</v>
      </c>
      <c r="AC291" t="b">
        <f>OR(Tabla5[[#This Row],[Tiempo_normal (ns)]]&gt;$M$508,Tabla5[[#This Row],[Tiempo_normal (ns)]]&lt;$M$509)</f>
        <v>0</v>
      </c>
      <c r="AD291" s="8">
        <v>288</v>
      </c>
      <c r="AE291" t="b">
        <f>OR(Tabla6[[#This Row],[Tiempo_lineal (ns)]]&gt;$O$508,Tabla6[[#This Row],[Tiempo_lineal (ns)]]&lt;$O$509)</f>
        <v>0</v>
      </c>
      <c r="AF291" s="1" t="b">
        <f>OR(Tabla6[[#This Row],[Tiempo_normal (ns)]]&gt;$P$508,Tabla6[[#This Row],[Tiempo_normal (ns)]]&lt;$P$509)</f>
        <v>0</v>
      </c>
    </row>
    <row r="292" spans="2:32" x14ac:dyDescent="0.3">
      <c r="B292">
        <v>289</v>
      </c>
      <c r="C292">
        <v>119</v>
      </c>
      <c r="D292">
        <v>199</v>
      </c>
      <c r="E292">
        <v>289</v>
      </c>
      <c r="F292">
        <v>146</v>
      </c>
      <c r="G292">
        <v>82</v>
      </c>
      <c r="H292">
        <v>289</v>
      </c>
      <c r="I292">
        <v>192</v>
      </c>
      <c r="J292">
        <v>194</v>
      </c>
      <c r="K292">
        <v>289</v>
      </c>
      <c r="L292">
        <v>2520</v>
      </c>
      <c r="M292">
        <v>606</v>
      </c>
      <c r="N292">
        <v>289</v>
      </c>
      <c r="O292">
        <v>2038</v>
      </c>
      <c r="P292">
        <v>1208</v>
      </c>
      <c r="R292" s="7">
        <v>289</v>
      </c>
      <c r="S292" t="b">
        <f>OR(Tabla1[[#This Row],[Tiempo_lineal (ns)]]&gt;$C$508,Tabla1[[#This Row],[Tiempo_lineal (ns)]]&lt;$C$509)</f>
        <v>0</v>
      </c>
      <c r="T292" t="b">
        <f>OR(Tabla1[[#This Row],[Tiempo_normal (ns)]]&gt;$D$508,Tabla1[[#This Row],[Tiempo_normal (ns)]]&lt;$D$509)</f>
        <v>1</v>
      </c>
      <c r="U292" s="7">
        <v>289</v>
      </c>
      <c r="V292" t="b">
        <f>OR(Tabla3[[#This Row],[Tiempo_lineal (ns)]]&gt;$F$508,Tabla3[[#This Row],[Tiempo_lineal (ns)]]&lt;$F$509)</f>
        <v>0</v>
      </c>
      <c r="W292" t="b">
        <f>OR(Tabla3[[#This Row],[Tiempo_normal (ns)]]&gt;$G$508,Tabla3[[#This Row],[Tiempo_normal (ns)]]&lt;$G$509)</f>
        <v>0</v>
      </c>
      <c r="X292" s="7">
        <v>289</v>
      </c>
      <c r="Y292" t="b">
        <f>OR(Tabla4[[#This Row],[Tiempo_lineal (ns)]]&gt;$I$508,Tabla4[[#This Row],[Tiempo_lineal (ns)]]&lt;$I$509)</f>
        <v>0</v>
      </c>
      <c r="Z292" t="b">
        <f>OR(Tabla4[[#This Row],[Tiempo_normal (ns)]]&gt;$J$508,Tabla4[[#This Row],[Tiempo_normal (ns)]]&lt;$J$509)</f>
        <v>0</v>
      </c>
      <c r="AA292" s="7">
        <v>289</v>
      </c>
      <c r="AB292" t="b">
        <f>OR(Tabla5[[#This Row],[Tiempo_lineal (ns)]]&gt;$L$508,Tabla5[[#This Row],[Tiempo_lineal (ns)]]&lt;$L$509)</f>
        <v>0</v>
      </c>
      <c r="AC292" t="b">
        <f>OR(Tabla5[[#This Row],[Tiempo_normal (ns)]]&gt;$M$508,Tabla5[[#This Row],[Tiempo_normal (ns)]]&lt;$M$509)</f>
        <v>0</v>
      </c>
      <c r="AD292" s="7">
        <v>289</v>
      </c>
      <c r="AE292" t="b">
        <f>OR(Tabla6[[#This Row],[Tiempo_lineal (ns)]]&gt;$O$508,Tabla6[[#This Row],[Tiempo_lineal (ns)]]&lt;$O$509)</f>
        <v>0</v>
      </c>
      <c r="AF292" s="1" t="b">
        <f>OR(Tabla6[[#This Row],[Tiempo_normal (ns)]]&gt;$P$508,Tabla6[[#This Row],[Tiempo_normal (ns)]]&lt;$P$509)</f>
        <v>0</v>
      </c>
    </row>
    <row r="293" spans="2:32" x14ac:dyDescent="0.3">
      <c r="B293">
        <v>290</v>
      </c>
      <c r="C293">
        <v>111</v>
      </c>
      <c r="D293">
        <v>87</v>
      </c>
      <c r="E293">
        <v>290</v>
      </c>
      <c r="F293">
        <v>127</v>
      </c>
      <c r="G293">
        <v>131</v>
      </c>
      <c r="H293">
        <v>290</v>
      </c>
      <c r="I293">
        <v>276</v>
      </c>
      <c r="J293">
        <v>137</v>
      </c>
      <c r="K293">
        <v>290</v>
      </c>
      <c r="L293">
        <v>2723</v>
      </c>
      <c r="M293">
        <v>1014</v>
      </c>
      <c r="N293">
        <v>290</v>
      </c>
      <c r="O293">
        <v>3119</v>
      </c>
      <c r="P293">
        <v>904</v>
      </c>
      <c r="R293" s="8">
        <v>290</v>
      </c>
      <c r="S293" t="b">
        <f>OR(Tabla1[[#This Row],[Tiempo_lineal (ns)]]&gt;$C$508,Tabla1[[#This Row],[Tiempo_lineal (ns)]]&lt;$C$509)</f>
        <v>0</v>
      </c>
      <c r="T293" t="b">
        <f>OR(Tabla1[[#This Row],[Tiempo_normal (ns)]]&gt;$D$508,Tabla1[[#This Row],[Tiempo_normal (ns)]]&lt;$D$509)</f>
        <v>0</v>
      </c>
      <c r="U293" s="8">
        <v>290</v>
      </c>
      <c r="V293" t="b">
        <f>OR(Tabla3[[#This Row],[Tiempo_lineal (ns)]]&gt;$F$508,Tabla3[[#This Row],[Tiempo_lineal (ns)]]&lt;$F$509)</f>
        <v>0</v>
      </c>
      <c r="W293" t="b">
        <f>OR(Tabla3[[#This Row],[Tiempo_normal (ns)]]&gt;$G$508,Tabla3[[#This Row],[Tiempo_normal (ns)]]&lt;$G$509)</f>
        <v>0</v>
      </c>
      <c r="X293" s="8">
        <v>290</v>
      </c>
      <c r="Y293" t="b">
        <f>OR(Tabla4[[#This Row],[Tiempo_lineal (ns)]]&gt;$I$508,Tabla4[[#This Row],[Tiempo_lineal (ns)]]&lt;$I$509)</f>
        <v>0</v>
      </c>
      <c r="Z293" t="b">
        <f>OR(Tabla4[[#This Row],[Tiempo_normal (ns)]]&gt;$J$508,Tabla4[[#This Row],[Tiempo_normal (ns)]]&lt;$J$509)</f>
        <v>0</v>
      </c>
      <c r="AA293" s="8">
        <v>290</v>
      </c>
      <c r="AB293" t="b">
        <f>OR(Tabla5[[#This Row],[Tiempo_lineal (ns)]]&gt;$L$508,Tabla5[[#This Row],[Tiempo_lineal (ns)]]&lt;$L$509)</f>
        <v>0</v>
      </c>
      <c r="AC293" t="b">
        <f>OR(Tabla5[[#This Row],[Tiempo_normal (ns)]]&gt;$M$508,Tabla5[[#This Row],[Tiempo_normal (ns)]]&lt;$M$509)</f>
        <v>0</v>
      </c>
      <c r="AD293" s="8">
        <v>290</v>
      </c>
      <c r="AE293" t="b">
        <f>OR(Tabla6[[#This Row],[Tiempo_lineal (ns)]]&gt;$O$508,Tabla6[[#This Row],[Tiempo_lineal (ns)]]&lt;$O$509)</f>
        <v>0</v>
      </c>
      <c r="AF293" s="1" t="b">
        <f>OR(Tabla6[[#This Row],[Tiempo_normal (ns)]]&gt;$P$508,Tabla6[[#This Row],[Tiempo_normal (ns)]]&lt;$P$509)</f>
        <v>0</v>
      </c>
    </row>
    <row r="294" spans="2:32" x14ac:dyDescent="0.3">
      <c r="B294">
        <v>291</v>
      </c>
      <c r="C294">
        <v>150</v>
      </c>
      <c r="D294">
        <v>81</v>
      </c>
      <c r="E294">
        <v>291</v>
      </c>
      <c r="F294">
        <v>76</v>
      </c>
      <c r="G294">
        <v>49</v>
      </c>
      <c r="H294">
        <v>291</v>
      </c>
      <c r="I294">
        <v>238</v>
      </c>
      <c r="J294">
        <v>185</v>
      </c>
      <c r="K294">
        <v>291</v>
      </c>
      <c r="L294">
        <v>1727</v>
      </c>
      <c r="M294">
        <v>1094</v>
      </c>
      <c r="N294">
        <v>291</v>
      </c>
      <c r="O294">
        <v>12350</v>
      </c>
      <c r="P294">
        <v>278</v>
      </c>
      <c r="R294" s="7">
        <v>291</v>
      </c>
      <c r="S294" t="b">
        <f>OR(Tabla1[[#This Row],[Tiempo_lineal (ns)]]&gt;$C$508,Tabla1[[#This Row],[Tiempo_lineal (ns)]]&lt;$C$509)</f>
        <v>0</v>
      </c>
      <c r="T294" t="b">
        <f>OR(Tabla1[[#This Row],[Tiempo_normal (ns)]]&gt;$D$508,Tabla1[[#This Row],[Tiempo_normal (ns)]]&lt;$D$509)</f>
        <v>0</v>
      </c>
      <c r="U294" s="7">
        <v>291</v>
      </c>
      <c r="V294" t="b">
        <f>OR(Tabla3[[#This Row],[Tiempo_lineal (ns)]]&gt;$F$508,Tabla3[[#This Row],[Tiempo_lineal (ns)]]&lt;$F$509)</f>
        <v>0</v>
      </c>
      <c r="W294" t="b">
        <f>OR(Tabla3[[#This Row],[Tiempo_normal (ns)]]&gt;$G$508,Tabla3[[#This Row],[Tiempo_normal (ns)]]&lt;$G$509)</f>
        <v>0</v>
      </c>
      <c r="X294" s="7">
        <v>291</v>
      </c>
      <c r="Y294" t="b">
        <f>OR(Tabla4[[#This Row],[Tiempo_lineal (ns)]]&gt;$I$508,Tabla4[[#This Row],[Tiempo_lineal (ns)]]&lt;$I$509)</f>
        <v>0</v>
      </c>
      <c r="Z294" t="b">
        <f>OR(Tabla4[[#This Row],[Tiempo_normal (ns)]]&gt;$J$508,Tabla4[[#This Row],[Tiempo_normal (ns)]]&lt;$J$509)</f>
        <v>0</v>
      </c>
      <c r="AA294" s="7">
        <v>291</v>
      </c>
      <c r="AB294" t="b">
        <f>OR(Tabla5[[#This Row],[Tiempo_lineal (ns)]]&gt;$L$508,Tabla5[[#This Row],[Tiempo_lineal (ns)]]&lt;$L$509)</f>
        <v>0</v>
      </c>
      <c r="AC294" t="b">
        <f>OR(Tabla5[[#This Row],[Tiempo_normal (ns)]]&gt;$M$508,Tabla5[[#This Row],[Tiempo_normal (ns)]]&lt;$M$509)</f>
        <v>0</v>
      </c>
      <c r="AD294" s="7">
        <v>291</v>
      </c>
      <c r="AE294" t="b">
        <f>OR(Tabla6[[#This Row],[Tiempo_lineal (ns)]]&gt;$O$508,Tabla6[[#This Row],[Tiempo_lineal (ns)]]&lt;$O$509)</f>
        <v>1</v>
      </c>
      <c r="AF294" s="1" t="b">
        <f>OR(Tabla6[[#This Row],[Tiempo_normal (ns)]]&gt;$P$508,Tabla6[[#This Row],[Tiempo_normal (ns)]]&lt;$P$509)</f>
        <v>0</v>
      </c>
    </row>
    <row r="295" spans="2:32" x14ac:dyDescent="0.3">
      <c r="B295">
        <v>292</v>
      </c>
      <c r="C295">
        <v>139</v>
      </c>
      <c r="D295">
        <v>104</v>
      </c>
      <c r="E295">
        <v>292</v>
      </c>
      <c r="F295">
        <v>99</v>
      </c>
      <c r="G295">
        <v>60</v>
      </c>
      <c r="H295">
        <v>292</v>
      </c>
      <c r="I295">
        <v>196</v>
      </c>
      <c r="J295">
        <v>151</v>
      </c>
      <c r="K295">
        <v>292</v>
      </c>
      <c r="L295">
        <v>4045</v>
      </c>
      <c r="M295">
        <v>744</v>
      </c>
      <c r="N295">
        <v>292</v>
      </c>
      <c r="O295">
        <v>1996</v>
      </c>
      <c r="P295">
        <v>1406</v>
      </c>
      <c r="R295" s="8">
        <v>292</v>
      </c>
      <c r="S295" t="b">
        <f>OR(Tabla1[[#This Row],[Tiempo_lineal (ns)]]&gt;$C$508,Tabla1[[#This Row],[Tiempo_lineal (ns)]]&lt;$C$509)</f>
        <v>0</v>
      </c>
      <c r="T295" t="b">
        <f>OR(Tabla1[[#This Row],[Tiempo_normal (ns)]]&gt;$D$508,Tabla1[[#This Row],[Tiempo_normal (ns)]]&lt;$D$509)</f>
        <v>0</v>
      </c>
      <c r="U295" s="8">
        <v>292</v>
      </c>
      <c r="V295" t="b">
        <f>OR(Tabla3[[#This Row],[Tiempo_lineal (ns)]]&gt;$F$508,Tabla3[[#This Row],[Tiempo_lineal (ns)]]&lt;$F$509)</f>
        <v>0</v>
      </c>
      <c r="W295" t="b">
        <f>OR(Tabla3[[#This Row],[Tiempo_normal (ns)]]&gt;$G$508,Tabla3[[#This Row],[Tiempo_normal (ns)]]&lt;$G$509)</f>
        <v>0</v>
      </c>
      <c r="X295" s="8">
        <v>292</v>
      </c>
      <c r="Y295" t="b">
        <f>OR(Tabla4[[#This Row],[Tiempo_lineal (ns)]]&gt;$I$508,Tabla4[[#This Row],[Tiempo_lineal (ns)]]&lt;$I$509)</f>
        <v>0</v>
      </c>
      <c r="Z295" t="b">
        <f>OR(Tabla4[[#This Row],[Tiempo_normal (ns)]]&gt;$J$508,Tabla4[[#This Row],[Tiempo_normal (ns)]]&lt;$J$509)</f>
        <v>0</v>
      </c>
      <c r="AA295" s="8">
        <v>292</v>
      </c>
      <c r="AB295" t="b">
        <f>OR(Tabla5[[#This Row],[Tiempo_lineal (ns)]]&gt;$L$508,Tabla5[[#This Row],[Tiempo_lineal (ns)]]&lt;$L$509)</f>
        <v>0</v>
      </c>
      <c r="AC295" t="b">
        <f>OR(Tabla5[[#This Row],[Tiempo_normal (ns)]]&gt;$M$508,Tabla5[[#This Row],[Tiempo_normal (ns)]]&lt;$M$509)</f>
        <v>0</v>
      </c>
      <c r="AD295" s="8">
        <v>292</v>
      </c>
      <c r="AE295" t="b">
        <f>OR(Tabla6[[#This Row],[Tiempo_lineal (ns)]]&gt;$O$508,Tabla6[[#This Row],[Tiempo_lineal (ns)]]&lt;$O$509)</f>
        <v>0</v>
      </c>
      <c r="AF295" s="1" t="b">
        <f>OR(Tabla6[[#This Row],[Tiempo_normal (ns)]]&gt;$P$508,Tabla6[[#This Row],[Tiempo_normal (ns)]]&lt;$P$509)</f>
        <v>0</v>
      </c>
    </row>
    <row r="296" spans="2:32" x14ac:dyDescent="0.3">
      <c r="B296">
        <v>293</v>
      </c>
      <c r="C296">
        <v>155</v>
      </c>
      <c r="D296">
        <v>66</v>
      </c>
      <c r="E296">
        <v>293</v>
      </c>
      <c r="F296">
        <v>100</v>
      </c>
      <c r="G296">
        <v>55</v>
      </c>
      <c r="H296">
        <v>293</v>
      </c>
      <c r="I296">
        <v>869</v>
      </c>
      <c r="J296">
        <v>192</v>
      </c>
      <c r="K296">
        <v>293</v>
      </c>
      <c r="L296">
        <v>1599</v>
      </c>
      <c r="M296">
        <v>917</v>
      </c>
      <c r="N296">
        <v>293</v>
      </c>
      <c r="O296">
        <v>12648</v>
      </c>
      <c r="P296">
        <v>1584</v>
      </c>
      <c r="R296" s="7">
        <v>293</v>
      </c>
      <c r="S296" t="b">
        <f>OR(Tabla1[[#This Row],[Tiempo_lineal (ns)]]&gt;$C$508,Tabla1[[#This Row],[Tiempo_lineal (ns)]]&lt;$C$509)</f>
        <v>0</v>
      </c>
      <c r="T296" t="b">
        <f>OR(Tabla1[[#This Row],[Tiempo_normal (ns)]]&gt;$D$508,Tabla1[[#This Row],[Tiempo_normal (ns)]]&lt;$D$509)</f>
        <v>0</v>
      </c>
      <c r="U296" s="7">
        <v>293</v>
      </c>
      <c r="V296" t="b">
        <f>OR(Tabla3[[#This Row],[Tiempo_lineal (ns)]]&gt;$F$508,Tabla3[[#This Row],[Tiempo_lineal (ns)]]&lt;$F$509)</f>
        <v>0</v>
      </c>
      <c r="W296" t="b">
        <f>OR(Tabla3[[#This Row],[Tiempo_normal (ns)]]&gt;$G$508,Tabla3[[#This Row],[Tiempo_normal (ns)]]&lt;$G$509)</f>
        <v>0</v>
      </c>
      <c r="X296" s="7">
        <v>293</v>
      </c>
      <c r="Y296" t="b">
        <f>OR(Tabla4[[#This Row],[Tiempo_lineal (ns)]]&gt;$I$508,Tabla4[[#This Row],[Tiempo_lineal (ns)]]&lt;$I$509)</f>
        <v>1</v>
      </c>
      <c r="Z296" t="b">
        <f>OR(Tabla4[[#This Row],[Tiempo_normal (ns)]]&gt;$J$508,Tabla4[[#This Row],[Tiempo_normal (ns)]]&lt;$J$509)</f>
        <v>0</v>
      </c>
      <c r="AA296" s="7">
        <v>293</v>
      </c>
      <c r="AB296" t="b">
        <f>OR(Tabla5[[#This Row],[Tiempo_lineal (ns)]]&gt;$L$508,Tabla5[[#This Row],[Tiempo_lineal (ns)]]&lt;$L$509)</f>
        <v>0</v>
      </c>
      <c r="AC296" t="b">
        <f>OR(Tabla5[[#This Row],[Tiempo_normal (ns)]]&gt;$M$508,Tabla5[[#This Row],[Tiempo_normal (ns)]]&lt;$M$509)</f>
        <v>0</v>
      </c>
      <c r="AD296" s="7">
        <v>293</v>
      </c>
      <c r="AE296" t="b">
        <f>OR(Tabla6[[#This Row],[Tiempo_lineal (ns)]]&gt;$O$508,Tabla6[[#This Row],[Tiempo_lineal (ns)]]&lt;$O$509)</f>
        <v>1</v>
      </c>
      <c r="AF296" s="1" t="b">
        <f>OR(Tabla6[[#This Row],[Tiempo_normal (ns)]]&gt;$P$508,Tabla6[[#This Row],[Tiempo_normal (ns)]]&lt;$P$509)</f>
        <v>0</v>
      </c>
    </row>
    <row r="297" spans="2:32" x14ac:dyDescent="0.3">
      <c r="B297">
        <v>294</v>
      </c>
      <c r="C297">
        <v>113</v>
      </c>
      <c r="D297">
        <v>97</v>
      </c>
      <c r="E297">
        <v>294</v>
      </c>
      <c r="F297">
        <v>118</v>
      </c>
      <c r="G297">
        <v>82</v>
      </c>
      <c r="H297">
        <v>294</v>
      </c>
      <c r="I297">
        <v>244</v>
      </c>
      <c r="J297">
        <v>118</v>
      </c>
      <c r="K297">
        <v>294</v>
      </c>
      <c r="L297">
        <v>1802</v>
      </c>
      <c r="M297">
        <v>836</v>
      </c>
      <c r="N297">
        <v>294</v>
      </c>
      <c r="O297">
        <v>2233</v>
      </c>
      <c r="P297">
        <v>798</v>
      </c>
      <c r="R297" s="8">
        <v>294</v>
      </c>
      <c r="S297" t="b">
        <f>OR(Tabla1[[#This Row],[Tiempo_lineal (ns)]]&gt;$C$508,Tabla1[[#This Row],[Tiempo_lineal (ns)]]&lt;$C$509)</f>
        <v>0</v>
      </c>
      <c r="T297" t="b">
        <f>OR(Tabla1[[#This Row],[Tiempo_normal (ns)]]&gt;$D$508,Tabla1[[#This Row],[Tiempo_normal (ns)]]&lt;$D$509)</f>
        <v>0</v>
      </c>
      <c r="U297" s="8">
        <v>294</v>
      </c>
      <c r="V297" t="b">
        <f>OR(Tabla3[[#This Row],[Tiempo_lineal (ns)]]&gt;$F$508,Tabla3[[#This Row],[Tiempo_lineal (ns)]]&lt;$F$509)</f>
        <v>0</v>
      </c>
      <c r="W297" t="b">
        <f>OR(Tabla3[[#This Row],[Tiempo_normal (ns)]]&gt;$G$508,Tabla3[[#This Row],[Tiempo_normal (ns)]]&lt;$G$509)</f>
        <v>0</v>
      </c>
      <c r="X297" s="8">
        <v>294</v>
      </c>
      <c r="Y297" t="b">
        <f>OR(Tabla4[[#This Row],[Tiempo_lineal (ns)]]&gt;$I$508,Tabla4[[#This Row],[Tiempo_lineal (ns)]]&lt;$I$509)</f>
        <v>0</v>
      </c>
      <c r="Z297" t="b">
        <f>OR(Tabla4[[#This Row],[Tiempo_normal (ns)]]&gt;$J$508,Tabla4[[#This Row],[Tiempo_normal (ns)]]&lt;$J$509)</f>
        <v>0</v>
      </c>
      <c r="AA297" s="8">
        <v>294</v>
      </c>
      <c r="AB297" t="b">
        <f>OR(Tabla5[[#This Row],[Tiempo_lineal (ns)]]&gt;$L$508,Tabla5[[#This Row],[Tiempo_lineal (ns)]]&lt;$L$509)</f>
        <v>0</v>
      </c>
      <c r="AC297" t="b">
        <f>OR(Tabla5[[#This Row],[Tiempo_normal (ns)]]&gt;$M$508,Tabla5[[#This Row],[Tiempo_normal (ns)]]&lt;$M$509)</f>
        <v>0</v>
      </c>
      <c r="AD297" s="8">
        <v>294</v>
      </c>
      <c r="AE297" t="b">
        <f>OR(Tabla6[[#This Row],[Tiempo_lineal (ns)]]&gt;$O$508,Tabla6[[#This Row],[Tiempo_lineal (ns)]]&lt;$O$509)</f>
        <v>0</v>
      </c>
      <c r="AF297" s="1" t="b">
        <f>OR(Tabla6[[#This Row],[Tiempo_normal (ns)]]&gt;$P$508,Tabla6[[#This Row],[Tiempo_normal (ns)]]&lt;$P$509)</f>
        <v>0</v>
      </c>
    </row>
    <row r="298" spans="2:32" x14ac:dyDescent="0.3">
      <c r="B298">
        <v>295</v>
      </c>
      <c r="C298">
        <v>119</v>
      </c>
      <c r="D298">
        <v>86</v>
      </c>
      <c r="E298">
        <v>295</v>
      </c>
      <c r="F298">
        <v>163</v>
      </c>
      <c r="G298">
        <v>108</v>
      </c>
      <c r="H298">
        <v>295</v>
      </c>
      <c r="I298">
        <v>214</v>
      </c>
      <c r="J298">
        <v>137</v>
      </c>
      <c r="K298">
        <v>295</v>
      </c>
      <c r="L298">
        <v>4316</v>
      </c>
      <c r="M298">
        <v>199</v>
      </c>
      <c r="N298">
        <v>295</v>
      </c>
      <c r="O298">
        <v>3011</v>
      </c>
      <c r="P298">
        <v>1736</v>
      </c>
      <c r="R298" s="7">
        <v>295</v>
      </c>
      <c r="S298" t="b">
        <f>OR(Tabla1[[#This Row],[Tiempo_lineal (ns)]]&gt;$C$508,Tabla1[[#This Row],[Tiempo_lineal (ns)]]&lt;$C$509)</f>
        <v>0</v>
      </c>
      <c r="T298" t="b">
        <f>OR(Tabla1[[#This Row],[Tiempo_normal (ns)]]&gt;$D$508,Tabla1[[#This Row],[Tiempo_normal (ns)]]&lt;$D$509)</f>
        <v>0</v>
      </c>
      <c r="U298" s="7">
        <v>295</v>
      </c>
      <c r="V298" t="b">
        <f>OR(Tabla3[[#This Row],[Tiempo_lineal (ns)]]&gt;$F$508,Tabla3[[#This Row],[Tiempo_lineal (ns)]]&lt;$F$509)</f>
        <v>0</v>
      </c>
      <c r="W298" t="b">
        <f>OR(Tabla3[[#This Row],[Tiempo_normal (ns)]]&gt;$G$508,Tabla3[[#This Row],[Tiempo_normal (ns)]]&lt;$G$509)</f>
        <v>0</v>
      </c>
      <c r="X298" s="7">
        <v>295</v>
      </c>
      <c r="Y298" t="b">
        <f>OR(Tabla4[[#This Row],[Tiempo_lineal (ns)]]&gt;$I$508,Tabla4[[#This Row],[Tiempo_lineal (ns)]]&lt;$I$509)</f>
        <v>0</v>
      </c>
      <c r="Z298" t="b">
        <f>OR(Tabla4[[#This Row],[Tiempo_normal (ns)]]&gt;$J$508,Tabla4[[#This Row],[Tiempo_normal (ns)]]&lt;$J$509)</f>
        <v>0</v>
      </c>
      <c r="AA298" s="7">
        <v>295</v>
      </c>
      <c r="AB298" t="b">
        <f>OR(Tabla5[[#This Row],[Tiempo_lineal (ns)]]&gt;$L$508,Tabla5[[#This Row],[Tiempo_lineal (ns)]]&lt;$L$509)</f>
        <v>1</v>
      </c>
      <c r="AC298" t="b">
        <f>OR(Tabla5[[#This Row],[Tiempo_normal (ns)]]&gt;$M$508,Tabla5[[#This Row],[Tiempo_normal (ns)]]&lt;$M$509)</f>
        <v>0</v>
      </c>
      <c r="AD298" s="7">
        <v>295</v>
      </c>
      <c r="AE298" t="b">
        <f>OR(Tabla6[[#This Row],[Tiempo_lineal (ns)]]&gt;$O$508,Tabla6[[#This Row],[Tiempo_lineal (ns)]]&lt;$O$509)</f>
        <v>0</v>
      </c>
      <c r="AF298" s="1" t="b">
        <f>OR(Tabla6[[#This Row],[Tiempo_normal (ns)]]&gt;$P$508,Tabla6[[#This Row],[Tiempo_normal (ns)]]&lt;$P$509)</f>
        <v>0</v>
      </c>
    </row>
    <row r="299" spans="2:32" x14ac:dyDescent="0.3">
      <c r="B299">
        <v>296</v>
      </c>
      <c r="C299">
        <v>106</v>
      </c>
      <c r="D299">
        <v>75</v>
      </c>
      <c r="E299">
        <v>296</v>
      </c>
      <c r="F299">
        <v>227</v>
      </c>
      <c r="G299">
        <v>135</v>
      </c>
      <c r="H299">
        <v>296</v>
      </c>
      <c r="I299">
        <v>265</v>
      </c>
      <c r="J299">
        <v>234</v>
      </c>
      <c r="K299">
        <v>296</v>
      </c>
      <c r="L299">
        <v>2532</v>
      </c>
      <c r="M299">
        <v>569</v>
      </c>
      <c r="N299">
        <v>296</v>
      </c>
      <c r="O299">
        <v>5833</v>
      </c>
      <c r="P299">
        <v>616</v>
      </c>
      <c r="R299" s="8">
        <v>296</v>
      </c>
      <c r="S299" t="b">
        <f>OR(Tabla1[[#This Row],[Tiempo_lineal (ns)]]&gt;$C$508,Tabla1[[#This Row],[Tiempo_lineal (ns)]]&lt;$C$509)</f>
        <v>0</v>
      </c>
      <c r="T299" t="b">
        <f>OR(Tabla1[[#This Row],[Tiempo_normal (ns)]]&gt;$D$508,Tabla1[[#This Row],[Tiempo_normal (ns)]]&lt;$D$509)</f>
        <v>0</v>
      </c>
      <c r="U299" s="8">
        <v>296</v>
      </c>
      <c r="V299" t="b">
        <f>OR(Tabla3[[#This Row],[Tiempo_lineal (ns)]]&gt;$F$508,Tabla3[[#This Row],[Tiempo_lineal (ns)]]&lt;$F$509)</f>
        <v>0</v>
      </c>
      <c r="W299" t="b">
        <f>OR(Tabla3[[#This Row],[Tiempo_normal (ns)]]&gt;$G$508,Tabla3[[#This Row],[Tiempo_normal (ns)]]&lt;$G$509)</f>
        <v>0</v>
      </c>
      <c r="X299" s="8">
        <v>296</v>
      </c>
      <c r="Y299" t="b">
        <f>OR(Tabla4[[#This Row],[Tiempo_lineal (ns)]]&gt;$I$508,Tabla4[[#This Row],[Tiempo_lineal (ns)]]&lt;$I$509)</f>
        <v>0</v>
      </c>
      <c r="Z299" t="b">
        <f>OR(Tabla4[[#This Row],[Tiempo_normal (ns)]]&gt;$J$508,Tabla4[[#This Row],[Tiempo_normal (ns)]]&lt;$J$509)</f>
        <v>0</v>
      </c>
      <c r="AA299" s="8">
        <v>296</v>
      </c>
      <c r="AB299" t="b">
        <f>OR(Tabla5[[#This Row],[Tiempo_lineal (ns)]]&gt;$L$508,Tabla5[[#This Row],[Tiempo_lineal (ns)]]&lt;$L$509)</f>
        <v>0</v>
      </c>
      <c r="AC299" t="b">
        <f>OR(Tabla5[[#This Row],[Tiempo_normal (ns)]]&gt;$M$508,Tabla5[[#This Row],[Tiempo_normal (ns)]]&lt;$M$509)</f>
        <v>0</v>
      </c>
      <c r="AD299" s="8">
        <v>296</v>
      </c>
      <c r="AE299" t="b">
        <f>OR(Tabla6[[#This Row],[Tiempo_lineal (ns)]]&gt;$O$508,Tabla6[[#This Row],[Tiempo_lineal (ns)]]&lt;$O$509)</f>
        <v>1</v>
      </c>
      <c r="AF299" s="1" t="b">
        <f>OR(Tabla6[[#This Row],[Tiempo_normal (ns)]]&gt;$P$508,Tabla6[[#This Row],[Tiempo_normal (ns)]]&lt;$P$509)</f>
        <v>0</v>
      </c>
    </row>
    <row r="300" spans="2:32" x14ac:dyDescent="0.3">
      <c r="B300">
        <v>297</v>
      </c>
      <c r="C300">
        <v>119</v>
      </c>
      <c r="D300">
        <v>118</v>
      </c>
      <c r="E300">
        <v>297</v>
      </c>
      <c r="F300">
        <v>133</v>
      </c>
      <c r="G300">
        <v>53</v>
      </c>
      <c r="H300">
        <v>297</v>
      </c>
      <c r="I300">
        <v>343</v>
      </c>
      <c r="J300">
        <v>137</v>
      </c>
      <c r="K300">
        <v>297</v>
      </c>
      <c r="L300">
        <v>1424</v>
      </c>
      <c r="M300">
        <v>506</v>
      </c>
      <c r="N300">
        <v>297</v>
      </c>
      <c r="O300">
        <v>2329</v>
      </c>
      <c r="P300">
        <v>718</v>
      </c>
      <c r="R300" s="7">
        <v>297</v>
      </c>
      <c r="S300" t="b">
        <f>OR(Tabla1[[#This Row],[Tiempo_lineal (ns)]]&gt;$C$508,Tabla1[[#This Row],[Tiempo_lineal (ns)]]&lt;$C$509)</f>
        <v>0</v>
      </c>
      <c r="T300" t="b">
        <f>OR(Tabla1[[#This Row],[Tiempo_normal (ns)]]&gt;$D$508,Tabla1[[#This Row],[Tiempo_normal (ns)]]&lt;$D$509)</f>
        <v>0</v>
      </c>
      <c r="U300" s="7">
        <v>297</v>
      </c>
      <c r="V300" t="b">
        <f>OR(Tabla3[[#This Row],[Tiempo_lineal (ns)]]&gt;$F$508,Tabla3[[#This Row],[Tiempo_lineal (ns)]]&lt;$F$509)</f>
        <v>0</v>
      </c>
      <c r="W300" t="b">
        <f>OR(Tabla3[[#This Row],[Tiempo_normal (ns)]]&gt;$G$508,Tabla3[[#This Row],[Tiempo_normal (ns)]]&lt;$G$509)</f>
        <v>0</v>
      </c>
      <c r="X300" s="7">
        <v>297</v>
      </c>
      <c r="Y300" t="b">
        <f>OR(Tabla4[[#This Row],[Tiempo_lineal (ns)]]&gt;$I$508,Tabla4[[#This Row],[Tiempo_lineal (ns)]]&lt;$I$509)</f>
        <v>0</v>
      </c>
      <c r="Z300" t="b">
        <f>OR(Tabla4[[#This Row],[Tiempo_normal (ns)]]&gt;$J$508,Tabla4[[#This Row],[Tiempo_normal (ns)]]&lt;$J$509)</f>
        <v>0</v>
      </c>
      <c r="AA300" s="7">
        <v>297</v>
      </c>
      <c r="AB300" t="b">
        <f>OR(Tabla5[[#This Row],[Tiempo_lineal (ns)]]&gt;$L$508,Tabla5[[#This Row],[Tiempo_lineal (ns)]]&lt;$L$509)</f>
        <v>0</v>
      </c>
      <c r="AC300" t="b">
        <f>OR(Tabla5[[#This Row],[Tiempo_normal (ns)]]&gt;$M$508,Tabla5[[#This Row],[Tiempo_normal (ns)]]&lt;$M$509)</f>
        <v>0</v>
      </c>
      <c r="AD300" s="7">
        <v>297</v>
      </c>
      <c r="AE300" t="b">
        <f>OR(Tabla6[[#This Row],[Tiempo_lineal (ns)]]&gt;$O$508,Tabla6[[#This Row],[Tiempo_lineal (ns)]]&lt;$O$509)</f>
        <v>0</v>
      </c>
      <c r="AF300" s="1" t="b">
        <f>OR(Tabla6[[#This Row],[Tiempo_normal (ns)]]&gt;$P$508,Tabla6[[#This Row],[Tiempo_normal (ns)]]&lt;$P$509)</f>
        <v>0</v>
      </c>
    </row>
    <row r="301" spans="2:32" x14ac:dyDescent="0.3">
      <c r="B301">
        <v>298</v>
      </c>
      <c r="C301">
        <v>125</v>
      </c>
      <c r="D301">
        <v>77</v>
      </c>
      <c r="E301">
        <v>298</v>
      </c>
      <c r="F301">
        <v>156</v>
      </c>
      <c r="G301">
        <v>99</v>
      </c>
      <c r="H301">
        <v>298</v>
      </c>
      <c r="I301">
        <v>208</v>
      </c>
      <c r="J301">
        <v>441</v>
      </c>
      <c r="K301">
        <v>298</v>
      </c>
      <c r="L301">
        <v>8304</v>
      </c>
      <c r="M301">
        <v>540</v>
      </c>
      <c r="N301">
        <v>298</v>
      </c>
      <c r="O301">
        <v>3164</v>
      </c>
      <c r="P301">
        <v>1106</v>
      </c>
      <c r="R301" s="8">
        <v>298</v>
      </c>
      <c r="S301" t="b">
        <f>OR(Tabla1[[#This Row],[Tiempo_lineal (ns)]]&gt;$C$508,Tabla1[[#This Row],[Tiempo_lineal (ns)]]&lt;$C$509)</f>
        <v>0</v>
      </c>
      <c r="T301" t="b">
        <f>OR(Tabla1[[#This Row],[Tiempo_normal (ns)]]&gt;$D$508,Tabla1[[#This Row],[Tiempo_normal (ns)]]&lt;$D$509)</f>
        <v>0</v>
      </c>
      <c r="U301" s="8">
        <v>298</v>
      </c>
      <c r="V301" t="b">
        <f>OR(Tabla3[[#This Row],[Tiempo_lineal (ns)]]&gt;$F$508,Tabla3[[#This Row],[Tiempo_lineal (ns)]]&lt;$F$509)</f>
        <v>0</v>
      </c>
      <c r="W301" t="b">
        <f>OR(Tabla3[[#This Row],[Tiempo_normal (ns)]]&gt;$G$508,Tabla3[[#This Row],[Tiempo_normal (ns)]]&lt;$G$509)</f>
        <v>0</v>
      </c>
      <c r="X301" s="8">
        <v>298</v>
      </c>
      <c r="Y301" t="b">
        <f>OR(Tabla4[[#This Row],[Tiempo_lineal (ns)]]&gt;$I$508,Tabla4[[#This Row],[Tiempo_lineal (ns)]]&lt;$I$509)</f>
        <v>0</v>
      </c>
      <c r="Z301" t="b">
        <f>OR(Tabla4[[#This Row],[Tiempo_normal (ns)]]&gt;$J$508,Tabla4[[#This Row],[Tiempo_normal (ns)]]&lt;$J$509)</f>
        <v>1</v>
      </c>
      <c r="AA301" s="8">
        <v>298</v>
      </c>
      <c r="AB301" t="b">
        <f>OR(Tabla5[[#This Row],[Tiempo_lineal (ns)]]&gt;$L$508,Tabla5[[#This Row],[Tiempo_lineal (ns)]]&lt;$L$509)</f>
        <v>1</v>
      </c>
      <c r="AC301" t="b">
        <f>OR(Tabla5[[#This Row],[Tiempo_normal (ns)]]&gt;$M$508,Tabla5[[#This Row],[Tiempo_normal (ns)]]&lt;$M$509)</f>
        <v>0</v>
      </c>
      <c r="AD301" s="8">
        <v>298</v>
      </c>
      <c r="AE301" t="b">
        <f>OR(Tabla6[[#This Row],[Tiempo_lineal (ns)]]&gt;$O$508,Tabla6[[#This Row],[Tiempo_lineal (ns)]]&lt;$O$509)</f>
        <v>0</v>
      </c>
      <c r="AF301" s="1" t="b">
        <f>OR(Tabla6[[#This Row],[Tiempo_normal (ns)]]&gt;$P$508,Tabla6[[#This Row],[Tiempo_normal (ns)]]&lt;$P$509)</f>
        <v>0</v>
      </c>
    </row>
    <row r="302" spans="2:32" x14ac:dyDescent="0.3">
      <c r="B302">
        <v>299</v>
      </c>
      <c r="C302">
        <v>138</v>
      </c>
      <c r="D302">
        <v>106</v>
      </c>
      <c r="E302">
        <v>299</v>
      </c>
      <c r="F302">
        <v>115</v>
      </c>
      <c r="G302">
        <v>56</v>
      </c>
      <c r="H302">
        <v>299</v>
      </c>
      <c r="I302">
        <v>1040</v>
      </c>
      <c r="J302">
        <v>123</v>
      </c>
      <c r="K302">
        <v>299</v>
      </c>
      <c r="L302">
        <v>2050</v>
      </c>
      <c r="M302">
        <v>479</v>
      </c>
      <c r="N302">
        <v>299</v>
      </c>
      <c r="O302">
        <v>3239</v>
      </c>
      <c r="P302">
        <v>990</v>
      </c>
      <c r="R302" s="7">
        <v>299</v>
      </c>
      <c r="S302" t="b">
        <f>OR(Tabla1[[#This Row],[Tiempo_lineal (ns)]]&gt;$C$508,Tabla1[[#This Row],[Tiempo_lineal (ns)]]&lt;$C$509)</f>
        <v>0</v>
      </c>
      <c r="T302" t="b">
        <f>OR(Tabla1[[#This Row],[Tiempo_normal (ns)]]&gt;$D$508,Tabla1[[#This Row],[Tiempo_normal (ns)]]&lt;$D$509)</f>
        <v>0</v>
      </c>
      <c r="U302" s="7">
        <v>299</v>
      </c>
      <c r="V302" t="b">
        <f>OR(Tabla3[[#This Row],[Tiempo_lineal (ns)]]&gt;$F$508,Tabla3[[#This Row],[Tiempo_lineal (ns)]]&lt;$F$509)</f>
        <v>0</v>
      </c>
      <c r="W302" t="b">
        <f>OR(Tabla3[[#This Row],[Tiempo_normal (ns)]]&gt;$G$508,Tabla3[[#This Row],[Tiempo_normal (ns)]]&lt;$G$509)</f>
        <v>0</v>
      </c>
      <c r="X302" s="7">
        <v>299</v>
      </c>
      <c r="Y302" t="b">
        <f>OR(Tabla4[[#This Row],[Tiempo_lineal (ns)]]&gt;$I$508,Tabla4[[#This Row],[Tiempo_lineal (ns)]]&lt;$I$509)</f>
        <v>1</v>
      </c>
      <c r="Z302" t="b">
        <f>OR(Tabla4[[#This Row],[Tiempo_normal (ns)]]&gt;$J$508,Tabla4[[#This Row],[Tiempo_normal (ns)]]&lt;$J$509)</f>
        <v>0</v>
      </c>
      <c r="AA302" s="7">
        <v>299</v>
      </c>
      <c r="AB302" t="b">
        <f>OR(Tabla5[[#This Row],[Tiempo_lineal (ns)]]&gt;$L$508,Tabla5[[#This Row],[Tiempo_lineal (ns)]]&lt;$L$509)</f>
        <v>0</v>
      </c>
      <c r="AC302" t="b">
        <f>OR(Tabla5[[#This Row],[Tiempo_normal (ns)]]&gt;$M$508,Tabla5[[#This Row],[Tiempo_normal (ns)]]&lt;$M$509)</f>
        <v>0</v>
      </c>
      <c r="AD302" s="7">
        <v>299</v>
      </c>
      <c r="AE302" t="b">
        <f>OR(Tabla6[[#This Row],[Tiempo_lineal (ns)]]&gt;$O$508,Tabla6[[#This Row],[Tiempo_lineal (ns)]]&lt;$O$509)</f>
        <v>0</v>
      </c>
      <c r="AF302" s="1" t="b">
        <f>OR(Tabla6[[#This Row],[Tiempo_normal (ns)]]&gt;$P$508,Tabla6[[#This Row],[Tiempo_normal (ns)]]&lt;$P$509)</f>
        <v>0</v>
      </c>
    </row>
    <row r="303" spans="2:32" x14ac:dyDescent="0.3">
      <c r="B303">
        <v>300</v>
      </c>
      <c r="C303">
        <v>148</v>
      </c>
      <c r="D303">
        <v>61</v>
      </c>
      <c r="E303">
        <v>300</v>
      </c>
      <c r="F303">
        <v>152</v>
      </c>
      <c r="G303">
        <v>46</v>
      </c>
      <c r="H303">
        <v>300</v>
      </c>
      <c r="I303">
        <v>454</v>
      </c>
      <c r="J303">
        <v>318</v>
      </c>
      <c r="K303">
        <v>300</v>
      </c>
      <c r="L303">
        <v>3832</v>
      </c>
      <c r="M303">
        <v>177</v>
      </c>
      <c r="N303">
        <v>300</v>
      </c>
      <c r="O303">
        <v>2489</v>
      </c>
      <c r="P303">
        <v>1363</v>
      </c>
      <c r="R303" s="8">
        <v>300</v>
      </c>
      <c r="S303" t="b">
        <f>OR(Tabla1[[#This Row],[Tiempo_lineal (ns)]]&gt;$C$508,Tabla1[[#This Row],[Tiempo_lineal (ns)]]&lt;$C$509)</f>
        <v>0</v>
      </c>
      <c r="T303" t="b">
        <f>OR(Tabla1[[#This Row],[Tiempo_normal (ns)]]&gt;$D$508,Tabla1[[#This Row],[Tiempo_normal (ns)]]&lt;$D$509)</f>
        <v>0</v>
      </c>
      <c r="U303" s="8">
        <v>300</v>
      </c>
      <c r="V303" t="b">
        <f>OR(Tabla3[[#This Row],[Tiempo_lineal (ns)]]&gt;$F$508,Tabla3[[#This Row],[Tiempo_lineal (ns)]]&lt;$F$509)</f>
        <v>0</v>
      </c>
      <c r="W303" t="b">
        <f>OR(Tabla3[[#This Row],[Tiempo_normal (ns)]]&gt;$G$508,Tabla3[[#This Row],[Tiempo_normal (ns)]]&lt;$G$509)</f>
        <v>0</v>
      </c>
      <c r="X303" s="8">
        <v>300</v>
      </c>
      <c r="Y303" t="b">
        <f>OR(Tabla4[[#This Row],[Tiempo_lineal (ns)]]&gt;$I$508,Tabla4[[#This Row],[Tiempo_lineal (ns)]]&lt;$I$509)</f>
        <v>0</v>
      </c>
      <c r="Z303" t="b">
        <f>OR(Tabla4[[#This Row],[Tiempo_normal (ns)]]&gt;$J$508,Tabla4[[#This Row],[Tiempo_normal (ns)]]&lt;$J$509)</f>
        <v>0</v>
      </c>
      <c r="AA303" s="8">
        <v>300</v>
      </c>
      <c r="AB303" t="b">
        <f>OR(Tabla5[[#This Row],[Tiempo_lineal (ns)]]&gt;$L$508,Tabla5[[#This Row],[Tiempo_lineal (ns)]]&lt;$L$509)</f>
        <v>0</v>
      </c>
      <c r="AC303" t="b">
        <f>OR(Tabla5[[#This Row],[Tiempo_normal (ns)]]&gt;$M$508,Tabla5[[#This Row],[Tiempo_normal (ns)]]&lt;$M$509)</f>
        <v>0</v>
      </c>
      <c r="AD303" s="8">
        <v>300</v>
      </c>
      <c r="AE303" t="b">
        <f>OR(Tabla6[[#This Row],[Tiempo_lineal (ns)]]&gt;$O$508,Tabla6[[#This Row],[Tiempo_lineal (ns)]]&lt;$O$509)</f>
        <v>0</v>
      </c>
      <c r="AF303" s="1" t="b">
        <f>OR(Tabla6[[#This Row],[Tiempo_normal (ns)]]&gt;$P$508,Tabla6[[#This Row],[Tiempo_normal (ns)]]&lt;$P$509)</f>
        <v>0</v>
      </c>
    </row>
    <row r="304" spans="2:32" x14ac:dyDescent="0.3">
      <c r="B304">
        <v>301</v>
      </c>
      <c r="C304">
        <v>128</v>
      </c>
      <c r="D304">
        <v>105</v>
      </c>
      <c r="E304">
        <v>301</v>
      </c>
      <c r="F304">
        <v>139</v>
      </c>
      <c r="G304">
        <v>96</v>
      </c>
      <c r="H304">
        <v>301</v>
      </c>
      <c r="I304">
        <v>350</v>
      </c>
      <c r="J304">
        <v>93</v>
      </c>
      <c r="K304">
        <v>301</v>
      </c>
      <c r="L304">
        <v>2266</v>
      </c>
      <c r="M304">
        <v>1013</v>
      </c>
      <c r="N304">
        <v>301</v>
      </c>
      <c r="O304">
        <v>5034</v>
      </c>
      <c r="P304">
        <v>2387</v>
      </c>
      <c r="R304" s="7">
        <v>301</v>
      </c>
      <c r="S304" t="b">
        <f>OR(Tabla1[[#This Row],[Tiempo_lineal (ns)]]&gt;$C$508,Tabla1[[#This Row],[Tiempo_lineal (ns)]]&lt;$C$509)</f>
        <v>0</v>
      </c>
      <c r="T304" t="b">
        <f>OR(Tabla1[[#This Row],[Tiempo_normal (ns)]]&gt;$D$508,Tabla1[[#This Row],[Tiempo_normal (ns)]]&lt;$D$509)</f>
        <v>0</v>
      </c>
      <c r="U304" s="7">
        <v>301</v>
      </c>
      <c r="V304" t="b">
        <f>OR(Tabla3[[#This Row],[Tiempo_lineal (ns)]]&gt;$F$508,Tabla3[[#This Row],[Tiempo_lineal (ns)]]&lt;$F$509)</f>
        <v>0</v>
      </c>
      <c r="W304" t="b">
        <f>OR(Tabla3[[#This Row],[Tiempo_normal (ns)]]&gt;$G$508,Tabla3[[#This Row],[Tiempo_normal (ns)]]&lt;$G$509)</f>
        <v>0</v>
      </c>
      <c r="X304" s="7">
        <v>301</v>
      </c>
      <c r="Y304" t="b">
        <f>OR(Tabla4[[#This Row],[Tiempo_lineal (ns)]]&gt;$I$508,Tabla4[[#This Row],[Tiempo_lineal (ns)]]&lt;$I$509)</f>
        <v>0</v>
      </c>
      <c r="Z304" t="b">
        <f>OR(Tabla4[[#This Row],[Tiempo_normal (ns)]]&gt;$J$508,Tabla4[[#This Row],[Tiempo_normal (ns)]]&lt;$J$509)</f>
        <v>0</v>
      </c>
      <c r="AA304" s="7">
        <v>301</v>
      </c>
      <c r="AB304" t="b">
        <f>OR(Tabla5[[#This Row],[Tiempo_lineal (ns)]]&gt;$L$508,Tabla5[[#This Row],[Tiempo_lineal (ns)]]&lt;$L$509)</f>
        <v>0</v>
      </c>
      <c r="AC304" t="b">
        <f>OR(Tabla5[[#This Row],[Tiempo_normal (ns)]]&gt;$M$508,Tabla5[[#This Row],[Tiempo_normal (ns)]]&lt;$M$509)</f>
        <v>0</v>
      </c>
      <c r="AD304" s="7">
        <v>301</v>
      </c>
      <c r="AE304" t="b">
        <f>OR(Tabla6[[#This Row],[Tiempo_lineal (ns)]]&gt;$O$508,Tabla6[[#This Row],[Tiempo_lineal (ns)]]&lt;$O$509)</f>
        <v>1</v>
      </c>
      <c r="AF304" s="1" t="b">
        <f>OR(Tabla6[[#This Row],[Tiempo_normal (ns)]]&gt;$P$508,Tabla6[[#This Row],[Tiempo_normal (ns)]]&lt;$P$509)</f>
        <v>0</v>
      </c>
    </row>
    <row r="305" spans="2:32" x14ac:dyDescent="0.3">
      <c r="B305">
        <v>302</v>
      </c>
      <c r="C305">
        <v>139</v>
      </c>
      <c r="D305">
        <v>93</v>
      </c>
      <c r="E305">
        <v>302</v>
      </c>
      <c r="F305">
        <v>146</v>
      </c>
      <c r="G305">
        <v>51</v>
      </c>
      <c r="H305">
        <v>302</v>
      </c>
      <c r="I305">
        <v>764</v>
      </c>
      <c r="J305">
        <v>104</v>
      </c>
      <c r="K305">
        <v>302</v>
      </c>
      <c r="L305">
        <v>2893</v>
      </c>
      <c r="M305">
        <v>393</v>
      </c>
      <c r="N305">
        <v>302</v>
      </c>
      <c r="O305">
        <v>3172</v>
      </c>
      <c r="P305">
        <v>2218</v>
      </c>
      <c r="R305" s="8">
        <v>302</v>
      </c>
      <c r="S305" t="b">
        <f>OR(Tabla1[[#This Row],[Tiempo_lineal (ns)]]&gt;$C$508,Tabla1[[#This Row],[Tiempo_lineal (ns)]]&lt;$C$509)</f>
        <v>0</v>
      </c>
      <c r="T305" t="b">
        <f>OR(Tabla1[[#This Row],[Tiempo_normal (ns)]]&gt;$D$508,Tabla1[[#This Row],[Tiempo_normal (ns)]]&lt;$D$509)</f>
        <v>0</v>
      </c>
      <c r="U305" s="8">
        <v>302</v>
      </c>
      <c r="V305" t="b">
        <f>OR(Tabla3[[#This Row],[Tiempo_lineal (ns)]]&gt;$F$508,Tabla3[[#This Row],[Tiempo_lineal (ns)]]&lt;$F$509)</f>
        <v>0</v>
      </c>
      <c r="W305" t="b">
        <f>OR(Tabla3[[#This Row],[Tiempo_normal (ns)]]&gt;$G$508,Tabla3[[#This Row],[Tiempo_normal (ns)]]&lt;$G$509)</f>
        <v>0</v>
      </c>
      <c r="X305" s="8">
        <v>302</v>
      </c>
      <c r="Y305" t="b">
        <f>OR(Tabla4[[#This Row],[Tiempo_lineal (ns)]]&gt;$I$508,Tabla4[[#This Row],[Tiempo_lineal (ns)]]&lt;$I$509)</f>
        <v>1</v>
      </c>
      <c r="Z305" t="b">
        <f>OR(Tabla4[[#This Row],[Tiempo_normal (ns)]]&gt;$J$508,Tabla4[[#This Row],[Tiempo_normal (ns)]]&lt;$J$509)</f>
        <v>0</v>
      </c>
      <c r="AA305" s="8">
        <v>302</v>
      </c>
      <c r="AB305" t="b">
        <f>OR(Tabla5[[#This Row],[Tiempo_lineal (ns)]]&gt;$L$508,Tabla5[[#This Row],[Tiempo_lineal (ns)]]&lt;$L$509)</f>
        <v>0</v>
      </c>
      <c r="AC305" t="b">
        <f>OR(Tabla5[[#This Row],[Tiempo_normal (ns)]]&gt;$M$508,Tabla5[[#This Row],[Tiempo_normal (ns)]]&lt;$M$509)</f>
        <v>0</v>
      </c>
      <c r="AD305" s="8">
        <v>302</v>
      </c>
      <c r="AE305" t="b">
        <f>OR(Tabla6[[#This Row],[Tiempo_lineal (ns)]]&gt;$O$508,Tabla6[[#This Row],[Tiempo_lineal (ns)]]&lt;$O$509)</f>
        <v>0</v>
      </c>
      <c r="AF305" s="1" t="b">
        <f>OR(Tabla6[[#This Row],[Tiempo_normal (ns)]]&gt;$P$508,Tabla6[[#This Row],[Tiempo_normal (ns)]]&lt;$P$509)</f>
        <v>0</v>
      </c>
    </row>
    <row r="306" spans="2:32" x14ac:dyDescent="0.3">
      <c r="B306">
        <v>303</v>
      </c>
      <c r="C306">
        <v>111</v>
      </c>
      <c r="D306">
        <v>78</v>
      </c>
      <c r="E306">
        <v>303</v>
      </c>
      <c r="F306">
        <v>92</v>
      </c>
      <c r="G306">
        <v>99</v>
      </c>
      <c r="H306">
        <v>303</v>
      </c>
      <c r="I306">
        <v>357</v>
      </c>
      <c r="J306">
        <v>97</v>
      </c>
      <c r="K306">
        <v>303</v>
      </c>
      <c r="L306">
        <v>2898</v>
      </c>
      <c r="M306">
        <v>254</v>
      </c>
      <c r="N306">
        <v>303</v>
      </c>
      <c r="O306">
        <v>2590</v>
      </c>
      <c r="P306">
        <v>2234</v>
      </c>
      <c r="R306" s="7">
        <v>303</v>
      </c>
      <c r="S306" t="b">
        <f>OR(Tabla1[[#This Row],[Tiempo_lineal (ns)]]&gt;$C$508,Tabla1[[#This Row],[Tiempo_lineal (ns)]]&lt;$C$509)</f>
        <v>0</v>
      </c>
      <c r="T306" t="b">
        <f>OR(Tabla1[[#This Row],[Tiempo_normal (ns)]]&gt;$D$508,Tabla1[[#This Row],[Tiempo_normal (ns)]]&lt;$D$509)</f>
        <v>0</v>
      </c>
      <c r="U306" s="7">
        <v>303</v>
      </c>
      <c r="V306" t="b">
        <f>OR(Tabla3[[#This Row],[Tiempo_lineal (ns)]]&gt;$F$508,Tabla3[[#This Row],[Tiempo_lineal (ns)]]&lt;$F$509)</f>
        <v>0</v>
      </c>
      <c r="W306" t="b">
        <f>OR(Tabla3[[#This Row],[Tiempo_normal (ns)]]&gt;$G$508,Tabla3[[#This Row],[Tiempo_normal (ns)]]&lt;$G$509)</f>
        <v>0</v>
      </c>
      <c r="X306" s="7">
        <v>303</v>
      </c>
      <c r="Y306" t="b">
        <f>OR(Tabla4[[#This Row],[Tiempo_lineal (ns)]]&gt;$I$508,Tabla4[[#This Row],[Tiempo_lineal (ns)]]&lt;$I$509)</f>
        <v>0</v>
      </c>
      <c r="Z306" t="b">
        <f>OR(Tabla4[[#This Row],[Tiempo_normal (ns)]]&gt;$J$508,Tabla4[[#This Row],[Tiempo_normal (ns)]]&lt;$J$509)</f>
        <v>0</v>
      </c>
      <c r="AA306" s="7">
        <v>303</v>
      </c>
      <c r="AB306" t="b">
        <f>OR(Tabla5[[#This Row],[Tiempo_lineal (ns)]]&gt;$L$508,Tabla5[[#This Row],[Tiempo_lineal (ns)]]&lt;$L$509)</f>
        <v>0</v>
      </c>
      <c r="AC306" t="b">
        <f>OR(Tabla5[[#This Row],[Tiempo_normal (ns)]]&gt;$M$508,Tabla5[[#This Row],[Tiempo_normal (ns)]]&lt;$M$509)</f>
        <v>0</v>
      </c>
      <c r="AD306" s="7">
        <v>303</v>
      </c>
      <c r="AE306" t="b">
        <f>OR(Tabla6[[#This Row],[Tiempo_lineal (ns)]]&gt;$O$508,Tabla6[[#This Row],[Tiempo_lineal (ns)]]&lt;$O$509)</f>
        <v>0</v>
      </c>
      <c r="AF306" s="1" t="b">
        <f>OR(Tabla6[[#This Row],[Tiempo_normal (ns)]]&gt;$P$508,Tabla6[[#This Row],[Tiempo_normal (ns)]]&lt;$P$509)</f>
        <v>0</v>
      </c>
    </row>
    <row r="307" spans="2:32" x14ac:dyDescent="0.3">
      <c r="B307">
        <v>304</v>
      </c>
      <c r="C307">
        <v>96</v>
      </c>
      <c r="D307">
        <v>86</v>
      </c>
      <c r="E307">
        <v>304</v>
      </c>
      <c r="F307">
        <v>151</v>
      </c>
      <c r="G307">
        <v>41</v>
      </c>
      <c r="H307">
        <v>304</v>
      </c>
      <c r="I307">
        <v>221</v>
      </c>
      <c r="J307">
        <v>148</v>
      </c>
      <c r="K307">
        <v>304</v>
      </c>
      <c r="L307">
        <v>2343</v>
      </c>
      <c r="M307">
        <v>317</v>
      </c>
      <c r="N307">
        <v>304</v>
      </c>
      <c r="O307">
        <v>2968</v>
      </c>
      <c r="P307">
        <v>1715</v>
      </c>
      <c r="R307" s="8">
        <v>304</v>
      </c>
      <c r="S307" t="b">
        <f>OR(Tabla1[[#This Row],[Tiempo_lineal (ns)]]&gt;$C$508,Tabla1[[#This Row],[Tiempo_lineal (ns)]]&lt;$C$509)</f>
        <v>0</v>
      </c>
      <c r="T307" t="b">
        <f>OR(Tabla1[[#This Row],[Tiempo_normal (ns)]]&gt;$D$508,Tabla1[[#This Row],[Tiempo_normal (ns)]]&lt;$D$509)</f>
        <v>0</v>
      </c>
      <c r="U307" s="8">
        <v>304</v>
      </c>
      <c r="V307" t="b">
        <f>OR(Tabla3[[#This Row],[Tiempo_lineal (ns)]]&gt;$F$508,Tabla3[[#This Row],[Tiempo_lineal (ns)]]&lt;$F$509)</f>
        <v>0</v>
      </c>
      <c r="W307" t="b">
        <f>OR(Tabla3[[#This Row],[Tiempo_normal (ns)]]&gt;$G$508,Tabla3[[#This Row],[Tiempo_normal (ns)]]&lt;$G$509)</f>
        <v>0</v>
      </c>
      <c r="X307" s="8">
        <v>304</v>
      </c>
      <c r="Y307" t="b">
        <f>OR(Tabla4[[#This Row],[Tiempo_lineal (ns)]]&gt;$I$508,Tabla4[[#This Row],[Tiempo_lineal (ns)]]&lt;$I$509)</f>
        <v>0</v>
      </c>
      <c r="Z307" t="b">
        <f>OR(Tabla4[[#This Row],[Tiempo_normal (ns)]]&gt;$J$508,Tabla4[[#This Row],[Tiempo_normal (ns)]]&lt;$J$509)</f>
        <v>0</v>
      </c>
      <c r="AA307" s="8">
        <v>304</v>
      </c>
      <c r="AB307" t="b">
        <f>OR(Tabla5[[#This Row],[Tiempo_lineal (ns)]]&gt;$L$508,Tabla5[[#This Row],[Tiempo_lineal (ns)]]&lt;$L$509)</f>
        <v>0</v>
      </c>
      <c r="AC307" t="b">
        <f>OR(Tabla5[[#This Row],[Tiempo_normal (ns)]]&gt;$M$508,Tabla5[[#This Row],[Tiempo_normal (ns)]]&lt;$M$509)</f>
        <v>0</v>
      </c>
      <c r="AD307" s="8">
        <v>304</v>
      </c>
      <c r="AE307" t="b">
        <f>OR(Tabla6[[#This Row],[Tiempo_lineal (ns)]]&gt;$O$508,Tabla6[[#This Row],[Tiempo_lineal (ns)]]&lt;$O$509)</f>
        <v>0</v>
      </c>
      <c r="AF307" s="1" t="b">
        <f>OR(Tabla6[[#This Row],[Tiempo_normal (ns)]]&gt;$P$508,Tabla6[[#This Row],[Tiempo_normal (ns)]]&lt;$P$509)</f>
        <v>0</v>
      </c>
    </row>
    <row r="308" spans="2:32" x14ac:dyDescent="0.3">
      <c r="B308">
        <v>305</v>
      </c>
      <c r="C308">
        <v>94</v>
      </c>
      <c r="D308">
        <v>62</v>
      </c>
      <c r="E308">
        <v>305</v>
      </c>
      <c r="F308">
        <v>114</v>
      </c>
      <c r="G308">
        <v>47</v>
      </c>
      <c r="H308">
        <v>305</v>
      </c>
      <c r="I308">
        <v>391</v>
      </c>
      <c r="J308">
        <v>137</v>
      </c>
      <c r="K308">
        <v>305</v>
      </c>
      <c r="L308">
        <v>2313</v>
      </c>
      <c r="M308">
        <v>359</v>
      </c>
      <c r="N308">
        <v>305</v>
      </c>
      <c r="O308">
        <v>1968</v>
      </c>
      <c r="P308">
        <v>2544</v>
      </c>
      <c r="R308" s="7">
        <v>305</v>
      </c>
      <c r="S308" t="b">
        <f>OR(Tabla1[[#This Row],[Tiempo_lineal (ns)]]&gt;$C$508,Tabla1[[#This Row],[Tiempo_lineal (ns)]]&lt;$C$509)</f>
        <v>0</v>
      </c>
      <c r="T308" t="b">
        <f>OR(Tabla1[[#This Row],[Tiempo_normal (ns)]]&gt;$D$508,Tabla1[[#This Row],[Tiempo_normal (ns)]]&lt;$D$509)</f>
        <v>0</v>
      </c>
      <c r="U308" s="7">
        <v>305</v>
      </c>
      <c r="V308" t="b">
        <f>OR(Tabla3[[#This Row],[Tiempo_lineal (ns)]]&gt;$F$508,Tabla3[[#This Row],[Tiempo_lineal (ns)]]&lt;$F$509)</f>
        <v>0</v>
      </c>
      <c r="W308" t="b">
        <f>OR(Tabla3[[#This Row],[Tiempo_normal (ns)]]&gt;$G$508,Tabla3[[#This Row],[Tiempo_normal (ns)]]&lt;$G$509)</f>
        <v>0</v>
      </c>
      <c r="X308" s="7">
        <v>305</v>
      </c>
      <c r="Y308" t="b">
        <f>OR(Tabla4[[#This Row],[Tiempo_lineal (ns)]]&gt;$I$508,Tabla4[[#This Row],[Tiempo_lineal (ns)]]&lt;$I$509)</f>
        <v>0</v>
      </c>
      <c r="Z308" t="b">
        <f>OR(Tabla4[[#This Row],[Tiempo_normal (ns)]]&gt;$J$508,Tabla4[[#This Row],[Tiempo_normal (ns)]]&lt;$J$509)</f>
        <v>0</v>
      </c>
      <c r="AA308" s="7">
        <v>305</v>
      </c>
      <c r="AB308" t="b">
        <f>OR(Tabla5[[#This Row],[Tiempo_lineal (ns)]]&gt;$L$508,Tabla5[[#This Row],[Tiempo_lineal (ns)]]&lt;$L$509)</f>
        <v>0</v>
      </c>
      <c r="AC308" t="b">
        <f>OR(Tabla5[[#This Row],[Tiempo_normal (ns)]]&gt;$M$508,Tabla5[[#This Row],[Tiempo_normal (ns)]]&lt;$M$509)</f>
        <v>0</v>
      </c>
      <c r="AD308" s="7">
        <v>305</v>
      </c>
      <c r="AE308" t="b">
        <f>OR(Tabla6[[#This Row],[Tiempo_lineal (ns)]]&gt;$O$508,Tabla6[[#This Row],[Tiempo_lineal (ns)]]&lt;$O$509)</f>
        <v>0</v>
      </c>
      <c r="AF308" s="1" t="b">
        <f>OR(Tabla6[[#This Row],[Tiempo_normal (ns)]]&gt;$P$508,Tabla6[[#This Row],[Tiempo_normal (ns)]]&lt;$P$509)</f>
        <v>0</v>
      </c>
    </row>
    <row r="309" spans="2:32" x14ac:dyDescent="0.3">
      <c r="B309">
        <v>306</v>
      </c>
      <c r="C309">
        <v>141</v>
      </c>
      <c r="D309">
        <v>62</v>
      </c>
      <c r="E309">
        <v>306</v>
      </c>
      <c r="F309">
        <v>207</v>
      </c>
      <c r="G309">
        <v>116</v>
      </c>
      <c r="H309">
        <v>306</v>
      </c>
      <c r="I309">
        <v>272</v>
      </c>
      <c r="J309">
        <v>192</v>
      </c>
      <c r="K309">
        <v>306</v>
      </c>
      <c r="L309">
        <v>2480</v>
      </c>
      <c r="M309">
        <v>982</v>
      </c>
      <c r="N309">
        <v>306</v>
      </c>
      <c r="O309">
        <v>2466</v>
      </c>
      <c r="P309">
        <v>1850</v>
      </c>
      <c r="R309" s="8">
        <v>306</v>
      </c>
      <c r="S309" t="b">
        <f>OR(Tabla1[[#This Row],[Tiempo_lineal (ns)]]&gt;$C$508,Tabla1[[#This Row],[Tiempo_lineal (ns)]]&lt;$C$509)</f>
        <v>0</v>
      </c>
      <c r="T309" t="b">
        <f>OR(Tabla1[[#This Row],[Tiempo_normal (ns)]]&gt;$D$508,Tabla1[[#This Row],[Tiempo_normal (ns)]]&lt;$D$509)</f>
        <v>0</v>
      </c>
      <c r="U309" s="8">
        <v>306</v>
      </c>
      <c r="V309" t="b">
        <f>OR(Tabla3[[#This Row],[Tiempo_lineal (ns)]]&gt;$F$508,Tabla3[[#This Row],[Tiempo_lineal (ns)]]&lt;$F$509)</f>
        <v>0</v>
      </c>
      <c r="W309" t="b">
        <f>OR(Tabla3[[#This Row],[Tiempo_normal (ns)]]&gt;$G$508,Tabla3[[#This Row],[Tiempo_normal (ns)]]&lt;$G$509)</f>
        <v>0</v>
      </c>
      <c r="X309" s="8">
        <v>306</v>
      </c>
      <c r="Y309" t="b">
        <f>OR(Tabla4[[#This Row],[Tiempo_lineal (ns)]]&gt;$I$508,Tabla4[[#This Row],[Tiempo_lineal (ns)]]&lt;$I$509)</f>
        <v>0</v>
      </c>
      <c r="Z309" t="b">
        <f>OR(Tabla4[[#This Row],[Tiempo_normal (ns)]]&gt;$J$508,Tabla4[[#This Row],[Tiempo_normal (ns)]]&lt;$J$509)</f>
        <v>0</v>
      </c>
      <c r="AA309" s="8">
        <v>306</v>
      </c>
      <c r="AB309" t="b">
        <f>OR(Tabla5[[#This Row],[Tiempo_lineal (ns)]]&gt;$L$508,Tabla5[[#This Row],[Tiempo_lineal (ns)]]&lt;$L$509)</f>
        <v>0</v>
      </c>
      <c r="AC309" t="b">
        <f>OR(Tabla5[[#This Row],[Tiempo_normal (ns)]]&gt;$M$508,Tabla5[[#This Row],[Tiempo_normal (ns)]]&lt;$M$509)</f>
        <v>0</v>
      </c>
      <c r="AD309" s="8">
        <v>306</v>
      </c>
      <c r="AE309" t="b">
        <f>OR(Tabla6[[#This Row],[Tiempo_lineal (ns)]]&gt;$O$508,Tabla6[[#This Row],[Tiempo_lineal (ns)]]&lt;$O$509)</f>
        <v>0</v>
      </c>
      <c r="AF309" s="1" t="b">
        <f>OR(Tabla6[[#This Row],[Tiempo_normal (ns)]]&gt;$P$508,Tabla6[[#This Row],[Tiempo_normal (ns)]]&lt;$P$509)</f>
        <v>0</v>
      </c>
    </row>
    <row r="310" spans="2:32" x14ac:dyDescent="0.3">
      <c r="B310">
        <v>307</v>
      </c>
      <c r="C310">
        <v>90</v>
      </c>
      <c r="D310">
        <v>64</v>
      </c>
      <c r="E310">
        <v>307</v>
      </c>
      <c r="F310">
        <v>233</v>
      </c>
      <c r="G310">
        <v>234</v>
      </c>
      <c r="H310">
        <v>307</v>
      </c>
      <c r="I310">
        <v>235</v>
      </c>
      <c r="J310">
        <v>102</v>
      </c>
      <c r="K310">
        <v>307</v>
      </c>
      <c r="L310">
        <v>2129</v>
      </c>
      <c r="M310">
        <v>427</v>
      </c>
      <c r="N310">
        <v>307</v>
      </c>
      <c r="O310">
        <v>3299</v>
      </c>
      <c r="P310">
        <v>2134</v>
      </c>
      <c r="R310" s="7">
        <v>307</v>
      </c>
      <c r="S310" t="b">
        <f>OR(Tabla1[[#This Row],[Tiempo_lineal (ns)]]&gt;$C$508,Tabla1[[#This Row],[Tiempo_lineal (ns)]]&lt;$C$509)</f>
        <v>0</v>
      </c>
      <c r="T310" t="b">
        <f>OR(Tabla1[[#This Row],[Tiempo_normal (ns)]]&gt;$D$508,Tabla1[[#This Row],[Tiempo_normal (ns)]]&lt;$D$509)</f>
        <v>0</v>
      </c>
      <c r="U310" s="7">
        <v>307</v>
      </c>
      <c r="V310" t="b">
        <f>OR(Tabla3[[#This Row],[Tiempo_lineal (ns)]]&gt;$F$508,Tabla3[[#This Row],[Tiempo_lineal (ns)]]&lt;$F$509)</f>
        <v>0</v>
      </c>
      <c r="W310" t="b">
        <f>OR(Tabla3[[#This Row],[Tiempo_normal (ns)]]&gt;$G$508,Tabla3[[#This Row],[Tiempo_normal (ns)]]&lt;$G$509)</f>
        <v>0</v>
      </c>
      <c r="X310" s="7">
        <v>307</v>
      </c>
      <c r="Y310" t="b">
        <f>OR(Tabla4[[#This Row],[Tiempo_lineal (ns)]]&gt;$I$508,Tabla4[[#This Row],[Tiempo_lineal (ns)]]&lt;$I$509)</f>
        <v>0</v>
      </c>
      <c r="Z310" t="b">
        <f>OR(Tabla4[[#This Row],[Tiempo_normal (ns)]]&gt;$J$508,Tabla4[[#This Row],[Tiempo_normal (ns)]]&lt;$J$509)</f>
        <v>0</v>
      </c>
      <c r="AA310" s="7">
        <v>307</v>
      </c>
      <c r="AB310" t="b">
        <f>OR(Tabla5[[#This Row],[Tiempo_lineal (ns)]]&gt;$L$508,Tabla5[[#This Row],[Tiempo_lineal (ns)]]&lt;$L$509)</f>
        <v>0</v>
      </c>
      <c r="AC310" t="b">
        <f>OR(Tabla5[[#This Row],[Tiempo_normal (ns)]]&gt;$M$508,Tabla5[[#This Row],[Tiempo_normal (ns)]]&lt;$M$509)</f>
        <v>0</v>
      </c>
      <c r="AD310" s="7">
        <v>307</v>
      </c>
      <c r="AE310" t="b">
        <f>OR(Tabla6[[#This Row],[Tiempo_lineal (ns)]]&gt;$O$508,Tabla6[[#This Row],[Tiempo_lineal (ns)]]&lt;$O$509)</f>
        <v>0</v>
      </c>
      <c r="AF310" s="1" t="b">
        <f>OR(Tabla6[[#This Row],[Tiempo_normal (ns)]]&gt;$P$508,Tabla6[[#This Row],[Tiempo_normal (ns)]]&lt;$P$509)</f>
        <v>0</v>
      </c>
    </row>
    <row r="311" spans="2:32" x14ac:dyDescent="0.3">
      <c r="B311">
        <v>308</v>
      </c>
      <c r="C311">
        <v>59</v>
      </c>
      <c r="D311">
        <v>58</v>
      </c>
      <c r="E311">
        <v>308</v>
      </c>
      <c r="F311">
        <v>358</v>
      </c>
      <c r="G311">
        <v>355</v>
      </c>
      <c r="H311">
        <v>308</v>
      </c>
      <c r="I311">
        <v>426</v>
      </c>
      <c r="J311">
        <v>202</v>
      </c>
      <c r="K311">
        <v>308</v>
      </c>
      <c r="L311">
        <v>4940</v>
      </c>
      <c r="M311">
        <v>723</v>
      </c>
      <c r="N311">
        <v>308</v>
      </c>
      <c r="O311">
        <v>3106</v>
      </c>
      <c r="P311">
        <v>1709</v>
      </c>
      <c r="R311" s="8">
        <v>308</v>
      </c>
      <c r="S311" t="b">
        <f>OR(Tabla1[[#This Row],[Tiempo_lineal (ns)]]&gt;$C$508,Tabla1[[#This Row],[Tiempo_lineal (ns)]]&lt;$C$509)</f>
        <v>1</v>
      </c>
      <c r="T311" t="b">
        <f>OR(Tabla1[[#This Row],[Tiempo_normal (ns)]]&gt;$D$508,Tabla1[[#This Row],[Tiempo_normal (ns)]]&lt;$D$509)</f>
        <v>0</v>
      </c>
      <c r="U311" s="8">
        <v>308</v>
      </c>
      <c r="V311" t="b">
        <f>OR(Tabla3[[#This Row],[Tiempo_lineal (ns)]]&gt;$F$508,Tabla3[[#This Row],[Tiempo_lineal (ns)]]&lt;$F$509)</f>
        <v>1</v>
      </c>
      <c r="W311" t="b">
        <f>OR(Tabla3[[#This Row],[Tiempo_normal (ns)]]&gt;$G$508,Tabla3[[#This Row],[Tiempo_normal (ns)]]&lt;$G$509)</f>
        <v>1</v>
      </c>
      <c r="X311" s="8">
        <v>308</v>
      </c>
      <c r="Y311" t="b">
        <f>OR(Tabla4[[#This Row],[Tiempo_lineal (ns)]]&gt;$I$508,Tabla4[[#This Row],[Tiempo_lineal (ns)]]&lt;$I$509)</f>
        <v>0</v>
      </c>
      <c r="Z311" t="b">
        <f>OR(Tabla4[[#This Row],[Tiempo_normal (ns)]]&gt;$J$508,Tabla4[[#This Row],[Tiempo_normal (ns)]]&lt;$J$509)</f>
        <v>0</v>
      </c>
      <c r="AA311" s="8">
        <v>308</v>
      </c>
      <c r="AB311" t="b">
        <f>OR(Tabla5[[#This Row],[Tiempo_lineal (ns)]]&gt;$L$508,Tabla5[[#This Row],[Tiempo_lineal (ns)]]&lt;$L$509)</f>
        <v>1</v>
      </c>
      <c r="AC311" t="b">
        <f>OR(Tabla5[[#This Row],[Tiempo_normal (ns)]]&gt;$M$508,Tabla5[[#This Row],[Tiempo_normal (ns)]]&lt;$M$509)</f>
        <v>0</v>
      </c>
      <c r="AD311" s="8">
        <v>308</v>
      </c>
      <c r="AE311" t="b">
        <f>OR(Tabla6[[#This Row],[Tiempo_lineal (ns)]]&gt;$O$508,Tabla6[[#This Row],[Tiempo_lineal (ns)]]&lt;$O$509)</f>
        <v>0</v>
      </c>
      <c r="AF311" s="1" t="b">
        <f>OR(Tabla6[[#This Row],[Tiempo_normal (ns)]]&gt;$P$508,Tabla6[[#This Row],[Tiempo_normal (ns)]]&lt;$P$509)</f>
        <v>0</v>
      </c>
    </row>
    <row r="312" spans="2:32" x14ac:dyDescent="0.3">
      <c r="B312">
        <v>309</v>
      </c>
      <c r="C312">
        <v>82</v>
      </c>
      <c r="D312">
        <v>61</v>
      </c>
      <c r="E312">
        <v>309</v>
      </c>
      <c r="F312">
        <v>248</v>
      </c>
      <c r="G312">
        <v>146</v>
      </c>
      <c r="H312">
        <v>309</v>
      </c>
      <c r="I312">
        <v>1112</v>
      </c>
      <c r="J312">
        <v>291</v>
      </c>
      <c r="K312">
        <v>309</v>
      </c>
      <c r="L312">
        <v>1508</v>
      </c>
      <c r="M312">
        <v>358</v>
      </c>
      <c r="N312">
        <v>309</v>
      </c>
      <c r="O312">
        <v>2380</v>
      </c>
      <c r="P312">
        <v>594</v>
      </c>
      <c r="R312" s="7">
        <v>309</v>
      </c>
      <c r="S312" t="b">
        <f>OR(Tabla1[[#This Row],[Tiempo_lineal (ns)]]&gt;$C$508,Tabla1[[#This Row],[Tiempo_lineal (ns)]]&lt;$C$509)</f>
        <v>0</v>
      </c>
      <c r="T312" t="b">
        <f>OR(Tabla1[[#This Row],[Tiempo_normal (ns)]]&gt;$D$508,Tabla1[[#This Row],[Tiempo_normal (ns)]]&lt;$D$509)</f>
        <v>0</v>
      </c>
      <c r="U312" s="7">
        <v>309</v>
      </c>
      <c r="V312" t="b">
        <f>OR(Tabla3[[#This Row],[Tiempo_lineal (ns)]]&gt;$F$508,Tabla3[[#This Row],[Tiempo_lineal (ns)]]&lt;$F$509)</f>
        <v>0</v>
      </c>
      <c r="W312" t="b">
        <f>OR(Tabla3[[#This Row],[Tiempo_normal (ns)]]&gt;$G$508,Tabla3[[#This Row],[Tiempo_normal (ns)]]&lt;$G$509)</f>
        <v>0</v>
      </c>
      <c r="X312" s="7">
        <v>309</v>
      </c>
      <c r="Y312" t="b">
        <f>OR(Tabla4[[#This Row],[Tiempo_lineal (ns)]]&gt;$I$508,Tabla4[[#This Row],[Tiempo_lineal (ns)]]&lt;$I$509)</f>
        <v>1</v>
      </c>
      <c r="Z312" t="b">
        <f>OR(Tabla4[[#This Row],[Tiempo_normal (ns)]]&gt;$J$508,Tabla4[[#This Row],[Tiempo_normal (ns)]]&lt;$J$509)</f>
        <v>0</v>
      </c>
      <c r="AA312" s="7">
        <v>309</v>
      </c>
      <c r="AB312" t="b">
        <f>OR(Tabla5[[#This Row],[Tiempo_lineal (ns)]]&gt;$L$508,Tabla5[[#This Row],[Tiempo_lineal (ns)]]&lt;$L$509)</f>
        <v>0</v>
      </c>
      <c r="AC312" t="b">
        <f>OR(Tabla5[[#This Row],[Tiempo_normal (ns)]]&gt;$M$508,Tabla5[[#This Row],[Tiempo_normal (ns)]]&lt;$M$509)</f>
        <v>0</v>
      </c>
      <c r="AD312" s="7">
        <v>309</v>
      </c>
      <c r="AE312" t="b">
        <f>OR(Tabla6[[#This Row],[Tiempo_lineal (ns)]]&gt;$O$508,Tabla6[[#This Row],[Tiempo_lineal (ns)]]&lt;$O$509)</f>
        <v>0</v>
      </c>
      <c r="AF312" s="1" t="b">
        <f>OR(Tabla6[[#This Row],[Tiempo_normal (ns)]]&gt;$P$508,Tabla6[[#This Row],[Tiempo_normal (ns)]]&lt;$P$509)</f>
        <v>0</v>
      </c>
    </row>
    <row r="313" spans="2:32" x14ac:dyDescent="0.3">
      <c r="B313">
        <v>310</v>
      </c>
      <c r="C313">
        <v>125</v>
      </c>
      <c r="D313">
        <v>55</v>
      </c>
      <c r="E313">
        <v>310</v>
      </c>
      <c r="F313">
        <v>328</v>
      </c>
      <c r="G313">
        <v>144</v>
      </c>
      <c r="H313">
        <v>310</v>
      </c>
      <c r="I313">
        <v>243</v>
      </c>
      <c r="J313">
        <v>294</v>
      </c>
      <c r="K313">
        <v>310</v>
      </c>
      <c r="L313">
        <v>1848</v>
      </c>
      <c r="M313">
        <v>768</v>
      </c>
      <c r="N313">
        <v>310</v>
      </c>
      <c r="O313">
        <v>2541</v>
      </c>
      <c r="P313">
        <v>541</v>
      </c>
      <c r="R313" s="8">
        <v>310</v>
      </c>
      <c r="S313" t="b">
        <f>OR(Tabla1[[#This Row],[Tiempo_lineal (ns)]]&gt;$C$508,Tabla1[[#This Row],[Tiempo_lineal (ns)]]&lt;$C$509)</f>
        <v>0</v>
      </c>
      <c r="T313" t="b">
        <f>OR(Tabla1[[#This Row],[Tiempo_normal (ns)]]&gt;$D$508,Tabla1[[#This Row],[Tiempo_normal (ns)]]&lt;$D$509)</f>
        <v>0</v>
      </c>
      <c r="U313" s="8">
        <v>310</v>
      </c>
      <c r="V313" t="b">
        <f>OR(Tabla3[[#This Row],[Tiempo_lineal (ns)]]&gt;$F$508,Tabla3[[#This Row],[Tiempo_lineal (ns)]]&lt;$F$509)</f>
        <v>1</v>
      </c>
      <c r="W313" t="b">
        <f>OR(Tabla3[[#This Row],[Tiempo_normal (ns)]]&gt;$G$508,Tabla3[[#This Row],[Tiempo_normal (ns)]]&lt;$G$509)</f>
        <v>0</v>
      </c>
      <c r="X313" s="8">
        <v>310</v>
      </c>
      <c r="Y313" t="b">
        <f>OR(Tabla4[[#This Row],[Tiempo_lineal (ns)]]&gt;$I$508,Tabla4[[#This Row],[Tiempo_lineal (ns)]]&lt;$I$509)</f>
        <v>0</v>
      </c>
      <c r="Z313" t="b">
        <f>OR(Tabla4[[#This Row],[Tiempo_normal (ns)]]&gt;$J$508,Tabla4[[#This Row],[Tiempo_normal (ns)]]&lt;$J$509)</f>
        <v>0</v>
      </c>
      <c r="AA313" s="8">
        <v>310</v>
      </c>
      <c r="AB313" t="b">
        <f>OR(Tabla5[[#This Row],[Tiempo_lineal (ns)]]&gt;$L$508,Tabla5[[#This Row],[Tiempo_lineal (ns)]]&lt;$L$509)</f>
        <v>0</v>
      </c>
      <c r="AC313" t="b">
        <f>OR(Tabla5[[#This Row],[Tiempo_normal (ns)]]&gt;$M$508,Tabla5[[#This Row],[Tiempo_normal (ns)]]&lt;$M$509)</f>
        <v>0</v>
      </c>
      <c r="AD313" s="8">
        <v>310</v>
      </c>
      <c r="AE313" t="b">
        <f>OR(Tabla6[[#This Row],[Tiempo_lineal (ns)]]&gt;$O$508,Tabla6[[#This Row],[Tiempo_lineal (ns)]]&lt;$O$509)</f>
        <v>0</v>
      </c>
      <c r="AF313" s="1" t="b">
        <f>OR(Tabla6[[#This Row],[Tiempo_normal (ns)]]&gt;$P$508,Tabla6[[#This Row],[Tiempo_normal (ns)]]&lt;$P$509)</f>
        <v>0</v>
      </c>
    </row>
    <row r="314" spans="2:32" x14ac:dyDescent="0.3">
      <c r="B314">
        <v>311</v>
      </c>
      <c r="C314">
        <v>114</v>
      </c>
      <c r="D314">
        <v>78</v>
      </c>
      <c r="E314">
        <v>311</v>
      </c>
      <c r="F314">
        <v>224</v>
      </c>
      <c r="G314">
        <v>146</v>
      </c>
      <c r="H314">
        <v>311</v>
      </c>
      <c r="I314">
        <v>309</v>
      </c>
      <c r="J314">
        <v>241</v>
      </c>
      <c r="K314">
        <v>311</v>
      </c>
      <c r="L314">
        <v>1826</v>
      </c>
      <c r="M314">
        <v>191</v>
      </c>
      <c r="N314">
        <v>311</v>
      </c>
      <c r="O314">
        <v>2575</v>
      </c>
      <c r="P314">
        <v>2081</v>
      </c>
      <c r="R314" s="7">
        <v>311</v>
      </c>
      <c r="S314" t="b">
        <f>OR(Tabla1[[#This Row],[Tiempo_lineal (ns)]]&gt;$C$508,Tabla1[[#This Row],[Tiempo_lineal (ns)]]&lt;$C$509)</f>
        <v>0</v>
      </c>
      <c r="T314" t="b">
        <f>OR(Tabla1[[#This Row],[Tiempo_normal (ns)]]&gt;$D$508,Tabla1[[#This Row],[Tiempo_normal (ns)]]&lt;$D$509)</f>
        <v>0</v>
      </c>
      <c r="U314" s="7">
        <v>311</v>
      </c>
      <c r="V314" t="b">
        <f>OR(Tabla3[[#This Row],[Tiempo_lineal (ns)]]&gt;$F$508,Tabla3[[#This Row],[Tiempo_lineal (ns)]]&lt;$F$509)</f>
        <v>0</v>
      </c>
      <c r="W314" t="b">
        <f>OR(Tabla3[[#This Row],[Tiempo_normal (ns)]]&gt;$G$508,Tabla3[[#This Row],[Tiempo_normal (ns)]]&lt;$G$509)</f>
        <v>0</v>
      </c>
      <c r="X314" s="7">
        <v>311</v>
      </c>
      <c r="Y314" t="b">
        <f>OR(Tabla4[[#This Row],[Tiempo_lineal (ns)]]&gt;$I$508,Tabla4[[#This Row],[Tiempo_lineal (ns)]]&lt;$I$509)</f>
        <v>0</v>
      </c>
      <c r="Z314" t="b">
        <f>OR(Tabla4[[#This Row],[Tiempo_normal (ns)]]&gt;$J$508,Tabla4[[#This Row],[Tiempo_normal (ns)]]&lt;$J$509)</f>
        <v>0</v>
      </c>
      <c r="AA314" s="7">
        <v>311</v>
      </c>
      <c r="AB314" t="b">
        <f>OR(Tabla5[[#This Row],[Tiempo_lineal (ns)]]&gt;$L$508,Tabla5[[#This Row],[Tiempo_lineal (ns)]]&lt;$L$509)</f>
        <v>0</v>
      </c>
      <c r="AC314" t="b">
        <f>OR(Tabla5[[#This Row],[Tiempo_normal (ns)]]&gt;$M$508,Tabla5[[#This Row],[Tiempo_normal (ns)]]&lt;$M$509)</f>
        <v>0</v>
      </c>
      <c r="AD314" s="7">
        <v>311</v>
      </c>
      <c r="AE314" t="b">
        <f>OR(Tabla6[[#This Row],[Tiempo_lineal (ns)]]&gt;$O$508,Tabla6[[#This Row],[Tiempo_lineal (ns)]]&lt;$O$509)</f>
        <v>0</v>
      </c>
      <c r="AF314" s="1" t="b">
        <f>OR(Tabla6[[#This Row],[Tiempo_normal (ns)]]&gt;$P$508,Tabla6[[#This Row],[Tiempo_normal (ns)]]&lt;$P$509)</f>
        <v>0</v>
      </c>
    </row>
    <row r="315" spans="2:32" x14ac:dyDescent="0.3">
      <c r="B315">
        <v>312</v>
      </c>
      <c r="C315">
        <v>89</v>
      </c>
      <c r="D315">
        <v>64</v>
      </c>
      <c r="E315">
        <v>312</v>
      </c>
      <c r="F315">
        <v>223</v>
      </c>
      <c r="G315">
        <v>99</v>
      </c>
      <c r="H315">
        <v>312</v>
      </c>
      <c r="I315">
        <v>295</v>
      </c>
      <c r="J315">
        <v>61</v>
      </c>
      <c r="K315">
        <v>312</v>
      </c>
      <c r="L315">
        <v>1615</v>
      </c>
      <c r="M315">
        <v>540</v>
      </c>
      <c r="N315">
        <v>312</v>
      </c>
      <c r="O315">
        <v>1999</v>
      </c>
      <c r="P315">
        <v>498</v>
      </c>
      <c r="R315" s="8">
        <v>312</v>
      </c>
      <c r="S315" t="b">
        <f>OR(Tabla1[[#This Row],[Tiempo_lineal (ns)]]&gt;$C$508,Tabla1[[#This Row],[Tiempo_lineal (ns)]]&lt;$C$509)</f>
        <v>0</v>
      </c>
      <c r="T315" t="b">
        <f>OR(Tabla1[[#This Row],[Tiempo_normal (ns)]]&gt;$D$508,Tabla1[[#This Row],[Tiempo_normal (ns)]]&lt;$D$509)</f>
        <v>0</v>
      </c>
      <c r="U315" s="8">
        <v>312</v>
      </c>
      <c r="V315" t="b">
        <f>OR(Tabla3[[#This Row],[Tiempo_lineal (ns)]]&gt;$F$508,Tabla3[[#This Row],[Tiempo_lineal (ns)]]&lt;$F$509)</f>
        <v>0</v>
      </c>
      <c r="W315" t="b">
        <f>OR(Tabla3[[#This Row],[Tiempo_normal (ns)]]&gt;$G$508,Tabla3[[#This Row],[Tiempo_normal (ns)]]&lt;$G$509)</f>
        <v>0</v>
      </c>
      <c r="X315" s="8">
        <v>312</v>
      </c>
      <c r="Y315" t="b">
        <f>OR(Tabla4[[#This Row],[Tiempo_lineal (ns)]]&gt;$I$508,Tabla4[[#This Row],[Tiempo_lineal (ns)]]&lt;$I$509)</f>
        <v>0</v>
      </c>
      <c r="Z315" t="b">
        <f>OR(Tabla4[[#This Row],[Tiempo_normal (ns)]]&gt;$J$508,Tabla4[[#This Row],[Tiempo_normal (ns)]]&lt;$J$509)</f>
        <v>0</v>
      </c>
      <c r="AA315" s="8">
        <v>312</v>
      </c>
      <c r="AB315" t="b">
        <f>OR(Tabla5[[#This Row],[Tiempo_lineal (ns)]]&gt;$L$508,Tabla5[[#This Row],[Tiempo_lineal (ns)]]&lt;$L$509)</f>
        <v>0</v>
      </c>
      <c r="AC315" t="b">
        <f>OR(Tabla5[[#This Row],[Tiempo_normal (ns)]]&gt;$M$508,Tabla5[[#This Row],[Tiempo_normal (ns)]]&lt;$M$509)</f>
        <v>0</v>
      </c>
      <c r="AD315" s="8">
        <v>312</v>
      </c>
      <c r="AE315" t="b">
        <f>OR(Tabla6[[#This Row],[Tiempo_lineal (ns)]]&gt;$O$508,Tabla6[[#This Row],[Tiempo_lineal (ns)]]&lt;$O$509)</f>
        <v>0</v>
      </c>
      <c r="AF315" s="1" t="b">
        <f>OR(Tabla6[[#This Row],[Tiempo_normal (ns)]]&gt;$P$508,Tabla6[[#This Row],[Tiempo_normal (ns)]]&lt;$P$509)</f>
        <v>0</v>
      </c>
    </row>
    <row r="316" spans="2:32" x14ac:dyDescent="0.3">
      <c r="B316">
        <v>313</v>
      </c>
      <c r="C316">
        <v>124</v>
      </c>
      <c r="D316">
        <v>62</v>
      </c>
      <c r="E316">
        <v>313</v>
      </c>
      <c r="F316">
        <v>286</v>
      </c>
      <c r="G316">
        <v>135</v>
      </c>
      <c r="H316">
        <v>313</v>
      </c>
      <c r="I316">
        <v>406</v>
      </c>
      <c r="J316">
        <v>130</v>
      </c>
      <c r="K316">
        <v>313</v>
      </c>
      <c r="L316">
        <v>599</v>
      </c>
      <c r="M316">
        <v>638</v>
      </c>
      <c r="N316">
        <v>313</v>
      </c>
      <c r="O316">
        <v>2334</v>
      </c>
      <c r="P316">
        <v>1856</v>
      </c>
      <c r="R316" s="7">
        <v>313</v>
      </c>
      <c r="S316" t="b">
        <f>OR(Tabla1[[#This Row],[Tiempo_lineal (ns)]]&gt;$C$508,Tabla1[[#This Row],[Tiempo_lineal (ns)]]&lt;$C$509)</f>
        <v>0</v>
      </c>
      <c r="T316" t="b">
        <f>OR(Tabla1[[#This Row],[Tiempo_normal (ns)]]&gt;$D$508,Tabla1[[#This Row],[Tiempo_normal (ns)]]&lt;$D$509)</f>
        <v>0</v>
      </c>
      <c r="U316" s="7">
        <v>313</v>
      </c>
      <c r="V316" t="b">
        <f>OR(Tabla3[[#This Row],[Tiempo_lineal (ns)]]&gt;$F$508,Tabla3[[#This Row],[Tiempo_lineal (ns)]]&lt;$F$509)</f>
        <v>1</v>
      </c>
      <c r="W316" t="b">
        <f>OR(Tabla3[[#This Row],[Tiempo_normal (ns)]]&gt;$G$508,Tabla3[[#This Row],[Tiempo_normal (ns)]]&lt;$G$509)</f>
        <v>0</v>
      </c>
      <c r="X316" s="7">
        <v>313</v>
      </c>
      <c r="Y316" t="b">
        <f>OR(Tabla4[[#This Row],[Tiempo_lineal (ns)]]&gt;$I$508,Tabla4[[#This Row],[Tiempo_lineal (ns)]]&lt;$I$509)</f>
        <v>0</v>
      </c>
      <c r="Z316" t="b">
        <f>OR(Tabla4[[#This Row],[Tiempo_normal (ns)]]&gt;$J$508,Tabla4[[#This Row],[Tiempo_normal (ns)]]&lt;$J$509)</f>
        <v>0</v>
      </c>
      <c r="AA316" s="7">
        <v>313</v>
      </c>
      <c r="AB316" t="b">
        <f>OR(Tabla5[[#This Row],[Tiempo_lineal (ns)]]&gt;$L$508,Tabla5[[#This Row],[Tiempo_lineal (ns)]]&lt;$L$509)</f>
        <v>0</v>
      </c>
      <c r="AC316" t="b">
        <f>OR(Tabla5[[#This Row],[Tiempo_normal (ns)]]&gt;$M$508,Tabla5[[#This Row],[Tiempo_normal (ns)]]&lt;$M$509)</f>
        <v>0</v>
      </c>
      <c r="AD316" s="7">
        <v>313</v>
      </c>
      <c r="AE316" t="b">
        <f>OR(Tabla6[[#This Row],[Tiempo_lineal (ns)]]&gt;$O$508,Tabla6[[#This Row],[Tiempo_lineal (ns)]]&lt;$O$509)</f>
        <v>0</v>
      </c>
      <c r="AF316" s="1" t="b">
        <f>OR(Tabla6[[#This Row],[Tiempo_normal (ns)]]&gt;$P$508,Tabla6[[#This Row],[Tiempo_normal (ns)]]&lt;$P$509)</f>
        <v>0</v>
      </c>
    </row>
    <row r="317" spans="2:32" x14ac:dyDescent="0.3">
      <c r="B317">
        <v>314</v>
      </c>
      <c r="C317">
        <v>131</v>
      </c>
      <c r="D317">
        <v>65</v>
      </c>
      <c r="E317">
        <v>314</v>
      </c>
      <c r="F317">
        <v>164</v>
      </c>
      <c r="G317">
        <v>129</v>
      </c>
      <c r="H317">
        <v>314</v>
      </c>
      <c r="I317">
        <v>181</v>
      </c>
      <c r="J317">
        <v>544</v>
      </c>
      <c r="K317">
        <v>314</v>
      </c>
      <c r="L317">
        <v>905</v>
      </c>
      <c r="M317">
        <v>283</v>
      </c>
      <c r="N317">
        <v>314</v>
      </c>
      <c r="O317">
        <v>2937</v>
      </c>
      <c r="P317">
        <v>1639</v>
      </c>
      <c r="R317" s="8">
        <v>314</v>
      </c>
      <c r="S317" t="b">
        <f>OR(Tabla1[[#This Row],[Tiempo_lineal (ns)]]&gt;$C$508,Tabla1[[#This Row],[Tiempo_lineal (ns)]]&lt;$C$509)</f>
        <v>0</v>
      </c>
      <c r="T317" t="b">
        <f>OR(Tabla1[[#This Row],[Tiempo_normal (ns)]]&gt;$D$508,Tabla1[[#This Row],[Tiempo_normal (ns)]]&lt;$D$509)</f>
        <v>0</v>
      </c>
      <c r="U317" s="8">
        <v>314</v>
      </c>
      <c r="V317" t="b">
        <f>OR(Tabla3[[#This Row],[Tiempo_lineal (ns)]]&gt;$F$508,Tabla3[[#This Row],[Tiempo_lineal (ns)]]&lt;$F$509)</f>
        <v>0</v>
      </c>
      <c r="W317" t="b">
        <f>OR(Tabla3[[#This Row],[Tiempo_normal (ns)]]&gt;$G$508,Tabla3[[#This Row],[Tiempo_normal (ns)]]&lt;$G$509)</f>
        <v>0</v>
      </c>
      <c r="X317" s="8">
        <v>314</v>
      </c>
      <c r="Y317" t="b">
        <f>OR(Tabla4[[#This Row],[Tiempo_lineal (ns)]]&gt;$I$508,Tabla4[[#This Row],[Tiempo_lineal (ns)]]&lt;$I$509)</f>
        <v>0</v>
      </c>
      <c r="Z317" t="b">
        <f>OR(Tabla4[[#This Row],[Tiempo_normal (ns)]]&gt;$J$508,Tabla4[[#This Row],[Tiempo_normal (ns)]]&lt;$J$509)</f>
        <v>1</v>
      </c>
      <c r="AA317" s="8">
        <v>314</v>
      </c>
      <c r="AB317" t="b">
        <f>OR(Tabla5[[#This Row],[Tiempo_lineal (ns)]]&gt;$L$508,Tabla5[[#This Row],[Tiempo_lineal (ns)]]&lt;$L$509)</f>
        <v>0</v>
      </c>
      <c r="AC317" t="b">
        <f>OR(Tabla5[[#This Row],[Tiempo_normal (ns)]]&gt;$M$508,Tabla5[[#This Row],[Tiempo_normal (ns)]]&lt;$M$509)</f>
        <v>0</v>
      </c>
      <c r="AD317" s="8">
        <v>314</v>
      </c>
      <c r="AE317" t="b">
        <f>OR(Tabla6[[#This Row],[Tiempo_lineal (ns)]]&gt;$O$508,Tabla6[[#This Row],[Tiempo_lineal (ns)]]&lt;$O$509)</f>
        <v>0</v>
      </c>
      <c r="AF317" s="1" t="b">
        <f>OR(Tabla6[[#This Row],[Tiempo_normal (ns)]]&gt;$P$508,Tabla6[[#This Row],[Tiempo_normal (ns)]]&lt;$P$509)</f>
        <v>0</v>
      </c>
    </row>
    <row r="318" spans="2:32" x14ac:dyDescent="0.3">
      <c r="B318">
        <v>315</v>
      </c>
      <c r="C318">
        <v>129</v>
      </c>
      <c r="D318">
        <v>59</v>
      </c>
      <c r="E318">
        <v>315</v>
      </c>
      <c r="F318">
        <v>187</v>
      </c>
      <c r="G318">
        <v>112</v>
      </c>
      <c r="H318">
        <v>315</v>
      </c>
      <c r="I318">
        <v>800</v>
      </c>
      <c r="J318">
        <v>401</v>
      </c>
      <c r="K318">
        <v>315</v>
      </c>
      <c r="L318">
        <v>866</v>
      </c>
      <c r="M318">
        <v>260</v>
      </c>
      <c r="N318">
        <v>315</v>
      </c>
      <c r="O318">
        <v>2669</v>
      </c>
      <c r="P318">
        <v>1327</v>
      </c>
      <c r="R318" s="7">
        <v>315</v>
      </c>
      <c r="S318" t="b">
        <f>OR(Tabla1[[#This Row],[Tiempo_lineal (ns)]]&gt;$C$508,Tabla1[[#This Row],[Tiempo_lineal (ns)]]&lt;$C$509)</f>
        <v>0</v>
      </c>
      <c r="T318" t="b">
        <f>OR(Tabla1[[#This Row],[Tiempo_normal (ns)]]&gt;$D$508,Tabla1[[#This Row],[Tiempo_normal (ns)]]&lt;$D$509)</f>
        <v>0</v>
      </c>
      <c r="U318" s="7">
        <v>315</v>
      </c>
      <c r="V318" t="b">
        <f>OR(Tabla3[[#This Row],[Tiempo_lineal (ns)]]&gt;$F$508,Tabla3[[#This Row],[Tiempo_lineal (ns)]]&lt;$F$509)</f>
        <v>0</v>
      </c>
      <c r="W318" t="b">
        <f>OR(Tabla3[[#This Row],[Tiempo_normal (ns)]]&gt;$G$508,Tabla3[[#This Row],[Tiempo_normal (ns)]]&lt;$G$509)</f>
        <v>0</v>
      </c>
      <c r="X318" s="7">
        <v>315</v>
      </c>
      <c r="Y318" t="b">
        <f>OR(Tabla4[[#This Row],[Tiempo_lineal (ns)]]&gt;$I$508,Tabla4[[#This Row],[Tiempo_lineal (ns)]]&lt;$I$509)</f>
        <v>1</v>
      </c>
      <c r="Z318" t="b">
        <f>OR(Tabla4[[#This Row],[Tiempo_normal (ns)]]&gt;$J$508,Tabla4[[#This Row],[Tiempo_normal (ns)]]&lt;$J$509)</f>
        <v>0</v>
      </c>
      <c r="AA318" s="7">
        <v>315</v>
      </c>
      <c r="AB318" t="b">
        <f>OR(Tabla5[[#This Row],[Tiempo_lineal (ns)]]&gt;$L$508,Tabla5[[#This Row],[Tiempo_lineal (ns)]]&lt;$L$509)</f>
        <v>0</v>
      </c>
      <c r="AC318" t="b">
        <f>OR(Tabla5[[#This Row],[Tiempo_normal (ns)]]&gt;$M$508,Tabla5[[#This Row],[Tiempo_normal (ns)]]&lt;$M$509)</f>
        <v>0</v>
      </c>
      <c r="AD318" s="7">
        <v>315</v>
      </c>
      <c r="AE318" t="b">
        <f>OR(Tabla6[[#This Row],[Tiempo_lineal (ns)]]&gt;$O$508,Tabla6[[#This Row],[Tiempo_lineal (ns)]]&lt;$O$509)</f>
        <v>0</v>
      </c>
      <c r="AF318" s="1" t="b">
        <f>OR(Tabla6[[#This Row],[Tiempo_normal (ns)]]&gt;$P$508,Tabla6[[#This Row],[Tiempo_normal (ns)]]&lt;$P$509)</f>
        <v>0</v>
      </c>
    </row>
    <row r="319" spans="2:32" x14ac:dyDescent="0.3">
      <c r="B319">
        <v>316</v>
      </c>
      <c r="C319">
        <v>81</v>
      </c>
      <c r="D319">
        <v>103</v>
      </c>
      <c r="E319">
        <v>316</v>
      </c>
      <c r="F319">
        <v>215</v>
      </c>
      <c r="G319">
        <v>84</v>
      </c>
      <c r="H319">
        <v>316</v>
      </c>
      <c r="I319">
        <v>433</v>
      </c>
      <c r="J319">
        <v>429</v>
      </c>
      <c r="K319">
        <v>316</v>
      </c>
      <c r="L319">
        <v>1398</v>
      </c>
      <c r="M319">
        <v>720</v>
      </c>
      <c r="N319">
        <v>316</v>
      </c>
      <c r="O319">
        <v>3177</v>
      </c>
      <c r="P319">
        <v>749</v>
      </c>
      <c r="R319" s="8">
        <v>316</v>
      </c>
      <c r="S319" t="b">
        <f>OR(Tabla1[[#This Row],[Tiempo_lineal (ns)]]&gt;$C$508,Tabla1[[#This Row],[Tiempo_lineal (ns)]]&lt;$C$509)</f>
        <v>0</v>
      </c>
      <c r="T319" t="b">
        <f>OR(Tabla1[[#This Row],[Tiempo_normal (ns)]]&gt;$D$508,Tabla1[[#This Row],[Tiempo_normal (ns)]]&lt;$D$509)</f>
        <v>0</v>
      </c>
      <c r="U319" s="8">
        <v>316</v>
      </c>
      <c r="V319" t="b">
        <f>OR(Tabla3[[#This Row],[Tiempo_lineal (ns)]]&gt;$F$508,Tabla3[[#This Row],[Tiempo_lineal (ns)]]&lt;$F$509)</f>
        <v>0</v>
      </c>
      <c r="W319" t="b">
        <f>OR(Tabla3[[#This Row],[Tiempo_normal (ns)]]&gt;$G$508,Tabla3[[#This Row],[Tiempo_normal (ns)]]&lt;$G$509)</f>
        <v>0</v>
      </c>
      <c r="X319" s="8">
        <v>316</v>
      </c>
      <c r="Y319" t="b">
        <f>OR(Tabla4[[#This Row],[Tiempo_lineal (ns)]]&gt;$I$508,Tabla4[[#This Row],[Tiempo_lineal (ns)]]&lt;$I$509)</f>
        <v>0</v>
      </c>
      <c r="Z319" t="b">
        <f>OR(Tabla4[[#This Row],[Tiempo_normal (ns)]]&gt;$J$508,Tabla4[[#This Row],[Tiempo_normal (ns)]]&lt;$J$509)</f>
        <v>1</v>
      </c>
      <c r="AA319" s="8">
        <v>316</v>
      </c>
      <c r="AB319" t="b">
        <f>OR(Tabla5[[#This Row],[Tiempo_lineal (ns)]]&gt;$L$508,Tabla5[[#This Row],[Tiempo_lineal (ns)]]&lt;$L$509)</f>
        <v>0</v>
      </c>
      <c r="AC319" t="b">
        <f>OR(Tabla5[[#This Row],[Tiempo_normal (ns)]]&gt;$M$508,Tabla5[[#This Row],[Tiempo_normal (ns)]]&lt;$M$509)</f>
        <v>0</v>
      </c>
      <c r="AD319" s="8">
        <v>316</v>
      </c>
      <c r="AE319" t="b">
        <f>OR(Tabla6[[#This Row],[Tiempo_lineal (ns)]]&gt;$O$508,Tabla6[[#This Row],[Tiempo_lineal (ns)]]&lt;$O$509)</f>
        <v>0</v>
      </c>
      <c r="AF319" s="1" t="b">
        <f>OR(Tabla6[[#This Row],[Tiempo_normal (ns)]]&gt;$P$508,Tabla6[[#This Row],[Tiempo_normal (ns)]]&lt;$P$509)</f>
        <v>0</v>
      </c>
    </row>
    <row r="320" spans="2:32" x14ac:dyDescent="0.3">
      <c r="B320">
        <v>317</v>
      </c>
      <c r="C320">
        <v>106</v>
      </c>
      <c r="D320">
        <v>80</v>
      </c>
      <c r="E320">
        <v>317</v>
      </c>
      <c r="F320">
        <v>199</v>
      </c>
      <c r="G320">
        <v>141</v>
      </c>
      <c r="H320">
        <v>317</v>
      </c>
      <c r="I320">
        <v>489</v>
      </c>
      <c r="J320">
        <v>175</v>
      </c>
      <c r="K320">
        <v>317</v>
      </c>
      <c r="L320">
        <v>1227</v>
      </c>
      <c r="M320">
        <v>578</v>
      </c>
      <c r="N320">
        <v>317</v>
      </c>
      <c r="O320">
        <v>1606</v>
      </c>
      <c r="P320">
        <v>2006</v>
      </c>
      <c r="R320" s="7">
        <v>317</v>
      </c>
      <c r="S320" t="b">
        <f>OR(Tabla1[[#This Row],[Tiempo_lineal (ns)]]&gt;$C$508,Tabla1[[#This Row],[Tiempo_lineal (ns)]]&lt;$C$509)</f>
        <v>0</v>
      </c>
      <c r="T320" t="b">
        <f>OR(Tabla1[[#This Row],[Tiempo_normal (ns)]]&gt;$D$508,Tabla1[[#This Row],[Tiempo_normal (ns)]]&lt;$D$509)</f>
        <v>0</v>
      </c>
      <c r="U320" s="7">
        <v>317</v>
      </c>
      <c r="V320" t="b">
        <f>OR(Tabla3[[#This Row],[Tiempo_lineal (ns)]]&gt;$F$508,Tabla3[[#This Row],[Tiempo_lineal (ns)]]&lt;$F$509)</f>
        <v>0</v>
      </c>
      <c r="W320" t="b">
        <f>OR(Tabla3[[#This Row],[Tiempo_normal (ns)]]&gt;$G$508,Tabla3[[#This Row],[Tiempo_normal (ns)]]&lt;$G$509)</f>
        <v>0</v>
      </c>
      <c r="X320" s="7">
        <v>317</v>
      </c>
      <c r="Y320" t="b">
        <f>OR(Tabla4[[#This Row],[Tiempo_lineal (ns)]]&gt;$I$508,Tabla4[[#This Row],[Tiempo_lineal (ns)]]&lt;$I$509)</f>
        <v>0</v>
      </c>
      <c r="Z320" t="b">
        <f>OR(Tabla4[[#This Row],[Tiempo_normal (ns)]]&gt;$J$508,Tabla4[[#This Row],[Tiempo_normal (ns)]]&lt;$J$509)</f>
        <v>0</v>
      </c>
      <c r="AA320" s="7">
        <v>317</v>
      </c>
      <c r="AB320" t="b">
        <f>OR(Tabla5[[#This Row],[Tiempo_lineal (ns)]]&gt;$L$508,Tabla5[[#This Row],[Tiempo_lineal (ns)]]&lt;$L$509)</f>
        <v>0</v>
      </c>
      <c r="AC320" t="b">
        <f>OR(Tabla5[[#This Row],[Tiempo_normal (ns)]]&gt;$M$508,Tabla5[[#This Row],[Tiempo_normal (ns)]]&lt;$M$509)</f>
        <v>0</v>
      </c>
      <c r="AD320" s="7">
        <v>317</v>
      </c>
      <c r="AE320" t="b">
        <f>OR(Tabla6[[#This Row],[Tiempo_lineal (ns)]]&gt;$O$508,Tabla6[[#This Row],[Tiempo_lineal (ns)]]&lt;$O$509)</f>
        <v>0</v>
      </c>
      <c r="AF320" s="1" t="b">
        <f>OR(Tabla6[[#This Row],[Tiempo_normal (ns)]]&gt;$P$508,Tabla6[[#This Row],[Tiempo_normal (ns)]]&lt;$P$509)</f>
        <v>0</v>
      </c>
    </row>
    <row r="321" spans="2:32" x14ac:dyDescent="0.3">
      <c r="B321">
        <v>318</v>
      </c>
      <c r="C321">
        <v>102</v>
      </c>
      <c r="D321">
        <v>70</v>
      </c>
      <c r="E321">
        <v>318</v>
      </c>
      <c r="F321">
        <v>192</v>
      </c>
      <c r="G321">
        <v>218</v>
      </c>
      <c r="H321">
        <v>318</v>
      </c>
      <c r="I321">
        <v>270</v>
      </c>
      <c r="J321">
        <v>234</v>
      </c>
      <c r="K321">
        <v>318</v>
      </c>
      <c r="L321">
        <v>1524</v>
      </c>
      <c r="M321">
        <v>300</v>
      </c>
      <c r="N321">
        <v>318</v>
      </c>
      <c r="O321">
        <v>2706</v>
      </c>
      <c r="P321">
        <v>1508</v>
      </c>
      <c r="R321" s="8">
        <v>318</v>
      </c>
      <c r="S321" t="b">
        <f>OR(Tabla1[[#This Row],[Tiempo_lineal (ns)]]&gt;$C$508,Tabla1[[#This Row],[Tiempo_lineal (ns)]]&lt;$C$509)</f>
        <v>0</v>
      </c>
      <c r="T321" t="b">
        <f>OR(Tabla1[[#This Row],[Tiempo_normal (ns)]]&gt;$D$508,Tabla1[[#This Row],[Tiempo_normal (ns)]]&lt;$D$509)</f>
        <v>0</v>
      </c>
      <c r="U321" s="8">
        <v>318</v>
      </c>
      <c r="V321" t="b">
        <f>OR(Tabla3[[#This Row],[Tiempo_lineal (ns)]]&gt;$F$508,Tabla3[[#This Row],[Tiempo_lineal (ns)]]&lt;$F$509)</f>
        <v>0</v>
      </c>
      <c r="W321" t="b">
        <f>OR(Tabla3[[#This Row],[Tiempo_normal (ns)]]&gt;$G$508,Tabla3[[#This Row],[Tiempo_normal (ns)]]&lt;$G$509)</f>
        <v>0</v>
      </c>
      <c r="X321" s="8">
        <v>318</v>
      </c>
      <c r="Y321" t="b">
        <f>OR(Tabla4[[#This Row],[Tiempo_lineal (ns)]]&gt;$I$508,Tabla4[[#This Row],[Tiempo_lineal (ns)]]&lt;$I$509)</f>
        <v>0</v>
      </c>
      <c r="Z321" t="b">
        <f>OR(Tabla4[[#This Row],[Tiempo_normal (ns)]]&gt;$J$508,Tabla4[[#This Row],[Tiempo_normal (ns)]]&lt;$J$509)</f>
        <v>0</v>
      </c>
      <c r="AA321" s="8">
        <v>318</v>
      </c>
      <c r="AB321" t="b">
        <f>OR(Tabla5[[#This Row],[Tiempo_lineal (ns)]]&gt;$L$508,Tabla5[[#This Row],[Tiempo_lineal (ns)]]&lt;$L$509)</f>
        <v>0</v>
      </c>
      <c r="AC321" t="b">
        <f>OR(Tabla5[[#This Row],[Tiempo_normal (ns)]]&gt;$M$508,Tabla5[[#This Row],[Tiempo_normal (ns)]]&lt;$M$509)</f>
        <v>0</v>
      </c>
      <c r="AD321" s="8">
        <v>318</v>
      </c>
      <c r="AE321" t="b">
        <f>OR(Tabla6[[#This Row],[Tiempo_lineal (ns)]]&gt;$O$508,Tabla6[[#This Row],[Tiempo_lineal (ns)]]&lt;$O$509)</f>
        <v>0</v>
      </c>
      <c r="AF321" s="1" t="b">
        <f>OR(Tabla6[[#This Row],[Tiempo_normal (ns)]]&gt;$P$508,Tabla6[[#This Row],[Tiempo_normal (ns)]]&lt;$P$509)</f>
        <v>0</v>
      </c>
    </row>
    <row r="322" spans="2:32" x14ac:dyDescent="0.3">
      <c r="B322">
        <v>319</v>
      </c>
      <c r="C322">
        <v>128</v>
      </c>
      <c r="D322">
        <v>54</v>
      </c>
      <c r="E322">
        <v>319</v>
      </c>
      <c r="F322">
        <v>314</v>
      </c>
      <c r="G322">
        <v>110</v>
      </c>
      <c r="H322">
        <v>319</v>
      </c>
      <c r="I322">
        <v>913</v>
      </c>
      <c r="J322">
        <v>224</v>
      </c>
      <c r="K322">
        <v>319</v>
      </c>
      <c r="L322">
        <v>3124</v>
      </c>
      <c r="M322">
        <v>452</v>
      </c>
      <c r="N322">
        <v>319</v>
      </c>
      <c r="O322">
        <v>1851</v>
      </c>
      <c r="P322">
        <v>2313</v>
      </c>
      <c r="R322" s="7">
        <v>319</v>
      </c>
      <c r="S322" t="b">
        <f>OR(Tabla1[[#This Row],[Tiempo_lineal (ns)]]&gt;$C$508,Tabla1[[#This Row],[Tiempo_lineal (ns)]]&lt;$C$509)</f>
        <v>0</v>
      </c>
      <c r="T322" t="b">
        <f>OR(Tabla1[[#This Row],[Tiempo_normal (ns)]]&gt;$D$508,Tabla1[[#This Row],[Tiempo_normal (ns)]]&lt;$D$509)</f>
        <v>0</v>
      </c>
      <c r="U322" s="7">
        <v>319</v>
      </c>
      <c r="V322" t="b">
        <f>OR(Tabla3[[#This Row],[Tiempo_lineal (ns)]]&gt;$F$508,Tabla3[[#This Row],[Tiempo_lineal (ns)]]&lt;$F$509)</f>
        <v>1</v>
      </c>
      <c r="W322" t="b">
        <f>OR(Tabla3[[#This Row],[Tiempo_normal (ns)]]&gt;$G$508,Tabla3[[#This Row],[Tiempo_normal (ns)]]&lt;$G$509)</f>
        <v>0</v>
      </c>
      <c r="X322" s="7">
        <v>319</v>
      </c>
      <c r="Y322" t="b">
        <f>OR(Tabla4[[#This Row],[Tiempo_lineal (ns)]]&gt;$I$508,Tabla4[[#This Row],[Tiempo_lineal (ns)]]&lt;$I$509)</f>
        <v>1</v>
      </c>
      <c r="Z322" t="b">
        <f>OR(Tabla4[[#This Row],[Tiempo_normal (ns)]]&gt;$J$508,Tabla4[[#This Row],[Tiempo_normal (ns)]]&lt;$J$509)</f>
        <v>0</v>
      </c>
      <c r="AA322" s="7">
        <v>319</v>
      </c>
      <c r="AB322" t="b">
        <f>OR(Tabla5[[#This Row],[Tiempo_lineal (ns)]]&gt;$L$508,Tabla5[[#This Row],[Tiempo_lineal (ns)]]&lt;$L$509)</f>
        <v>0</v>
      </c>
      <c r="AC322" t="b">
        <f>OR(Tabla5[[#This Row],[Tiempo_normal (ns)]]&gt;$M$508,Tabla5[[#This Row],[Tiempo_normal (ns)]]&lt;$M$509)</f>
        <v>0</v>
      </c>
      <c r="AD322" s="7">
        <v>319</v>
      </c>
      <c r="AE322" t="b">
        <f>OR(Tabla6[[#This Row],[Tiempo_lineal (ns)]]&gt;$O$508,Tabla6[[#This Row],[Tiempo_lineal (ns)]]&lt;$O$509)</f>
        <v>0</v>
      </c>
      <c r="AF322" s="1" t="b">
        <f>OR(Tabla6[[#This Row],[Tiempo_normal (ns)]]&gt;$P$508,Tabla6[[#This Row],[Tiempo_normal (ns)]]&lt;$P$509)</f>
        <v>0</v>
      </c>
    </row>
    <row r="323" spans="2:32" x14ac:dyDescent="0.3">
      <c r="B323">
        <v>320</v>
      </c>
      <c r="C323">
        <v>63</v>
      </c>
      <c r="D323">
        <v>59</v>
      </c>
      <c r="E323">
        <v>320</v>
      </c>
      <c r="F323">
        <v>214</v>
      </c>
      <c r="G323">
        <v>61</v>
      </c>
      <c r="H323">
        <v>320</v>
      </c>
      <c r="I323">
        <v>755</v>
      </c>
      <c r="J323">
        <v>240</v>
      </c>
      <c r="K323">
        <v>320</v>
      </c>
      <c r="L323">
        <v>942</v>
      </c>
      <c r="M323">
        <v>486</v>
      </c>
      <c r="N323">
        <v>320</v>
      </c>
      <c r="O323">
        <v>7490</v>
      </c>
      <c r="P323">
        <v>1994</v>
      </c>
      <c r="R323" s="8">
        <v>320</v>
      </c>
      <c r="S323" t="b">
        <f>OR(Tabla1[[#This Row],[Tiempo_lineal (ns)]]&gt;$C$508,Tabla1[[#This Row],[Tiempo_lineal (ns)]]&lt;$C$509)</f>
        <v>0</v>
      </c>
      <c r="T323" t="b">
        <f>OR(Tabla1[[#This Row],[Tiempo_normal (ns)]]&gt;$D$508,Tabla1[[#This Row],[Tiempo_normal (ns)]]&lt;$D$509)</f>
        <v>0</v>
      </c>
      <c r="U323" s="8">
        <v>320</v>
      </c>
      <c r="V323" t="b">
        <f>OR(Tabla3[[#This Row],[Tiempo_lineal (ns)]]&gt;$F$508,Tabla3[[#This Row],[Tiempo_lineal (ns)]]&lt;$F$509)</f>
        <v>0</v>
      </c>
      <c r="W323" t="b">
        <f>OR(Tabla3[[#This Row],[Tiempo_normal (ns)]]&gt;$G$508,Tabla3[[#This Row],[Tiempo_normal (ns)]]&lt;$G$509)</f>
        <v>0</v>
      </c>
      <c r="X323" s="8">
        <v>320</v>
      </c>
      <c r="Y323" t="b">
        <f>OR(Tabla4[[#This Row],[Tiempo_lineal (ns)]]&gt;$I$508,Tabla4[[#This Row],[Tiempo_lineal (ns)]]&lt;$I$509)</f>
        <v>1</v>
      </c>
      <c r="Z323" t="b">
        <f>OR(Tabla4[[#This Row],[Tiempo_normal (ns)]]&gt;$J$508,Tabla4[[#This Row],[Tiempo_normal (ns)]]&lt;$J$509)</f>
        <v>0</v>
      </c>
      <c r="AA323" s="8">
        <v>320</v>
      </c>
      <c r="AB323" t="b">
        <f>OR(Tabla5[[#This Row],[Tiempo_lineal (ns)]]&gt;$L$508,Tabla5[[#This Row],[Tiempo_lineal (ns)]]&lt;$L$509)</f>
        <v>0</v>
      </c>
      <c r="AC323" t="b">
        <f>OR(Tabla5[[#This Row],[Tiempo_normal (ns)]]&gt;$M$508,Tabla5[[#This Row],[Tiempo_normal (ns)]]&lt;$M$509)</f>
        <v>0</v>
      </c>
      <c r="AD323" s="8">
        <v>320</v>
      </c>
      <c r="AE323" t="b">
        <f>OR(Tabla6[[#This Row],[Tiempo_lineal (ns)]]&gt;$O$508,Tabla6[[#This Row],[Tiempo_lineal (ns)]]&lt;$O$509)</f>
        <v>1</v>
      </c>
      <c r="AF323" s="1" t="b">
        <f>OR(Tabla6[[#This Row],[Tiempo_normal (ns)]]&gt;$P$508,Tabla6[[#This Row],[Tiempo_normal (ns)]]&lt;$P$509)</f>
        <v>0</v>
      </c>
    </row>
    <row r="324" spans="2:32" x14ac:dyDescent="0.3">
      <c r="B324">
        <v>321</v>
      </c>
      <c r="C324">
        <v>111</v>
      </c>
      <c r="D324">
        <v>67</v>
      </c>
      <c r="E324">
        <v>321</v>
      </c>
      <c r="F324">
        <v>192</v>
      </c>
      <c r="G324">
        <v>82</v>
      </c>
      <c r="H324">
        <v>321</v>
      </c>
      <c r="I324">
        <v>1247</v>
      </c>
      <c r="J324">
        <v>426</v>
      </c>
      <c r="K324">
        <v>321</v>
      </c>
      <c r="L324">
        <v>1812</v>
      </c>
      <c r="M324">
        <v>343</v>
      </c>
      <c r="N324">
        <v>321</v>
      </c>
      <c r="O324">
        <v>3532</v>
      </c>
      <c r="P324">
        <v>1035</v>
      </c>
      <c r="R324" s="7">
        <v>321</v>
      </c>
      <c r="S324" t="b">
        <f>OR(Tabla1[[#This Row],[Tiempo_lineal (ns)]]&gt;$C$508,Tabla1[[#This Row],[Tiempo_lineal (ns)]]&lt;$C$509)</f>
        <v>0</v>
      </c>
      <c r="T324" t="b">
        <f>OR(Tabla1[[#This Row],[Tiempo_normal (ns)]]&gt;$D$508,Tabla1[[#This Row],[Tiempo_normal (ns)]]&lt;$D$509)</f>
        <v>0</v>
      </c>
      <c r="U324" s="7">
        <v>321</v>
      </c>
      <c r="V324" t="b">
        <f>OR(Tabla3[[#This Row],[Tiempo_lineal (ns)]]&gt;$F$508,Tabla3[[#This Row],[Tiempo_lineal (ns)]]&lt;$F$509)</f>
        <v>0</v>
      </c>
      <c r="W324" t="b">
        <f>OR(Tabla3[[#This Row],[Tiempo_normal (ns)]]&gt;$G$508,Tabla3[[#This Row],[Tiempo_normal (ns)]]&lt;$G$509)</f>
        <v>0</v>
      </c>
      <c r="X324" s="7">
        <v>321</v>
      </c>
      <c r="Y324" t="b">
        <f>OR(Tabla4[[#This Row],[Tiempo_lineal (ns)]]&gt;$I$508,Tabla4[[#This Row],[Tiempo_lineal (ns)]]&lt;$I$509)</f>
        <v>1</v>
      </c>
      <c r="Z324" t="b">
        <f>OR(Tabla4[[#This Row],[Tiempo_normal (ns)]]&gt;$J$508,Tabla4[[#This Row],[Tiempo_normal (ns)]]&lt;$J$509)</f>
        <v>1</v>
      </c>
      <c r="AA324" s="7">
        <v>321</v>
      </c>
      <c r="AB324" t="b">
        <f>OR(Tabla5[[#This Row],[Tiempo_lineal (ns)]]&gt;$L$508,Tabla5[[#This Row],[Tiempo_lineal (ns)]]&lt;$L$509)</f>
        <v>0</v>
      </c>
      <c r="AC324" t="b">
        <f>OR(Tabla5[[#This Row],[Tiempo_normal (ns)]]&gt;$M$508,Tabla5[[#This Row],[Tiempo_normal (ns)]]&lt;$M$509)</f>
        <v>0</v>
      </c>
      <c r="AD324" s="7">
        <v>321</v>
      </c>
      <c r="AE324" t="b">
        <f>OR(Tabla6[[#This Row],[Tiempo_lineal (ns)]]&gt;$O$508,Tabla6[[#This Row],[Tiempo_lineal (ns)]]&lt;$O$509)</f>
        <v>0</v>
      </c>
      <c r="AF324" s="1" t="b">
        <f>OR(Tabla6[[#This Row],[Tiempo_normal (ns)]]&gt;$P$508,Tabla6[[#This Row],[Tiempo_normal (ns)]]&lt;$P$509)</f>
        <v>0</v>
      </c>
    </row>
    <row r="325" spans="2:32" x14ac:dyDescent="0.3">
      <c r="B325">
        <v>322</v>
      </c>
      <c r="C325">
        <v>152</v>
      </c>
      <c r="D325">
        <v>72</v>
      </c>
      <c r="E325">
        <v>322</v>
      </c>
      <c r="F325">
        <v>175</v>
      </c>
      <c r="G325">
        <v>106</v>
      </c>
      <c r="H325">
        <v>322</v>
      </c>
      <c r="I325">
        <v>214</v>
      </c>
      <c r="J325">
        <v>215</v>
      </c>
      <c r="K325">
        <v>322</v>
      </c>
      <c r="L325">
        <v>2627</v>
      </c>
      <c r="M325">
        <v>419</v>
      </c>
      <c r="N325">
        <v>322</v>
      </c>
      <c r="O325">
        <v>146240</v>
      </c>
      <c r="P325">
        <v>1280</v>
      </c>
      <c r="R325" s="8">
        <v>322</v>
      </c>
      <c r="S325" t="b">
        <f>OR(Tabla1[[#This Row],[Tiempo_lineal (ns)]]&gt;$C$508,Tabla1[[#This Row],[Tiempo_lineal (ns)]]&lt;$C$509)</f>
        <v>0</v>
      </c>
      <c r="T325" t="b">
        <f>OR(Tabla1[[#This Row],[Tiempo_normal (ns)]]&gt;$D$508,Tabla1[[#This Row],[Tiempo_normal (ns)]]&lt;$D$509)</f>
        <v>0</v>
      </c>
      <c r="U325" s="8">
        <v>322</v>
      </c>
      <c r="V325" t="b">
        <f>OR(Tabla3[[#This Row],[Tiempo_lineal (ns)]]&gt;$F$508,Tabla3[[#This Row],[Tiempo_lineal (ns)]]&lt;$F$509)</f>
        <v>0</v>
      </c>
      <c r="W325" t="b">
        <f>OR(Tabla3[[#This Row],[Tiempo_normal (ns)]]&gt;$G$508,Tabla3[[#This Row],[Tiempo_normal (ns)]]&lt;$G$509)</f>
        <v>0</v>
      </c>
      <c r="X325" s="8">
        <v>322</v>
      </c>
      <c r="Y325" t="b">
        <f>OR(Tabla4[[#This Row],[Tiempo_lineal (ns)]]&gt;$I$508,Tabla4[[#This Row],[Tiempo_lineal (ns)]]&lt;$I$509)</f>
        <v>0</v>
      </c>
      <c r="Z325" t="b">
        <f>OR(Tabla4[[#This Row],[Tiempo_normal (ns)]]&gt;$J$508,Tabla4[[#This Row],[Tiempo_normal (ns)]]&lt;$J$509)</f>
        <v>0</v>
      </c>
      <c r="AA325" s="8">
        <v>322</v>
      </c>
      <c r="AB325" t="b">
        <f>OR(Tabla5[[#This Row],[Tiempo_lineal (ns)]]&gt;$L$508,Tabla5[[#This Row],[Tiempo_lineal (ns)]]&lt;$L$509)</f>
        <v>0</v>
      </c>
      <c r="AC325" t="b">
        <f>OR(Tabla5[[#This Row],[Tiempo_normal (ns)]]&gt;$M$508,Tabla5[[#This Row],[Tiempo_normal (ns)]]&lt;$M$509)</f>
        <v>0</v>
      </c>
      <c r="AD325" s="8">
        <v>322</v>
      </c>
      <c r="AE325" t="b">
        <f>OR(Tabla6[[#This Row],[Tiempo_lineal (ns)]]&gt;$O$508,Tabla6[[#This Row],[Tiempo_lineal (ns)]]&lt;$O$509)</f>
        <v>1</v>
      </c>
      <c r="AF325" s="1" t="b">
        <f>OR(Tabla6[[#This Row],[Tiempo_normal (ns)]]&gt;$P$508,Tabla6[[#This Row],[Tiempo_normal (ns)]]&lt;$P$509)</f>
        <v>0</v>
      </c>
    </row>
    <row r="326" spans="2:32" x14ac:dyDescent="0.3">
      <c r="B326">
        <v>323</v>
      </c>
      <c r="C326">
        <v>100</v>
      </c>
      <c r="D326">
        <v>62</v>
      </c>
      <c r="E326">
        <v>323</v>
      </c>
      <c r="F326">
        <v>201</v>
      </c>
      <c r="G326">
        <v>58</v>
      </c>
      <c r="H326">
        <v>323</v>
      </c>
      <c r="I326">
        <v>216</v>
      </c>
      <c r="J326">
        <v>118</v>
      </c>
      <c r="K326">
        <v>323</v>
      </c>
      <c r="L326">
        <v>1177</v>
      </c>
      <c r="M326">
        <v>159</v>
      </c>
      <c r="N326">
        <v>323</v>
      </c>
      <c r="O326">
        <v>3037</v>
      </c>
      <c r="P326">
        <v>2137</v>
      </c>
      <c r="R326" s="7">
        <v>323</v>
      </c>
      <c r="S326" t="b">
        <f>OR(Tabla1[[#This Row],[Tiempo_lineal (ns)]]&gt;$C$508,Tabla1[[#This Row],[Tiempo_lineal (ns)]]&lt;$C$509)</f>
        <v>0</v>
      </c>
      <c r="T326" t="b">
        <f>OR(Tabla1[[#This Row],[Tiempo_normal (ns)]]&gt;$D$508,Tabla1[[#This Row],[Tiempo_normal (ns)]]&lt;$D$509)</f>
        <v>0</v>
      </c>
      <c r="U326" s="7">
        <v>323</v>
      </c>
      <c r="V326" t="b">
        <f>OR(Tabla3[[#This Row],[Tiempo_lineal (ns)]]&gt;$F$508,Tabla3[[#This Row],[Tiempo_lineal (ns)]]&lt;$F$509)</f>
        <v>0</v>
      </c>
      <c r="W326" t="b">
        <f>OR(Tabla3[[#This Row],[Tiempo_normal (ns)]]&gt;$G$508,Tabla3[[#This Row],[Tiempo_normal (ns)]]&lt;$G$509)</f>
        <v>0</v>
      </c>
      <c r="X326" s="7">
        <v>323</v>
      </c>
      <c r="Y326" t="b">
        <f>OR(Tabla4[[#This Row],[Tiempo_lineal (ns)]]&gt;$I$508,Tabla4[[#This Row],[Tiempo_lineal (ns)]]&lt;$I$509)</f>
        <v>0</v>
      </c>
      <c r="Z326" t="b">
        <f>OR(Tabla4[[#This Row],[Tiempo_normal (ns)]]&gt;$J$508,Tabla4[[#This Row],[Tiempo_normal (ns)]]&lt;$J$509)</f>
        <v>0</v>
      </c>
      <c r="AA326" s="7">
        <v>323</v>
      </c>
      <c r="AB326" t="b">
        <f>OR(Tabla5[[#This Row],[Tiempo_lineal (ns)]]&gt;$L$508,Tabla5[[#This Row],[Tiempo_lineal (ns)]]&lt;$L$509)</f>
        <v>0</v>
      </c>
      <c r="AC326" t="b">
        <f>OR(Tabla5[[#This Row],[Tiempo_normal (ns)]]&gt;$M$508,Tabla5[[#This Row],[Tiempo_normal (ns)]]&lt;$M$509)</f>
        <v>0</v>
      </c>
      <c r="AD326" s="7">
        <v>323</v>
      </c>
      <c r="AE326" t="b">
        <f>OR(Tabla6[[#This Row],[Tiempo_lineal (ns)]]&gt;$O$508,Tabla6[[#This Row],[Tiempo_lineal (ns)]]&lt;$O$509)</f>
        <v>0</v>
      </c>
      <c r="AF326" s="1" t="b">
        <f>OR(Tabla6[[#This Row],[Tiempo_normal (ns)]]&gt;$P$508,Tabla6[[#This Row],[Tiempo_normal (ns)]]&lt;$P$509)</f>
        <v>0</v>
      </c>
    </row>
    <row r="327" spans="2:32" x14ac:dyDescent="0.3">
      <c r="B327">
        <v>324</v>
      </c>
      <c r="C327">
        <v>102</v>
      </c>
      <c r="D327">
        <v>58</v>
      </c>
      <c r="E327">
        <v>324</v>
      </c>
      <c r="F327">
        <v>165</v>
      </c>
      <c r="G327">
        <v>241</v>
      </c>
      <c r="H327">
        <v>324</v>
      </c>
      <c r="I327">
        <v>271</v>
      </c>
      <c r="J327">
        <v>256</v>
      </c>
      <c r="K327">
        <v>324</v>
      </c>
      <c r="L327">
        <v>1711</v>
      </c>
      <c r="M327">
        <v>605</v>
      </c>
      <c r="N327">
        <v>324</v>
      </c>
      <c r="O327">
        <v>3201</v>
      </c>
      <c r="P327">
        <v>689</v>
      </c>
      <c r="R327" s="8">
        <v>324</v>
      </c>
      <c r="S327" t="b">
        <f>OR(Tabla1[[#This Row],[Tiempo_lineal (ns)]]&gt;$C$508,Tabla1[[#This Row],[Tiempo_lineal (ns)]]&lt;$C$509)</f>
        <v>0</v>
      </c>
      <c r="T327" t="b">
        <f>OR(Tabla1[[#This Row],[Tiempo_normal (ns)]]&gt;$D$508,Tabla1[[#This Row],[Tiempo_normal (ns)]]&lt;$D$509)</f>
        <v>0</v>
      </c>
      <c r="U327" s="8">
        <v>324</v>
      </c>
      <c r="V327" t="b">
        <f>OR(Tabla3[[#This Row],[Tiempo_lineal (ns)]]&gt;$F$508,Tabla3[[#This Row],[Tiempo_lineal (ns)]]&lt;$F$509)</f>
        <v>0</v>
      </c>
      <c r="W327" t="b">
        <f>OR(Tabla3[[#This Row],[Tiempo_normal (ns)]]&gt;$G$508,Tabla3[[#This Row],[Tiempo_normal (ns)]]&lt;$G$509)</f>
        <v>0</v>
      </c>
      <c r="X327" s="8">
        <v>324</v>
      </c>
      <c r="Y327" t="b">
        <f>OR(Tabla4[[#This Row],[Tiempo_lineal (ns)]]&gt;$I$508,Tabla4[[#This Row],[Tiempo_lineal (ns)]]&lt;$I$509)</f>
        <v>0</v>
      </c>
      <c r="Z327" t="b">
        <f>OR(Tabla4[[#This Row],[Tiempo_normal (ns)]]&gt;$J$508,Tabla4[[#This Row],[Tiempo_normal (ns)]]&lt;$J$509)</f>
        <v>0</v>
      </c>
      <c r="AA327" s="8">
        <v>324</v>
      </c>
      <c r="AB327" t="b">
        <f>OR(Tabla5[[#This Row],[Tiempo_lineal (ns)]]&gt;$L$508,Tabla5[[#This Row],[Tiempo_lineal (ns)]]&lt;$L$509)</f>
        <v>0</v>
      </c>
      <c r="AC327" t="b">
        <f>OR(Tabla5[[#This Row],[Tiempo_normal (ns)]]&gt;$M$508,Tabla5[[#This Row],[Tiempo_normal (ns)]]&lt;$M$509)</f>
        <v>0</v>
      </c>
      <c r="AD327" s="8">
        <v>324</v>
      </c>
      <c r="AE327" t="b">
        <f>OR(Tabla6[[#This Row],[Tiempo_lineal (ns)]]&gt;$O$508,Tabla6[[#This Row],[Tiempo_lineal (ns)]]&lt;$O$509)</f>
        <v>0</v>
      </c>
      <c r="AF327" s="1" t="b">
        <f>OR(Tabla6[[#This Row],[Tiempo_normal (ns)]]&gt;$P$508,Tabla6[[#This Row],[Tiempo_normal (ns)]]&lt;$P$509)</f>
        <v>0</v>
      </c>
    </row>
    <row r="328" spans="2:32" x14ac:dyDescent="0.3">
      <c r="B328">
        <v>325</v>
      </c>
      <c r="C328">
        <v>109</v>
      </c>
      <c r="D328">
        <v>76</v>
      </c>
      <c r="E328">
        <v>325</v>
      </c>
      <c r="F328">
        <v>227</v>
      </c>
      <c r="G328">
        <v>169</v>
      </c>
      <c r="H328">
        <v>325</v>
      </c>
      <c r="I328">
        <v>192</v>
      </c>
      <c r="J328">
        <v>127</v>
      </c>
      <c r="K328">
        <v>325</v>
      </c>
      <c r="L328">
        <v>6697</v>
      </c>
      <c r="M328">
        <v>515</v>
      </c>
      <c r="N328">
        <v>325</v>
      </c>
      <c r="O328">
        <v>4320</v>
      </c>
      <c r="P328">
        <v>641</v>
      </c>
      <c r="R328" s="7">
        <v>325</v>
      </c>
      <c r="S328" t="b">
        <f>OR(Tabla1[[#This Row],[Tiempo_lineal (ns)]]&gt;$C$508,Tabla1[[#This Row],[Tiempo_lineal (ns)]]&lt;$C$509)</f>
        <v>0</v>
      </c>
      <c r="T328" t="b">
        <f>OR(Tabla1[[#This Row],[Tiempo_normal (ns)]]&gt;$D$508,Tabla1[[#This Row],[Tiempo_normal (ns)]]&lt;$D$509)</f>
        <v>0</v>
      </c>
      <c r="U328" s="7">
        <v>325</v>
      </c>
      <c r="V328" t="b">
        <f>OR(Tabla3[[#This Row],[Tiempo_lineal (ns)]]&gt;$F$508,Tabla3[[#This Row],[Tiempo_lineal (ns)]]&lt;$F$509)</f>
        <v>0</v>
      </c>
      <c r="W328" t="b">
        <f>OR(Tabla3[[#This Row],[Tiempo_normal (ns)]]&gt;$G$508,Tabla3[[#This Row],[Tiempo_normal (ns)]]&lt;$G$509)</f>
        <v>0</v>
      </c>
      <c r="X328" s="7">
        <v>325</v>
      </c>
      <c r="Y328" t="b">
        <f>OR(Tabla4[[#This Row],[Tiempo_lineal (ns)]]&gt;$I$508,Tabla4[[#This Row],[Tiempo_lineal (ns)]]&lt;$I$509)</f>
        <v>0</v>
      </c>
      <c r="Z328" t="b">
        <f>OR(Tabla4[[#This Row],[Tiempo_normal (ns)]]&gt;$J$508,Tabla4[[#This Row],[Tiempo_normal (ns)]]&lt;$J$509)</f>
        <v>0</v>
      </c>
      <c r="AA328" s="7">
        <v>325</v>
      </c>
      <c r="AB328" t="b">
        <f>OR(Tabla5[[#This Row],[Tiempo_lineal (ns)]]&gt;$L$508,Tabla5[[#This Row],[Tiempo_lineal (ns)]]&lt;$L$509)</f>
        <v>1</v>
      </c>
      <c r="AC328" t="b">
        <f>OR(Tabla5[[#This Row],[Tiempo_normal (ns)]]&gt;$M$508,Tabla5[[#This Row],[Tiempo_normal (ns)]]&lt;$M$509)</f>
        <v>0</v>
      </c>
      <c r="AD328" s="7">
        <v>325</v>
      </c>
      <c r="AE328" t="b">
        <f>OR(Tabla6[[#This Row],[Tiempo_lineal (ns)]]&gt;$O$508,Tabla6[[#This Row],[Tiempo_lineal (ns)]]&lt;$O$509)</f>
        <v>0</v>
      </c>
      <c r="AF328" s="1" t="b">
        <f>OR(Tabla6[[#This Row],[Tiempo_normal (ns)]]&gt;$P$508,Tabla6[[#This Row],[Tiempo_normal (ns)]]&lt;$P$509)</f>
        <v>0</v>
      </c>
    </row>
    <row r="329" spans="2:32" x14ac:dyDescent="0.3">
      <c r="B329">
        <v>326</v>
      </c>
      <c r="C329">
        <v>117</v>
      </c>
      <c r="D329">
        <v>73</v>
      </c>
      <c r="E329">
        <v>326</v>
      </c>
      <c r="F329">
        <v>122</v>
      </c>
      <c r="G329">
        <v>60</v>
      </c>
      <c r="H329">
        <v>326</v>
      </c>
      <c r="I329">
        <v>174</v>
      </c>
      <c r="J329">
        <v>569</v>
      </c>
      <c r="K329">
        <v>326</v>
      </c>
      <c r="L329">
        <v>2686</v>
      </c>
      <c r="M329">
        <v>770</v>
      </c>
      <c r="N329">
        <v>326</v>
      </c>
      <c r="O329">
        <v>2841</v>
      </c>
      <c r="P329">
        <v>2042</v>
      </c>
      <c r="R329" s="8">
        <v>326</v>
      </c>
      <c r="S329" t="b">
        <f>OR(Tabla1[[#This Row],[Tiempo_lineal (ns)]]&gt;$C$508,Tabla1[[#This Row],[Tiempo_lineal (ns)]]&lt;$C$509)</f>
        <v>0</v>
      </c>
      <c r="T329" t="b">
        <f>OR(Tabla1[[#This Row],[Tiempo_normal (ns)]]&gt;$D$508,Tabla1[[#This Row],[Tiempo_normal (ns)]]&lt;$D$509)</f>
        <v>0</v>
      </c>
      <c r="U329" s="8">
        <v>326</v>
      </c>
      <c r="V329" t="b">
        <f>OR(Tabla3[[#This Row],[Tiempo_lineal (ns)]]&gt;$F$508,Tabla3[[#This Row],[Tiempo_lineal (ns)]]&lt;$F$509)</f>
        <v>0</v>
      </c>
      <c r="W329" t="b">
        <f>OR(Tabla3[[#This Row],[Tiempo_normal (ns)]]&gt;$G$508,Tabla3[[#This Row],[Tiempo_normal (ns)]]&lt;$G$509)</f>
        <v>0</v>
      </c>
      <c r="X329" s="8">
        <v>326</v>
      </c>
      <c r="Y329" t="b">
        <f>OR(Tabla4[[#This Row],[Tiempo_lineal (ns)]]&gt;$I$508,Tabla4[[#This Row],[Tiempo_lineal (ns)]]&lt;$I$509)</f>
        <v>0</v>
      </c>
      <c r="Z329" t="b">
        <f>OR(Tabla4[[#This Row],[Tiempo_normal (ns)]]&gt;$J$508,Tabla4[[#This Row],[Tiempo_normal (ns)]]&lt;$J$509)</f>
        <v>1</v>
      </c>
      <c r="AA329" s="8">
        <v>326</v>
      </c>
      <c r="AB329" t="b">
        <f>OR(Tabla5[[#This Row],[Tiempo_lineal (ns)]]&gt;$L$508,Tabla5[[#This Row],[Tiempo_lineal (ns)]]&lt;$L$509)</f>
        <v>0</v>
      </c>
      <c r="AC329" t="b">
        <f>OR(Tabla5[[#This Row],[Tiempo_normal (ns)]]&gt;$M$508,Tabla5[[#This Row],[Tiempo_normal (ns)]]&lt;$M$509)</f>
        <v>0</v>
      </c>
      <c r="AD329" s="8">
        <v>326</v>
      </c>
      <c r="AE329" t="b">
        <f>OR(Tabla6[[#This Row],[Tiempo_lineal (ns)]]&gt;$O$508,Tabla6[[#This Row],[Tiempo_lineal (ns)]]&lt;$O$509)</f>
        <v>0</v>
      </c>
      <c r="AF329" s="1" t="b">
        <f>OR(Tabla6[[#This Row],[Tiempo_normal (ns)]]&gt;$P$508,Tabla6[[#This Row],[Tiempo_normal (ns)]]&lt;$P$509)</f>
        <v>0</v>
      </c>
    </row>
    <row r="330" spans="2:32" x14ac:dyDescent="0.3">
      <c r="B330">
        <v>327</v>
      </c>
      <c r="C330">
        <v>119</v>
      </c>
      <c r="D330">
        <v>45</v>
      </c>
      <c r="E330">
        <v>327</v>
      </c>
      <c r="F330">
        <v>124</v>
      </c>
      <c r="G330">
        <v>104</v>
      </c>
      <c r="H330">
        <v>327</v>
      </c>
      <c r="I330">
        <v>252</v>
      </c>
      <c r="J330">
        <v>154</v>
      </c>
      <c r="K330">
        <v>327</v>
      </c>
      <c r="L330">
        <v>2461</v>
      </c>
      <c r="M330">
        <v>640</v>
      </c>
      <c r="N330">
        <v>327</v>
      </c>
      <c r="O330">
        <v>2228</v>
      </c>
      <c r="P330">
        <v>759</v>
      </c>
      <c r="R330" s="7">
        <v>327</v>
      </c>
      <c r="S330" t="b">
        <f>OR(Tabla1[[#This Row],[Tiempo_lineal (ns)]]&gt;$C$508,Tabla1[[#This Row],[Tiempo_lineal (ns)]]&lt;$C$509)</f>
        <v>0</v>
      </c>
      <c r="T330" t="b">
        <f>OR(Tabla1[[#This Row],[Tiempo_normal (ns)]]&gt;$D$508,Tabla1[[#This Row],[Tiempo_normal (ns)]]&lt;$D$509)</f>
        <v>0</v>
      </c>
      <c r="U330" s="7">
        <v>327</v>
      </c>
      <c r="V330" t="b">
        <f>OR(Tabla3[[#This Row],[Tiempo_lineal (ns)]]&gt;$F$508,Tabla3[[#This Row],[Tiempo_lineal (ns)]]&lt;$F$509)</f>
        <v>0</v>
      </c>
      <c r="W330" t="b">
        <f>OR(Tabla3[[#This Row],[Tiempo_normal (ns)]]&gt;$G$508,Tabla3[[#This Row],[Tiempo_normal (ns)]]&lt;$G$509)</f>
        <v>0</v>
      </c>
      <c r="X330" s="7">
        <v>327</v>
      </c>
      <c r="Y330" t="b">
        <f>OR(Tabla4[[#This Row],[Tiempo_lineal (ns)]]&gt;$I$508,Tabla4[[#This Row],[Tiempo_lineal (ns)]]&lt;$I$509)</f>
        <v>0</v>
      </c>
      <c r="Z330" t="b">
        <f>OR(Tabla4[[#This Row],[Tiempo_normal (ns)]]&gt;$J$508,Tabla4[[#This Row],[Tiempo_normal (ns)]]&lt;$J$509)</f>
        <v>0</v>
      </c>
      <c r="AA330" s="7">
        <v>327</v>
      </c>
      <c r="AB330" t="b">
        <f>OR(Tabla5[[#This Row],[Tiempo_lineal (ns)]]&gt;$L$508,Tabla5[[#This Row],[Tiempo_lineal (ns)]]&lt;$L$509)</f>
        <v>0</v>
      </c>
      <c r="AC330" t="b">
        <f>OR(Tabla5[[#This Row],[Tiempo_normal (ns)]]&gt;$M$508,Tabla5[[#This Row],[Tiempo_normal (ns)]]&lt;$M$509)</f>
        <v>0</v>
      </c>
      <c r="AD330" s="7">
        <v>327</v>
      </c>
      <c r="AE330" t="b">
        <f>OR(Tabla6[[#This Row],[Tiempo_lineal (ns)]]&gt;$O$508,Tabla6[[#This Row],[Tiempo_lineal (ns)]]&lt;$O$509)</f>
        <v>0</v>
      </c>
      <c r="AF330" s="1" t="b">
        <f>OR(Tabla6[[#This Row],[Tiempo_normal (ns)]]&gt;$P$508,Tabla6[[#This Row],[Tiempo_normal (ns)]]&lt;$P$509)</f>
        <v>0</v>
      </c>
    </row>
    <row r="331" spans="2:32" x14ac:dyDescent="0.3">
      <c r="B331">
        <v>328</v>
      </c>
      <c r="C331">
        <v>111</v>
      </c>
      <c r="D331">
        <v>69</v>
      </c>
      <c r="E331">
        <v>328</v>
      </c>
      <c r="F331">
        <v>124</v>
      </c>
      <c r="G331">
        <v>65</v>
      </c>
      <c r="H331">
        <v>328</v>
      </c>
      <c r="I331">
        <v>176</v>
      </c>
      <c r="J331">
        <v>303</v>
      </c>
      <c r="K331">
        <v>328</v>
      </c>
      <c r="L331">
        <v>8160</v>
      </c>
      <c r="M331">
        <v>839</v>
      </c>
      <c r="N331">
        <v>328</v>
      </c>
      <c r="O331">
        <v>2888</v>
      </c>
      <c r="P331">
        <v>2625</v>
      </c>
      <c r="R331" s="8">
        <v>328</v>
      </c>
      <c r="S331" t="b">
        <f>OR(Tabla1[[#This Row],[Tiempo_lineal (ns)]]&gt;$C$508,Tabla1[[#This Row],[Tiempo_lineal (ns)]]&lt;$C$509)</f>
        <v>0</v>
      </c>
      <c r="T331" t="b">
        <f>OR(Tabla1[[#This Row],[Tiempo_normal (ns)]]&gt;$D$508,Tabla1[[#This Row],[Tiempo_normal (ns)]]&lt;$D$509)</f>
        <v>0</v>
      </c>
      <c r="U331" s="8">
        <v>328</v>
      </c>
      <c r="V331" t="b">
        <f>OR(Tabla3[[#This Row],[Tiempo_lineal (ns)]]&gt;$F$508,Tabla3[[#This Row],[Tiempo_lineal (ns)]]&lt;$F$509)</f>
        <v>0</v>
      </c>
      <c r="W331" t="b">
        <f>OR(Tabla3[[#This Row],[Tiempo_normal (ns)]]&gt;$G$508,Tabla3[[#This Row],[Tiempo_normal (ns)]]&lt;$G$509)</f>
        <v>0</v>
      </c>
      <c r="X331" s="8">
        <v>328</v>
      </c>
      <c r="Y331" t="b">
        <f>OR(Tabla4[[#This Row],[Tiempo_lineal (ns)]]&gt;$I$508,Tabla4[[#This Row],[Tiempo_lineal (ns)]]&lt;$I$509)</f>
        <v>0</v>
      </c>
      <c r="Z331" t="b">
        <f>OR(Tabla4[[#This Row],[Tiempo_normal (ns)]]&gt;$J$508,Tabla4[[#This Row],[Tiempo_normal (ns)]]&lt;$J$509)</f>
        <v>0</v>
      </c>
      <c r="AA331" s="8">
        <v>328</v>
      </c>
      <c r="AB331" t="b">
        <f>OR(Tabla5[[#This Row],[Tiempo_lineal (ns)]]&gt;$L$508,Tabla5[[#This Row],[Tiempo_lineal (ns)]]&lt;$L$509)</f>
        <v>1</v>
      </c>
      <c r="AC331" t="b">
        <f>OR(Tabla5[[#This Row],[Tiempo_normal (ns)]]&gt;$M$508,Tabla5[[#This Row],[Tiempo_normal (ns)]]&lt;$M$509)</f>
        <v>0</v>
      </c>
      <c r="AD331" s="8">
        <v>328</v>
      </c>
      <c r="AE331" t="b">
        <f>OR(Tabla6[[#This Row],[Tiempo_lineal (ns)]]&gt;$O$508,Tabla6[[#This Row],[Tiempo_lineal (ns)]]&lt;$O$509)</f>
        <v>0</v>
      </c>
      <c r="AF331" s="1" t="b">
        <f>OR(Tabla6[[#This Row],[Tiempo_normal (ns)]]&gt;$P$508,Tabla6[[#This Row],[Tiempo_normal (ns)]]&lt;$P$509)</f>
        <v>0</v>
      </c>
    </row>
    <row r="332" spans="2:32" x14ac:dyDescent="0.3">
      <c r="B332">
        <v>329</v>
      </c>
      <c r="C332">
        <v>111</v>
      </c>
      <c r="D332">
        <v>72</v>
      </c>
      <c r="E332">
        <v>329</v>
      </c>
      <c r="F332">
        <v>110</v>
      </c>
      <c r="G332">
        <v>85</v>
      </c>
      <c r="H332">
        <v>329</v>
      </c>
      <c r="I332">
        <v>904</v>
      </c>
      <c r="J332">
        <v>80</v>
      </c>
      <c r="K332">
        <v>329</v>
      </c>
      <c r="L332">
        <v>1896</v>
      </c>
      <c r="M332">
        <v>1440</v>
      </c>
      <c r="N332">
        <v>329</v>
      </c>
      <c r="O332">
        <v>1945</v>
      </c>
      <c r="P332">
        <v>651</v>
      </c>
      <c r="R332" s="7">
        <v>329</v>
      </c>
      <c r="S332" t="b">
        <f>OR(Tabla1[[#This Row],[Tiempo_lineal (ns)]]&gt;$C$508,Tabla1[[#This Row],[Tiempo_lineal (ns)]]&lt;$C$509)</f>
        <v>0</v>
      </c>
      <c r="T332" t="b">
        <f>OR(Tabla1[[#This Row],[Tiempo_normal (ns)]]&gt;$D$508,Tabla1[[#This Row],[Tiempo_normal (ns)]]&lt;$D$509)</f>
        <v>0</v>
      </c>
      <c r="U332" s="7">
        <v>329</v>
      </c>
      <c r="V332" t="b">
        <f>OR(Tabla3[[#This Row],[Tiempo_lineal (ns)]]&gt;$F$508,Tabla3[[#This Row],[Tiempo_lineal (ns)]]&lt;$F$509)</f>
        <v>0</v>
      </c>
      <c r="W332" t="b">
        <f>OR(Tabla3[[#This Row],[Tiempo_normal (ns)]]&gt;$G$508,Tabla3[[#This Row],[Tiempo_normal (ns)]]&lt;$G$509)</f>
        <v>0</v>
      </c>
      <c r="X332" s="7">
        <v>329</v>
      </c>
      <c r="Y332" t="b">
        <f>OR(Tabla4[[#This Row],[Tiempo_lineal (ns)]]&gt;$I$508,Tabla4[[#This Row],[Tiempo_lineal (ns)]]&lt;$I$509)</f>
        <v>1</v>
      </c>
      <c r="Z332" t="b">
        <f>OR(Tabla4[[#This Row],[Tiempo_normal (ns)]]&gt;$J$508,Tabla4[[#This Row],[Tiempo_normal (ns)]]&lt;$J$509)</f>
        <v>0</v>
      </c>
      <c r="AA332" s="7">
        <v>329</v>
      </c>
      <c r="AB332" t="b">
        <f>OR(Tabla5[[#This Row],[Tiempo_lineal (ns)]]&gt;$L$508,Tabla5[[#This Row],[Tiempo_lineal (ns)]]&lt;$L$509)</f>
        <v>0</v>
      </c>
      <c r="AC332" t="b">
        <f>OR(Tabla5[[#This Row],[Tiempo_normal (ns)]]&gt;$M$508,Tabla5[[#This Row],[Tiempo_normal (ns)]]&lt;$M$509)</f>
        <v>1</v>
      </c>
      <c r="AD332" s="7">
        <v>329</v>
      </c>
      <c r="AE332" t="b">
        <f>OR(Tabla6[[#This Row],[Tiempo_lineal (ns)]]&gt;$O$508,Tabla6[[#This Row],[Tiempo_lineal (ns)]]&lt;$O$509)</f>
        <v>0</v>
      </c>
      <c r="AF332" s="1" t="b">
        <f>OR(Tabla6[[#This Row],[Tiempo_normal (ns)]]&gt;$P$508,Tabla6[[#This Row],[Tiempo_normal (ns)]]&lt;$P$509)</f>
        <v>0</v>
      </c>
    </row>
    <row r="333" spans="2:32" x14ac:dyDescent="0.3">
      <c r="B333">
        <v>330</v>
      </c>
      <c r="C333">
        <v>135</v>
      </c>
      <c r="D333">
        <v>97</v>
      </c>
      <c r="E333">
        <v>330</v>
      </c>
      <c r="F333">
        <v>131</v>
      </c>
      <c r="G333">
        <v>104</v>
      </c>
      <c r="H333">
        <v>330</v>
      </c>
      <c r="I333">
        <v>195</v>
      </c>
      <c r="J333">
        <v>148</v>
      </c>
      <c r="K333">
        <v>330</v>
      </c>
      <c r="L333">
        <v>2316</v>
      </c>
      <c r="M333">
        <v>577</v>
      </c>
      <c r="N333">
        <v>330</v>
      </c>
      <c r="O333">
        <v>3382</v>
      </c>
      <c r="P333">
        <v>845</v>
      </c>
      <c r="R333" s="8">
        <v>330</v>
      </c>
      <c r="S333" t="b">
        <f>OR(Tabla1[[#This Row],[Tiempo_lineal (ns)]]&gt;$C$508,Tabla1[[#This Row],[Tiempo_lineal (ns)]]&lt;$C$509)</f>
        <v>0</v>
      </c>
      <c r="T333" t="b">
        <f>OR(Tabla1[[#This Row],[Tiempo_normal (ns)]]&gt;$D$508,Tabla1[[#This Row],[Tiempo_normal (ns)]]&lt;$D$509)</f>
        <v>0</v>
      </c>
      <c r="U333" s="8">
        <v>330</v>
      </c>
      <c r="V333" t="b">
        <f>OR(Tabla3[[#This Row],[Tiempo_lineal (ns)]]&gt;$F$508,Tabla3[[#This Row],[Tiempo_lineal (ns)]]&lt;$F$509)</f>
        <v>0</v>
      </c>
      <c r="W333" t="b">
        <f>OR(Tabla3[[#This Row],[Tiempo_normal (ns)]]&gt;$G$508,Tabla3[[#This Row],[Tiempo_normal (ns)]]&lt;$G$509)</f>
        <v>0</v>
      </c>
      <c r="X333" s="8">
        <v>330</v>
      </c>
      <c r="Y333" t="b">
        <f>OR(Tabla4[[#This Row],[Tiempo_lineal (ns)]]&gt;$I$508,Tabla4[[#This Row],[Tiempo_lineal (ns)]]&lt;$I$509)</f>
        <v>0</v>
      </c>
      <c r="Z333" t="b">
        <f>OR(Tabla4[[#This Row],[Tiempo_normal (ns)]]&gt;$J$508,Tabla4[[#This Row],[Tiempo_normal (ns)]]&lt;$J$509)</f>
        <v>0</v>
      </c>
      <c r="AA333" s="8">
        <v>330</v>
      </c>
      <c r="AB333" t="b">
        <f>OR(Tabla5[[#This Row],[Tiempo_lineal (ns)]]&gt;$L$508,Tabla5[[#This Row],[Tiempo_lineal (ns)]]&lt;$L$509)</f>
        <v>0</v>
      </c>
      <c r="AC333" t="b">
        <f>OR(Tabla5[[#This Row],[Tiempo_normal (ns)]]&gt;$M$508,Tabla5[[#This Row],[Tiempo_normal (ns)]]&lt;$M$509)</f>
        <v>0</v>
      </c>
      <c r="AD333" s="8">
        <v>330</v>
      </c>
      <c r="AE333" t="b">
        <f>OR(Tabla6[[#This Row],[Tiempo_lineal (ns)]]&gt;$O$508,Tabla6[[#This Row],[Tiempo_lineal (ns)]]&lt;$O$509)</f>
        <v>0</v>
      </c>
      <c r="AF333" s="1" t="b">
        <f>OR(Tabla6[[#This Row],[Tiempo_normal (ns)]]&gt;$P$508,Tabla6[[#This Row],[Tiempo_normal (ns)]]&lt;$P$509)</f>
        <v>0</v>
      </c>
    </row>
    <row r="334" spans="2:32" x14ac:dyDescent="0.3">
      <c r="B334">
        <v>331</v>
      </c>
      <c r="C334">
        <v>90</v>
      </c>
      <c r="D334">
        <v>75</v>
      </c>
      <c r="E334">
        <v>331</v>
      </c>
      <c r="F334">
        <v>202</v>
      </c>
      <c r="G334">
        <v>224</v>
      </c>
      <c r="H334">
        <v>331</v>
      </c>
      <c r="I334">
        <v>266</v>
      </c>
      <c r="J334">
        <v>163</v>
      </c>
      <c r="K334">
        <v>331</v>
      </c>
      <c r="L334">
        <v>2373</v>
      </c>
      <c r="M334">
        <v>393</v>
      </c>
      <c r="N334">
        <v>331</v>
      </c>
      <c r="O334">
        <v>2350</v>
      </c>
      <c r="P334">
        <v>1446</v>
      </c>
      <c r="R334" s="7">
        <v>331</v>
      </c>
      <c r="S334" t="b">
        <f>OR(Tabla1[[#This Row],[Tiempo_lineal (ns)]]&gt;$C$508,Tabla1[[#This Row],[Tiempo_lineal (ns)]]&lt;$C$509)</f>
        <v>0</v>
      </c>
      <c r="T334" t="b">
        <f>OR(Tabla1[[#This Row],[Tiempo_normal (ns)]]&gt;$D$508,Tabla1[[#This Row],[Tiempo_normal (ns)]]&lt;$D$509)</f>
        <v>0</v>
      </c>
      <c r="U334" s="7">
        <v>331</v>
      </c>
      <c r="V334" t="b">
        <f>OR(Tabla3[[#This Row],[Tiempo_lineal (ns)]]&gt;$F$508,Tabla3[[#This Row],[Tiempo_lineal (ns)]]&lt;$F$509)</f>
        <v>0</v>
      </c>
      <c r="W334" t="b">
        <f>OR(Tabla3[[#This Row],[Tiempo_normal (ns)]]&gt;$G$508,Tabla3[[#This Row],[Tiempo_normal (ns)]]&lt;$G$509)</f>
        <v>0</v>
      </c>
      <c r="X334" s="7">
        <v>331</v>
      </c>
      <c r="Y334" t="b">
        <f>OR(Tabla4[[#This Row],[Tiempo_lineal (ns)]]&gt;$I$508,Tabla4[[#This Row],[Tiempo_lineal (ns)]]&lt;$I$509)</f>
        <v>0</v>
      </c>
      <c r="Z334" t="b">
        <f>OR(Tabla4[[#This Row],[Tiempo_normal (ns)]]&gt;$J$508,Tabla4[[#This Row],[Tiempo_normal (ns)]]&lt;$J$509)</f>
        <v>0</v>
      </c>
      <c r="AA334" s="7">
        <v>331</v>
      </c>
      <c r="AB334" t="b">
        <f>OR(Tabla5[[#This Row],[Tiempo_lineal (ns)]]&gt;$L$508,Tabla5[[#This Row],[Tiempo_lineal (ns)]]&lt;$L$509)</f>
        <v>0</v>
      </c>
      <c r="AC334" t="b">
        <f>OR(Tabla5[[#This Row],[Tiempo_normal (ns)]]&gt;$M$508,Tabla5[[#This Row],[Tiempo_normal (ns)]]&lt;$M$509)</f>
        <v>0</v>
      </c>
      <c r="AD334" s="7">
        <v>331</v>
      </c>
      <c r="AE334" t="b">
        <f>OR(Tabla6[[#This Row],[Tiempo_lineal (ns)]]&gt;$O$508,Tabla6[[#This Row],[Tiempo_lineal (ns)]]&lt;$O$509)</f>
        <v>0</v>
      </c>
      <c r="AF334" s="1" t="b">
        <f>OR(Tabla6[[#This Row],[Tiempo_normal (ns)]]&gt;$P$508,Tabla6[[#This Row],[Tiempo_normal (ns)]]&lt;$P$509)</f>
        <v>0</v>
      </c>
    </row>
    <row r="335" spans="2:32" x14ac:dyDescent="0.3">
      <c r="B335">
        <v>332</v>
      </c>
      <c r="C335">
        <v>123</v>
      </c>
      <c r="D335">
        <v>44</v>
      </c>
      <c r="E335">
        <v>332</v>
      </c>
      <c r="F335">
        <v>159</v>
      </c>
      <c r="G335">
        <v>152</v>
      </c>
      <c r="H335">
        <v>332</v>
      </c>
      <c r="I335">
        <v>197</v>
      </c>
      <c r="J335">
        <v>313</v>
      </c>
      <c r="K335">
        <v>332</v>
      </c>
      <c r="L335">
        <v>1692</v>
      </c>
      <c r="M335">
        <v>405</v>
      </c>
      <c r="N335">
        <v>332</v>
      </c>
      <c r="O335">
        <v>2320</v>
      </c>
      <c r="P335">
        <v>1550</v>
      </c>
      <c r="R335" s="8">
        <v>332</v>
      </c>
      <c r="S335" t="b">
        <f>OR(Tabla1[[#This Row],[Tiempo_lineal (ns)]]&gt;$C$508,Tabla1[[#This Row],[Tiempo_lineal (ns)]]&lt;$C$509)</f>
        <v>0</v>
      </c>
      <c r="T335" t="b">
        <f>OR(Tabla1[[#This Row],[Tiempo_normal (ns)]]&gt;$D$508,Tabla1[[#This Row],[Tiempo_normal (ns)]]&lt;$D$509)</f>
        <v>0</v>
      </c>
      <c r="U335" s="8">
        <v>332</v>
      </c>
      <c r="V335" t="b">
        <f>OR(Tabla3[[#This Row],[Tiempo_lineal (ns)]]&gt;$F$508,Tabla3[[#This Row],[Tiempo_lineal (ns)]]&lt;$F$509)</f>
        <v>0</v>
      </c>
      <c r="W335" t="b">
        <f>OR(Tabla3[[#This Row],[Tiempo_normal (ns)]]&gt;$G$508,Tabla3[[#This Row],[Tiempo_normal (ns)]]&lt;$G$509)</f>
        <v>0</v>
      </c>
      <c r="X335" s="8">
        <v>332</v>
      </c>
      <c r="Y335" t="b">
        <f>OR(Tabla4[[#This Row],[Tiempo_lineal (ns)]]&gt;$I$508,Tabla4[[#This Row],[Tiempo_lineal (ns)]]&lt;$I$509)</f>
        <v>0</v>
      </c>
      <c r="Z335" t="b">
        <f>OR(Tabla4[[#This Row],[Tiempo_normal (ns)]]&gt;$J$508,Tabla4[[#This Row],[Tiempo_normal (ns)]]&lt;$J$509)</f>
        <v>0</v>
      </c>
      <c r="AA335" s="8">
        <v>332</v>
      </c>
      <c r="AB335" t="b">
        <f>OR(Tabla5[[#This Row],[Tiempo_lineal (ns)]]&gt;$L$508,Tabla5[[#This Row],[Tiempo_lineal (ns)]]&lt;$L$509)</f>
        <v>0</v>
      </c>
      <c r="AC335" t="b">
        <f>OR(Tabla5[[#This Row],[Tiempo_normal (ns)]]&gt;$M$508,Tabla5[[#This Row],[Tiempo_normal (ns)]]&lt;$M$509)</f>
        <v>0</v>
      </c>
      <c r="AD335" s="8">
        <v>332</v>
      </c>
      <c r="AE335" t="b">
        <f>OR(Tabla6[[#This Row],[Tiempo_lineal (ns)]]&gt;$O$508,Tabla6[[#This Row],[Tiempo_lineal (ns)]]&lt;$O$509)</f>
        <v>0</v>
      </c>
      <c r="AF335" s="1" t="b">
        <f>OR(Tabla6[[#This Row],[Tiempo_normal (ns)]]&gt;$P$508,Tabla6[[#This Row],[Tiempo_normal (ns)]]&lt;$P$509)</f>
        <v>0</v>
      </c>
    </row>
    <row r="336" spans="2:32" x14ac:dyDescent="0.3">
      <c r="B336">
        <v>333</v>
      </c>
      <c r="C336">
        <v>100</v>
      </c>
      <c r="D336">
        <v>52</v>
      </c>
      <c r="E336">
        <v>333</v>
      </c>
      <c r="F336">
        <v>235</v>
      </c>
      <c r="G336">
        <v>142</v>
      </c>
      <c r="H336">
        <v>333</v>
      </c>
      <c r="I336">
        <v>220</v>
      </c>
      <c r="J336">
        <v>286</v>
      </c>
      <c r="K336">
        <v>333</v>
      </c>
      <c r="L336">
        <v>1838</v>
      </c>
      <c r="M336">
        <v>492</v>
      </c>
      <c r="N336">
        <v>333</v>
      </c>
      <c r="O336">
        <v>3554</v>
      </c>
      <c r="P336">
        <v>1569</v>
      </c>
      <c r="R336" s="7">
        <v>333</v>
      </c>
      <c r="S336" t="b">
        <f>OR(Tabla1[[#This Row],[Tiempo_lineal (ns)]]&gt;$C$508,Tabla1[[#This Row],[Tiempo_lineal (ns)]]&lt;$C$509)</f>
        <v>0</v>
      </c>
      <c r="T336" t="b">
        <f>OR(Tabla1[[#This Row],[Tiempo_normal (ns)]]&gt;$D$508,Tabla1[[#This Row],[Tiempo_normal (ns)]]&lt;$D$509)</f>
        <v>0</v>
      </c>
      <c r="U336" s="7">
        <v>333</v>
      </c>
      <c r="V336" t="b">
        <f>OR(Tabla3[[#This Row],[Tiempo_lineal (ns)]]&gt;$F$508,Tabla3[[#This Row],[Tiempo_lineal (ns)]]&lt;$F$509)</f>
        <v>0</v>
      </c>
      <c r="W336" t="b">
        <f>OR(Tabla3[[#This Row],[Tiempo_normal (ns)]]&gt;$G$508,Tabla3[[#This Row],[Tiempo_normal (ns)]]&lt;$G$509)</f>
        <v>0</v>
      </c>
      <c r="X336" s="7">
        <v>333</v>
      </c>
      <c r="Y336" t="b">
        <f>OR(Tabla4[[#This Row],[Tiempo_lineal (ns)]]&gt;$I$508,Tabla4[[#This Row],[Tiempo_lineal (ns)]]&lt;$I$509)</f>
        <v>0</v>
      </c>
      <c r="Z336" t="b">
        <f>OR(Tabla4[[#This Row],[Tiempo_normal (ns)]]&gt;$J$508,Tabla4[[#This Row],[Tiempo_normal (ns)]]&lt;$J$509)</f>
        <v>0</v>
      </c>
      <c r="AA336" s="7">
        <v>333</v>
      </c>
      <c r="AB336" t="b">
        <f>OR(Tabla5[[#This Row],[Tiempo_lineal (ns)]]&gt;$L$508,Tabla5[[#This Row],[Tiempo_lineal (ns)]]&lt;$L$509)</f>
        <v>0</v>
      </c>
      <c r="AC336" t="b">
        <f>OR(Tabla5[[#This Row],[Tiempo_normal (ns)]]&gt;$M$508,Tabla5[[#This Row],[Tiempo_normal (ns)]]&lt;$M$509)</f>
        <v>0</v>
      </c>
      <c r="AD336" s="7">
        <v>333</v>
      </c>
      <c r="AE336" t="b">
        <f>OR(Tabla6[[#This Row],[Tiempo_lineal (ns)]]&gt;$O$508,Tabla6[[#This Row],[Tiempo_lineal (ns)]]&lt;$O$509)</f>
        <v>0</v>
      </c>
      <c r="AF336" s="1" t="b">
        <f>OR(Tabla6[[#This Row],[Tiempo_normal (ns)]]&gt;$P$508,Tabla6[[#This Row],[Tiempo_normal (ns)]]&lt;$P$509)</f>
        <v>0</v>
      </c>
    </row>
    <row r="337" spans="2:32" x14ac:dyDescent="0.3">
      <c r="B337">
        <v>334</v>
      </c>
      <c r="C337">
        <v>122</v>
      </c>
      <c r="D337">
        <v>86</v>
      </c>
      <c r="E337">
        <v>334</v>
      </c>
      <c r="F337">
        <v>170</v>
      </c>
      <c r="G337">
        <v>117</v>
      </c>
      <c r="H337">
        <v>334</v>
      </c>
      <c r="I337">
        <v>361</v>
      </c>
      <c r="J337">
        <v>178</v>
      </c>
      <c r="K337">
        <v>334</v>
      </c>
      <c r="L337">
        <v>1173</v>
      </c>
      <c r="M337">
        <v>1106</v>
      </c>
      <c r="N337">
        <v>334</v>
      </c>
      <c r="O337">
        <v>2655</v>
      </c>
      <c r="P337">
        <v>1855</v>
      </c>
      <c r="R337" s="8">
        <v>334</v>
      </c>
      <c r="S337" t="b">
        <f>OR(Tabla1[[#This Row],[Tiempo_lineal (ns)]]&gt;$C$508,Tabla1[[#This Row],[Tiempo_lineal (ns)]]&lt;$C$509)</f>
        <v>0</v>
      </c>
      <c r="T337" t="b">
        <f>OR(Tabla1[[#This Row],[Tiempo_normal (ns)]]&gt;$D$508,Tabla1[[#This Row],[Tiempo_normal (ns)]]&lt;$D$509)</f>
        <v>0</v>
      </c>
      <c r="U337" s="8">
        <v>334</v>
      </c>
      <c r="V337" t="b">
        <f>OR(Tabla3[[#This Row],[Tiempo_lineal (ns)]]&gt;$F$508,Tabla3[[#This Row],[Tiempo_lineal (ns)]]&lt;$F$509)</f>
        <v>0</v>
      </c>
      <c r="W337" t="b">
        <f>OR(Tabla3[[#This Row],[Tiempo_normal (ns)]]&gt;$G$508,Tabla3[[#This Row],[Tiempo_normal (ns)]]&lt;$G$509)</f>
        <v>0</v>
      </c>
      <c r="X337" s="8">
        <v>334</v>
      </c>
      <c r="Y337" t="b">
        <f>OR(Tabla4[[#This Row],[Tiempo_lineal (ns)]]&gt;$I$508,Tabla4[[#This Row],[Tiempo_lineal (ns)]]&lt;$I$509)</f>
        <v>0</v>
      </c>
      <c r="Z337" t="b">
        <f>OR(Tabla4[[#This Row],[Tiempo_normal (ns)]]&gt;$J$508,Tabla4[[#This Row],[Tiempo_normal (ns)]]&lt;$J$509)</f>
        <v>0</v>
      </c>
      <c r="AA337" s="8">
        <v>334</v>
      </c>
      <c r="AB337" t="b">
        <f>OR(Tabla5[[#This Row],[Tiempo_lineal (ns)]]&gt;$L$508,Tabla5[[#This Row],[Tiempo_lineal (ns)]]&lt;$L$509)</f>
        <v>0</v>
      </c>
      <c r="AC337" t="b">
        <f>OR(Tabla5[[#This Row],[Tiempo_normal (ns)]]&gt;$M$508,Tabla5[[#This Row],[Tiempo_normal (ns)]]&lt;$M$509)</f>
        <v>0</v>
      </c>
      <c r="AD337" s="8">
        <v>334</v>
      </c>
      <c r="AE337" t="b">
        <f>OR(Tabla6[[#This Row],[Tiempo_lineal (ns)]]&gt;$O$508,Tabla6[[#This Row],[Tiempo_lineal (ns)]]&lt;$O$509)</f>
        <v>0</v>
      </c>
      <c r="AF337" s="1" t="b">
        <f>OR(Tabla6[[#This Row],[Tiempo_normal (ns)]]&gt;$P$508,Tabla6[[#This Row],[Tiempo_normal (ns)]]&lt;$P$509)</f>
        <v>0</v>
      </c>
    </row>
    <row r="338" spans="2:32" x14ac:dyDescent="0.3">
      <c r="B338">
        <v>335</v>
      </c>
      <c r="C338">
        <v>122</v>
      </c>
      <c r="D338">
        <v>62</v>
      </c>
      <c r="E338">
        <v>335</v>
      </c>
      <c r="F338">
        <v>523</v>
      </c>
      <c r="G338">
        <v>112</v>
      </c>
      <c r="H338">
        <v>335</v>
      </c>
      <c r="I338">
        <v>287</v>
      </c>
      <c r="J338">
        <v>238</v>
      </c>
      <c r="K338">
        <v>335</v>
      </c>
      <c r="L338">
        <v>1653</v>
      </c>
      <c r="M338">
        <v>677</v>
      </c>
      <c r="N338">
        <v>335</v>
      </c>
      <c r="O338">
        <v>3539</v>
      </c>
      <c r="P338">
        <v>1848</v>
      </c>
      <c r="R338" s="7">
        <v>335</v>
      </c>
      <c r="S338" t="b">
        <f>OR(Tabla1[[#This Row],[Tiempo_lineal (ns)]]&gt;$C$508,Tabla1[[#This Row],[Tiempo_lineal (ns)]]&lt;$C$509)</f>
        <v>0</v>
      </c>
      <c r="T338" t="b">
        <f>OR(Tabla1[[#This Row],[Tiempo_normal (ns)]]&gt;$D$508,Tabla1[[#This Row],[Tiempo_normal (ns)]]&lt;$D$509)</f>
        <v>0</v>
      </c>
      <c r="U338" s="7">
        <v>335</v>
      </c>
      <c r="V338" t="b">
        <f>OR(Tabla3[[#This Row],[Tiempo_lineal (ns)]]&gt;$F$508,Tabla3[[#This Row],[Tiempo_lineal (ns)]]&lt;$F$509)</f>
        <v>1</v>
      </c>
      <c r="W338" t="b">
        <f>OR(Tabla3[[#This Row],[Tiempo_normal (ns)]]&gt;$G$508,Tabla3[[#This Row],[Tiempo_normal (ns)]]&lt;$G$509)</f>
        <v>0</v>
      </c>
      <c r="X338" s="7">
        <v>335</v>
      </c>
      <c r="Y338" t="b">
        <f>OR(Tabla4[[#This Row],[Tiempo_lineal (ns)]]&gt;$I$508,Tabla4[[#This Row],[Tiempo_lineal (ns)]]&lt;$I$509)</f>
        <v>0</v>
      </c>
      <c r="Z338" t="b">
        <f>OR(Tabla4[[#This Row],[Tiempo_normal (ns)]]&gt;$J$508,Tabla4[[#This Row],[Tiempo_normal (ns)]]&lt;$J$509)</f>
        <v>0</v>
      </c>
      <c r="AA338" s="7">
        <v>335</v>
      </c>
      <c r="AB338" t="b">
        <f>OR(Tabla5[[#This Row],[Tiempo_lineal (ns)]]&gt;$L$508,Tabla5[[#This Row],[Tiempo_lineal (ns)]]&lt;$L$509)</f>
        <v>0</v>
      </c>
      <c r="AC338" t="b">
        <f>OR(Tabla5[[#This Row],[Tiempo_normal (ns)]]&gt;$M$508,Tabla5[[#This Row],[Tiempo_normal (ns)]]&lt;$M$509)</f>
        <v>0</v>
      </c>
      <c r="AD338" s="7">
        <v>335</v>
      </c>
      <c r="AE338" t="b">
        <f>OR(Tabla6[[#This Row],[Tiempo_lineal (ns)]]&gt;$O$508,Tabla6[[#This Row],[Tiempo_lineal (ns)]]&lt;$O$509)</f>
        <v>0</v>
      </c>
      <c r="AF338" s="1" t="b">
        <f>OR(Tabla6[[#This Row],[Tiempo_normal (ns)]]&gt;$P$508,Tabla6[[#This Row],[Tiempo_normal (ns)]]&lt;$P$509)</f>
        <v>0</v>
      </c>
    </row>
    <row r="339" spans="2:32" x14ac:dyDescent="0.3">
      <c r="B339">
        <v>336</v>
      </c>
      <c r="C339">
        <v>107</v>
      </c>
      <c r="D339">
        <v>80</v>
      </c>
      <c r="E339">
        <v>336</v>
      </c>
      <c r="F339">
        <v>155</v>
      </c>
      <c r="G339">
        <v>63</v>
      </c>
      <c r="H339">
        <v>336</v>
      </c>
      <c r="I339">
        <v>611</v>
      </c>
      <c r="J339">
        <v>227</v>
      </c>
      <c r="K339">
        <v>336</v>
      </c>
      <c r="L339">
        <v>2234</v>
      </c>
      <c r="M339">
        <v>697</v>
      </c>
      <c r="N339">
        <v>336</v>
      </c>
      <c r="O339">
        <v>1037</v>
      </c>
      <c r="P339">
        <v>932</v>
      </c>
      <c r="R339" s="8">
        <v>336</v>
      </c>
      <c r="S339" t="b">
        <f>OR(Tabla1[[#This Row],[Tiempo_lineal (ns)]]&gt;$C$508,Tabla1[[#This Row],[Tiempo_lineal (ns)]]&lt;$C$509)</f>
        <v>0</v>
      </c>
      <c r="T339" t="b">
        <f>OR(Tabla1[[#This Row],[Tiempo_normal (ns)]]&gt;$D$508,Tabla1[[#This Row],[Tiempo_normal (ns)]]&lt;$D$509)</f>
        <v>0</v>
      </c>
      <c r="U339" s="8">
        <v>336</v>
      </c>
      <c r="V339" t="b">
        <f>OR(Tabla3[[#This Row],[Tiempo_lineal (ns)]]&gt;$F$508,Tabla3[[#This Row],[Tiempo_lineal (ns)]]&lt;$F$509)</f>
        <v>0</v>
      </c>
      <c r="W339" t="b">
        <f>OR(Tabla3[[#This Row],[Tiempo_normal (ns)]]&gt;$G$508,Tabla3[[#This Row],[Tiempo_normal (ns)]]&lt;$G$509)</f>
        <v>0</v>
      </c>
      <c r="X339" s="8">
        <v>336</v>
      </c>
      <c r="Y339" t="b">
        <f>OR(Tabla4[[#This Row],[Tiempo_lineal (ns)]]&gt;$I$508,Tabla4[[#This Row],[Tiempo_lineal (ns)]]&lt;$I$509)</f>
        <v>1</v>
      </c>
      <c r="Z339" t="b">
        <f>OR(Tabla4[[#This Row],[Tiempo_normal (ns)]]&gt;$J$508,Tabla4[[#This Row],[Tiempo_normal (ns)]]&lt;$J$509)</f>
        <v>0</v>
      </c>
      <c r="AA339" s="8">
        <v>336</v>
      </c>
      <c r="AB339" t="b">
        <f>OR(Tabla5[[#This Row],[Tiempo_lineal (ns)]]&gt;$L$508,Tabla5[[#This Row],[Tiempo_lineal (ns)]]&lt;$L$509)</f>
        <v>0</v>
      </c>
      <c r="AC339" t="b">
        <f>OR(Tabla5[[#This Row],[Tiempo_normal (ns)]]&gt;$M$508,Tabla5[[#This Row],[Tiempo_normal (ns)]]&lt;$M$509)</f>
        <v>0</v>
      </c>
      <c r="AD339" s="8">
        <v>336</v>
      </c>
      <c r="AE339" t="b">
        <f>OR(Tabla6[[#This Row],[Tiempo_lineal (ns)]]&gt;$O$508,Tabla6[[#This Row],[Tiempo_lineal (ns)]]&lt;$O$509)</f>
        <v>1</v>
      </c>
      <c r="AF339" s="1" t="b">
        <f>OR(Tabla6[[#This Row],[Tiempo_normal (ns)]]&gt;$P$508,Tabla6[[#This Row],[Tiempo_normal (ns)]]&lt;$P$509)</f>
        <v>0</v>
      </c>
    </row>
    <row r="340" spans="2:32" x14ac:dyDescent="0.3">
      <c r="B340">
        <v>337</v>
      </c>
      <c r="C340">
        <v>60</v>
      </c>
      <c r="D340">
        <v>57</v>
      </c>
      <c r="E340">
        <v>337</v>
      </c>
      <c r="F340">
        <v>148</v>
      </c>
      <c r="G340">
        <v>61</v>
      </c>
      <c r="H340">
        <v>337</v>
      </c>
      <c r="I340">
        <v>518</v>
      </c>
      <c r="J340">
        <v>168</v>
      </c>
      <c r="K340">
        <v>337</v>
      </c>
      <c r="L340">
        <v>688</v>
      </c>
      <c r="M340">
        <v>157</v>
      </c>
      <c r="N340">
        <v>337</v>
      </c>
      <c r="O340">
        <v>3416</v>
      </c>
      <c r="P340">
        <v>925</v>
      </c>
      <c r="R340" s="7">
        <v>337</v>
      </c>
      <c r="S340" t="b">
        <f>OR(Tabla1[[#This Row],[Tiempo_lineal (ns)]]&gt;$C$508,Tabla1[[#This Row],[Tiempo_lineal (ns)]]&lt;$C$509)</f>
        <v>0</v>
      </c>
      <c r="T340" t="b">
        <f>OR(Tabla1[[#This Row],[Tiempo_normal (ns)]]&gt;$D$508,Tabla1[[#This Row],[Tiempo_normal (ns)]]&lt;$D$509)</f>
        <v>0</v>
      </c>
      <c r="U340" s="7">
        <v>337</v>
      </c>
      <c r="V340" t="b">
        <f>OR(Tabla3[[#This Row],[Tiempo_lineal (ns)]]&gt;$F$508,Tabla3[[#This Row],[Tiempo_lineal (ns)]]&lt;$F$509)</f>
        <v>0</v>
      </c>
      <c r="W340" t="b">
        <f>OR(Tabla3[[#This Row],[Tiempo_normal (ns)]]&gt;$G$508,Tabla3[[#This Row],[Tiempo_normal (ns)]]&lt;$G$509)</f>
        <v>0</v>
      </c>
      <c r="X340" s="7">
        <v>337</v>
      </c>
      <c r="Y340" t="b">
        <f>OR(Tabla4[[#This Row],[Tiempo_lineal (ns)]]&gt;$I$508,Tabla4[[#This Row],[Tiempo_lineal (ns)]]&lt;$I$509)</f>
        <v>0</v>
      </c>
      <c r="Z340" t="b">
        <f>OR(Tabla4[[#This Row],[Tiempo_normal (ns)]]&gt;$J$508,Tabla4[[#This Row],[Tiempo_normal (ns)]]&lt;$J$509)</f>
        <v>0</v>
      </c>
      <c r="AA340" s="7">
        <v>337</v>
      </c>
      <c r="AB340" t="b">
        <f>OR(Tabla5[[#This Row],[Tiempo_lineal (ns)]]&gt;$L$508,Tabla5[[#This Row],[Tiempo_lineal (ns)]]&lt;$L$509)</f>
        <v>0</v>
      </c>
      <c r="AC340" t="b">
        <f>OR(Tabla5[[#This Row],[Tiempo_normal (ns)]]&gt;$M$508,Tabla5[[#This Row],[Tiempo_normal (ns)]]&lt;$M$509)</f>
        <v>0</v>
      </c>
      <c r="AD340" s="7">
        <v>337</v>
      </c>
      <c r="AE340" t="b">
        <f>OR(Tabla6[[#This Row],[Tiempo_lineal (ns)]]&gt;$O$508,Tabla6[[#This Row],[Tiempo_lineal (ns)]]&lt;$O$509)</f>
        <v>0</v>
      </c>
      <c r="AF340" s="1" t="b">
        <f>OR(Tabla6[[#This Row],[Tiempo_normal (ns)]]&gt;$P$508,Tabla6[[#This Row],[Tiempo_normal (ns)]]&lt;$P$509)</f>
        <v>0</v>
      </c>
    </row>
    <row r="341" spans="2:32" x14ac:dyDescent="0.3">
      <c r="B341">
        <v>338</v>
      </c>
      <c r="C341">
        <v>138</v>
      </c>
      <c r="D341">
        <v>109</v>
      </c>
      <c r="E341">
        <v>338</v>
      </c>
      <c r="F341">
        <v>161</v>
      </c>
      <c r="G341">
        <v>55</v>
      </c>
      <c r="H341">
        <v>338</v>
      </c>
      <c r="I341">
        <v>325</v>
      </c>
      <c r="J341">
        <v>229</v>
      </c>
      <c r="K341">
        <v>338</v>
      </c>
      <c r="L341">
        <v>2640</v>
      </c>
      <c r="M341">
        <v>699</v>
      </c>
      <c r="N341">
        <v>338</v>
      </c>
      <c r="O341">
        <v>2887</v>
      </c>
      <c r="P341">
        <v>1664</v>
      </c>
      <c r="R341" s="8">
        <v>338</v>
      </c>
      <c r="S341" t="b">
        <f>OR(Tabla1[[#This Row],[Tiempo_lineal (ns)]]&gt;$C$508,Tabla1[[#This Row],[Tiempo_lineal (ns)]]&lt;$C$509)</f>
        <v>0</v>
      </c>
      <c r="T341" t="b">
        <f>OR(Tabla1[[#This Row],[Tiempo_normal (ns)]]&gt;$D$508,Tabla1[[#This Row],[Tiempo_normal (ns)]]&lt;$D$509)</f>
        <v>0</v>
      </c>
      <c r="U341" s="8">
        <v>338</v>
      </c>
      <c r="V341" t="b">
        <f>OR(Tabla3[[#This Row],[Tiempo_lineal (ns)]]&gt;$F$508,Tabla3[[#This Row],[Tiempo_lineal (ns)]]&lt;$F$509)</f>
        <v>0</v>
      </c>
      <c r="W341" t="b">
        <f>OR(Tabla3[[#This Row],[Tiempo_normal (ns)]]&gt;$G$508,Tabla3[[#This Row],[Tiempo_normal (ns)]]&lt;$G$509)</f>
        <v>0</v>
      </c>
      <c r="X341" s="8">
        <v>338</v>
      </c>
      <c r="Y341" t="b">
        <f>OR(Tabla4[[#This Row],[Tiempo_lineal (ns)]]&gt;$I$508,Tabla4[[#This Row],[Tiempo_lineal (ns)]]&lt;$I$509)</f>
        <v>0</v>
      </c>
      <c r="Z341" t="b">
        <f>OR(Tabla4[[#This Row],[Tiempo_normal (ns)]]&gt;$J$508,Tabla4[[#This Row],[Tiempo_normal (ns)]]&lt;$J$509)</f>
        <v>0</v>
      </c>
      <c r="AA341" s="8">
        <v>338</v>
      </c>
      <c r="AB341" t="b">
        <f>OR(Tabla5[[#This Row],[Tiempo_lineal (ns)]]&gt;$L$508,Tabla5[[#This Row],[Tiempo_lineal (ns)]]&lt;$L$509)</f>
        <v>0</v>
      </c>
      <c r="AC341" t="b">
        <f>OR(Tabla5[[#This Row],[Tiempo_normal (ns)]]&gt;$M$508,Tabla5[[#This Row],[Tiempo_normal (ns)]]&lt;$M$509)</f>
        <v>0</v>
      </c>
      <c r="AD341" s="8">
        <v>338</v>
      </c>
      <c r="AE341" t="b">
        <f>OR(Tabla6[[#This Row],[Tiempo_lineal (ns)]]&gt;$O$508,Tabla6[[#This Row],[Tiempo_lineal (ns)]]&lt;$O$509)</f>
        <v>0</v>
      </c>
      <c r="AF341" s="1" t="b">
        <f>OR(Tabla6[[#This Row],[Tiempo_normal (ns)]]&gt;$P$508,Tabla6[[#This Row],[Tiempo_normal (ns)]]&lt;$P$509)</f>
        <v>0</v>
      </c>
    </row>
    <row r="342" spans="2:32" x14ac:dyDescent="0.3">
      <c r="B342">
        <v>339</v>
      </c>
      <c r="C342">
        <v>99</v>
      </c>
      <c r="D342">
        <v>52</v>
      </c>
      <c r="E342">
        <v>339</v>
      </c>
      <c r="F342">
        <v>134</v>
      </c>
      <c r="G342">
        <v>85</v>
      </c>
      <c r="H342">
        <v>339</v>
      </c>
      <c r="I342">
        <v>194</v>
      </c>
      <c r="J342">
        <v>146</v>
      </c>
      <c r="K342">
        <v>339</v>
      </c>
      <c r="L342">
        <v>2692</v>
      </c>
      <c r="M342">
        <v>500</v>
      </c>
      <c r="N342">
        <v>339</v>
      </c>
      <c r="O342">
        <v>2723</v>
      </c>
      <c r="P342">
        <v>606</v>
      </c>
      <c r="R342" s="7">
        <v>339</v>
      </c>
      <c r="S342" t="b">
        <f>OR(Tabla1[[#This Row],[Tiempo_lineal (ns)]]&gt;$C$508,Tabla1[[#This Row],[Tiempo_lineal (ns)]]&lt;$C$509)</f>
        <v>0</v>
      </c>
      <c r="T342" t="b">
        <f>OR(Tabla1[[#This Row],[Tiempo_normal (ns)]]&gt;$D$508,Tabla1[[#This Row],[Tiempo_normal (ns)]]&lt;$D$509)</f>
        <v>0</v>
      </c>
      <c r="U342" s="7">
        <v>339</v>
      </c>
      <c r="V342" t="b">
        <f>OR(Tabla3[[#This Row],[Tiempo_lineal (ns)]]&gt;$F$508,Tabla3[[#This Row],[Tiempo_lineal (ns)]]&lt;$F$509)</f>
        <v>0</v>
      </c>
      <c r="W342" t="b">
        <f>OR(Tabla3[[#This Row],[Tiempo_normal (ns)]]&gt;$G$508,Tabla3[[#This Row],[Tiempo_normal (ns)]]&lt;$G$509)</f>
        <v>0</v>
      </c>
      <c r="X342" s="7">
        <v>339</v>
      </c>
      <c r="Y342" t="b">
        <f>OR(Tabla4[[#This Row],[Tiempo_lineal (ns)]]&gt;$I$508,Tabla4[[#This Row],[Tiempo_lineal (ns)]]&lt;$I$509)</f>
        <v>0</v>
      </c>
      <c r="Z342" t="b">
        <f>OR(Tabla4[[#This Row],[Tiempo_normal (ns)]]&gt;$J$508,Tabla4[[#This Row],[Tiempo_normal (ns)]]&lt;$J$509)</f>
        <v>0</v>
      </c>
      <c r="AA342" s="7">
        <v>339</v>
      </c>
      <c r="AB342" t="b">
        <f>OR(Tabla5[[#This Row],[Tiempo_lineal (ns)]]&gt;$L$508,Tabla5[[#This Row],[Tiempo_lineal (ns)]]&lt;$L$509)</f>
        <v>0</v>
      </c>
      <c r="AC342" t="b">
        <f>OR(Tabla5[[#This Row],[Tiempo_normal (ns)]]&gt;$M$508,Tabla5[[#This Row],[Tiempo_normal (ns)]]&lt;$M$509)</f>
        <v>0</v>
      </c>
      <c r="AD342" s="7">
        <v>339</v>
      </c>
      <c r="AE342" t="b">
        <f>OR(Tabla6[[#This Row],[Tiempo_lineal (ns)]]&gt;$O$508,Tabla6[[#This Row],[Tiempo_lineal (ns)]]&lt;$O$509)</f>
        <v>0</v>
      </c>
      <c r="AF342" s="1" t="b">
        <f>OR(Tabla6[[#This Row],[Tiempo_normal (ns)]]&gt;$P$508,Tabla6[[#This Row],[Tiempo_normal (ns)]]&lt;$P$509)</f>
        <v>0</v>
      </c>
    </row>
    <row r="343" spans="2:32" x14ac:dyDescent="0.3">
      <c r="B343">
        <v>340</v>
      </c>
      <c r="C343">
        <v>120</v>
      </c>
      <c r="D343">
        <v>59</v>
      </c>
      <c r="E343">
        <v>340</v>
      </c>
      <c r="F343">
        <v>150</v>
      </c>
      <c r="G343">
        <v>83</v>
      </c>
      <c r="H343">
        <v>340</v>
      </c>
      <c r="I343">
        <v>201</v>
      </c>
      <c r="J343">
        <v>75</v>
      </c>
      <c r="K343">
        <v>340</v>
      </c>
      <c r="L343">
        <v>2482</v>
      </c>
      <c r="M343">
        <v>240</v>
      </c>
      <c r="N343">
        <v>340</v>
      </c>
      <c r="O343">
        <v>2040</v>
      </c>
      <c r="P343">
        <v>613</v>
      </c>
      <c r="R343" s="8">
        <v>340</v>
      </c>
      <c r="S343" t="b">
        <f>OR(Tabla1[[#This Row],[Tiempo_lineal (ns)]]&gt;$C$508,Tabla1[[#This Row],[Tiempo_lineal (ns)]]&lt;$C$509)</f>
        <v>0</v>
      </c>
      <c r="T343" t="b">
        <f>OR(Tabla1[[#This Row],[Tiempo_normal (ns)]]&gt;$D$508,Tabla1[[#This Row],[Tiempo_normal (ns)]]&lt;$D$509)</f>
        <v>0</v>
      </c>
      <c r="U343" s="8">
        <v>340</v>
      </c>
      <c r="V343" t="b">
        <f>OR(Tabla3[[#This Row],[Tiempo_lineal (ns)]]&gt;$F$508,Tabla3[[#This Row],[Tiempo_lineal (ns)]]&lt;$F$509)</f>
        <v>0</v>
      </c>
      <c r="W343" t="b">
        <f>OR(Tabla3[[#This Row],[Tiempo_normal (ns)]]&gt;$G$508,Tabla3[[#This Row],[Tiempo_normal (ns)]]&lt;$G$509)</f>
        <v>0</v>
      </c>
      <c r="X343" s="8">
        <v>340</v>
      </c>
      <c r="Y343" t="b">
        <f>OR(Tabla4[[#This Row],[Tiempo_lineal (ns)]]&gt;$I$508,Tabla4[[#This Row],[Tiempo_lineal (ns)]]&lt;$I$509)</f>
        <v>0</v>
      </c>
      <c r="Z343" t="b">
        <f>OR(Tabla4[[#This Row],[Tiempo_normal (ns)]]&gt;$J$508,Tabla4[[#This Row],[Tiempo_normal (ns)]]&lt;$J$509)</f>
        <v>0</v>
      </c>
      <c r="AA343" s="8">
        <v>340</v>
      </c>
      <c r="AB343" t="b">
        <f>OR(Tabla5[[#This Row],[Tiempo_lineal (ns)]]&gt;$L$508,Tabla5[[#This Row],[Tiempo_lineal (ns)]]&lt;$L$509)</f>
        <v>0</v>
      </c>
      <c r="AC343" t="b">
        <f>OR(Tabla5[[#This Row],[Tiempo_normal (ns)]]&gt;$M$508,Tabla5[[#This Row],[Tiempo_normal (ns)]]&lt;$M$509)</f>
        <v>0</v>
      </c>
      <c r="AD343" s="8">
        <v>340</v>
      </c>
      <c r="AE343" t="b">
        <f>OR(Tabla6[[#This Row],[Tiempo_lineal (ns)]]&gt;$O$508,Tabla6[[#This Row],[Tiempo_lineal (ns)]]&lt;$O$509)</f>
        <v>0</v>
      </c>
      <c r="AF343" s="1" t="b">
        <f>OR(Tabla6[[#This Row],[Tiempo_normal (ns)]]&gt;$P$508,Tabla6[[#This Row],[Tiempo_normal (ns)]]&lt;$P$509)</f>
        <v>0</v>
      </c>
    </row>
    <row r="344" spans="2:32" x14ac:dyDescent="0.3">
      <c r="B344">
        <v>341</v>
      </c>
      <c r="C344">
        <v>156</v>
      </c>
      <c r="D344">
        <v>82</v>
      </c>
      <c r="E344">
        <v>341</v>
      </c>
      <c r="F344">
        <v>137</v>
      </c>
      <c r="G344">
        <v>56</v>
      </c>
      <c r="H344">
        <v>341</v>
      </c>
      <c r="I344">
        <v>456</v>
      </c>
      <c r="J344">
        <v>726</v>
      </c>
      <c r="K344">
        <v>341</v>
      </c>
      <c r="L344">
        <v>4272</v>
      </c>
      <c r="M344">
        <v>542</v>
      </c>
      <c r="N344">
        <v>341</v>
      </c>
      <c r="O344">
        <v>3143</v>
      </c>
      <c r="P344">
        <v>6673</v>
      </c>
      <c r="R344" s="7">
        <v>341</v>
      </c>
      <c r="S344" t="b">
        <f>OR(Tabla1[[#This Row],[Tiempo_lineal (ns)]]&gt;$C$508,Tabla1[[#This Row],[Tiempo_lineal (ns)]]&lt;$C$509)</f>
        <v>0</v>
      </c>
      <c r="T344" t="b">
        <f>OR(Tabla1[[#This Row],[Tiempo_normal (ns)]]&gt;$D$508,Tabla1[[#This Row],[Tiempo_normal (ns)]]&lt;$D$509)</f>
        <v>0</v>
      </c>
      <c r="U344" s="7">
        <v>341</v>
      </c>
      <c r="V344" t="b">
        <f>OR(Tabla3[[#This Row],[Tiempo_lineal (ns)]]&gt;$F$508,Tabla3[[#This Row],[Tiempo_lineal (ns)]]&lt;$F$509)</f>
        <v>0</v>
      </c>
      <c r="W344" t="b">
        <f>OR(Tabla3[[#This Row],[Tiempo_normal (ns)]]&gt;$G$508,Tabla3[[#This Row],[Tiempo_normal (ns)]]&lt;$G$509)</f>
        <v>0</v>
      </c>
      <c r="X344" s="7">
        <v>341</v>
      </c>
      <c r="Y344" t="b">
        <f>OR(Tabla4[[#This Row],[Tiempo_lineal (ns)]]&gt;$I$508,Tabla4[[#This Row],[Tiempo_lineal (ns)]]&lt;$I$509)</f>
        <v>0</v>
      </c>
      <c r="Z344" t="b">
        <f>OR(Tabla4[[#This Row],[Tiempo_normal (ns)]]&gt;$J$508,Tabla4[[#This Row],[Tiempo_normal (ns)]]&lt;$J$509)</f>
        <v>1</v>
      </c>
      <c r="AA344" s="7">
        <v>341</v>
      </c>
      <c r="AB344" t="b">
        <f>OR(Tabla5[[#This Row],[Tiempo_lineal (ns)]]&gt;$L$508,Tabla5[[#This Row],[Tiempo_lineal (ns)]]&lt;$L$509)</f>
        <v>1</v>
      </c>
      <c r="AC344" t="b">
        <f>OR(Tabla5[[#This Row],[Tiempo_normal (ns)]]&gt;$M$508,Tabla5[[#This Row],[Tiempo_normal (ns)]]&lt;$M$509)</f>
        <v>0</v>
      </c>
      <c r="AD344" s="7">
        <v>341</v>
      </c>
      <c r="AE344" t="b">
        <f>OR(Tabla6[[#This Row],[Tiempo_lineal (ns)]]&gt;$O$508,Tabla6[[#This Row],[Tiempo_lineal (ns)]]&lt;$O$509)</f>
        <v>0</v>
      </c>
      <c r="AF344" s="1" t="b">
        <f>OR(Tabla6[[#This Row],[Tiempo_normal (ns)]]&gt;$P$508,Tabla6[[#This Row],[Tiempo_normal (ns)]]&lt;$P$509)</f>
        <v>1</v>
      </c>
    </row>
    <row r="345" spans="2:32" x14ac:dyDescent="0.3">
      <c r="B345">
        <v>342</v>
      </c>
      <c r="C345">
        <v>126</v>
      </c>
      <c r="D345">
        <v>65</v>
      </c>
      <c r="E345">
        <v>342</v>
      </c>
      <c r="F345">
        <v>101</v>
      </c>
      <c r="G345">
        <v>77</v>
      </c>
      <c r="H345">
        <v>342</v>
      </c>
      <c r="I345">
        <v>339</v>
      </c>
      <c r="J345">
        <v>212</v>
      </c>
      <c r="K345">
        <v>342</v>
      </c>
      <c r="L345">
        <v>2187</v>
      </c>
      <c r="M345">
        <v>494</v>
      </c>
      <c r="N345">
        <v>342</v>
      </c>
      <c r="O345">
        <v>2959</v>
      </c>
      <c r="P345">
        <v>1603</v>
      </c>
      <c r="R345" s="8">
        <v>342</v>
      </c>
      <c r="S345" t="b">
        <f>OR(Tabla1[[#This Row],[Tiempo_lineal (ns)]]&gt;$C$508,Tabla1[[#This Row],[Tiempo_lineal (ns)]]&lt;$C$509)</f>
        <v>0</v>
      </c>
      <c r="T345" t="b">
        <f>OR(Tabla1[[#This Row],[Tiempo_normal (ns)]]&gt;$D$508,Tabla1[[#This Row],[Tiempo_normal (ns)]]&lt;$D$509)</f>
        <v>0</v>
      </c>
      <c r="U345" s="8">
        <v>342</v>
      </c>
      <c r="V345" t="b">
        <f>OR(Tabla3[[#This Row],[Tiempo_lineal (ns)]]&gt;$F$508,Tabla3[[#This Row],[Tiempo_lineal (ns)]]&lt;$F$509)</f>
        <v>0</v>
      </c>
      <c r="W345" t="b">
        <f>OR(Tabla3[[#This Row],[Tiempo_normal (ns)]]&gt;$G$508,Tabla3[[#This Row],[Tiempo_normal (ns)]]&lt;$G$509)</f>
        <v>0</v>
      </c>
      <c r="X345" s="8">
        <v>342</v>
      </c>
      <c r="Y345" t="b">
        <f>OR(Tabla4[[#This Row],[Tiempo_lineal (ns)]]&gt;$I$508,Tabla4[[#This Row],[Tiempo_lineal (ns)]]&lt;$I$509)</f>
        <v>0</v>
      </c>
      <c r="Z345" t="b">
        <f>OR(Tabla4[[#This Row],[Tiempo_normal (ns)]]&gt;$J$508,Tabla4[[#This Row],[Tiempo_normal (ns)]]&lt;$J$509)</f>
        <v>0</v>
      </c>
      <c r="AA345" s="8">
        <v>342</v>
      </c>
      <c r="AB345" t="b">
        <f>OR(Tabla5[[#This Row],[Tiempo_lineal (ns)]]&gt;$L$508,Tabla5[[#This Row],[Tiempo_lineal (ns)]]&lt;$L$509)</f>
        <v>0</v>
      </c>
      <c r="AC345" t="b">
        <f>OR(Tabla5[[#This Row],[Tiempo_normal (ns)]]&gt;$M$508,Tabla5[[#This Row],[Tiempo_normal (ns)]]&lt;$M$509)</f>
        <v>0</v>
      </c>
      <c r="AD345" s="8">
        <v>342</v>
      </c>
      <c r="AE345" t="b">
        <f>OR(Tabla6[[#This Row],[Tiempo_lineal (ns)]]&gt;$O$508,Tabla6[[#This Row],[Tiempo_lineal (ns)]]&lt;$O$509)</f>
        <v>0</v>
      </c>
      <c r="AF345" s="1" t="b">
        <f>OR(Tabla6[[#This Row],[Tiempo_normal (ns)]]&gt;$P$508,Tabla6[[#This Row],[Tiempo_normal (ns)]]&lt;$P$509)</f>
        <v>0</v>
      </c>
    </row>
    <row r="346" spans="2:32" x14ac:dyDescent="0.3">
      <c r="B346">
        <v>343</v>
      </c>
      <c r="C346">
        <v>105</v>
      </c>
      <c r="D346">
        <v>73</v>
      </c>
      <c r="E346">
        <v>343</v>
      </c>
      <c r="F346">
        <v>164</v>
      </c>
      <c r="G346">
        <v>71</v>
      </c>
      <c r="H346">
        <v>343</v>
      </c>
      <c r="I346">
        <v>709</v>
      </c>
      <c r="J346">
        <v>255</v>
      </c>
      <c r="K346">
        <v>343</v>
      </c>
      <c r="L346">
        <v>3776</v>
      </c>
      <c r="M346">
        <v>1540</v>
      </c>
      <c r="N346">
        <v>343</v>
      </c>
      <c r="O346">
        <v>2024</v>
      </c>
      <c r="P346">
        <v>725</v>
      </c>
      <c r="R346" s="7">
        <v>343</v>
      </c>
      <c r="S346" t="b">
        <f>OR(Tabla1[[#This Row],[Tiempo_lineal (ns)]]&gt;$C$508,Tabla1[[#This Row],[Tiempo_lineal (ns)]]&lt;$C$509)</f>
        <v>0</v>
      </c>
      <c r="T346" t="b">
        <f>OR(Tabla1[[#This Row],[Tiempo_normal (ns)]]&gt;$D$508,Tabla1[[#This Row],[Tiempo_normal (ns)]]&lt;$D$509)</f>
        <v>0</v>
      </c>
      <c r="U346" s="7">
        <v>343</v>
      </c>
      <c r="V346" t="b">
        <f>OR(Tabla3[[#This Row],[Tiempo_lineal (ns)]]&gt;$F$508,Tabla3[[#This Row],[Tiempo_lineal (ns)]]&lt;$F$509)</f>
        <v>0</v>
      </c>
      <c r="W346" t="b">
        <f>OR(Tabla3[[#This Row],[Tiempo_normal (ns)]]&gt;$G$508,Tabla3[[#This Row],[Tiempo_normal (ns)]]&lt;$G$509)</f>
        <v>0</v>
      </c>
      <c r="X346" s="7">
        <v>343</v>
      </c>
      <c r="Y346" t="b">
        <f>OR(Tabla4[[#This Row],[Tiempo_lineal (ns)]]&gt;$I$508,Tabla4[[#This Row],[Tiempo_lineal (ns)]]&lt;$I$509)</f>
        <v>1</v>
      </c>
      <c r="Z346" t="b">
        <f>OR(Tabla4[[#This Row],[Tiempo_normal (ns)]]&gt;$J$508,Tabla4[[#This Row],[Tiempo_normal (ns)]]&lt;$J$509)</f>
        <v>0</v>
      </c>
      <c r="AA346" s="7">
        <v>343</v>
      </c>
      <c r="AB346" t="b">
        <f>OR(Tabla5[[#This Row],[Tiempo_lineal (ns)]]&gt;$L$508,Tabla5[[#This Row],[Tiempo_lineal (ns)]]&lt;$L$509)</f>
        <v>0</v>
      </c>
      <c r="AC346" t="b">
        <f>OR(Tabla5[[#This Row],[Tiempo_normal (ns)]]&gt;$M$508,Tabla5[[#This Row],[Tiempo_normal (ns)]]&lt;$M$509)</f>
        <v>1</v>
      </c>
      <c r="AD346" s="7">
        <v>343</v>
      </c>
      <c r="AE346" t="b">
        <f>OR(Tabla6[[#This Row],[Tiempo_lineal (ns)]]&gt;$O$508,Tabla6[[#This Row],[Tiempo_lineal (ns)]]&lt;$O$509)</f>
        <v>0</v>
      </c>
      <c r="AF346" s="1" t="b">
        <f>OR(Tabla6[[#This Row],[Tiempo_normal (ns)]]&gt;$P$508,Tabla6[[#This Row],[Tiempo_normal (ns)]]&lt;$P$509)</f>
        <v>0</v>
      </c>
    </row>
    <row r="347" spans="2:32" x14ac:dyDescent="0.3">
      <c r="B347">
        <v>344</v>
      </c>
      <c r="C347">
        <v>83</v>
      </c>
      <c r="D347">
        <v>80</v>
      </c>
      <c r="E347">
        <v>344</v>
      </c>
      <c r="F347">
        <v>183</v>
      </c>
      <c r="G347">
        <v>56</v>
      </c>
      <c r="H347">
        <v>344</v>
      </c>
      <c r="I347">
        <v>300</v>
      </c>
      <c r="J347">
        <v>102</v>
      </c>
      <c r="K347">
        <v>344</v>
      </c>
      <c r="L347">
        <v>1814</v>
      </c>
      <c r="M347">
        <v>1542</v>
      </c>
      <c r="N347">
        <v>344</v>
      </c>
      <c r="O347">
        <v>2584</v>
      </c>
      <c r="P347">
        <v>1233</v>
      </c>
      <c r="R347" s="8">
        <v>344</v>
      </c>
      <c r="S347" t="b">
        <f>OR(Tabla1[[#This Row],[Tiempo_lineal (ns)]]&gt;$C$508,Tabla1[[#This Row],[Tiempo_lineal (ns)]]&lt;$C$509)</f>
        <v>0</v>
      </c>
      <c r="T347" t="b">
        <f>OR(Tabla1[[#This Row],[Tiempo_normal (ns)]]&gt;$D$508,Tabla1[[#This Row],[Tiempo_normal (ns)]]&lt;$D$509)</f>
        <v>0</v>
      </c>
      <c r="U347" s="8">
        <v>344</v>
      </c>
      <c r="V347" t="b">
        <f>OR(Tabla3[[#This Row],[Tiempo_lineal (ns)]]&gt;$F$508,Tabla3[[#This Row],[Tiempo_lineal (ns)]]&lt;$F$509)</f>
        <v>0</v>
      </c>
      <c r="W347" t="b">
        <f>OR(Tabla3[[#This Row],[Tiempo_normal (ns)]]&gt;$G$508,Tabla3[[#This Row],[Tiempo_normal (ns)]]&lt;$G$509)</f>
        <v>0</v>
      </c>
      <c r="X347" s="8">
        <v>344</v>
      </c>
      <c r="Y347" t="b">
        <f>OR(Tabla4[[#This Row],[Tiempo_lineal (ns)]]&gt;$I$508,Tabla4[[#This Row],[Tiempo_lineal (ns)]]&lt;$I$509)</f>
        <v>0</v>
      </c>
      <c r="Z347" t="b">
        <f>OR(Tabla4[[#This Row],[Tiempo_normal (ns)]]&gt;$J$508,Tabla4[[#This Row],[Tiempo_normal (ns)]]&lt;$J$509)</f>
        <v>0</v>
      </c>
      <c r="AA347" s="8">
        <v>344</v>
      </c>
      <c r="AB347" t="b">
        <f>OR(Tabla5[[#This Row],[Tiempo_lineal (ns)]]&gt;$L$508,Tabla5[[#This Row],[Tiempo_lineal (ns)]]&lt;$L$509)</f>
        <v>0</v>
      </c>
      <c r="AC347" t="b">
        <f>OR(Tabla5[[#This Row],[Tiempo_normal (ns)]]&gt;$M$508,Tabla5[[#This Row],[Tiempo_normal (ns)]]&lt;$M$509)</f>
        <v>1</v>
      </c>
      <c r="AD347" s="8">
        <v>344</v>
      </c>
      <c r="AE347" t="b">
        <f>OR(Tabla6[[#This Row],[Tiempo_lineal (ns)]]&gt;$O$508,Tabla6[[#This Row],[Tiempo_lineal (ns)]]&lt;$O$509)</f>
        <v>0</v>
      </c>
      <c r="AF347" s="1" t="b">
        <f>OR(Tabla6[[#This Row],[Tiempo_normal (ns)]]&gt;$P$508,Tabla6[[#This Row],[Tiempo_normal (ns)]]&lt;$P$509)</f>
        <v>0</v>
      </c>
    </row>
    <row r="348" spans="2:32" x14ac:dyDescent="0.3">
      <c r="B348">
        <v>345</v>
      </c>
      <c r="C348">
        <v>109</v>
      </c>
      <c r="D348">
        <v>60</v>
      </c>
      <c r="E348">
        <v>345</v>
      </c>
      <c r="F348">
        <v>152</v>
      </c>
      <c r="G348">
        <v>58</v>
      </c>
      <c r="H348">
        <v>345</v>
      </c>
      <c r="I348">
        <v>468</v>
      </c>
      <c r="J348">
        <v>192</v>
      </c>
      <c r="K348">
        <v>345</v>
      </c>
      <c r="L348">
        <v>2119</v>
      </c>
      <c r="M348">
        <v>1911</v>
      </c>
      <c r="N348">
        <v>345</v>
      </c>
      <c r="O348">
        <v>715</v>
      </c>
      <c r="P348">
        <v>1515</v>
      </c>
      <c r="R348" s="7">
        <v>345</v>
      </c>
      <c r="S348" t="b">
        <f>OR(Tabla1[[#This Row],[Tiempo_lineal (ns)]]&gt;$C$508,Tabla1[[#This Row],[Tiempo_lineal (ns)]]&lt;$C$509)</f>
        <v>0</v>
      </c>
      <c r="T348" t="b">
        <f>OR(Tabla1[[#This Row],[Tiempo_normal (ns)]]&gt;$D$508,Tabla1[[#This Row],[Tiempo_normal (ns)]]&lt;$D$509)</f>
        <v>0</v>
      </c>
      <c r="U348" s="7">
        <v>345</v>
      </c>
      <c r="V348" t="b">
        <f>OR(Tabla3[[#This Row],[Tiempo_lineal (ns)]]&gt;$F$508,Tabla3[[#This Row],[Tiempo_lineal (ns)]]&lt;$F$509)</f>
        <v>0</v>
      </c>
      <c r="W348" t="b">
        <f>OR(Tabla3[[#This Row],[Tiempo_normal (ns)]]&gt;$G$508,Tabla3[[#This Row],[Tiempo_normal (ns)]]&lt;$G$509)</f>
        <v>0</v>
      </c>
      <c r="X348" s="7">
        <v>345</v>
      </c>
      <c r="Y348" t="b">
        <f>OR(Tabla4[[#This Row],[Tiempo_lineal (ns)]]&gt;$I$508,Tabla4[[#This Row],[Tiempo_lineal (ns)]]&lt;$I$509)</f>
        <v>0</v>
      </c>
      <c r="Z348" t="b">
        <f>OR(Tabla4[[#This Row],[Tiempo_normal (ns)]]&gt;$J$508,Tabla4[[#This Row],[Tiempo_normal (ns)]]&lt;$J$509)</f>
        <v>0</v>
      </c>
      <c r="AA348" s="7">
        <v>345</v>
      </c>
      <c r="AB348" t="b">
        <f>OR(Tabla5[[#This Row],[Tiempo_lineal (ns)]]&gt;$L$508,Tabla5[[#This Row],[Tiempo_lineal (ns)]]&lt;$L$509)</f>
        <v>0</v>
      </c>
      <c r="AC348" t="b">
        <f>OR(Tabla5[[#This Row],[Tiempo_normal (ns)]]&gt;$M$508,Tabla5[[#This Row],[Tiempo_normal (ns)]]&lt;$M$509)</f>
        <v>1</v>
      </c>
      <c r="AD348" s="7">
        <v>345</v>
      </c>
      <c r="AE348" t="b">
        <f>OR(Tabla6[[#This Row],[Tiempo_lineal (ns)]]&gt;$O$508,Tabla6[[#This Row],[Tiempo_lineal (ns)]]&lt;$O$509)</f>
        <v>1</v>
      </c>
      <c r="AF348" s="1" t="b">
        <f>OR(Tabla6[[#This Row],[Tiempo_normal (ns)]]&gt;$P$508,Tabla6[[#This Row],[Tiempo_normal (ns)]]&lt;$P$509)</f>
        <v>0</v>
      </c>
    </row>
    <row r="349" spans="2:32" x14ac:dyDescent="0.3">
      <c r="B349">
        <v>346</v>
      </c>
      <c r="C349">
        <v>117</v>
      </c>
      <c r="D349">
        <v>72</v>
      </c>
      <c r="E349">
        <v>346</v>
      </c>
      <c r="F349">
        <v>138</v>
      </c>
      <c r="G349">
        <v>151</v>
      </c>
      <c r="H349">
        <v>346</v>
      </c>
      <c r="I349">
        <v>262</v>
      </c>
      <c r="J349">
        <v>145</v>
      </c>
      <c r="K349">
        <v>346</v>
      </c>
      <c r="L349">
        <v>2165</v>
      </c>
      <c r="M349">
        <v>2515</v>
      </c>
      <c r="N349">
        <v>346</v>
      </c>
      <c r="O349">
        <v>2829</v>
      </c>
      <c r="P349">
        <v>1011</v>
      </c>
      <c r="R349" s="8">
        <v>346</v>
      </c>
      <c r="S349" t="b">
        <f>OR(Tabla1[[#This Row],[Tiempo_lineal (ns)]]&gt;$C$508,Tabla1[[#This Row],[Tiempo_lineal (ns)]]&lt;$C$509)</f>
        <v>0</v>
      </c>
      <c r="T349" t="b">
        <f>OR(Tabla1[[#This Row],[Tiempo_normal (ns)]]&gt;$D$508,Tabla1[[#This Row],[Tiempo_normal (ns)]]&lt;$D$509)</f>
        <v>0</v>
      </c>
      <c r="U349" s="8">
        <v>346</v>
      </c>
      <c r="V349" t="b">
        <f>OR(Tabla3[[#This Row],[Tiempo_lineal (ns)]]&gt;$F$508,Tabla3[[#This Row],[Tiempo_lineal (ns)]]&lt;$F$509)</f>
        <v>0</v>
      </c>
      <c r="W349" t="b">
        <f>OR(Tabla3[[#This Row],[Tiempo_normal (ns)]]&gt;$G$508,Tabla3[[#This Row],[Tiempo_normal (ns)]]&lt;$G$509)</f>
        <v>0</v>
      </c>
      <c r="X349" s="8">
        <v>346</v>
      </c>
      <c r="Y349" t="b">
        <f>OR(Tabla4[[#This Row],[Tiempo_lineal (ns)]]&gt;$I$508,Tabla4[[#This Row],[Tiempo_lineal (ns)]]&lt;$I$509)</f>
        <v>0</v>
      </c>
      <c r="Z349" t="b">
        <f>OR(Tabla4[[#This Row],[Tiempo_normal (ns)]]&gt;$J$508,Tabla4[[#This Row],[Tiempo_normal (ns)]]&lt;$J$509)</f>
        <v>0</v>
      </c>
      <c r="AA349" s="8">
        <v>346</v>
      </c>
      <c r="AB349" t="b">
        <f>OR(Tabla5[[#This Row],[Tiempo_lineal (ns)]]&gt;$L$508,Tabla5[[#This Row],[Tiempo_lineal (ns)]]&lt;$L$509)</f>
        <v>0</v>
      </c>
      <c r="AC349" t="b">
        <f>OR(Tabla5[[#This Row],[Tiempo_normal (ns)]]&gt;$M$508,Tabla5[[#This Row],[Tiempo_normal (ns)]]&lt;$M$509)</f>
        <v>1</v>
      </c>
      <c r="AD349" s="8">
        <v>346</v>
      </c>
      <c r="AE349" t="b">
        <f>OR(Tabla6[[#This Row],[Tiempo_lineal (ns)]]&gt;$O$508,Tabla6[[#This Row],[Tiempo_lineal (ns)]]&lt;$O$509)</f>
        <v>0</v>
      </c>
      <c r="AF349" s="1" t="b">
        <f>OR(Tabla6[[#This Row],[Tiempo_normal (ns)]]&gt;$P$508,Tabla6[[#This Row],[Tiempo_normal (ns)]]&lt;$P$509)</f>
        <v>0</v>
      </c>
    </row>
    <row r="350" spans="2:32" x14ac:dyDescent="0.3">
      <c r="B350">
        <v>347</v>
      </c>
      <c r="C350">
        <v>110</v>
      </c>
      <c r="D350">
        <v>52</v>
      </c>
      <c r="E350">
        <v>347</v>
      </c>
      <c r="F350">
        <v>182</v>
      </c>
      <c r="G350">
        <v>112</v>
      </c>
      <c r="H350">
        <v>347</v>
      </c>
      <c r="I350">
        <v>1482</v>
      </c>
      <c r="J350">
        <v>342</v>
      </c>
      <c r="K350">
        <v>347</v>
      </c>
      <c r="L350">
        <v>5701</v>
      </c>
      <c r="M350">
        <v>863</v>
      </c>
      <c r="N350">
        <v>347</v>
      </c>
      <c r="O350">
        <v>2670</v>
      </c>
      <c r="P350">
        <v>614</v>
      </c>
      <c r="R350" s="7">
        <v>347</v>
      </c>
      <c r="S350" t="b">
        <f>OR(Tabla1[[#This Row],[Tiempo_lineal (ns)]]&gt;$C$508,Tabla1[[#This Row],[Tiempo_lineal (ns)]]&lt;$C$509)</f>
        <v>0</v>
      </c>
      <c r="T350" t="b">
        <f>OR(Tabla1[[#This Row],[Tiempo_normal (ns)]]&gt;$D$508,Tabla1[[#This Row],[Tiempo_normal (ns)]]&lt;$D$509)</f>
        <v>0</v>
      </c>
      <c r="U350" s="7">
        <v>347</v>
      </c>
      <c r="V350" t="b">
        <f>OR(Tabla3[[#This Row],[Tiempo_lineal (ns)]]&gt;$F$508,Tabla3[[#This Row],[Tiempo_lineal (ns)]]&lt;$F$509)</f>
        <v>0</v>
      </c>
      <c r="W350" t="b">
        <f>OR(Tabla3[[#This Row],[Tiempo_normal (ns)]]&gt;$G$508,Tabla3[[#This Row],[Tiempo_normal (ns)]]&lt;$G$509)</f>
        <v>0</v>
      </c>
      <c r="X350" s="7">
        <v>347</v>
      </c>
      <c r="Y350" t="b">
        <f>OR(Tabla4[[#This Row],[Tiempo_lineal (ns)]]&gt;$I$508,Tabla4[[#This Row],[Tiempo_lineal (ns)]]&lt;$I$509)</f>
        <v>1</v>
      </c>
      <c r="Z350" t="b">
        <f>OR(Tabla4[[#This Row],[Tiempo_normal (ns)]]&gt;$J$508,Tabla4[[#This Row],[Tiempo_normal (ns)]]&lt;$J$509)</f>
        <v>0</v>
      </c>
      <c r="AA350" s="7">
        <v>347</v>
      </c>
      <c r="AB350" t="b">
        <f>OR(Tabla5[[#This Row],[Tiempo_lineal (ns)]]&gt;$L$508,Tabla5[[#This Row],[Tiempo_lineal (ns)]]&lt;$L$509)</f>
        <v>1</v>
      </c>
      <c r="AC350" t="b">
        <f>OR(Tabla5[[#This Row],[Tiempo_normal (ns)]]&gt;$M$508,Tabla5[[#This Row],[Tiempo_normal (ns)]]&lt;$M$509)</f>
        <v>0</v>
      </c>
      <c r="AD350" s="7">
        <v>347</v>
      </c>
      <c r="AE350" t="b">
        <f>OR(Tabla6[[#This Row],[Tiempo_lineal (ns)]]&gt;$O$508,Tabla6[[#This Row],[Tiempo_lineal (ns)]]&lt;$O$509)</f>
        <v>0</v>
      </c>
      <c r="AF350" s="1" t="b">
        <f>OR(Tabla6[[#This Row],[Tiempo_normal (ns)]]&gt;$P$508,Tabla6[[#This Row],[Tiempo_normal (ns)]]&lt;$P$509)</f>
        <v>0</v>
      </c>
    </row>
    <row r="351" spans="2:32" x14ac:dyDescent="0.3">
      <c r="B351">
        <v>348</v>
      </c>
      <c r="C351">
        <v>85</v>
      </c>
      <c r="D351">
        <v>101</v>
      </c>
      <c r="E351">
        <v>348</v>
      </c>
      <c r="F351">
        <v>205</v>
      </c>
      <c r="G351">
        <v>158</v>
      </c>
      <c r="H351">
        <v>348</v>
      </c>
      <c r="I351">
        <v>282</v>
      </c>
      <c r="J351">
        <v>675</v>
      </c>
      <c r="K351">
        <v>348</v>
      </c>
      <c r="L351">
        <v>2015</v>
      </c>
      <c r="M351">
        <v>1767</v>
      </c>
      <c r="N351">
        <v>348</v>
      </c>
      <c r="O351">
        <v>1856</v>
      </c>
      <c r="P351">
        <v>1109</v>
      </c>
      <c r="R351" s="8">
        <v>348</v>
      </c>
      <c r="S351" t="b">
        <f>OR(Tabla1[[#This Row],[Tiempo_lineal (ns)]]&gt;$C$508,Tabla1[[#This Row],[Tiempo_lineal (ns)]]&lt;$C$509)</f>
        <v>0</v>
      </c>
      <c r="T351" t="b">
        <f>OR(Tabla1[[#This Row],[Tiempo_normal (ns)]]&gt;$D$508,Tabla1[[#This Row],[Tiempo_normal (ns)]]&lt;$D$509)</f>
        <v>0</v>
      </c>
      <c r="U351" s="8">
        <v>348</v>
      </c>
      <c r="V351" t="b">
        <f>OR(Tabla3[[#This Row],[Tiempo_lineal (ns)]]&gt;$F$508,Tabla3[[#This Row],[Tiempo_lineal (ns)]]&lt;$F$509)</f>
        <v>0</v>
      </c>
      <c r="W351" t="b">
        <f>OR(Tabla3[[#This Row],[Tiempo_normal (ns)]]&gt;$G$508,Tabla3[[#This Row],[Tiempo_normal (ns)]]&lt;$G$509)</f>
        <v>0</v>
      </c>
      <c r="X351" s="8">
        <v>348</v>
      </c>
      <c r="Y351" t="b">
        <f>OR(Tabla4[[#This Row],[Tiempo_lineal (ns)]]&gt;$I$508,Tabla4[[#This Row],[Tiempo_lineal (ns)]]&lt;$I$509)</f>
        <v>0</v>
      </c>
      <c r="Z351" t="b">
        <f>OR(Tabla4[[#This Row],[Tiempo_normal (ns)]]&gt;$J$508,Tabla4[[#This Row],[Tiempo_normal (ns)]]&lt;$J$509)</f>
        <v>1</v>
      </c>
      <c r="AA351" s="8">
        <v>348</v>
      </c>
      <c r="AB351" t="b">
        <f>OR(Tabla5[[#This Row],[Tiempo_lineal (ns)]]&gt;$L$508,Tabla5[[#This Row],[Tiempo_lineal (ns)]]&lt;$L$509)</f>
        <v>0</v>
      </c>
      <c r="AC351" t="b">
        <f>OR(Tabla5[[#This Row],[Tiempo_normal (ns)]]&gt;$M$508,Tabla5[[#This Row],[Tiempo_normal (ns)]]&lt;$M$509)</f>
        <v>1</v>
      </c>
      <c r="AD351" s="8">
        <v>348</v>
      </c>
      <c r="AE351" t="b">
        <f>OR(Tabla6[[#This Row],[Tiempo_lineal (ns)]]&gt;$O$508,Tabla6[[#This Row],[Tiempo_lineal (ns)]]&lt;$O$509)</f>
        <v>0</v>
      </c>
      <c r="AF351" s="1" t="b">
        <f>OR(Tabla6[[#This Row],[Tiempo_normal (ns)]]&gt;$P$508,Tabla6[[#This Row],[Tiempo_normal (ns)]]&lt;$P$509)</f>
        <v>0</v>
      </c>
    </row>
    <row r="352" spans="2:32" x14ac:dyDescent="0.3">
      <c r="B352">
        <v>349</v>
      </c>
      <c r="C352">
        <v>132</v>
      </c>
      <c r="D352">
        <v>94</v>
      </c>
      <c r="E352">
        <v>349</v>
      </c>
      <c r="F352">
        <v>296</v>
      </c>
      <c r="G352">
        <v>169</v>
      </c>
      <c r="H352">
        <v>349</v>
      </c>
      <c r="I352">
        <v>437</v>
      </c>
      <c r="J352">
        <v>119</v>
      </c>
      <c r="K352">
        <v>349</v>
      </c>
      <c r="L352">
        <v>3030</v>
      </c>
      <c r="M352">
        <v>521</v>
      </c>
      <c r="N352">
        <v>349</v>
      </c>
      <c r="O352">
        <v>7104</v>
      </c>
      <c r="P352">
        <v>1521</v>
      </c>
      <c r="R352" s="7">
        <v>349</v>
      </c>
      <c r="S352" t="b">
        <f>OR(Tabla1[[#This Row],[Tiempo_lineal (ns)]]&gt;$C$508,Tabla1[[#This Row],[Tiempo_lineal (ns)]]&lt;$C$509)</f>
        <v>0</v>
      </c>
      <c r="T352" t="b">
        <f>OR(Tabla1[[#This Row],[Tiempo_normal (ns)]]&gt;$D$508,Tabla1[[#This Row],[Tiempo_normal (ns)]]&lt;$D$509)</f>
        <v>0</v>
      </c>
      <c r="U352" s="7">
        <v>349</v>
      </c>
      <c r="V352" t="b">
        <f>OR(Tabla3[[#This Row],[Tiempo_lineal (ns)]]&gt;$F$508,Tabla3[[#This Row],[Tiempo_lineal (ns)]]&lt;$F$509)</f>
        <v>1</v>
      </c>
      <c r="W352" t="b">
        <f>OR(Tabla3[[#This Row],[Tiempo_normal (ns)]]&gt;$G$508,Tabla3[[#This Row],[Tiempo_normal (ns)]]&lt;$G$509)</f>
        <v>0</v>
      </c>
      <c r="X352" s="7">
        <v>349</v>
      </c>
      <c r="Y352" t="b">
        <f>OR(Tabla4[[#This Row],[Tiempo_lineal (ns)]]&gt;$I$508,Tabla4[[#This Row],[Tiempo_lineal (ns)]]&lt;$I$509)</f>
        <v>0</v>
      </c>
      <c r="Z352" t="b">
        <f>OR(Tabla4[[#This Row],[Tiempo_normal (ns)]]&gt;$J$508,Tabla4[[#This Row],[Tiempo_normal (ns)]]&lt;$J$509)</f>
        <v>0</v>
      </c>
      <c r="AA352" s="7">
        <v>349</v>
      </c>
      <c r="AB352" t="b">
        <f>OR(Tabla5[[#This Row],[Tiempo_lineal (ns)]]&gt;$L$508,Tabla5[[#This Row],[Tiempo_lineal (ns)]]&lt;$L$509)</f>
        <v>0</v>
      </c>
      <c r="AC352" t="b">
        <f>OR(Tabla5[[#This Row],[Tiempo_normal (ns)]]&gt;$M$508,Tabla5[[#This Row],[Tiempo_normal (ns)]]&lt;$M$509)</f>
        <v>0</v>
      </c>
      <c r="AD352" s="7">
        <v>349</v>
      </c>
      <c r="AE352" t="b">
        <f>OR(Tabla6[[#This Row],[Tiempo_lineal (ns)]]&gt;$O$508,Tabla6[[#This Row],[Tiempo_lineal (ns)]]&lt;$O$509)</f>
        <v>1</v>
      </c>
      <c r="AF352" s="1" t="b">
        <f>OR(Tabla6[[#This Row],[Tiempo_normal (ns)]]&gt;$P$508,Tabla6[[#This Row],[Tiempo_normal (ns)]]&lt;$P$509)</f>
        <v>0</v>
      </c>
    </row>
    <row r="353" spans="2:32" x14ac:dyDescent="0.3">
      <c r="B353">
        <v>350</v>
      </c>
      <c r="C353">
        <v>178</v>
      </c>
      <c r="D353">
        <v>84</v>
      </c>
      <c r="E353">
        <v>350</v>
      </c>
      <c r="F353">
        <v>203</v>
      </c>
      <c r="G353">
        <v>119</v>
      </c>
      <c r="H353">
        <v>350</v>
      </c>
      <c r="I353">
        <v>171</v>
      </c>
      <c r="J353">
        <v>103</v>
      </c>
      <c r="K353">
        <v>350</v>
      </c>
      <c r="L353">
        <v>1876</v>
      </c>
      <c r="M353">
        <v>234</v>
      </c>
      <c r="N353">
        <v>350</v>
      </c>
      <c r="O353">
        <v>2922</v>
      </c>
      <c r="P353">
        <v>1036</v>
      </c>
      <c r="R353" s="8">
        <v>350</v>
      </c>
      <c r="S353" t="b">
        <f>OR(Tabla1[[#This Row],[Tiempo_lineal (ns)]]&gt;$C$508,Tabla1[[#This Row],[Tiempo_lineal (ns)]]&lt;$C$509)</f>
        <v>0</v>
      </c>
      <c r="T353" t="b">
        <f>OR(Tabla1[[#This Row],[Tiempo_normal (ns)]]&gt;$D$508,Tabla1[[#This Row],[Tiempo_normal (ns)]]&lt;$D$509)</f>
        <v>0</v>
      </c>
      <c r="U353" s="8">
        <v>350</v>
      </c>
      <c r="V353" t="b">
        <f>OR(Tabla3[[#This Row],[Tiempo_lineal (ns)]]&gt;$F$508,Tabla3[[#This Row],[Tiempo_lineal (ns)]]&lt;$F$509)</f>
        <v>0</v>
      </c>
      <c r="W353" t="b">
        <f>OR(Tabla3[[#This Row],[Tiempo_normal (ns)]]&gt;$G$508,Tabla3[[#This Row],[Tiempo_normal (ns)]]&lt;$G$509)</f>
        <v>0</v>
      </c>
      <c r="X353" s="8">
        <v>350</v>
      </c>
      <c r="Y353" t="b">
        <f>OR(Tabla4[[#This Row],[Tiempo_lineal (ns)]]&gt;$I$508,Tabla4[[#This Row],[Tiempo_lineal (ns)]]&lt;$I$509)</f>
        <v>0</v>
      </c>
      <c r="Z353" t="b">
        <f>OR(Tabla4[[#This Row],[Tiempo_normal (ns)]]&gt;$J$508,Tabla4[[#This Row],[Tiempo_normal (ns)]]&lt;$J$509)</f>
        <v>0</v>
      </c>
      <c r="AA353" s="8">
        <v>350</v>
      </c>
      <c r="AB353" t="b">
        <f>OR(Tabla5[[#This Row],[Tiempo_lineal (ns)]]&gt;$L$508,Tabla5[[#This Row],[Tiempo_lineal (ns)]]&lt;$L$509)</f>
        <v>0</v>
      </c>
      <c r="AC353" t="b">
        <f>OR(Tabla5[[#This Row],[Tiempo_normal (ns)]]&gt;$M$508,Tabla5[[#This Row],[Tiempo_normal (ns)]]&lt;$M$509)</f>
        <v>0</v>
      </c>
      <c r="AD353" s="8">
        <v>350</v>
      </c>
      <c r="AE353" t="b">
        <f>OR(Tabla6[[#This Row],[Tiempo_lineal (ns)]]&gt;$O$508,Tabla6[[#This Row],[Tiempo_lineal (ns)]]&lt;$O$509)</f>
        <v>0</v>
      </c>
      <c r="AF353" s="1" t="b">
        <f>OR(Tabla6[[#This Row],[Tiempo_normal (ns)]]&gt;$P$508,Tabla6[[#This Row],[Tiempo_normal (ns)]]&lt;$P$509)</f>
        <v>0</v>
      </c>
    </row>
    <row r="354" spans="2:32" x14ac:dyDescent="0.3">
      <c r="B354">
        <v>351</v>
      </c>
      <c r="C354">
        <v>145</v>
      </c>
      <c r="D354">
        <v>116</v>
      </c>
      <c r="E354">
        <v>351</v>
      </c>
      <c r="F354">
        <v>197</v>
      </c>
      <c r="G354">
        <v>143</v>
      </c>
      <c r="H354">
        <v>351</v>
      </c>
      <c r="I354">
        <v>224</v>
      </c>
      <c r="J354">
        <v>103</v>
      </c>
      <c r="K354">
        <v>351</v>
      </c>
      <c r="L354">
        <v>2954</v>
      </c>
      <c r="M354">
        <v>200</v>
      </c>
      <c r="N354">
        <v>351</v>
      </c>
      <c r="O354">
        <v>2818</v>
      </c>
      <c r="P354">
        <v>729</v>
      </c>
      <c r="R354" s="7">
        <v>351</v>
      </c>
      <c r="S354" t="b">
        <f>OR(Tabla1[[#This Row],[Tiempo_lineal (ns)]]&gt;$C$508,Tabla1[[#This Row],[Tiempo_lineal (ns)]]&lt;$C$509)</f>
        <v>0</v>
      </c>
      <c r="T354" t="b">
        <f>OR(Tabla1[[#This Row],[Tiempo_normal (ns)]]&gt;$D$508,Tabla1[[#This Row],[Tiempo_normal (ns)]]&lt;$D$509)</f>
        <v>0</v>
      </c>
      <c r="U354" s="7">
        <v>351</v>
      </c>
      <c r="V354" t="b">
        <f>OR(Tabla3[[#This Row],[Tiempo_lineal (ns)]]&gt;$F$508,Tabla3[[#This Row],[Tiempo_lineal (ns)]]&lt;$F$509)</f>
        <v>0</v>
      </c>
      <c r="W354" t="b">
        <f>OR(Tabla3[[#This Row],[Tiempo_normal (ns)]]&gt;$G$508,Tabla3[[#This Row],[Tiempo_normal (ns)]]&lt;$G$509)</f>
        <v>0</v>
      </c>
      <c r="X354" s="7">
        <v>351</v>
      </c>
      <c r="Y354" t="b">
        <f>OR(Tabla4[[#This Row],[Tiempo_lineal (ns)]]&gt;$I$508,Tabla4[[#This Row],[Tiempo_lineal (ns)]]&lt;$I$509)</f>
        <v>0</v>
      </c>
      <c r="Z354" t="b">
        <f>OR(Tabla4[[#This Row],[Tiempo_normal (ns)]]&gt;$J$508,Tabla4[[#This Row],[Tiempo_normal (ns)]]&lt;$J$509)</f>
        <v>0</v>
      </c>
      <c r="AA354" s="7">
        <v>351</v>
      </c>
      <c r="AB354" t="b">
        <f>OR(Tabla5[[#This Row],[Tiempo_lineal (ns)]]&gt;$L$508,Tabla5[[#This Row],[Tiempo_lineal (ns)]]&lt;$L$509)</f>
        <v>0</v>
      </c>
      <c r="AC354" t="b">
        <f>OR(Tabla5[[#This Row],[Tiempo_normal (ns)]]&gt;$M$508,Tabla5[[#This Row],[Tiempo_normal (ns)]]&lt;$M$509)</f>
        <v>0</v>
      </c>
      <c r="AD354" s="7">
        <v>351</v>
      </c>
      <c r="AE354" t="b">
        <f>OR(Tabla6[[#This Row],[Tiempo_lineal (ns)]]&gt;$O$508,Tabla6[[#This Row],[Tiempo_lineal (ns)]]&lt;$O$509)</f>
        <v>0</v>
      </c>
      <c r="AF354" s="1" t="b">
        <f>OR(Tabla6[[#This Row],[Tiempo_normal (ns)]]&gt;$P$508,Tabla6[[#This Row],[Tiempo_normal (ns)]]&lt;$P$509)</f>
        <v>0</v>
      </c>
    </row>
    <row r="355" spans="2:32" x14ac:dyDescent="0.3">
      <c r="B355">
        <v>352</v>
      </c>
      <c r="C355">
        <v>129</v>
      </c>
      <c r="D355">
        <v>52</v>
      </c>
      <c r="E355">
        <v>352</v>
      </c>
      <c r="F355">
        <v>190</v>
      </c>
      <c r="G355">
        <v>172</v>
      </c>
      <c r="H355">
        <v>352</v>
      </c>
      <c r="I355">
        <v>168</v>
      </c>
      <c r="J355">
        <v>180</v>
      </c>
      <c r="K355">
        <v>352</v>
      </c>
      <c r="L355">
        <v>3137</v>
      </c>
      <c r="M355">
        <v>424</v>
      </c>
      <c r="N355">
        <v>352</v>
      </c>
      <c r="O355">
        <v>3033</v>
      </c>
      <c r="P355">
        <v>3334</v>
      </c>
      <c r="R355" s="8">
        <v>352</v>
      </c>
      <c r="S355" t="b">
        <f>OR(Tabla1[[#This Row],[Tiempo_lineal (ns)]]&gt;$C$508,Tabla1[[#This Row],[Tiempo_lineal (ns)]]&lt;$C$509)</f>
        <v>0</v>
      </c>
      <c r="T355" t="b">
        <f>OR(Tabla1[[#This Row],[Tiempo_normal (ns)]]&gt;$D$508,Tabla1[[#This Row],[Tiempo_normal (ns)]]&lt;$D$509)</f>
        <v>0</v>
      </c>
      <c r="U355" s="8">
        <v>352</v>
      </c>
      <c r="V355" t="b">
        <f>OR(Tabla3[[#This Row],[Tiempo_lineal (ns)]]&gt;$F$508,Tabla3[[#This Row],[Tiempo_lineal (ns)]]&lt;$F$509)</f>
        <v>0</v>
      </c>
      <c r="W355" t="b">
        <f>OR(Tabla3[[#This Row],[Tiempo_normal (ns)]]&gt;$G$508,Tabla3[[#This Row],[Tiempo_normal (ns)]]&lt;$G$509)</f>
        <v>0</v>
      </c>
      <c r="X355" s="8">
        <v>352</v>
      </c>
      <c r="Y355" t="b">
        <f>OR(Tabla4[[#This Row],[Tiempo_lineal (ns)]]&gt;$I$508,Tabla4[[#This Row],[Tiempo_lineal (ns)]]&lt;$I$509)</f>
        <v>0</v>
      </c>
      <c r="Z355" t="b">
        <f>OR(Tabla4[[#This Row],[Tiempo_normal (ns)]]&gt;$J$508,Tabla4[[#This Row],[Tiempo_normal (ns)]]&lt;$J$509)</f>
        <v>0</v>
      </c>
      <c r="AA355" s="8">
        <v>352</v>
      </c>
      <c r="AB355" t="b">
        <f>OR(Tabla5[[#This Row],[Tiempo_lineal (ns)]]&gt;$L$508,Tabla5[[#This Row],[Tiempo_lineal (ns)]]&lt;$L$509)</f>
        <v>0</v>
      </c>
      <c r="AC355" t="b">
        <f>OR(Tabla5[[#This Row],[Tiempo_normal (ns)]]&gt;$M$508,Tabla5[[#This Row],[Tiempo_normal (ns)]]&lt;$M$509)</f>
        <v>0</v>
      </c>
      <c r="AD355" s="8">
        <v>352</v>
      </c>
      <c r="AE355" t="b">
        <f>OR(Tabla6[[#This Row],[Tiempo_lineal (ns)]]&gt;$O$508,Tabla6[[#This Row],[Tiempo_lineal (ns)]]&lt;$O$509)</f>
        <v>0</v>
      </c>
      <c r="AF355" s="1" t="b">
        <f>OR(Tabla6[[#This Row],[Tiempo_normal (ns)]]&gt;$P$508,Tabla6[[#This Row],[Tiempo_normal (ns)]]&lt;$P$509)</f>
        <v>1</v>
      </c>
    </row>
    <row r="356" spans="2:32" x14ac:dyDescent="0.3">
      <c r="B356">
        <v>353</v>
      </c>
      <c r="C356">
        <v>118</v>
      </c>
      <c r="D356">
        <v>60</v>
      </c>
      <c r="E356">
        <v>353</v>
      </c>
      <c r="F356">
        <v>199</v>
      </c>
      <c r="G356">
        <v>146</v>
      </c>
      <c r="H356">
        <v>353</v>
      </c>
      <c r="I356">
        <v>248</v>
      </c>
      <c r="J356">
        <v>109</v>
      </c>
      <c r="K356">
        <v>353</v>
      </c>
      <c r="L356">
        <v>2771</v>
      </c>
      <c r="M356">
        <v>559</v>
      </c>
      <c r="N356">
        <v>353</v>
      </c>
      <c r="O356">
        <v>3229</v>
      </c>
      <c r="P356">
        <v>1106</v>
      </c>
      <c r="R356" s="7">
        <v>353</v>
      </c>
      <c r="S356" t="b">
        <f>OR(Tabla1[[#This Row],[Tiempo_lineal (ns)]]&gt;$C$508,Tabla1[[#This Row],[Tiempo_lineal (ns)]]&lt;$C$509)</f>
        <v>0</v>
      </c>
      <c r="T356" t="b">
        <f>OR(Tabla1[[#This Row],[Tiempo_normal (ns)]]&gt;$D$508,Tabla1[[#This Row],[Tiempo_normal (ns)]]&lt;$D$509)</f>
        <v>0</v>
      </c>
      <c r="U356" s="7">
        <v>353</v>
      </c>
      <c r="V356" t="b">
        <f>OR(Tabla3[[#This Row],[Tiempo_lineal (ns)]]&gt;$F$508,Tabla3[[#This Row],[Tiempo_lineal (ns)]]&lt;$F$509)</f>
        <v>0</v>
      </c>
      <c r="W356" t="b">
        <f>OR(Tabla3[[#This Row],[Tiempo_normal (ns)]]&gt;$G$508,Tabla3[[#This Row],[Tiempo_normal (ns)]]&lt;$G$509)</f>
        <v>0</v>
      </c>
      <c r="X356" s="7">
        <v>353</v>
      </c>
      <c r="Y356" t="b">
        <f>OR(Tabla4[[#This Row],[Tiempo_lineal (ns)]]&gt;$I$508,Tabla4[[#This Row],[Tiempo_lineal (ns)]]&lt;$I$509)</f>
        <v>0</v>
      </c>
      <c r="Z356" t="b">
        <f>OR(Tabla4[[#This Row],[Tiempo_normal (ns)]]&gt;$J$508,Tabla4[[#This Row],[Tiempo_normal (ns)]]&lt;$J$509)</f>
        <v>0</v>
      </c>
      <c r="AA356" s="7">
        <v>353</v>
      </c>
      <c r="AB356" t="b">
        <f>OR(Tabla5[[#This Row],[Tiempo_lineal (ns)]]&gt;$L$508,Tabla5[[#This Row],[Tiempo_lineal (ns)]]&lt;$L$509)</f>
        <v>0</v>
      </c>
      <c r="AC356" t="b">
        <f>OR(Tabla5[[#This Row],[Tiempo_normal (ns)]]&gt;$M$508,Tabla5[[#This Row],[Tiempo_normal (ns)]]&lt;$M$509)</f>
        <v>0</v>
      </c>
      <c r="AD356" s="7">
        <v>353</v>
      </c>
      <c r="AE356" t="b">
        <f>OR(Tabla6[[#This Row],[Tiempo_lineal (ns)]]&gt;$O$508,Tabla6[[#This Row],[Tiempo_lineal (ns)]]&lt;$O$509)</f>
        <v>0</v>
      </c>
      <c r="AF356" s="1" t="b">
        <f>OR(Tabla6[[#This Row],[Tiempo_normal (ns)]]&gt;$P$508,Tabla6[[#This Row],[Tiempo_normal (ns)]]&lt;$P$509)</f>
        <v>0</v>
      </c>
    </row>
    <row r="357" spans="2:32" x14ac:dyDescent="0.3">
      <c r="B357">
        <v>354</v>
      </c>
      <c r="C357">
        <v>79</v>
      </c>
      <c r="D357">
        <v>84</v>
      </c>
      <c r="E357">
        <v>354</v>
      </c>
      <c r="F357">
        <v>192</v>
      </c>
      <c r="G357">
        <v>135</v>
      </c>
      <c r="H357">
        <v>354</v>
      </c>
      <c r="I357">
        <v>258</v>
      </c>
      <c r="J357">
        <v>264</v>
      </c>
      <c r="K357">
        <v>354</v>
      </c>
      <c r="L357">
        <v>726</v>
      </c>
      <c r="M357">
        <v>964</v>
      </c>
      <c r="N357">
        <v>354</v>
      </c>
      <c r="O357">
        <v>3548</v>
      </c>
      <c r="P357">
        <v>926</v>
      </c>
      <c r="R357" s="8">
        <v>354</v>
      </c>
      <c r="S357" t="b">
        <f>OR(Tabla1[[#This Row],[Tiempo_lineal (ns)]]&gt;$C$508,Tabla1[[#This Row],[Tiempo_lineal (ns)]]&lt;$C$509)</f>
        <v>0</v>
      </c>
      <c r="T357" t="b">
        <f>OR(Tabla1[[#This Row],[Tiempo_normal (ns)]]&gt;$D$508,Tabla1[[#This Row],[Tiempo_normal (ns)]]&lt;$D$509)</f>
        <v>0</v>
      </c>
      <c r="U357" s="8">
        <v>354</v>
      </c>
      <c r="V357" t="b">
        <f>OR(Tabla3[[#This Row],[Tiempo_lineal (ns)]]&gt;$F$508,Tabla3[[#This Row],[Tiempo_lineal (ns)]]&lt;$F$509)</f>
        <v>0</v>
      </c>
      <c r="W357" t="b">
        <f>OR(Tabla3[[#This Row],[Tiempo_normal (ns)]]&gt;$G$508,Tabla3[[#This Row],[Tiempo_normal (ns)]]&lt;$G$509)</f>
        <v>0</v>
      </c>
      <c r="X357" s="8">
        <v>354</v>
      </c>
      <c r="Y357" t="b">
        <f>OR(Tabla4[[#This Row],[Tiempo_lineal (ns)]]&gt;$I$508,Tabla4[[#This Row],[Tiempo_lineal (ns)]]&lt;$I$509)</f>
        <v>0</v>
      </c>
      <c r="Z357" t="b">
        <f>OR(Tabla4[[#This Row],[Tiempo_normal (ns)]]&gt;$J$508,Tabla4[[#This Row],[Tiempo_normal (ns)]]&lt;$J$509)</f>
        <v>0</v>
      </c>
      <c r="AA357" s="8">
        <v>354</v>
      </c>
      <c r="AB357" t="b">
        <f>OR(Tabla5[[#This Row],[Tiempo_lineal (ns)]]&gt;$L$508,Tabla5[[#This Row],[Tiempo_lineal (ns)]]&lt;$L$509)</f>
        <v>0</v>
      </c>
      <c r="AC357" t="b">
        <f>OR(Tabla5[[#This Row],[Tiempo_normal (ns)]]&gt;$M$508,Tabla5[[#This Row],[Tiempo_normal (ns)]]&lt;$M$509)</f>
        <v>0</v>
      </c>
      <c r="AD357" s="8">
        <v>354</v>
      </c>
      <c r="AE357" t="b">
        <f>OR(Tabla6[[#This Row],[Tiempo_lineal (ns)]]&gt;$O$508,Tabla6[[#This Row],[Tiempo_lineal (ns)]]&lt;$O$509)</f>
        <v>0</v>
      </c>
      <c r="AF357" s="1" t="b">
        <f>OR(Tabla6[[#This Row],[Tiempo_normal (ns)]]&gt;$P$508,Tabla6[[#This Row],[Tiempo_normal (ns)]]&lt;$P$509)</f>
        <v>0</v>
      </c>
    </row>
    <row r="358" spans="2:32" x14ac:dyDescent="0.3">
      <c r="B358">
        <v>355</v>
      </c>
      <c r="C358">
        <v>107</v>
      </c>
      <c r="D358">
        <v>90</v>
      </c>
      <c r="E358">
        <v>355</v>
      </c>
      <c r="F358">
        <v>2303</v>
      </c>
      <c r="G358">
        <v>130</v>
      </c>
      <c r="H358">
        <v>355</v>
      </c>
      <c r="I358">
        <v>213</v>
      </c>
      <c r="J358">
        <v>111</v>
      </c>
      <c r="K358">
        <v>355</v>
      </c>
      <c r="L358">
        <v>805</v>
      </c>
      <c r="M358">
        <v>474</v>
      </c>
      <c r="N358">
        <v>355</v>
      </c>
      <c r="O358">
        <v>2495</v>
      </c>
      <c r="P358">
        <v>1409</v>
      </c>
      <c r="R358" s="7">
        <v>355</v>
      </c>
      <c r="S358" t="b">
        <f>OR(Tabla1[[#This Row],[Tiempo_lineal (ns)]]&gt;$C$508,Tabla1[[#This Row],[Tiempo_lineal (ns)]]&lt;$C$509)</f>
        <v>0</v>
      </c>
      <c r="T358" t="b">
        <f>OR(Tabla1[[#This Row],[Tiempo_normal (ns)]]&gt;$D$508,Tabla1[[#This Row],[Tiempo_normal (ns)]]&lt;$D$509)</f>
        <v>0</v>
      </c>
      <c r="U358" s="7">
        <v>355</v>
      </c>
      <c r="V358" t="b">
        <f>OR(Tabla3[[#This Row],[Tiempo_lineal (ns)]]&gt;$F$508,Tabla3[[#This Row],[Tiempo_lineal (ns)]]&lt;$F$509)</f>
        <v>1</v>
      </c>
      <c r="W358" t="b">
        <f>OR(Tabla3[[#This Row],[Tiempo_normal (ns)]]&gt;$G$508,Tabla3[[#This Row],[Tiempo_normal (ns)]]&lt;$G$509)</f>
        <v>0</v>
      </c>
      <c r="X358" s="7">
        <v>355</v>
      </c>
      <c r="Y358" t="b">
        <f>OR(Tabla4[[#This Row],[Tiempo_lineal (ns)]]&gt;$I$508,Tabla4[[#This Row],[Tiempo_lineal (ns)]]&lt;$I$509)</f>
        <v>0</v>
      </c>
      <c r="Z358" t="b">
        <f>OR(Tabla4[[#This Row],[Tiempo_normal (ns)]]&gt;$J$508,Tabla4[[#This Row],[Tiempo_normal (ns)]]&lt;$J$509)</f>
        <v>0</v>
      </c>
      <c r="AA358" s="7">
        <v>355</v>
      </c>
      <c r="AB358" t="b">
        <f>OR(Tabla5[[#This Row],[Tiempo_lineal (ns)]]&gt;$L$508,Tabla5[[#This Row],[Tiempo_lineal (ns)]]&lt;$L$509)</f>
        <v>0</v>
      </c>
      <c r="AC358" t="b">
        <f>OR(Tabla5[[#This Row],[Tiempo_normal (ns)]]&gt;$M$508,Tabla5[[#This Row],[Tiempo_normal (ns)]]&lt;$M$509)</f>
        <v>0</v>
      </c>
      <c r="AD358" s="7">
        <v>355</v>
      </c>
      <c r="AE358" t="b">
        <f>OR(Tabla6[[#This Row],[Tiempo_lineal (ns)]]&gt;$O$508,Tabla6[[#This Row],[Tiempo_lineal (ns)]]&lt;$O$509)</f>
        <v>0</v>
      </c>
      <c r="AF358" s="1" t="b">
        <f>OR(Tabla6[[#This Row],[Tiempo_normal (ns)]]&gt;$P$508,Tabla6[[#This Row],[Tiempo_normal (ns)]]&lt;$P$509)</f>
        <v>0</v>
      </c>
    </row>
    <row r="359" spans="2:32" x14ac:dyDescent="0.3">
      <c r="B359">
        <v>356</v>
      </c>
      <c r="C359">
        <v>125</v>
      </c>
      <c r="D359">
        <v>119</v>
      </c>
      <c r="E359">
        <v>356</v>
      </c>
      <c r="F359">
        <v>166</v>
      </c>
      <c r="G359">
        <v>212</v>
      </c>
      <c r="H359">
        <v>356</v>
      </c>
      <c r="I359">
        <v>361</v>
      </c>
      <c r="J359">
        <v>180</v>
      </c>
      <c r="K359">
        <v>356</v>
      </c>
      <c r="L359">
        <v>3044</v>
      </c>
      <c r="M359">
        <v>318</v>
      </c>
      <c r="N359">
        <v>356</v>
      </c>
      <c r="O359">
        <v>2637</v>
      </c>
      <c r="P359">
        <v>2645</v>
      </c>
      <c r="R359" s="8">
        <v>356</v>
      </c>
      <c r="S359" t="b">
        <f>OR(Tabla1[[#This Row],[Tiempo_lineal (ns)]]&gt;$C$508,Tabla1[[#This Row],[Tiempo_lineal (ns)]]&lt;$C$509)</f>
        <v>0</v>
      </c>
      <c r="T359" t="b">
        <f>OR(Tabla1[[#This Row],[Tiempo_normal (ns)]]&gt;$D$508,Tabla1[[#This Row],[Tiempo_normal (ns)]]&lt;$D$509)</f>
        <v>0</v>
      </c>
      <c r="U359" s="8">
        <v>356</v>
      </c>
      <c r="V359" t="b">
        <f>OR(Tabla3[[#This Row],[Tiempo_lineal (ns)]]&gt;$F$508,Tabla3[[#This Row],[Tiempo_lineal (ns)]]&lt;$F$509)</f>
        <v>0</v>
      </c>
      <c r="W359" t="b">
        <f>OR(Tabla3[[#This Row],[Tiempo_normal (ns)]]&gt;$G$508,Tabla3[[#This Row],[Tiempo_normal (ns)]]&lt;$G$509)</f>
        <v>0</v>
      </c>
      <c r="X359" s="8">
        <v>356</v>
      </c>
      <c r="Y359" t="b">
        <f>OR(Tabla4[[#This Row],[Tiempo_lineal (ns)]]&gt;$I$508,Tabla4[[#This Row],[Tiempo_lineal (ns)]]&lt;$I$509)</f>
        <v>0</v>
      </c>
      <c r="Z359" t="b">
        <f>OR(Tabla4[[#This Row],[Tiempo_normal (ns)]]&gt;$J$508,Tabla4[[#This Row],[Tiempo_normal (ns)]]&lt;$J$509)</f>
        <v>0</v>
      </c>
      <c r="AA359" s="8">
        <v>356</v>
      </c>
      <c r="AB359" t="b">
        <f>OR(Tabla5[[#This Row],[Tiempo_lineal (ns)]]&gt;$L$508,Tabla5[[#This Row],[Tiempo_lineal (ns)]]&lt;$L$509)</f>
        <v>0</v>
      </c>
      <c r="AC359" t="b">
        <f>OR(Tabla5[[#This Row],[Tiempo_normal (ns)]]&gt;$M$508,Tabla5[[#This Row],[Tiempo_normal (ns)]]&lt;$M$509)</f>
        <v>0</v>
      </c>
      <c r="AD359" s="8">
        <v>356</v>
      </c>
      <c r="AE359" t="b">
        <f>OR(Tabla6[[#This Row],[Tiempo_lineal (ns)]]&gt;$O$508,Tabla6[[#This Row],[Tiempo_lineal (ns)]]&lt;$O$509)</f>
        <v>0</v>
      </c>
      <c r="AF359" s="1" t="b">
        <f>OR(Tabla6[[#This Row],[Tiempo_normal (ns)]]&gt;$P$508,Tabla6[[#This Row],[Tiempo_normal (ns)]]&lt;$P$509)</f>
        <v>0</v>
      </c>
    </row>
    <row r="360" spans="2:32" x14ac:dyDescent="0.3">
      <c r="B360">
        <v>357</v>
      </c>
      <c r="C360">
        <v>128</v>
      </c>
      <c r="D360">
        <v>92</v>
      </c>
      <c r="E360">
        <v>357</v>
      </c>
      <c r="F360">
        <v>128</v>
      </c>
      <c r="G360">
        <v>744</v>
      </c>
      <c r="H360">
        <v>357</v>
      </c>
      <c r="I360">
        <v>237</v>
      </c>
      <c r="J360">
        <v>122</v>
      </c>
      <c r="K360">
        <v>357</v>
      </c>
      <c r="L360">
        <v>2453</v>
      </c>
      <c r="M360">
        <v>668</v>
      </c>
      <c r="N360">
        <v>357</v>
      </c>
      <c r="O360">
        <v>6925</v>
      </c>
      <c r="P360">
        <v>1234</v>
      </c>
      <c r="R360" s="7">
        <v>357</v>
      </c>
      <c r="S360" t="b">
        <f>OR(Tabla1[[#This Row],[Tiempo_lineal (ns)]]&gt;$C$508,Tabla1[[#This Row],[Tiempo_lineal (ns)]]&lt;$C$509)</f>
        <v>0</v>
      </c>
      <c r="T360" t="b">
        <f>OR(Tabla1[[#This Row],[Tiempo_normal (ns)]]&gt;$D$508,Tabla1[[#This Row],[Tiempo_normal (ns)]]&lt;$D$509)</f>
        <v>0</v>
      </c>
      <c r="U360" s="7">
        <v>357</v>
      </c>
      <c r="V360" t="b">
        <f>OR(Tabla3[[#This Row],[Tiempo_lineal (ns)]]&gt;$F$508,Tabla3[[#This Row],[Tiempo_lineal (ns)]]&lt;$F$509)</f>
        <v>0</v>
      </c>
      <c r="W360" t="b">
        <f>OR(Tabla3[[#This Row],[Tiempo_normal (ns)]]&gt;$G$508,Tabla3[[#This Row],[Tiempo_normal (ns)]]&lt;$G$509)</f>
        <v>1</v>
      </c>
      <c r="X360" s="7">
        <v>357</v>
      </c>
      <c r="Y360" t="b">
        <f>OR(Tabla4[[#This Row],[Tiempo_lineal (ns)]]&gt;$I$508,Tabla4[[#This Row],[Tiempo_lineal (ns)]]&lt;$I$509)</f>
        <v>0</v>
      </c>
      <c r="Z360" t="b">
        <f>OR(Tabla4[[#This Row],[Tiempo_normal (ns)]]&gt;$J$508,Tabla4[[#This Row],[Tiempo_normal (ns)]]&lt;$J$509)</f>
        <v>0</v>
      </c>
      <c r="AA360" s="7">
        <v>357</v>
      </c>
      <c r="AB360" t="b">
        <f>OR(Tabla5[[#This Row],[Tiempo_lineal (ns)]]&gt;$L$508,Tabla5[[#This Row],[Tiempo_lineal (ns)]]&lt;$L$509)</f>
        <v>0</v>
      </c>
      <c r="AC360" t="b">
        <f>OR(Tabla5[[#This Row],[Tiempo_normal (ns)]]&gt;$M$508,Tabla5[[#This Row],[Tiempo_normal (ns)]]&lt;$M$509)</f>
        <v>0</v>
      </c>
      <c r="AD360" s="7">
        <v>357</v>
      </c>
      <c r="AE360" t="b">
        <f>OR(Tabla6[[#This Row],[Tiempo_lineal (ns)]]&gt;$O$508,Tabla6[[#This Row],[Tiempo_lineal (ns)]]&lt;$O$509)</f>
        <v>1</v>
      </c>
      <c r="AF360" s="1" t="b">
        <f>OR(Tabla6[[#This Row],[Tiempo_normal (ns)]]&gt;$P$508,Tabla6[[#This Row],[Tiempo_normal (ns)]]&lt;$P$509)</f>
        <v>0</v>
      </c>
    </row>
    <row r="361" spans="2:32" x14ac:dyDescent="0.3">
      <c r="B361">
        <v>358</v>
      </c>
      <c r="C361">
        <v>107</v>
      </c>
      <c r="D361">
        <v>50</v>
      </c>
      <c r="E361">
        <v>358</v>
      </c>
      <c r="F361">
        <v>289</v>
      </c>
      <c r="G361">
        <v>84</v>
      </c>
      <c r="H361">
        <v>358</v>
      </c>
      <c r="I361">
        <v>252</v>
      </c>
      <c r="J361">
        <v>307</v>
      </c>
      <c r="K361">
        <v>358</v>
      </c>
      <c r="L361">
        <v>815</v>
      </c>
      <c r="M361">
        <v>1028</v>
      </c>
      <c r="N361">
        <v>358</v>
      </c>
      <c r="O361">
        <v>2314</v>
      </c>
      <c r="P361">
        <v>1212</v>
      </c>
      <c r="R361" s="8">
        <v>358</v>
      </c>
      <c r="S361" t="b">
        <f>OR(Tabla1[[#This Row],[Tiempo_lineal (ns)]]&gt;$C$508,Tabla1[[#This Row],[Tiempo_lineal (ns)]]&lt;$C$509)</f>
        <v>0</v>
      </c>
      <c r="T361" t="b">
        <f>OR(Tabla1[[#This Row],[Tiempo_normal (ns)]]&gt;$D$508,Tabla1[[#This Row],[Tiempo_normal (ns)]]&lt;$D$509)</f>
        <v>0</v>
      </c>
      <c r="U361" s="8">
        <v>358</v>
      </c>
      <c r="V361" t="b">
        <f>OR(Tabla3[[#This Row],[Tiempo_lineal (ns)]]&gt;$F$508,Tabla3[[#This Row],[Tiempo_lineal (ns)]]&lt;$F$509)</f>
        <v>1</v>
      </c>
      <c r="W361" t="b">
        <f>OR(Tabla3[[#This Row],[Tiempo_normal (ns)]]&gt;$G$508,Tabla3[[#This Row],[Tiempo_normal (ns)]]&lt;$G$509)</f>
        <v>0</v>
      </c>
      <c r="X361" s="8">
        <v>358</v>
      </c>
      <c r="Y361" t="b">
        <f>OR(Tabla4[[#This Row],[Tiempo_lineal (ns)]]&gt;$I$508,Tabla4[[#This Row],[Tiempo_lineal (ns)]]&lt;$I$509)</f>
        <v>0</v>
      </c>
      <c r="Z361" t="b">
        <f>OR(Tabla4[[#This Row],[Tiempo_normal (ns)]]&gt;$J$508,Tabla4[[#This Row],[Tiempo_normal (ns)]]&lt;$J$509)</f>
        <v>0</v>
      </c>
      <c r="AA361" s="8">
        <v>358</v>
      </c>
      <c r="AB361" t="b">
        <f>OR(Tabla5[[#This Row],[Tiempo_lineal (ns)]]&gt;$L$508,Tabla5[[#This Row],[Tiempo_lineal (ns)]]&lt;$L$509)</f>
        <v>0</v>
      </c>
      <c r="AC361" t="b">
        <f>OR(Tabla5[[#This Row],[Tiempo_normal (ns)]]&gt;$M$508,Tabla5[[#This Row],[Tiempo_normal (ns)]]&lt;$M$509)</f>
        <v>0</v>
      </c>
      <c r="AD361" s="8">
        <v>358</v>
      </c>
      <c r="AE361" t="b">
        <f>OR(Tabla6[[#This Row],[Tiempo_lineal (ns)]]&gt;$O$508,Tabla6[[#This Row],[Tiempo_lineal (ns)]]&lt;$O$509)</f>
        <v>0</v>
      </c>
      <c r="AF361" s="1" t="b">
        <f>OR(Tabla6[[#This Row],[Tiempo_normal (ns)]]&gt;$P$508,Tabla6[[#This Row],[Tiempo_normal (ns)]]&lt;$P$509)</f>
        <v>0</v>
      </c>
    </row>
    <row r="362" spans="2:32" x14ac:dyDescent="0.3">
      <c r="B362">
        <v>359</v>
      </c>
      <c r="C362">
        <v>149</v>
      </c>
      <c r="D362">
        <v>68</v>
      </c>
      <c r="E362">
        <v>359</v>
      </c>
      <c r="F362">
        <v>203</v>
      </c>
      <c r="G362">
        <v>73</v>
      </c>
      <c r="H362">
        <v>359</v>
      </c>
      <c r="I362">
        <v>235</v>
      </c>
      <c r="J362">
        <v>302</v>
      </c>
      <c r="K362">
        <v>359</v>
      </c>
      <c r="L362">
        <v>3132</v>
      </c>
      <c r="M362">
        <v>625</v>
      </c>
      <c r="N362">
        <v>359</v>
      </c>
      <c r="O362">
        <v>2538</v>
      </c>
      <c r="P362">
        <v>537</v>
      </c>
      <c r="R362" s="7">
        <v>359</v>
      </c>
      <c r="S362" t="b">
        <f>OR(Tabla1[[#This Row],[Tiempo_lineal (ns)]]&gt;$C$508,Tabla1[[#This Row],[Tiempo_lineal (ns)]]&lt;$C$509)</f>
        <v>0</v>
      </c>
      <c r="T362" t="b">
        <f>OR(Tabla1[[#This Row],[Tiempo_normal (ns)]]&gt;$D$508,Tabla1[[#This Row],[Tiempo_normal (ns)]]&lt;$D$509)</f>
        <v>0</v>
      </c>
      <c r="U362" s="7">
        <v>359</v>
      </c>
      <c r="V362" t="b">
        <f>OR(Tabla3[[#This Row],[Tiempo_lineal (ns)]]&gt;$F$508,Tabla3[[#This Row],[Tiempo_lineal (ns)]]&lt;$F$509)</f>
        <v>0</v>
      </c>
      <c r="W362" t="b">
        <f>OR(Tabla3[[#This Row],[Tiempo_normal (ns)]]&gt;$G$508,Tabla3[[#This Row],[Tiempo_normal (ns)]]&lt;$G$509)</f>
        <v>0</v>
      </c>
      <c r="X362" s="7">
        <v>359</v>
      </c>
      <c r="Y362" t="b">
        <f>OR(Tabla4[[#This Row],[Tiempo_lineal (ns)]]&gt;$I$508,Tabla4[[#This Row],[Tiempo_lineal (ns)]]&lt;$I$509)</f>
        <v>0</v>
      </c>
      <c r="Z362" t="b">
        <f>OR(Tabla4[[#This Row],[Tiempo_normal (ns)]]&gt;$J$508,Tabla4[[#This Row],[Tiempo_normal (ns)]]&lt;$J$509)</f>
        <v>0</v>
      </c>
      <c r="AA362" s="7">
        <v>359</v>
      </c>
      <c r="AB362" t="b">
        <f>OR(Tabla5[[#This Row],[Tiempo_lineal (ns)]]&gt;$L$508,Tabla5[[#This Row],[Tiempo_lineal (ns)]]&lt;$L$509)</f>
        <v>0</v>
      </c>
      <c r="AC362" t="b">
        <f>OR(Tabla5[[#This Row],[Tiempo_normal (ns)]]&gt;$M$508,Tabla5[[#This Row],[Tiempo_normal (ns)]]&lt;$M$509)</f>
        <v>0</v>
      </c>
      <c r="AD362" s="7">
        <v>359</v>
      </c>
      <c r="AE362" t="b">
        <f>OR(Tabla6[[#This Row],[Tiempo_lineal (ns)]]&gt;$O$508,Tabla6[[#This Row],[Tiempo_lineal (ns)]]&lt;$O$509)</f>
        <v>0</v>
      </c>
      <c r="AF362" s="1" t="b">
        <f>OR(Tabla6[[#This Row],[Tiempo_normal (ns)]]&gt;$P$508,Tabla6[[#This Row],[Tiempo_normal (ns)]]&lt;$P$509)</f>
        <v>0</v>
      </c>
    </row>
    <row r="363" spans="2:32" x14ac:dyDescent="0.3">
      <c r="B363">
        <v>360</v>
      </c>
      <c r="C363">
        <v>105</v>
      </c>
      <c r="D363">
        <v>165</v>
      </c>
      <c r="E363">
        <v>360</v>
      </c>
      <c r="F363">
        <v>166</v>
      </c>
      <c r="G363">
        <v>171</v>
      </c>
      <c r="H363">
        <v>360</v>
      </c>
      <c r="I363">
        <v>221</v>
      </c>
      <c r="J363">
        <v>150</v>
      </c>
      <c r="K363">
        <v>360</v>
      </c>
      <c r="L363">
        <v>821</v>
      </c>
      <c r="M363">
        <v>777</v>
      </c>
      <c r="N363">
        <v>360</v>
      </c>
      <c r="O363">
        <v>2563</v>
      </c>
      <c r="P363">
        <v>2077</v>
      </c>
      <c r="R363" s="8">
        <v>360</v>
      </c>
      <c r="S363" t="b">
        <f>OR(Tabla1[[#This Row],[Tiempo_lineal (ns)]]&gt;$C$508,Tabla1[[#This Row],[Tiempo_lineal (ns)]]&lt;$C$509)</f>
        <v>0</v>
      </c>
      <c r="T363" t="b">
        <f>OR(Tabla1[[#This Row],[Tiempo_normal (ns)]]&gt;$D$508,Tabla1[[#This Row],[Tiempo_normal (ns)]]&lt;$D$509)</f>
        <v>1</v>
      </c>
      <c r="U363" s="8">
        <v>360</v>
      </c>
      <c r="V363" t="b">
        <f>OR(Tabla3[[#This Row],[Tiempo_lineal (ns)]]&gt;$F$508,Tabla3[[#This Row],[Tiempo_lineal (ns)]]&lt;$F$509)</f>
        <v>0</v>
      </c>
      <c r="W363" t="b">
        <f>OR(Tabla3[[#This Row],[Tiempo_normal (ns)]]&gt;$G$508,Tabla3[[#This Row],[Tiempo_normal (ns)]]&lt;$G$509)</f>
        <v>0</v>
      </c>
      <c r="X363" s="8">
        <v>360</v>
      </c>
      <c r="Y363" t="b">
        <f>OR(Tabla4[[#This Row],[Tiempo_lineal (ns)]]&gt;$I$508,Tabla4[[#This Row],[Tiempo_lineal (ns)]]&lt;$I$509)</f>
        <v>0</v>
      </c>
      <c r="Z363" t="b">
        <f>OR(Tabla4[[#This Row],[Tiempo_normal (ns)]]&gt;$J$508,Tabla4[[#This Row],[Tiempo_normal (ns)]]&lt;$J$509)</f>
        <v>0</v>
      </c>
      <c r="AA363" s="8">
        <v>360</v>
      </c>
      <c r="AB363" t="b">
        <f>OR(Tabla5[[#This Row],[Tiempo_lineal (ns)]]&gt;$L$508,Tabla5[[#This Row],[Tiempo_lineal (ns)]]&lt;$L$509)</f>
        <v>0</v>
      </c>
      <c r="AC363" t="b">
        <f>OR(Tabla5[[#This Row],[Tiempo_normal (ns)]]&gt;$M$508,Tabla5[[#This Row],[Tiempo_normal (ns)]]&lt;$M$509)</f>
        <v>0</v>
      </c>
      <c r="AD363" s="8">
        <v>360</v>
      </c>
      <c r="AE363" t="b">
        <f>OR(Tabla6[[#This Row],[Tiempo_lineal (ns)]]&gt;$O$508,Tabla6[[#This Row],[Tiempo_lineal (ns)]]&lt;$O$509)</f>
        <v>0</v>
      </c>
      <c r="AF363" s="1" t="b">
        <f>OR(Tabla6[[#This Row],[Tiempo_normal (ns)]]&gt;$P$508,Tabla6[[#This Row],[Tiempo_normal (ns)]]&lt;$P$509)</f>
        <v>0</v>
      </c>
    </row>
    <row r="364" spans="2:32" x14ac:dyDescent="0.3">
      <c r="B364">
        <v>361</v>
      </c>
      <c r="C364">
        <v>127</v>
      </c>
      <c r="D364">
        <v>90</v>
      </c>
      <c r="E364">
        <v>361</v>
      </c>
      <c r="F364">
        <v>203</v>
      </c>
      <c r="G364">
        <v>98</v>
      </c>
      <c r="H364">
        <v>361</v>
      </c>
      <c r="I364">
        <v>872</v>
      </c>
      <c r="J364">
        <v>240</v>
      </c>
      <c r="K364">
        <v>361</v>
      </c>
      <c r="L364">
        <v>1554</v>
      </c>
      <c r="M364">
        <v>347</v>
      </c>
      <c r="N364">
        <v>361</v>
      </c>
      <c r="O364">
        <v>2651</v>
      </c>
      <c r="P364">
        <v>1428</v>
      </c>
      <c r="R364" s="7">
        <v>361</v>
      </c>
      <c r="S364" t="b">
        <f>OR(Tabla1[[#This Row],[Tiempo_lineal (ns)]]&gt;$C$508,Tabla1[[#This Row],[Tiempo_lineal (ns)]]&lt;$C$509)</f>
        <v>0</v>
      </c>
      <c r="T364" t="b">
        <f>OR(Tabla1[[#This Row],[Tiempo_normal (ns)]]&gt;$D$508,Tabla1[[#This Row],[Tiempo_normal (ns)]]&lt;$D$509)</f>
        <v>0</v>
      </c>
      <c r="U364" s="7">
        <v>361</v>
      </c>
      <c r="V364" t="b">
        <f>OR(Tabla3[[#This Row],[Tiempo_lineal (ns)]]&gt;$F$508,Tabla3[[#This Row],[Tiempo_lineal (ns)]]&lt;$F$509)</f>
        <v>0</v>
      </c>
      <c r="W364" t="b">
        <f>OR(Tabla3[[#This Row],[Tiempo_normal (ns)]]&gt;$G$508,Tabla3[[#This Row],[Tiempo_normal (ns)]]&lt;$G$509)</f>
        <v>0</v>
      </c>
      <c r="X364" s="7">
        <v>361</v>
      </c>
      <c r="Y364" t="b">
        <f>OR(Tabla4[[#This Row],[Tiempo_lineal (ns)]]&gt;$I$508,Tabla4[[#This Row],[Tiempo_lineal (ns)]]&lt;$I$509)</f>
        <v>1</v>
      </c>
      <c r="Z364" t="b">
        <f>OR(Tabla4[[#This Row],[Tiempo_normal (ns)]]&gt;$J$508,Tabla4[[#This Row],[Tiempo_normal (ns)]]&lt;$J$509)</f>
        <v>0</v>
      </c>
      <c r="AA364" s="7">
        <v>361</v>
      </c>
      <c r="AB364" t="b">
        <f>OR(Tabla5[[#This Row],[Tiempo_lineal (ns)]]&gt;$L$508,Tabla5[[#This Row],[Tiempo_lineal (ns)]]&lt;$L$509)</f>
        <v>0</v>
      </c>
      <c r="AC364" t="b">
        <f>OR(Tabla5[[#This Row],[Tiempo_normal (ns)]]&gt;$M$508,Tabla5[[#This Row],[Tiempo_normal (ns)]]&lt;$M$509)</f>
        <v>0</v>
      </c>
      <c r="AD364" s="7">
        <v>361</v>
      </c>
      <c r="AE364" t="b">
        <f>OR(Tabla6[[#This Row],[Tiempo_lineal (ns)]]&gt;$O$508,Tabla6[[#This Row],[Tiempo_lineal (ns)]]&lt;$O$509)</f>
        <v>0</v>
      </c>
      <c r="AF364" s="1" t="b">
        <f>OR(Tabla6[[#This Row],[Tiempo_normal (ns)]]&gt;$P$508,Tabla6[[#This Row],[Tiempo_normal (ns)]]&lt;$P$509)</f>
        <v>0</v>
      </c>
    </row>
    <row r="365" spans="2:32" x14ac:dyDescent="0.3">
      <c r="B365">
        <v>362</v>
      </c>
      <c r="C365">
        <v>110</v>
      </c>
      <c r="D365">
        <v>90</v>
      </c>
      <c r="E365">
        <v>362</v>
      </c>
      <c r="F365">
        <v>173</v>
      </c>
      <c r="G365">
        <v>104</v>
      </c>
      <c r="H365">
        <v>362</v>
      </c>
      <c r="I365">
        <v>399</v>
      </c>
      <c r="J365">
        <v>134</v>
      </c>
      <c r="K365">
        <v>362</v>
      </c>
      <c r="L365">
        <v>2506</v>
      </c>
      <c r="M365">
        <v>508</v>
      </c>
      <c r="N365">
        <v>362</v>
      </c>
      <c r="O365">
        <v>2209</v>
      </c>
      <c r="P365">
        <v>855</v>
      </c>
      <c r="R365" s="8">
        <v>362</v>
      </c>
      <c r="S365" t="b">
        <f>OR(Tabla1[[#This Row],[Tiempo_lineal (ns)]]&gt;$C$508,Tabla1[[#This Row],[Tiempo_lineal (ns)]]&lt;$C$509)</f>
        <v>0</v>
      </c>
      <c r="T365" t="b">
        <f>OR(Tabla1[[#This Row],[Tiempo_normal (ns)]]&gt;$D$508,Tabla1[[#This Row],[Tiempo_normal (ns)]]&lt;$D$509)</f>
        <v>0</v>
      </c>
      <c r="U365" s="8">
        <v>362</v>
      </c>
      <c r="V365" t="b">
        <f>OR(Tabla3[[#This Row],[Tiempo_lineal (ns)]]&gt;$F$508,Tabla3[[#This Row],[Tiempo_lineal (ns)]]&lt;$F$509)</f>
        <v>0</v>
      </c>
      <c r="W365" t="b">
        <f>OR(Tabla3[[#This Row],[Tiempo_normal (ns)]]&gt;$G$508,Tabla3[[#This Row],[Tiempo_normal (ns)]]&lt;$G$509)</f>
        <v>0</v>
      </c>
      <c r="X365" s="8">
        <v>362</v>
      </c>
      <c r="Y365" t="b">
        <f>OR(Tabla4[[#This Row],[Tiempo_lineal (ns)]]&gt;$I$508,Tabla4[[#This Row],[Tiempo_lineal (ns)]]&lt;$I$509)</f>
        <v>0</v>
      </c>
      <c r="Z365" t="b">
        <f>OR(Tabla4[[#This Row],[Tiempo_normal (ns)]]&gt;$J$508,Tabla4[[#This Row],[Tiempo_normal (ns)]]&lt;$J$509)</f>
        <v>0</v>
      </c>
      <c r="AA365" s="8">
        <v>362</v>
      </c>
      <c r="AB365" t="b">
        <f>OR(Tabla5[[#This Row],[Tiempo_lineal (ns)]]&gt;$L$508,Tabla5[[#This Row],[Tiempo_lineal (ns)]]&lt;$L$509)</f>
        <v>0</v>
      </c>
      <c r="AC365" t="b">
        <f>OR(Tabla5[[#This Row],[Tiempo_normal (ns)]]&gt;$M$508,Tabla5[[#This Row],[Tiempo_normal (ns)]]&lt;$M$509)</f>
        <v>0</v>
      </c>
      <c r="AD365" s="8">
        <v>362</v>
      </c>
      <c r="AE365" t="b">
        <f>OR(Tabla6[[#This Row],[Tiempo_lineal (ns)]]&gt;$O$508,Tabla6[[#This Row],[Tiempo_lineal (ns)]]&lt;$O$509)</f>
        <v>0</v>
      </c>
      <c r="AF365" s="1" t="b">
        <f>OR(Tabla6[[#This Row],[Tiempo_normal (ns)]]&gt;$P$508,Tabla6[[#This Row],[Tiempo_normal (ns)]]&lt;$P$509)</f>
        <v>0</v>
      </c>
    </row>
    <row r="366" spans="2:32" x14ac:dyDescent="0.3">
      <c r="B366">
        <v>363</v>
      </c>
      <c r="C366">
        <v>101</v>
      </c>
      <c r="D366">
        <v>99</v>
      </c>
      <c r="E366">
        <v>363</v>
      </c>
      <c r="F366">
        <v>138</v>
      </c>
      <c r="G366">
        <v>236</v>
      </c>
      <c r="H366">
        <v>363</v>
      </c>
      <c r="I366">
        <v>171</v>
      </c>
      <c r="J366">
        <v>385</v>
      </c>
      <c r="K366">
        <v>363</v>
      </c>
      <c r="L366">
        <v>1157</v>
      </c>
      <c r="M366">
        <v>436</v>
      </c>
      <c r="N366">
        <v>363</v>
      </c>
      <c r="O366">
        <v>2304</v>
      </c>
      <c r="P366">
        <v>1523</v>
      </c>
      <c r="R366" s="7">
        <v>363</v>
      </c>
      <c r="S366" t="b">
        <f>OR(Tabla1[[#This Row],[Tiempo_lineal (ns)]]&gt;$C$508,Tabla1[[#This Row],[Tiempo_lineal (ns)]]&lt;$C$509)</f>
        <v>0</v>
      </c>
      <c r="T366" t="b">
        <f>OR(Tabla1[[#This Row],[Tiempo_normal (ns)]]&gt;$D$508,Tabla1[[#This Row],[Tiempo_normal (ns)]]&lt;$D$509)</f>
        <v>0</v>
      </c>
      <c r="U366" s="7">
        <v>363</v>
      </c>
      <c r="V366" t="b">
        <f>OR(Tabla3[[#This Row],[Tiempo_lineal (ns)]]&gt;$F$508,Tabla3[[#This Row],[Tiempo_lineal (ns)]]&lt;$F$509)</f>
        <v>0</v>
      </c>
      <c r="W366" t="b">
        <f>OR(Tabla3[[#This Row],[Tiempo_normal (ns)]]&gt;$G$508,Tabla3[[#This Row],[Tiempo_normal (ns)]]&lt;$G$509)</f>
        <v>0</v>
      </c>
      <c r="X366" s="7">
        <v>363</v>
      </c>
      <c r="Y366" t="b">
        <f>OR(Tabla4[[#This Row],[Tiempo_lineal (ns)]]&gt;$I$508,Tabla4[[#This Row],[Tiempo_lineal (ns)]]&lt;$I$509)</f>
        <v>0</v>
      </c>
      <c r="Z366" t="b">
        <f>OR(Tabla4[[#This Row],[Tiempo_normal (ns)]]&gt;$J$508,Tabla4[[#This Row],[Tiempo_normal (ns)]]&lt;$J$509)</f>
        <v>0</v>
      </c>
      <c r="AA366" s="7">
        <v>363</v>
      </c>
      <c r="AB366" t="b">
        <f>OR(Tabla5[[#This Row],[Tiempo_lineal (ns)]]&gt;$L$508,Tabla5[[#This Row],[Tiempo_lineal (ns)]]&lt;$L$509)</f>
        <v>0</v>
      </c>
      <c r="AC366" t="b">
        <f>OR(Tabla5[[#This Row],[Tiempo_normal (ns)]]&gt;$M$508,Tabla5[[#This Row],[Tiempo_normal (ns)]]&lt;$M$509)</f>
        <v>0</v>
      </c>
      <c r="AD366" s="7">
        <v>363</v>
      </c>
      <c r="AE366" t="b">
        <f>OR(Tabla6[[#This Row],[Tiempo_lineal (ns)]]&gt;$O$508,Tabla6[[#This Row],[Tiempo_lineal (ns)]]&lt;$O$509)</f>
        <v>0</v>
      </c>
      <c r="AF366" s="1" t="b">
        <f>OR(Tabla6[[#This Row],[Tiempo_normal (ns)]]&gt;$P$508,Tabla6[[#This Row],[Tiempo_normal (ns)]]&lt;$P$509)</f>
        <v>0</v>
      </c>
    </row>
    <row r="367" spans="2:32" x14ac:dyDescent="0.3">
      <c r="B367">
        <v>364</v>
      </c>
      <c r="C367">
        <v>118</v>
      </c>
      <c r="D367">
        <v>66</v>
      </c>
      <c r="E367">
        <v>364</v>
      </c>
      <c r="F367">
        <v>580</v>
      </c>
      <c r="G367">
        <v>166</v>
      </c>
      <c r="H367">
        <v>364</v>
      </c>
      <c r="I367">
        <v>238</v>
      </c>
      <c r="J367">
        <v>149</v>
      </c>
      <c r="K367">
        <v>364</v>
      </c>
      <c r="L367">
        <v>1817</v>
      </c>
      <c r="M367">
        <v>720</v>
      </c>
      <c r="N367">
        <v>364</v>
      </c>
      <c r="O367">
        <v>2747</v>
      </c>
      <c r="P367">
        <v>765</v>
      </c>
      <c r="R367" s="8">
        <v>364</v>
      </c>
      <c r="S367" t="b">
        <f>OR(Tabla1[[#This Row],[Tiempo_lineal (ns)]]&gt;$C$508,Tabla1[[#This Row],[Tiempo_lineal (ns)]]&lt;$C$509)</f>
        <v>0</v>
      </c>
      <c r="T367" t="b">
        <f>OR(Tabla1[[#This Row],[Tiempo_normal (ns)]]&gt;$D$508,Tabla1[[#This Row],[Tiempo_normal (ns)]]&lt;$D$509)</f>
        <v>0</v>
      </c>
      <c r="U367" s="8">
        <v>364</v>
      </c>
      <c r="V367" t="b">
        <f>OR(Tabla3[[#This Row],[Tiempo_lineal (ns)]]&gt;$F$508,Tabla3[[#This Row],[Tiempo_lineal (ns)]]&lt;$F$509)</f>
        <v>1</v>
      </c>
      <c r="W367" t="b">
        <f>OR(Tabla3[[#This Row],[Tiempo_normal (ns)]]&gt;$G$508,Tabla3[[#This Row],[Tiempo_normal (ns)]]&lt;$G$509)</f>
        <v>0</v>
      </c>
      <c r="X367" s="8">
        <v>364</v>
      </c>
      <c r="Y367" t="b">
        <f>OR(Tabla4[[#This Row],[Tiempo_lineal (ns)]]&gt;$I$508,Tabla4[[#This Row],[Tiempo_lineal (ns)]]&lt;$I$509)</f>
        <v>0</v>
      </c>
      <c r="Z367" t="b">
        <f>OR(Tabla4[[#This Row],[Tiempo_normal (ns)]]&gt;$J$508,Tabla4[[#This Row],[Tiempo_normal (ns)]]&lt;$J$509)</f>
        <v>0</v>
      </c>
      <c r="AA367" s="8">
        <v>364</v>
      </c>
      <c r="AB367" t="b">
        <f>OR(Tabla5[[#This Row],[Tiempo_lineal (ns)]]&gt;$L$508,Tabla5[[#This Row],[Tiempo_lineal (ns)]]&lt;$L$509)</f>
        <v>0</v>
      </c>
      <c r="AC367" t="b">
        <f>OR(Tabla5[[#This Row],[Tiempo_normal (ns)]]&gt;$M$508,Tabla5[[#This Row],[Tiempo_normal (ns)]]&lt;$M$509)</f>
        <v>0</v>
      </c>
      <c r="AD367" s="8">
        <v>364</v>
      </c>
      <c r="AE367" t="b">
        <f>OR(Tabla6[[#This Row],[Tiempo_lineal (ns)]]&gt;$O$508,Tabla6[[#This Row],[Tiempo_lineal (ns)]]&lt;$O$509)</f>
        <v>0</v>
      </c>
      <c r="AF367" s="1" t="b">
        <f>OR(Tabla6[[#This Row],[Tiempo_normal (ns)]]&gt;$P$508,Tabla6[[#This Row],[Tiempo_normal (ns)]]&lt;$P$509)</f>
        <v>0</v>
      </c>
    </row>
    <row r="368" spans="2:32" x14ac:dyDescent="0.3">
      <c r="B368">
        <v>365</v>
      </c>
      <c r="C368">
        <v>113</v>
      </c>
      <c r="D368">
        <v>69</v>
      </c>
      <c r="E368">
        <v>365</v>
      </c>
      <c r="F368">
        <v>189</v>
      </c>
      <c r="G368">
        <v>173</v>
      </c>
      <c r="H368">
        <v>365</v>
      </c>
      <c r="I368">
        <v>167</v>
      </c>
      <c r="J368">
        <v>160</v>
      </c>
      <c r="K368">
        <v>365</v>
      </c>
      <c r="L368">
        <v>13491</v>
      </c>
      <c r="M368">
        <v>319</v>
      </c>
      <c r="N368">
        <v>365</v>
      </c>
      <c r="O368">
        <v>2378</v>
      </c>
      <c r="P368">
        <v>581</v>
      </c>
      <c r="R368" s="7">
        <v>365</v>
      </c>
      <c r="S368" t="b">
        <f>OR(Tabla1[[#This Row],[Tiempo_lineal (ns)]]&gt;$C$508,Tabla1[[#This Row],[Tiempo_lineal (ns)]]&lt;$C$509)</f>
        <v>0</v>
      </c>
      <c r="T368" t="b">
        <f>OR(Tabla1[[#This Row],[Tiempo_normal (ns)]]&gt;$D$508,Tabla1[[#This Row],[Tiempo_normal (ns)]]&lt;$D$509)</f>
        <v>0</v>
      </c>
      <c r="U368" s="7">
        <v>365</v>
      </c>
      <c r="V368" t="b">
        <f>OR(Tabla3[[#This Row],[Tiempo_lineal (ns)]]&gt;$F$508,Tabla3[[#This Row],[Tiempo_lineal (ns)]]&lt;$F$509)</f>
        <v>0</v>
      </c>
      <c r="W368" t="b">
        <f>OR(Tabla3[[#This Row],[Tiempo_normal (ns)]]&gt;$G$508,Tabla3[[#This Row],[Tiempo_normal (ns)]]&lt;$G$509)</f>
        <v>0</v>
      </c>
      <c r="X368" s="7">
        <v>365</v>
      </c>
      <c r="Y368" t="b">
        <f>OR(Tabla4[[#This Row],[Tiempo_lineal (ns)]]&gt;$I$508,Tabla4[[#This Row],[Tiempo_lineal (ns)]]&lt;$I$509)</f>
        <v>0</v>
      </c>
      <c r="Z368" t="b">
        <f>OR(Tabla4[[#This Row],[Tiempo_normal (ns)]]&gt;$J$508,Tabla4[[#This Row],[Tiempo_normal (ns)]]&lt;$J$509)</f>
        <v>0</v>
      </c>
      <c r="AA368" s="7">
        <v>365</v>
      </c>
      <c r="AB368" t="b">
        <f>OR(Tabla5[[#This Row],[Tiempo_lineal (ns)]]&gt;$L$508,Tabla5[[#This Row],[Tiempo_lineal (ns)]]&lt;$L$509)</f>
        <v>1</v>
      </c>
      <c r="AC368" t="b">
        <f>OR(Tabla5[[#This Row],[Tiempo_normal (ns)]]&gt;$M$508,Tabla5[[#This Row],[Tiempo_normal (ns)]]&lt;$M$509)</f>
        <v>0</v>
      </c>
      <c r="AD368" s="7">
        <v>365</v>
      </c>
      <c r="AE368" t="b">
        <f>OR(Tabla6[[#This Row],[Tiempo_lineal (ns)]]&gt;$O$508,Tabla6[[#This Row],[Tiempo_lineal (ns)]]&lt;$O$509)</f>
        <v>0</v>
      </c>
      <c r="AF368" s="1" t="b">
        <f>OR(Tabla6[[#This Row],[Tiempo_normal (ns)]]&gt;$P$508,Tabla6[[#This Row],[Tiempo_normal (ns)]]&lt;$P$509)</f>
        <v>0</v>
      </c>
    </row>
    <row r="369" spans="2:32" x14ac:dyDescent="0.3">
      <c r="B369">
        <v>366</v>
      </c>
      <c r="C369">
        <v>73</v>
      </c>
      <c r="D369">
        <v>60</v>
      </c>
      <c r="E369">
        <v>366</v>
      </c>
      <c r="F369">
        <v>169</v>
      </c>
      <c r="G369">
        <v>146</v>
      </c>
      <c r="H369">
        <v>366</v>
      </c>
      <c r="I369">
        <v>859</v>
      </c>
      <c r="J369">
        <v>160</v>
      </c>
      <c r="K369">
        <v>366</v>
      </c>
      <c r="L369">
        <v>2299</v>
      </c>
      <c r="M369">
        <v>1105</v>
      </c>
      <c r="N369">
        <v>366</v>
      </c>
      <c r="O369">
        <v>2899</v>
      </c>
      <c r="P369">
        <v>2309</v>
      </c>
      <c r="R369" s="8">
        <v>366</v>
      </c>
      <c r="S369" t="b">
        <f>OR(Tabla1[[#This Row],[Tiempo_lineal (ns)]]&gt;$C$508,Tabla1[[#This Row],[Tiempo_lineal (ns)]]&lt;$C$509)</f>
        <v>0</v>
      </c>
      <c r="T369" t="b">
        <f>OR(Tabla1[[#This Row],[Tiempo_normal (ns)]]&gt;$D$508,Tabla1[[#This Row],[Tiempo_normal (ns)]]&lt;$D$509)</f>
        <v>0</v>
      </c>
      <c r="U369" s="8">
        <v>366</v>
      </c>
      <c r="V369" t="b">
        <f>OR(Tabla3[[#This Row],[Tiempo_lineal (ns)]]&gt;$F$508,Tabla3[[#This Row],[Tiempo_lineal (ns)]]&lt;$F$509)</f>
        <v>0</v>
      </c>
      <c r="W369" t="b">
        <f>OR(Tabla3[[#This Row],[Tiempo_normal (ns)]]&gt;$G$508,Tabla3[[#This Row],[Tiempo_normal (ns)]]&lt;$G$509)</f>
        <v>0</v>
      </c>
      <c r="X369" s="8">
        <v>366</v>
      </c>
      <c r="Y369" t="b">
        <f>OR(Tabla4[[#This Row],[Tiempo_lineal (ns)]]&gt;$I$508,Tabla4[[#This Row],[Tiempo_lineal (ns)]]&lt;$I$509)</f>
        <v>1</v>
      </c>
      <c r="Z369" t="b">
        <f>OR(Tabla4[[#This Row],[Tiempo_normal (ns)]]&gt;$J$508,Tabla4[[#This Row],[Tiempo_normal (ns)]]&lt;$J$509)</f>
        <v>0</v>
      </c>
      <c r="AA369" s="8">
        <v>366</v>
      </c>
      <c r="AB369" t="b">
        <f>OR(Tabla5[[#This Row],[Tiempo_lineal (ns)]]&gt;$L$508,Tabla5[[#This Row],[Tiempo_lineal (ns)]]&lt;$L$509)</f>
        <v>0</v>
      </c>
      <c r="AC369" t="b">
        <f>OR(Tabla5[[#This Row],[Tiempo_normal (ns)]]&gt;$M$508,Tabla5[[#This Row],[Tiempo_normal (ns)]]&lt;$M$509)</f>
        <v>0</v>
      </c>
      <c r="AD369" s="8">
        <v>366</v>
      </c>
      <c r="AE369" t="b">
        <f>OR(Tabla6[[#This Row],[Tiempo_lineal (ns)]]&gt;$O$508,Tabla6[[#This Row],[Tiempo_lineal (ns)]]&lt;$O$509)</f>
        <v>0</v>
      </c>
      <c r="AF369" s="1" t="b">
        <f>OR(Tabla6[[#This Row],[Tiempo_normal (ns)]]&gt;$P$508,Tabla6[[#This Row],[Tiempo_normal (ns)]]&lt;$P$509)</f>
        <v>0</v>
      </c>
    </row>
    <row r="370" spans="2:32" x14ac:dyDescent="0.3">
      <c r="B370">
        <v>367</v>
      </c>
      <c r="C370">
        <v>140</v>
      </c>
      <c r="D370">
        <v>64</v>
      </c>
      <c r="E370">
        <v>367</v>
      </c>
      <c r="F370">
        <v>163</v>
      </c>
      <c r="G370">
        <v>102</v>
      </c>
      <c r="H370">
        <v>367</v>
      </c>
      <c r="I370">
        <v>628</v>
      </c>
      <c r="J370">
        <v>116</v>
      </c>
      <c r="K370">
        <v>367</v>
      </c>
      <c r="L370">
        <v>1821</v>
      </c>
      <c r="M370">
        <v>522</v>
      </c>
      <c r="N370">
        <v>367</v>
      </c>
      <c r="O370">
        <v>4042</v>
      </c>
      <c r="P370">
        <v>1357</v>
      </c>
      <c r="R370" s="7">
        <v>367</v>
      </c>
      <c r="S370" t="b">
        <f>OR(Tabla1[[#This Row],[Tiempo_lineal (ns)]]&gt;$C$508,Tabla1[[#This Row],[Tiempo_lineal (ns)]]&lt;$C$509)</f>
        <v>0</v>
      </c>
      <c r="T370" t="b">
        <f>OR(Tabla1[[#This Row],[Tiempo_normal (ns)]]&gt;$D$508,Tabla1[[#This Row],[Tiempo_normal (ns)]]&lt;$D$509)</f>
        <v>0</v>
      </c>
      <c r="U370" s="7">
        <v>367</v>
      </c>
      <c r="V370" t="b">
        <f>OR(Tabla3[[#This Row],[Tiempo_lineal (ns)]]&gt;$F$508,Tabla3[[#This Row],[Tiempo_lineal (ns)]]&lt;$F$509)</f>
        <v>0</v>
      </c>
      <c r="W370" t="b">
        <f>OR(Tabla3[[#This Row],[Tiempo_normal (ns)]]&gt;$G$508,Tabla3[[#This Row],[Tiempo_normal (ns)]]&lt;$G$509)</f>
        <v>0</v>
      </c>
      <c r="X370" s="7">
        <v>367</v>
      </c>
      <c r="Y370" t="b">
        <f>OR(Tabla4[[#This Row],[Tiempo_lineal (ns)]]&gt;$I$508,Tabla4[[#This Row],[Tiempo_lineal (ns)]]&lt;$I$509)</f>
        <v>1</v>
      </c>
      <c r="Z370" t="b">
        <f>OR(Tabla4[[#This Row],[Tiempo_normal (ns)]]&gt;$J$508,Tabla4[[#This Row],[Tiempo_normal (ns)]]&lt;$J$509)</f>
        <v>0</v>
      </c>
      <c r="AA370" s="7">
        <v>367</v>
      </c>
      <c r="AB370" t="b">
        <f>OR(Tabla5[[#This Row],[Tiempo_lineal (ns)]]&gt;$L$508,Tabla5[[#This Row],[Tiempo_lineal (ns)]]&lt;$L$509)</f>
        <v>0</v>
      </c>
      <c r="AC370" t="b">
        <f>OR(Tabla5[[#This Row],[Tiempo_normal (ns)]]&gt;$M$508,Tabla5[[#This Row],[Tiempo_normal (ns)]]&lt;$M$509)</f>
        <v>0</v>
      </c>
      <c r="AD370" s="7">
        <v>367</v>
      </c>
      <c r="AE370" t="b">
        <f>OR(Tabla6[[#This Row],[Tiempo_lineal (ns)]]&gt;$O$508,Tabla6[[#This Row],[Tiempo_lineal (ns)]]&lt;$O$509)</f>
        <v>0</v>
      </c>
      <c r="AF370" s="1" t="b">
        <f>OR(Tabla6[[#This Row],[Tiempo_normal (ns)]]&gt;$P$508,Tabla6[[#This Row],[Tiempo_normal (ns)]]&lt;$P$509)</f>
        <v>0</v>
      </c>
    </row>
    <row r="371" spans="2:32" x14ac:dyDescent="0.3">
      <c r="B371">
        <v>368</v>
      </c>
      <c r="C371">
        <v>126</v>
      </c>
      <c r="D371">
        <v>64</v>
      </c>
      <c r="E371">
        <v>368</v>
      </c>
      <c r="F371">
        <v>140</v>
      </c>
      <c r="G371">
        <v>112</v>
      </c>
      <c r="H371">
        <v>368</v>
      </c>
      <c r="I371">
        <v>253</v>
      </c>
      <c r="J371">
        <v>322</v>
      </c>
      <c r="K371">
        <v>368</v>
      </c>
      <c r="L371">
        <v>2050</v>
      </c>
      <c r="M371">
        <v>5128</v>
      </c>
      <c r="N371">
        <v>368</v>
      </c>
      <c r="O371">
        <v>2985</v>
      </c>
      <c r="P371">
        <v>1503</v>
      </c>
      <c r="R371" s="8">
        <v>368</v>
      </c>
      <c r="S371" t="b">
        <f>OR(Tabla1[[#This Row],[Tiempo_lineal (ns)]]&gt;$C$508,Tabla1[[#This Row],[Tiempo_lineal (ns)]]&lt;$C$509)</f>
        <v>0</v>
      </c>
      <c r="T371" t="b">
        <f>OR(Tabla1[[#This Row],[Tiempo_normal (ns)]]&gt;$D$508,Tabla1[[#This Row],[Tiempo_normal (ns)]]&lt;$D$509)</f>
        <v>0</v>
      </c>
      <c r="U371" s="8">
        <v>368</v>
      </c>
      <c r="V371" t="b">
        <f>OR(Tabla3[[#This Row],[Tiempo_lineal (ns)]]&gt;$F$508,Tabla3[[#This Row],[Tiempo_lineal (ns)]]&lt;$F$509)</f>
        <v>0</v>
      </c>
      <c r="W371" t="b">
        <f>OR(Tabla3[[#This Row],[Tiempo_normal (ns)]]&gt;$G$508,Tabla3[[#This Row],[Tiempo_normal (ns)]]&lt;$G$509)</f>
        <v>0</v>
      </c>
      <c r="X371" s="8">
        <v>368</v>
      </c>
      <c r="Y371" t="b">
        <f>OR(Tabla4[[#This Row],[Tiempo_lineal (ns)]]&gt;$I$508,Tabla4[[#This Row],[Tiempo_lineal (ns)]]&lt;$I$509)</f>
        <v>0</v>
      </c>
      <c r="Z371" t="b">
        <f>OR(Tabla4[[#This Row],[Tiempo_normal (ns)]]&gt;$J$508,Tabla4[[#This Row],[Tiempo_normal (ns)]]&lt;$J$509)</f>
        <v>0</v>
      </c>
      <c r="AA371" s="8">
        <v>368</v>
      </c>
      <c r="AB371" t="b">
        <f>OR(Tabla5[[#This Row],[Tiempo_lineal (ns)]]&gt;$L$508,Tabla5[[#This Row],[Tiempo_lineal (ns)]]&lt;$L$509)</f>
        <v>0</v>
      </c>
      <c r="AC371" t="b">
        <f>OR(Tabla5[[#This Row],[Tiempo_normal (ns)]]&gt;$M$508,Tabla5[[#This Row],[Tiempo_normal (ns)]]&lt;$M$509)</f>
        <v>1</v>
      </c>
      <c r="AD371" s="8">
        <v>368</v>
      </c>
      <c r="AE371" t="b">
        <f>OR(Tabla6[[#This Row],[Tiempo_lineal (ns)]]&gt;$O$508,Tabla6[[#This Row],[Tiempo_lineal (ns)]]&lt;$O$509)</f>
        <v>0</v>
      </c>
      <c r="AF371" s="1" t="b">
        <f>OR(Tabla6[[#This Row],[Tiempo_normal (ns)]]&gt;$P$508,Tabla6[[#This Row],[Tiempo_normal (ns)]]&lt;$P$509)</f>
        <v>0</v>
      </c>
    </row>
    <row r="372" spans="2:32" x14ac:dyDescent="0.3">
      <c r="B372">
        <v>369</v>
      </c>
      <c r="C372">
        <v>141</v>
      </c>
      <c r="D372">
        <v>81</v>
      </c>
      <c r="E372">
        <v>369</v>
      </c>
      <c r="F372">
        <v>186</v>
      </c>
      <c r="G372">
        <v>149</v>
      </c>
      <c r="H372">
        <v>369</v>
      </c>
      <c r="I372">
        <v>1131</v>
      </c>
      <c r="J372">
        <v>211</v>
      </c>
      <c r="K372">
        <v>369</v>
      </c>
      <c r="L372">
        <v>2328</v>
      </c>
      <c r="M372">
        <v>1574</v>
      </c>
      <c r="N372">
        <v>369</v>
      </c>
      <c r="O372">
        <v>1775</v>
      </c>
      <c r="P372">
        <v>1516</v>
      </c>
      <c r="R372" s="7">
        <v>369</v>
      </c>
      <c r="S372" t="b">
        <f>OR(Tabla1[[#This Row],[Tiempo_lineal (ns)]]&gt;$C$508,Tabla1[[#This Row],[Tiempo_lineal (ns)]]&lt;$C$509)</f>
        <v>0</v>
      </c>
      <c r="T372" t="b">
        <f>OR(Tabla1[[#This Row],[Tiempo_normal (ns)]]&gt;$D$508,Tabla1[[#This Row],[Tiempo_normal (ns)]]&lt;$D$509)</f>
        <v>0</v>
      </c>
      <c r="U372" s="7">
        <v>369</v>
      </c>
      <c r="V372" t="b">
        <f>OR(Tabla3[[#This Row],[Tiempo_lineal (ns)]]&gt;$F$508,Tabla3[[#This Row],[Tiempo_lineal (ns)]]&lt;$F$509)</f>
        <v>0</v>
      </c>
      <c r="W372" t="b">
        <f>OR(Tabla3[[#This Row],[Tiempo_normal (ns)]]&gt;$G$508,Tabla3[[#This Row],[Tiempo_normal (ns)]]&lt;$G$509)</f>
        <v>0</v>
      </c>
      <c r="X372" s="7">
        <v>369</v>
      </c>
      <c r="Y372" t="b">
        <f>OR(Tabla4[[#This Row],[Tiempo_lineal (ns)]]&gt;$I$508,Tabla4[[#This Row],[Tiempo_lineal (ns)]]&lt;$I$509)</f>
        <v>1</v>
      </c>
      <c r="Z372" t="b">
        <f>OR(Tabla4[[#This Row],[Tiempo_normal (ns)]]&gt;$J$508,Tabla4[[#This Row],[Tiempo_normal (ns)]]&lt;$J$509)</f>
        <v>0</v>
      </c>
      <c r="AA372" s="7">
        <v>369</v>
      </c>
      <c r="AB372" t="b">
        <f>OR(Tabla5[[#This Row],[Tiempo_lineal (ns)]]&gt;$L$508,Tabla5[[#This Row],[Tiempo_lineal (ns)]]&lt;$L$509)</f>
        <v>0</v>
      </c>
      <c r="AC372" t="b">
        <f>OR(Tabla5[[#This Row],[Tiempo_normal (ns)]]&gt;$M$508,Tabla5[[#This Row],[Tiempo_normal (ns)]]&lt;$M$509)</f>
        <v>1</v>
      </c>
      <c r="AD372" s="7">
        <v>369</v>
      </c>
      <c r="AE372" t="b">
        <f>OR(Tabla6[[#This Row],[Tiempo_lineal (ns)]]&gt;$O$508,Tabla6[[#This Row],[Tiempo_lineal (ns)]]&lt;$O$509)</f>
        <v>0</v>
      </c>
      <c r="AF372" s="1" t="b">
        <f>OR(Tabla6[[#This Row],[Tiempo_normal (ns)]]&gt;$P$508,Tabla6[[#This Row],[Tiempo_normal (ns)]]&lt;$P$509)</f>
        <v>0</v>
      </c>
    </row>
    <row r="373" spans="2:32" x14ac:dyDescent="0.3">
      <c r="B373">
        <v>370</v>
      </c>
      <c r="C373">
        <v>115</v>
      </c>
      <c r="D373">
        <v>69</v>
      </c>
      <c r="E373">
        <v>370</v>
      </c>
      <c r="F373">
        <v>199</v>
      </c>
      <c r="G373">
        <v>136</v>
      </c>
      <c r="H373">
        <v>370</v>
      </c>
      <c r="I373">
        <v>1217</v>
      </c>
      <c r="J373">
        <v>339</v>
      </c>
      <c r="K373">
        <v>370</v>
      </c>
      <c r="L373">
        <v>1877</v>
      </c>
      <c r="M373">
        <v>435</v>
      </c>
      <c r="N373">
        <v>370</v>
      </c>
      <c r="O373">
        <v>2603</v>
      </c>
      <c r="P373">
        <v>1675</v>
      </c>
      <c r="R373" s="8">
        <v>370</v>
      </c>
      <c r="S373" t="b">
        <f>OR(Tabla1[[#This Row],[Tiempo_lineal (ns)]]&gt;$C$508,Tabla1[[#This Row],[Tiempo_lineal (ns)]]&lt;$C$509)</f>
        <v>0</v>
      </c>
      <c r="T373" t="b">
        <f>OR(Tabla1[[#This Row],[Tiempo_normal (ns)]]&gt;$D$508,Tabla1[[#This Row],[Tiempo_normal (ns)]]&lt;$D$509)</f>
        <v>0</v>
      </c>
      <c r="U373" s="8">
        <v>370</v>
      </c>
      <c r="V373" t="b">
        <f>OR(Tabla3[[#This Row],[Tiempo_lineal (ns)]]&gt;$F$508,Tabla3[[#This Row],[Tiempo_lineal (ns)]]&lt;$F$509)</f>
        <v>0</v>
      </c>
      <c r="W373" t="b">
        <f>OR(Tabla3[[#This Row],[Tiempo_normal (ns)]]&gt;$G$508,Tabla3[[#This Row],[Tiempo_normal (ns)]]&lt;$G$509)</f>
        <v>0</v>
      </c>
      <c r="X373" s="8">
        <v>370</v>
      </c>
      <c r="Y373" t="b">
        <f>OR(Tabla4[[#This Row],[Tiempo_lineal (ns)]]&gt;$I$508,Tabla4[[#This Row],[Tiempo_lineal (ns)]]&lt;$I$509)</f>
        <v>1</v>
      </c>
      <c r="Z373" t="b">
        <f>OR(Tabla4[[#This Row],[Tiempo_normal (ns)]]&gt;$J$508,Tabla4[[#This Row],[Tiempo_normal (ns)]]&lt;$J$509)</f>
        <v>0</v>
      </c>
      <c r="AA373" s="8">
        <v>370</v>
      </c>
      <c r="AB373" t="b">
        <f>OR(Tabla5[[#This Row],[Tiempo_lineal (ns)]]&gt;$L$508,Tabla5[[#This Row],[Tiempo_lineal (ns)]]&lt;$L$509)</f>
        <v>0</v>
      </c>
      <c r="AC373" t="b">
        <f>OR(Tabla5[[#This Row],[Tiempo_normal (ns)]]&gt;$M$508,Tabla5[[#This Row],[Tiempo_normal (ns)]]&lt;$M$509)</f>
        <v>0</v>
      </c>
      <c r="AD373" s="8">
        <v>370</v>
      </c>
      <c r="AE373" t="b">
        <f>OR(Tabla6[[#This Row],[Tiempo_lineal (ns)]]&gt;$O$508,Tabla6[[#This Row],[Tiempo_lineal (ns)]]&lt;$O$509)</f>
        <v>0</v>
      </c>
      <c r="AF373" s="1" t="b">
        <f>OR(Tabla6[[#This Row],[Tiempo_normal (ns)]]&gt;$P$508,Tabla6[[#This Row],[Tiempo_normal (ns)]]&lt;$P$509)</f>
        <v>0</v>
      </c>
    </row>
    <row r="374" spans="2:32" x14ac:dyDescent="0.3">
      <c r="B374">
        <v>371</v>
      </c>
      <c r="C374">
        <v>90</v>
      </c>
      <c r="D374">
        <v>78</v>
      </c>
      <c r="E374">
        <v>371</v>
      </c>
      <c r="F374">
        <v>217</v>
      </c>
      <c r="G374">
        <v>110</v>
      </c>
      <c r="H374">
        <v>371</v>
      </c>
      <c r="I374">
        <v>1138</v>
      </c>
      <c r="J374">
        <v>220</v>
      </c>
      <c r="K374">
        <v>371</v>
      </c>
      <c r="L374">
        <v>2168</v>
      </c>
      <c r="M374">
        <v>1323</v>
      </c>
      <c r="N374">
        <v>371</v>
      </c>
      <c r="O374">
        <v>2400</v>
      </c>
      <c r="P374">
        <v>1542</v>
      </c>
      <c r="R374" s="7">
        <v>371</v>
      </c>
      <c r="S374" t="b">
        <f>OR(Tabla1[[#This Row],[Tiempo_lineal (ns)]]&gt;$C$508,Tabla1[[#This Row],[Tiempo_lineal (ns)]]&lt;$C$509)</f>
        <v>0</v>
      </c>
      <c r="T374" t="b">
        <f>OR(Tabla1[[#This Row],[Tiempo_normal (ns)]]&gt;$D$508,Tabla1[[#This Row],[Tiempo_normal (ns)]]&lt;$D$509)</f>
        <v>0</v>
      </c>
      <c r="U374" s="7">
        <v>371</v>
      </c>
      <c r="V374" t="b">
        <f>OR(Tabla3[[#This Row],[Tiempo_lineal (ns)]]&gt;$F$508,Tabla3[[#This Row],[Tiempo_lineal (ns)]]&lt;$F$509)</f>
        <v>0</v>
      </c>
      <c r="W374" t="b">
        <f>OR(Tabla3[[#This Row],[Tiempo_normal (ns)]]&gt;$G$508,Tabla3[[#This Row],[Tiempo_normal (ns)]]&lt;$G$509)</f>
        <v>0</v>
      </c>
      <c r="X374" s="7">
        <v>371</v>
      </c>
      <c r="Y374" t="b">
        <f>OR(Tabla4[[#This Row],[Tiempo_lineal (ns)]]&gt;$I$508,Tabla4[[#This Row],[Tiempo_lineal (ns)]]&lt;$I$509)</f>
        <v>1</v>
      </c>
      <c r="Z374" t="b">
        <f>OR(Tabla4[[#This Row],[Tiempo_normal (ns)]]&gt;$J$508,Tabla4[[#This Row],[Tiempo_normal (ns)]]&lt;$J$509)</f>
        <v>0</v>
      </c>
      <c r="AA374" s="7">
        <v>371</v>
      </c>
      <c r="AB374" t="b">
        <f>OR(Tabla5[[#This Row],[Tiempo_lineal (ns)]]&gt;$L$508,Tabla5[[#This Row],[Tiempo_lineal (ns)]]&lt;$L$509)</f>
        <v>0</v>
      </c>
      <c r="AC374" t="b">
        <f>OR(Tabla5[[#This Row],[Tiempo_normal (ns)]]&gt;$M$508,Tabla5[[#This Row],[Tiempo_normal (ns)]]&lt;$M$509)</f>
        <v>1</v>
      </c>
      <c r="AD374" s="7">
        <v>371</v>
      </c>
      <c r="AE374" t="b">
        <f>OR(Tabla6[[#This Row],[Tiempo_lineal (ns)]]&gt;$O$508,Tabla6[[#This Row],[Tiempo_lineal (ns)]]&lt;$O$509)</f>
        <v>0</v>
      </c>
      <c r="AF374" s="1" t="b">
        <f>OR(Tabla6[[#This Row],[Tiempo_normal (ns)]]&gt;$P$508,Tabla6[[#This Row],[Tiempo_normal (ns)]]&lt;$P$509)</f>
        <v>0</v>
      </c>
    </row>
    <row r="375" spans="2:32" x14ac:dyDescent="0.3">
      <c r="B375">
        <v>372</v>
      </c>
      <c r="C375">
        <v>137</v>
      </c>
      <c r="D375">
        <v>68</v>
      </c>
      <c r="E375">
        <v>372</v>
      </c>
      <c r="F375">
        <v>190</v>
      </c>
      <c r="G375">
        <v>116</v>
      </c>
      <c r="H375">
        <v>372</v>
      </c>
      <c r="I375">
        <v>321</v>
      </c>
      <c r="J375">
        <v>255</v>
      </c>
      <c r="K375">
        <v>372</v>
      </c>
      <c r="L375">
        <v>208</v>
      </c>
      <c r="M375">
        <v>1763</v>
      </c>
      <c r="N375">
        <v>372</v>
      </c>
      <c r="O375">
        <v>3262</v>
      </c>
      <c r="P375">
        <v>984</v>
      </c>
      <c r="R375" s="8">
        <v>372</v>
      </c>
      <c r="S375" t="b">
        <f>OR(Tabla1[[#This Row],[Tiempo_lineal (ns)]]&gt;$C$508,Tabla1[[#This Row],[Tiempo_lineal (ns)]]&lt;$C$509)</f>
        <v>0</v>
      </c>
      <c r="T375" t="b">
        <f>OR(Tabla1[[#This Row],[Tiempo_normal (ns)]]&gt;$D$508,Tabla1[[#This Row],[Tiempo_normal (ns)]]&lt;$D$509)</f>
        <v>0</v>
      </c>
      <c r="U375" s="8">
        <v>372</v>
      </c>
      <c r="V375" t="b">
        <f>OR(Tabla3[[#This Row],[Tiempo_lineal (ns)]]&gt;$F$508,Tabla3[[#This Row],[Tiempo_lineal (ns)]]&lt;$F$509)</f>
        <v>0</v>
      </c>
      <c r="W375" t="b">
        <f>OR(Tabla3[[#This Row],[Tiempo_normal (ns)]]&gt;$G$508,Tabla3[[#This Row],[Tiempo_normal (ns)]]&lt;$G$509)</f>
        <v>0</v>
      </c>
      <c r="X375" s="8">
        <v>372</v>
      </c>
      <c r="Y375" t="b">
        <f>OR(Tabla4[[#This Row],[Tiempo_lineal (ns)]]&gt;$I$508,Tabla4[[#This Row],[Tiempo_lineal (ns)]]&lt;$I$509)</f>
        <v>0</v>
      </c>
      <c r="Z375" t="b">
        <f>OR(Tabla4[[#This Row],[Tiempo_normal (ns)]]&gt;$J$508,Tabla4[[#This Row],[Tiempo_normal (ns)]]&lt;$J$509)</f>
        <v>0</v>
      </c>
      <c r="AA375" s="8">
        <v>372</v>
      </c>
      <c r="AB375" t="b">
        <f>OR(Tabla5[[#This Row],[Tiempo_lineal (ns)]]&gt;$L$508,Tabla5[[#This Row],[Tiempo_lineal (ns)]]&lt;$L$509)</f>
        <v>0</v>
      </c>
      <c r="AC375" t="b">
        <f>OR(Tabla5[[#This Row],[Tiempo_normal (ns)]]&gt;$M$508,Tabla5[[#This Row],[Tiempo_normal (ns)]]&lt;$M$509)</f>
        <v>1</v>
      </c>
      <c r="AD375" s="8">
        <v>372</v>
      </c>
      <c r="AE375" t="b">
        <f>OR(Tabla6[[#This Row],[Tiempo_lineal (ns)]]&gt;$O$508,Tabla6[[#This Row],[Tiempo_lineal (ns)]]&lt;$O$509)</f>
        <v>0</v>
      </c>
      <c r="AF375" s="1" t="b">
        <f>OR(Tabla6[[#This Row],[Tiempo_normal (ns)]]&gt;$P$508,Tabla6[[#This Row],[Tiempo_normal (ns)]]&lt;$P$509)</f>
        <v>0</v>
      </c>
    </row>
    <row r="376" spans="2:32" x14ac:dyDescent="0.3">
      <c r="B376">
        <v>373</v>
      </c>
      <c r="C376">
        <v>120</v>
      </c>
      <c r="D376">
        <v>57</v>
      </c>
      <c r="E376">
        <v>373</v>
      </c>
      <c r="F376">
        <v>182</v>
      </c>
      <c r="G376">
        <v>172</v>
      </c>
      <c r="H376">
        <v>373</v>
      </c>
      <c r="I376">
        <v>1037</v>
      </c>
      <c r="J376">
        <v>375</v>
      </c>
      <c r="K376">
        <v>373</v>
      </c>
      <c r="L376">
        <v>2443</v>
      </c>
      <c r="M376">
        <v>1072</v>
      </c>
      <c r="N376">
        <v>373</v>
      </c>
      <c r="O376">
        <v>3168</v>
      </c>
      <c r="P376">
        <v>1260</v>
      </c>
      <c r="R376" s="7">
        <v>373</v>
      </c>
      <c r="S376" t="b">
        <f>OR(Tabla1[[#This Row],[Tiempo_lineal (ns)]]&gt;$C$508,Tabla1[[#This Row],[Tiempo_lineal (ns)]]&lt;$C$509)</f>
        <v>0</v>
      </c>
      <c r="T376" t="b">
        <f>OR(Tabla1[[#This Row],[Tiempo_normal (ns)]]&gt;$D$508,Tabla1[[#This Row],[Tiempo_normal (ns)]]&lt;$D$509)</f>
        <v>0</v>
      </c>
      <c r="U376" s="7">
        <v>373</v>
      </c>
      <c r="V376" t="b">
        <f>OR(Tabla3[[#This Row],[Tiempo_lineal (ns)]]&gt;$F$508,Tabla3[[#This Row],[Tiempo_lineal (ns)]]&lt;$F$509)</f>
        <v>0</v>
      </c>
      <c r="W376" t="b">
        <f>OR(Tabla3[[#This Row],[Tiempo_normal (ns)]]&gt;$G$508,Tabla3[[#This Row],[Tiempo_normal (ns)]]&lt;$G$509)</f>
        <v>0</v>
      </c>
      <c r="X376" s="7">
        <v>373</v>
      </c>
      <c r="Y376" t="b">
        <f>OR(Tabla4[[#This Row],[Tiempo_lineal (ns)]]&gt;$I$508,Tabla4[[#This Row],[Tiempo_lineal (ns)]]&lt;$I$509)</f>
        <v>1</v>
      </c>
      <c r="Z376" t="b">
        <f>OR(Tabla4[[#This Row],[Tiempo_normal (ns)]]&gt;$J$508,Tabla4[[#This Row],[Tiempo_normal (ns)]]&lt;$J$509)</f>
        <v>0</v>
      </c>
      <c r="AA376" s="7">
        <v>373</v>
      </c>
      <c r="AB376" t="b">
        <f>OR(Tabla5[[#This Row],[Tiempo_lineal (ns)]]&gt;$L$508,Tabla5[[#This Row],[Tiempo_lineal (ns)]]&lt;$L$509)</f>
        <v>0</v>
      </c>
      <c r="AC376" t="b">
        <f>OR(Tabla5[[#This Row],[Tiempo_normal (ns)]]&gt;$M$508,Tabla5[[#This Row],[Tiempo_normal (ns)]]&lt;$M$509)</f>
        <v>0</v>
      </c>
      <c r="AD376" s="7">
        <v>373</v>
      </c>
      <c r="AE376" t="b">
        <f>OR(Tabla6[[#This Row],[Tiempo_lineal (ns)]]&gt;$O$508,Tabla6[[#This Row],[Tiempo_lineal (ns)]]&lt;$O$509)</f>
        <v>0</v>
      </c>
      <c r="AF376" s="1" t="b">
        <f>OR(Tabla6[[#This Row],[Tiempo_normal (ns)]]&gt;$P$508,Tabla6[[#This Row],[Tiempo_normal (ns)]]&lt;$P$509)</f>
        <v>0</v>
      </c>
    </row>
    <row r="377" spans="2:32" x14ac:dyDescent="0.3">
      <c r="B377">
        <v>374</v>
      </c>
      <c r="C377">
        <v>113</v>
      </c>
      <c r="D377">
        <v>60</v>
      </c>
      <c r="E377">
        <v>374</v>
      </c>
      <c r="F377">
        <v>231</v>
      </c>
      <c r="G377">
        <v>132</v>
      </c>
      <c r="H377">
        <v>374</v>
      </c>
      <c r="I377">
        <v>334</v>
      </c>
      <c r="J377">
        <v>210</v>
      </c>
      <c r="K377">
        <v>374</v>
      </c>
      <c r="L377">
        <v>2738</v>
      </c>
      <c r="M377">
        <v>455</v>
      </c>
      <c r="N377">
        <v>374</v>
      </c>
      <c r="O377">
        <v>2257</v>
      </c>
      <c r="P377">
        <v>1371</v>
      </c>
      <c r="R377" s="8">
        <v>374</v>
      </c>
      <c r="S377" t="b">
        <f>OR(Tabla1[[#This Row],[Tiempo_lineal (ns)]]&gt;$C$508,Tabla1[[#This Row],[Tiempo_lineal (ns)]]&lt;$C$509)</f>
        <v>0</v>
      </c>
      <c r="T377" t="b">
        <f>OR(Tabla1[[#This Row],[Tiempo_normal (ns)]]&gt;$D$508,Tabla1[[#This Row],[Tiempo_normal (ns)]]&lt;$D$509)</f>
        <v>0</v>
      </c>
      <c r="U377" s="8">
        <v>374</v>
      </c>
      <c r="V377" t="b">
        <f>OR(Tabla3[[#This Row],[Tiempo_lineal (ns)]]&gt;$F$508,Tabla3[[#This Row],[Tiempo_lineal (ns)]]&lt;$F$509)</f>
        <v>0</v>
      </c>
      <c r="W377" t="b">
        <f>OR(Tabla3[[#This Row],[Tiempo_normal (ns)]]&gt;$G$508,Tabla3[[#This Row],[Tiempo_normal (ns)]]&lt;$G$509)</f>
        <v>0</v>
      </c>
      <c r="X377" s="8">
        <v>374</v>
      </c>
      <c r="Y377" t="b">
        <f>OR(Tabla4[[#This Row],[Tiempo_lineal (ns)]]&gt;$I$508,Tabla4[[#This Row],[Tiempo_lineal (ns)]]&lt;$I$509)</f>
        <v>0</v>
      </c>
      <c r="Z377" t="b">
        <f>OR(Tabla4[[#This Row],[Tiempo_normal (ns)]]&gt;$J$508,Tabla4[[#This Row],[Tiempo_normal (ns)]]&lt;$J$509)</f>
        <v>0</v>
      </c>
      <c r="AA377" s="8">
        <v>374</v>
      </c>
      <c r="AB377" t="b">
        <f>OR(Tabla5[[#This Row],[Tiempo_lineal (ns)]]&gt;$L$508,Tabla5[[#This Row],[Tiempo_lineal (ns)]]&lt;$L$509)</f>
        <v>0</v>
      </c>
      <c r="AC377" t="b">
        <f>OR(Tabla5[[#This Row],[Tiempo_normal (ns)]]&gt;$M$508,Tabla5[[#This Row],[Tiempo_normal (ns)]]&lt;$M$509)</f>
        <v>0</v>
      </c>
      <c r="AD377" s="8">
        <v>374</v>
      </c>
      <c r="AE377" t="b">
        <f>OR(Tabla6[[#This Row],[Tiempo_lineal (ns)]]&gt;$O$508,Tabla6[[#This Row],[Tiempo_lineal (ns)]]&lt;$O$509)</f>
        <v>0</v>
      </c>
      <c r="AF377" s="1" t="b">
        <f>OR(Tabla6[[#This Row],[Tiempo_normal (ns)]]&gt;$P$508,Tabla6[[#This Row],[Tiempo_normal (ns)]]&lt;$P$509)</f>
        <v>0</v>
      </c>
    </row>
    <row r="378" spans="2:32" x14ac:dyDescent="0.3">
      <c r="B378">
        <v>375</v>
      </c>
      <c r="C378">
        <v>98</v>
      </c>
      <c r="D378">
        <v>50</v>
      </c>
      <c r="E378">
        <v>375</v>
      </c>
      <c r="F378">
        <v>336</v>
      </c>
      <c r="G378">
        <v>107</v>
      </c>
      <c r="H378">
        <v>375</v>
      </c>
      <c r="I378">
        <v>202</v>
      </c>
      <c r="J378">
        <v>274</v>
      </c>
      <c r="K378">
        <v>375</v>
      </c>
      <c r="L378">
        <v>1978</v>
      </c>
      <c r="M378">
        <v>890</v>
      </c>
      <c r="N378">
        <v>375</v>
      </c>
      <c r="O378">
        <v>3001</v>
      </c>
      <c r="P378">
        <v>1449</v>
      </c>
      <c r="R378" s="7">
        <v>375</v>
      </c>
      <c r="S378" t="b">
        <f>OR(Tabla1[[#This Row],[Tiempo_lineal (ns)]]&gt;$C$508,Tabla1[[#This Row],[Tiempo_lineal (ns)]]&lt;$C$509)</f>
        <v>0</v>
      </c>
      <c r="T378" t="b">
        <f>OR(Tabla1[[#This Row],[Tiempo_normal (ns)]]&gt;$D$508,Tabla1[[#This Row],[Tiempo_normal (ns)]]&lt;$D$509)</f>
        <v>0</v>
      </c>
      <c r="U378" s="7">
        <v>375</v>
      </c>
      <c r="V378" t="b">
        <f>OR(Tabla3[[#This Row],[Tiempo_lineal (ns)]]&gt;$F$508,Tabla3[[#This Row],[Tiempo_lineal (ns)]]&lt;$F$509)</f>
        <v>1</v>
      </c>
      <c r="W378" t="b">
        <f>OR(Tabla3[[#This Row],[Tiempo_normal (ns)]]&gt;$G$508,Tabla3[[#This Row],[Tiempo_normal (ns)]]&lt;$G$509)</f>
        <v>0</v>
      </c>
      <c r="X378" s="7">
        <v>375</v>
      </c>
      <c r="Y378" t="b">
        <f>OR(Tabla4[[#This Row],[Tiempo_lineal (ns)]]&gt;$I$508,Tabla4[[#This Row],[Tiempo_lineal (ns)]]&lt;$I$509)</f>
        <v>0</v>
      </c>
      <c r="Z378" t="b">
        <f>OR(Tabla4[[#This Row],[Tiempo_normal (ns)]]&gt;$J$508,Tabla4[[#This Row],[Tiempo_normal (ns)]]&lt;$J$509)</f>
        <v>0</v>
      </c>
      <c r="AA378" s="7">
        <v>375</v>
      </c>
      <c r="AB378" t="b">
        <f>OR(Tabla5[[#This Row],[Tiempo_lineal (ns)]]&gt;$L$508,Tabla5[[#This Row],[Tiempo_lineal (ns)]]&lt;$L$509)</f>
        <v>0</v>
      </c>
      <c r="AC378" t="b">
        <f>OR(Tabla5[[#This Row],[Tiempo_normal (ns)]]&gt;$M$508,Tabla5[[#This Row],[Tiempo_normal (ns)]]&lt;$M$509)</f>
        <v>0</v>
      </c>
      <c r="AD378" s="7">
        <v>375</v>
      </c>
      <c r="AE378" t="b">
        <f>OR(Tabla6[[#This Row],[Tiempo_lineal (ns)]]&gt;$O$508,Tabla6[[#This Row],[Tiempo_lineal (ns)]]&lt;$O$509)</f>
        <v>0</v>
      </c>
      <c r="AF378" s="1" t="b">
        <f>OR(Tabla6[[#This Row],[Tiempo_normal (ns)]]&gt;$P$508,Tabla6[[#This Row],[Tiempo_normal (ns)]]&lt;$P$509)</f>
        <v>0</v>
      </c>
    </row>
    <row r="379" spans="2:32" x14ac:dyDescent="0.3">
      <c r="B379">
        <v>376</v>
      </c>
      <c r="C379">
        <v>62</v>
      </c>
      <c r="D379">
        <v>53</v>
      </c>
      <c r="E379">
        <v>376</v>
      </c>
      <c r="F379">
        <v>191</v>
      </c>
      <c r="G379">
        <v>88</v>
      </c>
      <c r="H379">
        <v>376</v>
      </c>
      <c r="I379">
        <v>221</v>
      </c>
      <c r="J379">
        <v>335</v>
      </c>
      <c r="K379">
        <v>376</v>
      </c>
      <c r="L379">
        <v>1356</v>
      </c>
      <c r="M379">
        <v>307</v>
      </c>
      <c r="N379">
        <v>376</v>
      </c>
      <c r="O379">
        <v>1846</v>
      </c>
      <c r="P379">
        <v>1303</v>
      </c>
      <c r="R379" s="8">
        <v>376</v>
      </c>
      <c r="S379" t="b">
        <f>OR(Tabla1[[#This Row],[Tiempo_lineal (ns)]]&gt;$C$508,Tabla1[[#This Row],[Tiempo_lineal (ns)]]&lt;$C$509)</f>
        <v>0</v>
      </c>
      <c r="T379" t="b">
        <f>OR(Tabla1[[#This Row],[Tiempo_normal (ns)]]&gt;$D$508,Tabla1[[#This Row],[Tiempo_normal (ns)]]&lt;$D$509)</f>
        <v>0</v>
      </c>
      <c r="U379" s="8">
        <v>376</v>
      </c>
      <c r="V379" t="b">
        <f>OR(Tabla3[[#This Row],[Tiempo_lineal (ns)]]&gt;$F$508,Tabla3[[#This Row],[Tiempo_lineal (ns)]]&lt;$F$509)</f>
        <v>0</v>
      </c>
      <c r="W379" t="b">
        <f>OR(Tabla3[[#This Row],[Tiempo_normal (ns)]]&gt;$G$508,Tabla3[[#This Row],[Tiempo_normal (ns)]]&lt;$G$509)</f>
        <v>0</v>
      </c>
      <c r="X379" s="8">
        <v>376</v>
      </c>
      <c r="Y379" t="b">
        <f>OR(Tabla4[[#This Row],[Tiempo_lineal (ns)]]&gt;$I$508,Tabla4[[#This Row],[Tiempo_lineal (ns)]]&lt;$I$509)</f>
        <v>0</v>
      </c>
      <c r="Z379" t="b">
        <f>OR(Tabla4[[#This Row],[Tiempo_normal (ns)]]&gt;$J$508,Tabla4[[#This Row],[Tiempo_normal (ns)]]&lt;$J$509)</f>
        <v>0</v>
      </c>
      <c r="AA379" s="8">
        <v>376</v>
      </c>
      <c r="AB379" t="b">
        <f>OR(Tabla5[[#This Row],[Tiempo_lineal (ns)]]&gt;$L$508,Tabla5[[#This Row],[Tiempo_lineal (ns)]]&lt;$L$509)</f>
        <v>0</v>
      </c>
      <c r="AC379" t="b">
        <f>OR(Tabla5[[#This Row],[Tiempo_normal (ns)]]&gt;$M$508,Tabla5[[#This Row],[Tiempo_normal (ns)]]&lt;$M$509)</f>
        <v>0</v>
      </c>
      <c r="AD379" s="8">
        <v>376</v>
      </c>
      <c r="AE379" t="b">
        <f>OR(Tabla6[[#This Row],[Tiempo_lineal (ns)]]&gt;$O$508,Tabla6[[#This Row],[Tiempo_lineal (ns)]]&lt;$O$509)</f>
        <v>0</v>
      </c>
      <c r="AF379" s="1" t="b">
        <f>OR(Tabla6[[#This Row],[Tiempo_normal (ns)]]&gt;$P$508,Tabla6[[#This Row],[Tiempo_normal (ns)]]&lt;$P$509)</f>
        <v>0</v>
      </c>
    </row>
    <row r="380" spans="2:32" x14ac:dyDescent="0.3">
      <c r="B380">
        <v>377</v>
      </c>
      <c r="C380">
        <v>142</v>
      </c>
      <c r="D380">
        <v>54</v>
      </c>
      <c r="E380">
        <v>377</v>
      </c>
      <c r="F380">
        <v>144</v>
      </c>
      <c r="G380">
        <v>93</v>
      </c>
      <c r="H380">
        <v>377</v>
      </c>
      <c r="I380">
        <v>218</v>
      </c>
      <c r="J380">
        <v>132</v>
      </c>
      <c r="K380">
        <v>377</v>
      </c>
      <c r="L380">
        <v>734</v>
      </c>
      <c r="M380">
        <v>454</v>
      </c>
      <c r="N380">
        <v>377</v>
      </c>
      <c r="O380">
        <v>2016</v>
      </c>
      <c r="P380">
        <v>643</v>
      </c>
      <c r="R380" s="7">
        <v>377</v>
      </c>
      <c r="S380" t="b">
        <f>OR(Tabla1[[#This Row],[Tiempo_lineal (ns)]]&gt;$C$508,Tabla1[[#This Row],[Tiempo_lineal (ns)]]&lt;$C$509)</f>
        <v>0</v>
      </c>
      <c r="T380" t="b">
        <f>OR(Tabla1[[#This Row],[Tiempo_normal (ns)]]&gt;$D$508,Tabla1[[#This Row],[Tiempo_normal (ns)]]&lt;$D$509)</f>
        <v>0</v>
      </c>
      <c r="U380" s="7">
        <v>377</v>
      </c>
      <c r="V380" t="b">
        <f>OR(Tabla3[[#This Row],[Tiempo_lineal (ns)]]&gt;$F$508,Tabla3[[#This Row],[Tiempo_lineal (ns)]]&lt;$F$509)</f>
        <v>0</v>
      </c>
      <c r="W380" t="b">
        <f>OR(Tabla3[[#This Row],[Tiempo_normal (ns)]]&gt;$G$508,Tabla3[[#This Row],[Tiempo_normal (ns)]]&lt;$G$509)</f>
        <v>0</v>
      </c>
      <c r="X380" s="7">
        <v>377</v>
      </c>
      <c r="Y380" t="b">
        <f>OR(Tabla4[[#This Row],[Tiempo_lineal (ns)]]&gt;$I$508,Tabla4[[#This Row],[Tiempo_lineal (ns)]]&lt;$I$509)</f>
        <v>0</v>
      </c>
      <c r="Z380" t="b">
        <f>OR(Tabla4[[#This Row],[Tiempo_normal (ns)]]&gt;$J$508,Tabla4[[#This Row],[Tiempo_normal (ns)]]&lt;$J$509)</f>
        <v>0</v>
      </c>
      <c r="AA380" s="7">
        <v>377</v>
      </c>
      <c r="AB380" t="b">
        <f>OR(Tabla5[[#This Row],[Tiempo_lineal (ns)]]&gt;$L$508,Tabla5[[#This Row],[Tiempo_lineal (ns)]]&lt;$L$509)</f>
        <v>0</v>
      </c>
      <c r="AC380" t="b">
        <f>OR(Tabla5[[#This Row],[Tiempo_normal (ns)]]&gt;$M$508,Tabla5[[#This Row],[Tiempo_normal (ns)]]&lt;$M$509)</f>
        <v>0</v>
      </c>
      <c r="AD380" s="7">
        <v>377</v>
      </c>
      <c r="AE380" t="b">
        <f>OR(Tabla6[[#This Row],[Tiempo_lineal (ns)]]&gt;$O$508,Tabla6[[#This Row],[Tiempo_lineal (ns)]]&lt;$O$509)</f>
        <v>0</v>
      </c>
      <c r="AF380" s="1" t="b">
        <f>OR(Tabla6[[#This Row],[Tiempo_normal (ns)]]&gt;$P$508,Tabla6[[#This Row],[Tiempo_normal (ns)]]&lt;$P$509)</f>
        <v>0</v>
      </c>
    </row>
    <row r="381" spans="2:32" x14ac:dyDescent="0.3">
      <c r="B381">
        <v>378</v>
      </c>
      <c r="C381">
        <v>99</v>
      </c>
      <c r="D381">
        <v>79</v>
      </c>
      <c r="E381">
        <v>378</v>
      </c>
      <c r="F381">
        <v>209</v>
      </c>
      <c r="G381">
        <v>180</v>
      </c>
      <c r="H381">
        <v>378</v>
      </c>
      <c r="I381">
        <v>200</v>
      </c>
      <c r="J381">
        <v>116</v>
      </c>
      <c r="K381">
        <v>378</v>
      </c>
      <c r="L381">
        <v>1620</v>
      </c>
      <c r="M381">
        <v>380</v>
      </c>
      <c r="N381">
        <v>378</v>
      </c>
      <c r="O381">
        <v>2410</v>
      </c>
      <c r="P381">
        <v>1682</v>
      </c>
      <c r="R381" s="8">
        <v>378</v>
      </c>
      <c r="S381" t="b">
        <f>OR(Tabla1[[#This Row],[Tiempo_lineal (ns)]]&gt;$C$508,Tabla1[[#This Row],[Tiempo_lineal (ns)]]&lt;$C$509)</f>
        <v>0</v>
      </c>
      <c r="T381" t="b">
        <f>OR(Tabla1[[#This Row],[Tiempo_normal (ns)]]&gt;$D$508,Tabla1[[#This Row],[Tiempo_normal (ns)]]&lt;$D$509)</f>
        <v>0</v>
      </c>
      <c r="U381" s="8">
        <v>378</v>
      </c>
      <c r="V381" t="b">
        <f>OR(Tabla3[[#This Row],[Tiempo_lineal (ns)]]&gt;$F$508,Tabla3[[#This Row],[Tiempo_lineal (ns)]]&lt;$F$509)</f>
        <v>0</v>
      </c>
      <c r="W381" t="b">
        <f>OR(Tabla3[[#This Row],[Tiempo_normal (ns)]]&gt;$G$508,Tabla3[[#This Row],[Tiempo_normal (ns)]]&lt;$G$509)</f>
        <v>0</v>
      </c>
      <c r="X381" s="8">
        <v>378</v>
      </c>
      <c r="Y381" t="b">
        <f>OR(Tabla4[[#This Row],[Tiempo_lineal (ns)]]&gt;$I$508,Tabla4[[#This Row],[Tiempo_lineal (ns)]]&lt;$I$509)</f>
        <v>0</v>
      </c>
      <c r="Z381" t="b">
        <f>OR(Tabla4[[#This Row],[Tiempo_normal (ns)]]&gt;$J$508,Tabla4[[#This Row],[Tiempo_normal (ns)]]&lt;$J$509)</f>
        <v>0</v>
      </c>
      <c r="AA381" s="8">
        <v>378</v>
      </c>
      <c r="AB381" t="b">
        <f>OR(Tabla5[[#This Row],[Tiempo_lineal (ns)]]&gt;$L$508,Tabla5[[#This Row],[Tiempo_lineal (ns)]]&lt;$L$509)</f>
        <v>0</v>
      </c>
      <c r="AC381" t="b">
        <f>OR(Tabla5[[#This Row],[Tiempo_normal (ns)]]&gt;$M$508,Tabla5[[#This Row],[Tiempo_normal (ns)]]&lt;$M$509)</f>
        <v>0</v>
      </c>
      <c r="AD381" s="8">
        <v>378</v>
      </c>
      <c r="AE381" t="b">
        <f>OR(Tabla6[[#This Row],[Tiempo_lineal (ns)]]&gt;$O$508,Tabla6[[#This Row],[Tiempo_lineal (ns)]]&lt;$O$509)</f>
        <v>0</v>
      </c>
      <c r="AF381" s="1" t="b">
        <f>OR(Tabla6[[#This Row],[Tiempo_normal (ns)]]&gt;$P$508,Tabla6[[#This Row],[Tiempo_normal (ns)]]&lt;$P$509)</f>
        <v>0</v>
      </c>
    </row>
    <row r="382" spans="2:32" x14ac:dyDescent="0.3">
      <c r="B382">
        <v>379</v>
      </c>
      <c r="C382">
        <v>104</v>
      </c>
      <c r="D382">
        <v>56</v>
      </c>
      <c r="E382">
        <v>379</v>
      </c>
      <c r="F382">
        <v>137</v>
      </c>
      <c r="G382">
        <v>72</v>
      </c>
      <c r="H382">
        <v>379</v>
      </c>
      <c r="I382">
        <v>1408</v>
      </c>
      <c r="J382">
        <v>257</v>
      </c>
      <c r="K382">
        <v>379</v>
      </c>
      <c r="L382">
        <v>1947</v>
      </c>
      <c r="M382">
        <v>334</v>
      </c>
      <c r="N382">
        <v>379</v>
      </c>
      <c r="O382">
        <v>2900</v>
      </c>
      <c r="P382">
        <v>460</v>
      </c>
      <c r="R382" s="7">
        <v>379</v>
      </c>
      <c r="S382" t="b">
        <f>OR(Tabla1[[#This Row],[Tiempo_lineal (ns)]]&gt;$C$508,Tabla1[[#This Row],[Tiempo_lineal (ns)]]&lt;$C$509)</f>
        <v>0</v>
      </c>
      <c r="T382" t="b">
        <f>OR(Tabla1[[#This Row],[Tiempo_normal (ns)]]&gt;$D$508,Tabla1[[#This Row],[Tiempo_normal (ns)]]&lt;$D$509)</f>
        <v>0</v>
      </c>
      <c r="U382" s="7">
        <v>379</v>
      </c>
      <c r="V382" t="b">
        <f>OR(Tabla3[[#This Row],[Tiempo_lineal (ns)]]&gt;$F$508,Tabla3[[#This Row],[Tiempo_lineal (ns)]]&lt;$F$509)</f>
        <v>0</v>
      </c>
      <c r="W382" t="b">
        <f>OR(Tabla3[[#This Row],[Tiempo_normal (ns)]]&gt;$G$508,Tabla3[[#This Row],[Tiempo_normal (ns)]]&lt;$G$509)</f>
        <v>0</v>
      </c>
      <c r="X382" s="7">
        <v>379</v>
      </c>
      <c r="Y382" t="b">
        <f>OR(Tabla4[[#This Row],[Tiempo_lineal (ns)]]&gt;$I$508,Tabla4[[#This Row],[Tiempo_lineal (ns)]]&lt;$I$509)</f>
        <v>1</v>
      </c>
      <c r="Z382" t="b">
        <f>OR(Tabla4[[#This Row],[Tiempo_normal (ns)]]&gt;$J$508,Tabla4[[#This Row],[Tiempo_normal (ns)]]&lt;$J$509)</f>
        <v>0</v>
      </c>
      <c r="AA382" s="7">
        <v>379</v>
      </c>
      <c r="AB382" t="b">
        <f>OR(Tabla5[[#This Row],[Tiempo_lineal (ns)]]&gt;$L$508,Tabla5[[#This Row],[Tiempo_lineal (ns)]]&lt;$L$509)</f>
        <v>0</v>
      </c>
      <c r="AC382" t="b">
        <f>OR(Tabla5[[#This Row],[Tiempo_normal (ns)]]&gt;$M$508,Tabla5[[#This Row],[Tiempo_normal (ns)]]&lt;$M$509)</f>
        <v>0</v>
      </c>
      <c r="AD382" s="7">
        <v>379</v>
      </c>
      <c r="AE382" t="b">
        <f>OR(Tabla6[[#This Row],[Tiempo_lineal (ns)]]&gt;$O$508,Tabla6[[#This Row],[Tiempo_lineal (ns)]]&lt;$O$509)</f>
        <v>0</v>
      </c>
      <c r="AF382" s="1" t="b">
        <f>OR(Tabla6[[#This Row],[Tiempo_normal (ns)]]&gt;$P$508,Tabla6[[#This Row],[Tiempo_normal (ns)]]&lt;$P$509)</f>
        <v>0</v>
      </c>
    </row>
    <row r="383" spans="2:32" x14ac:dyDescent="0.3">
      <c r="B383">
        <v>380</v>
      </c>
      <c r="C383">
        <v>97</v>
      </c>
      <c r="D383">
        <v>44</v>
      </c>
      <c r="E383">
        <v>380</v>
      </c>
      <c r="F383">
        <v>109</v>
      </c>
      <c r="G383">
        <v>122</v>
      </c>
      <c r="H383">
        <v>380</v>
      </c>
      <c r="I383">
        <v>369</v>
      </c>
      <c r="J383">
        <v>182</v>
      </c>
      <c r="K383">
        <v>380</v>
      </c>
      <c r="L383">
        <v>2162</v>
      </c>
      <c r="M383">
        <v>553</v>
      </c>
      <c r="N383">
        <v>380</v>
      </c>
      <c r="O383">
        <v>1789</v>
      </c>
      <c r="P383">
        <v>525</v>
      </c>
      <c r="R383" s="8">
        <v>380</v>
      </c>
      <c r="S383" t="b">
        <f>OR(Tabla1[[#This Row],[Tiempo_lineal (ns)]]&gt;$C$508,Tabla1[[#This Row],[Tiempo_lineal (ns)]]&lt;$C$509)</f>
        <v>0</v>
      </c>
      <c r="T383" t="b">
        <f>OR(Tabla1[[#This Row],[Tiempo_normal (ns)]]&gt;$D$508,Tabla1[[#This Row],[Tiempo_normal (ns)]]&lt;$D$509)</f>
        <v>0</v>
      </c>
      <c r="U383" s="8">
        <v>380</v>
      </c>
      <c r="V383" t="b">
        <f>OR(Tabla3[[#This Row],[Tiempo_lineal (ns)]]&gt;$F$508,Tabla3[[#This Row],[Tiempo_lineal (ns)]]&lt;$F$509)</f>
        <v>0</v>
      </c>
      <c r="W383" t="b">
        <f>OR(Tabla3[[#This Row],[Tiempo_normal (ns)]]&gt;$G$508,Tabla3[[#This Row],[Tiempo_normal (ns)]]&lt;$G$509)</f>
        <v>0</v>
      </c>
      <c r="X383" s="8">
        <v>380</v>
      </c>
      <c r="Y383" t="b">
        <f>OR(Tabla4[[#This Row],[Tiempo_lineal (ns)]]&gt;$I$508,Tabla4[[#This Row],[Tiempo_lineal (ns)]]&lt;$I$509)</f>
        <v>0</v>
      </c>
      <c r="Z383" t="b">
        <f>OR(Tabla4[[#This Row],[Tiempo_normal (ns)]]&gt;$J$508,Tabla4[[#This Row],[Tiempo_normal (ns)]]&lt;$J$509)</f>
        <v>0</v>
      </c>
      <c r="AA383" s="8">
        <v>380</v>
      </c>
      <c r="AB383" t="b">
        <f>OR(Tabla5[[#This Row],[Tiempo_lineal (ns)]]&gt;$L$508,Tabla5[[#This Row],[Tiempo_lineal (ns)]]&lt;$L$509)</f>
        <v>0</v>
      </c>
      <c r="AC383" t="b">
        <f>OR(Tabla5[[#This Row],[Tiempo_normal (ns)]]&gt;$M$508,Tabla5[[#This Row],[Tiempo_normal (ns)]]&lt;$M$509)</f>
        <v>0</v>
      </c>
      <c r="AD383" s="8">
        <v>380</v>
      </c>
      <c r="AE383" t="b">
        <f>OR(Tabla6[[#This Row],[Tiempo_lineal (ns)]]&gt;$O$508,Tabla6[[#This Row],[Tiempo_lineal (ns)]]&lt;$O$509)</f>
        <v>0</v>
      </c>
      <c r="AF383" s="1" t="b">
        <f>OR(Tabla6[[#This Row],[Tiempo_normal (ns)]]&gt;$P$508,Tabla6[[#This Row],[Tiempo_normal (ns)]]&lt;$P$509)</f>
        <v>0</v>
      </c>
    </row>
    <row r="384" spans="2:32" x14ac:dyDescent="0.3">
      <c r="B384">
        <v>381</v>
      </c>
      <c r="C384">
        <v>116</v>
      </c>
      <c r="D384">
        <v>105</v>
      </c>
      <c r="E384">
        <v>381</v>
      </c>
      <c r="F384">
        <v>118</v>
      </c>
      <c r="G384">
        <v>90</v>
      </c>
      <c r="H384">
        <v>381</v>
      </c>
      <c r="I384">
        <v>709</v>
      </c>
      <c r="J384">
        <v>114</v>
      </c>
      <c r="K384">
        <v>381</v>
      </c>
      <c r="L384">
        <v>1245</v>
      </c>
      <c r="M384">
        <v>684</v>
      </c>
      <c r="N384">
        <v>381</v>
      </c>
      <c r="O384">
        <v>2809</v>
      </c>
      <c r="P384">
        <v>1119</v>
      </c>
      <c r="R384" s="7">
        <v>381</v>
      </c>
      <c r="S384" t="b">
        <f>OR(Tabla1[[#This Row],[Tiempo_lineal (ns)]]&gt;$C$508,Tabla1[[#This Row],[Tiempo_lineal (ns)]]&lt;$C$509)</f>
        <v>0</v>
      </c>
      <c r="T384" t="b">
        <f>OR(Tabla1[[#This Row],[Tiempo_normal (ns)]]&gt;$D$508,Tabla1[[#This Row],[Tiempo_normal (ns)]]&lt;$D$509)</f>
        <v>0</v>
      </c>
      <c r="U384" s="7">
        <v>381</v>
      </c>
      <c r="V384" t="b">
        <f>OR(Tabla3[[#This Row],[Tiempo_lineal (ns)]]&gt;$F$508,Tabla3[[#This Row],[Tiempo_lineal (ns)]]&lt;$F$509)</f>
        <v>0</v>
      </c>
      <c r="W384" t="b">
        <f>OR(Tabla3[[#This Row],[Tiempo_normal (ns)]]&gt;$G$508,Tabla3[[#This Row],[Tiempo_normal (ns)]]&lt;$G$509)</f>
        <v>0</v>
      </c>
      <c r="X384" s="7">
        <v>381</v>
      </c>
      <c r="Y384" t="b">
        <f>OR(Tabla4[[#This Row],[Tiempo_lineal (ns)]]&gt;$I$508,Tabla4[[#This Row],[Tiempo_lineal (ns)]]&lt;$I$509)</f>
        <v>1</v>
      </c>
      <c r="Z384" t="b">
        <f>OR(Tabla4[[#This Row],[Tiempo_normal (ns)]]&gt;$J$508,Tabla4[[#This Row],[Tiempo_normal (ns)]]&lt;$J$509)</f>
        <v>0</v>
      </c>
      <c r="AA384" s="7">
        <v>381</v>
      </c>
      <c r="AB384" t="b">
        <f>OR(Tabla5[[#This Row],[Tiempo_lineal (ns)]]&gt;$L$508,Tabla5[[#This Row],[Tiempo_lineal (ns)]]&lt;$L$509)</f>
        <v>0</v>
      </c>
      <c r="AC384" t="b">
        <f>OR(Tabla5[[#This Row],[Tiempo_normal (ns)]]&gt;$M$508,Tabla5[[#This Row],[Tiempo_normal (ns)]]&lt;$M$509)</f>
        <v>0</v>
      </c>
      <c r="AD384" s="7">
        <v>381</v>
      </c>
      <c r="AE384" t="b">
        <f>OR(Tabla6[[#This Row],[Tiempo_lineal (ns)]]&gt;$O$508,Tabla6[[#This Row],[Tiempo_lineal (ns)]]&lt;$O$509)</f>
        <v>0</v>
      </c>
      <c r="AF384" s="1" t="b">
        <f>OR(Tabla6[[#This Row],[Tiempo_normal (ns)]]&gt;$P$508,Tabla6[[#This Row],[Tiempo_normal (ns)]]&lt;$P$509)</f>
        <v>0</v>
      </c>
    </row>
    <row r="385" spans="2:32" x14ac:dyDescent="0.3">
      <c r="B385">
        <v>382</v>
      </c>
      <c r="C385">
        <v>116</v>
      </c>
      <c r="D385">
        <v>48</v>
      </c>
      <c r="E385">
        <v>382</v>
      </c>
      <c r="F385">
        <v>111</v>
      </c>
      <c r="G385">
        <v>51</v>
      </c>
      <c r="H385">
        <v>382</v>
      </c>
      <c r="I385">
        <v>242</v>
      </c>
      <c r="J385">
        <v>158</v>
      </c>
      <c r="K385">
        <v>382</v>
      </c>
      <c r="L385">
        <v>240</v>
      </c>
      <c r="M385">
        <v>409</v>
      </c>
      <c r="N385">
        <v>382</v>
      </c>
      <c r="O385">
        <v>2137</v>
      </c>
      <c r="P385">
        <v>905</v>
      </c>
      <c r="R385" s="8">
        <v>382</v>
      </c>
      <c r="S385" t="b">
        <f>OR(Tabla1[[#This Row],[Tiempo_lineal (ns)]]&gt;$C$508,Tabla1[[#This Row],[Tiempo_lineal (ns)]]&lt;$C$509)</f>
        <v>0</v>
      </c>
      <c r="T385" t="b">
        <f>OR(Tabla1[[#This Row],[Tiempo_normal (ns)]]&gt;$D$508,Tabla1[[#This Row],[Tiempo_normal (ns)]]&lt;$D$509)</f>
        <v>0</v>
      </c>
      <c r="U385" s="8">
        <v>382</v>
      </c>
      <c r="V385" t="b">
        <f>OR(Tabla3[[#This Row],[Tiempo_lineal (ns)]]&gt;$F$508,Tabla3[[#This Row],[Tiempo_lineal (ns)]]&lt;$F$509)</f>
        <v>0</v>
      </c>
      <c r="W385" t="b">
        <f>OR(Tabla3[[#This Row],[Tiempo_normal (ns)]]&gt;$G$508,Tabla3[[#This Row],[Tiempo_normal (ns)]]&lt;$G$509)</f>
        <v>0</v>
      </c>
      <c r="X385" s="8">
        <v>382</v>
      </c>
      <c r="Y385" t="b">
        <f>OR(Tabla4[[#This Row],[Tiempo_lineal (ns)]]&gt;$I$508,Tabla4[[#This Row],[Tiempo_lineal (ns)]]&lt;$I$509)</f>
        <v>0</v>
      </c>
      <c r="Z385" t="b">
        <f>OR(Tabla4[[#This Row],[Tiempo_normal (ns)]]&gt;$J$508,Tabla4[[#This Row],[Tiempo_normal (ns)]]&lt;$J$509)</f>
        <v>0</v>
      </c>
      <c r="AA385" s="8">
        <v>382</v>
      </c>
      <c r="AB385" t="b">
        <f>OR(Tabla5[[#This Row],[Tiempo_lineal (ns)]]&gt;$L$508,Tabla5[[#This Row],[Tiempo_lineal (ns)]]&lt;$L$509)</f>
        <v>0</v>
      </c>
      <c r="AC385" t="b">
        <f>OR(Tabla5[[#This Row],[Tiempo_normal (ns)]]&gt;$M$508,Tabla5[[#This Row],[Tiempo_normal (ns)]]&lt;$M$509)</f>
        <v>0</v>
      </c>
      <c r="AD385" s="8">
        <v>382</v>
      </c>
      <c r="AE385" t="b">
        <f>OR(Tabla6[[#This Row],[Tiempo_lineal (ns)]]&gt;$O$508,Tabla6[[#This Row],[Tiempo_lineal (ns)]]&lt;$O$509)</f>
        <v>0</v>
      </c>
      <c r="AF385" s="1" t="b">
        <f>OR(Tabla6[[#This Row],[Tiempo_normal (ns)]]&gt;$P$508,Tabla6[[#This Row],[Tiempo_normal (ns)]]&lt;$P$509)</f>
        <v>0</v>
      </c>
    </row>
    <row r="386" spans="2:32" x14ac:dyDescent="0.3">
      <c r="B386">
        <v>383</v>
      </c>
      <c r="C386">
        <v>141</v>
      </c>
      <c r="D386">
        <v>72</v>
      </c>
      <c r="E386">
        <v>383</v>
      </c>
      <c r="F386">
        <v>148</v>
      </c>
      <c r="G386">
        <v>101</v>
      </c>
      <c r="H386">
        <v>383</v>
      </c>
      <c r="I386">
        <v>180</v>
      </c>
      <c r="J386">
        <v>95</v>
      </c>
      <c r="K386">
        <v>383</v>
      </c>
      <c r="L386">
        <v>1890</v>
      </c>
      <c r="M386">
        <v>988</v>
      </c>
      <c r="N386">
        <v>383</v>
      </c>
      <c r="O386">
        <v>2548</v>
      </c>
      <c r="P386">
        <v>576</v>
      </c>
      <c r="R386" s="7">
        <v>383</v>
      </c>
      <c r="S386" t="b">
        <f>OR(Tabla1[[#This Row],[Tiempo_lineal (ns)]]&gt;$C$508,Tabla1[[#This Row],[Tiempo_lineal (ns)]]&lt;$C$509)</f>
        <v>0</v>
      </c>
      <c r="T386" t="b">
        <f>OR(Tabla1[[#This Row],[Tiempo_normal (ns)]]&gt;$D$508,Tabla1[[#This Row],[Tiempo_normal (ns)]]&lt;$D$509)</f>
        <v>0</v>
      </c>
      <c r="U386" s="7">
        <v>383</v>
      </c>
      <c r="V386" t="b">
        <f>OR(Tabla3[[#This Row],[Tiempo_lineal (ns)]]&gt;$F$508,Tabla3[[#This Row],[Tiempo_lineal (ns)]]&lt;$F$509)</f>
        <v>0</v>
      </c>
      <c r="W386" t="b">
        <f>OR(Tabla3[[#This Row],[Tiempo_normal (ns)]]&gt;$G$508,Tabla3[[#This Row],[Tiempo_normal (ns)]]&lt;$G$509)</f>
        <v>0</v>
      </c>
      <c r="X386" s="7">
        <v>383</v>
      </c>
      <c r="Y386" t="b">
        <f>OR(Tabla4[[#This Row],[Tiempo_lineal (ns)]]&gt;$I$508,Tabla4[[#This Row],[Tiempo_lineal (ns)]]&lt;$I$509)</f>
        <v>0</v>
      </c>
      <c r="Z386" t="b">
        <f>OR(Tabla4[[#This Row],[Tiempo_normal (ns)]]&gt;$J$508,Tabla4[[#This Row],[Tiempo_normal (ns)]]&lt;$J$509)</f>
        <v>0</v>
      </c>
      <c r="AA386" s="7">
        <v>383</v>
      </c>
      <c r="AB386" t="b">
        <f>OR(Tabla5[[#This Row],[Tiempo_lineal (ns)]]&gt;$L$508,Tabla5[[#This Row],[Tiempo_lineal (ns)]]&lt;$L$509)</f>
        <v>0</v>
      </c>
      <c r="AC386" t="b">
        <f>OR(Tabla5[[#This Row],[Tiempo_normal (ns)]]&gt;$M$508,Tabla5[[#This Row],[Tiempo_normal (ns)]]&lt;$M$509)</f>
        <v>0</v>
      </c>
      <c r="AD386" s="7">
        <v>383</v>
      </c>
      <c r="AE386" t="b">
        <f>OR(Tabla6[[#This Row],[Tiempo_lineal (ns)]]&gt;$O$508,Tabla6[[#This Row],[Tiempo_lineal (ns)]]&lt;$O$509)</f>
        <v>0</v>
      </c>
      <c r="AF386" s="1" t="b">
        <f>OR(Tabla6[[#This Row],[Tiempo_normal (ns)]]&gt;$P$508,Tabla6[[#This Row],[Tiempo_normal (ns)]]&lt;$P$509)</f>
        <v>0</v>
      </c>
    </row>
    <row r="387" spans="2:32" x14ac:dyDescent="0.3">
      <c r="B387">
        <v>384</v>
      </c>
      <c r="C387">
        <v>110</v>
      </c>
      <c r="D387">
        <v>56</v>
      </c>
      <c r="E387">
        <v>384</v>
      </c>
      <c r="F387">
        <v>222</v>
      </c>
      <c r="G387">
        <v>106</v>
      </c>
      <c r="H387">
        <v>384</v>
      </c>
      <c r="I387">
        <v>204</v>
      </c>
      <c r="J387">
        <v>278</v>
      </c>
      <c r="K387">
        <v>384</v>
      </c>
      <c r="L387">
        <v>3191</v>
      </c>
      <c r="M387">
        <v>945</v>
      </c>
      <c r="N387">
        <v>384</v>
      </c>
      <c r="O387">
        <v>2648</v>
      </c>
      <c r="P387">
        <v>2439</v>
      </c>
      <c r="R387" s="8">
        <v>384</v>
      </c>
      <c r="S387" t="b">
        <f>OR(Tabla1[[#This Row],[Tiempo_lineal (ns)]]&gt;$C$508,Tabla1[[#This Row],[Tiempo_lineal (ns)]]&lt;$C$509)</f>
        <v>0</v>
      </c>
      <c r="T387" t="b">
        <f>OR(Tabla1[[#This Row],[Tiempo_normal (ns)]]&gt;$D$508,Tabla1[[#This Row],[Tiempo_normal (ns)]]&lt;$D$509)</f>
        <v>0</v>
      </c>
      <c r="U387" s="8">
        <v>384</v>
      </c>
      <c r="V387" t="b">
        <f>OR(Tabla3[[#This Row],[Tiempo_lineal (ns)]]&gt;$F$508,Tabla3[[#This Row],[Tiempo_lineal (ns)]]&lt;$F$509)</f>
        <v>0</v>
      </c>
      <c r="W387" t="b">
        <f>OR(Tabla3[[#This Row],[Tiempo_normal (ns)]]&gt;$G$508,Tabla3[[#This Row],[Tiempo_normal (ns)]]&lt;$G$509)</f>
        <v>0</v>
      </c>
      <c r="X387" s="8">
        <v>384</v>
      </c>
      <c r="Y387" t="b">
        <f>OR(Tabla4[[#This Row],[Tiempo_lineal (ns)]]&gt;$I$508,Tabla4[[#This Row],[Tiempo_lineal (ns)]]&lt;$I$509)</f>
        <v>0</v>
      </c>
      <c r="Z387" t="b">
        <f>OR(Tabla4[[#This Row],[Tiempo_normal (ns)]]&gt;$J$508,Tabla4[[#This Row],[Tiempo_normal (ns)]]&lt;$J$509)</f>
        <v>0</v>
      </c>
      <c r="AA387" s="8">
        <v>384</v>
      </c>
      <c r="AB387" t="b">
        <f>OR(Tabla5[[#This Row],[Tiempo_lineal (ns)]]&gt;$L$508,Tabla5[[#This Row],[Tiempo_lineal (ns)]]&lt;$L$509)</f>
        <v>0</v>
      </c>
      <c r="AC387" t="b">
        <f>OR(Tabla5[[#This Row],[Tiempo_normal (ns)]]&gt;$M$508,Tabla5[[#This Row],[Tiempo_normal (ns)]]&lt;$M$509)</f>
        <v>0</v>
      </c>
      <c r="AD387" s="8">
        <v>384</v>
      </c>
      <c r="AE387" t="b">
        <f>OR(Tabla6[[#This Row],[Tiempo_lineal (ns)]]&gt;$O$508,Tabla6[[#This Row],[Tiempo_lineal (ns)]]&lt;$O$509)</f>
        <v>0</v>
      </c>
      <c r="AF387" s="1" t="b">
        <f>OR(Tabla6[[#This Row],[Tiempo_normal (ns)]]&gt;$P$508,Tabla6[[#This Row],[Tiempo_normal (ns)]]&lt;$P$509)</f>
        <v>0</v>
      </c>
    </row>
    <row r="388" spans="2:32" x14ac:dyDescent="0.3">
      <c r="B388">
        <v>385</v>
      </c>
      <c r="C388">
        <v>98</v>
      </c>
      <c r="D388">
        <v>53</v>
      </c>
      <c r="E388">
        <v>385</v>
      </c>
      <c r="F388">
        <v>152</v>
      </c>
      <c r="G388">
        <v>285</v>
      </c>
      <c r="H388">
        <v>385</v>
      </c>
      <c r="I388">
        <v>244</v>
      </c>
      <c r="J388">
        <v>119</v>
      </c>
      <c r="K388">
        <v>385</v>
      </c>
      <c r="L388">
        <v>610</v>
      </c>
      <c r="M388">
        <v>454</v>
      </c>
      <c r="N388">
        <v>385</v>
      </c>
      <c r="O388">
        <v>2363</v>
      </c>
      <c r="P388">
        <v>1308</v>
      </c>
      <c r="R388" s="7">
        <v>385</v>
      </c>
      <c r="S388" t="b">
        <f>OR(Tabla1[[#This Row],[Tiempo_lineal (ns)]]&gt;$C$508,Tabla1[[#This Row],[Tiempo_lineal (ns)]]&lt;$C$509)</f>
        <v>0</v>
      </c>
      <c r="T388" t="b">
        <f>OR(Tabla1[[#This Row],[Tiempo_normal (ns)]]&gt;$D$508,Tabla1[[#This Row],[Tiempo_normal (ns)]]&lt;$D$509)</f>
        <v>0</v>
      </c>
      <c r="U388" s="7">
        <v>385</v>
      </c>
      <c r="V388" t="b">
        <f>OR(Tabla3[[#This Row],[Tiempo_lineal (ns)]]&gt;$F$508,Tabla3[[#This Row],[Tiempo_lineal (ns)]]&lt;$F$509)</f>
        <v>0</v>
      </c>
      <c r="W388" t="b">
        <f>OR(Tabla3[[#This Row],[Tiempo_normal (ns)]]&gt;$G$508,Tabla3[[#This Row],[Tiempo_normal (ns)]]&lt;$G$509)</f>
        <v>1</v>
      </c>
      <c r="X388" s="7">
        <v>385</v>
      </c>
      <c r="Y388" t="b">
        <f>OR(Tabla4[[#This Row],[Tiempo_lineal (ns)]]&gt;$I$508,Tabla4[[#This Row],[Tiempo_lineal (ns)]]&lt;$I$509)</f>
        <v>0</v>
      </c>
      <c r="Z388" t="b">
        <f>OR(Tabla4[[#This Row],[Tiempo_normal (ns)]]&gt;$J$508,Tabla4[[#This Row],[Tiempo_normal (ns)]]&lt;$J$509)</f>
        <v>0</v>
      </c>
      <c r="AA388" s="7">
        <v>385</v>
      </c>
      <c r="AB388" t="b">
        <f>OR(Tabla5[[#This Row],[Tiempo_lineal (ns)]]&gt;$L$508,Tabla5[[#This Row],[Tiempo_lineal (ns)]]&lt;$L$509)</f>
        <v>0</v>
      </c>
      <c r="AC388" t="b">
        <f>OR(Tabla5[[#This Row],[Tiempo_normal (ns)]]&gt;$M$508,Tabla5[[#This Row],[Tiempo_normal (ns)]]&lt;$M$509)</f>
        <v>0</v>
      </c>
      <c r="AD388" s="7">
        <v>385</v>
      </c>
      <c r="AE388" t="b">
        <f>OR(Tabla6[[#This Row],[Tiempo_lineal (ns)]]&gt;$O$508,Tabla6[[#This Row],[Tiempo_lineal (ns)]]&lt;$O$509)</f>
        <v>0</v>
      </c>
      <c r="AF388" s="1" t="b">
        <f>OR(Tabla6[[#This Row],[Tiempo_normal (ns)]]&gt;$P$508,Tabla6[[#This Row],[Tiempo_normal (ns)]]&lt;$P$509)</f>
        <v>0</v>
      </c>
    </row>
    <row r="389" spans="2:32" x14ac:dyDescent="0.3">
      <c r="B389">
        <v>386</v>
      </c>
      <c r="C389">
        <v>118</v>
      </c>
      <c r="D389">
        <v>70</v>
      </c>
      <c r="E389">
        <v>386</v>
      </c>
      <c r="F389">
        <v>55</v>
      </c>
      <c r="G389">
        <v>199</v>
      </c>
      <c r="H389">
        <v>386</v>
      </c>
      <c r="I389">
        <v>368</v>
      </c>
      <c r="J389">
        <v>416</v>
      </c>
      <c r="K389">
        <v>386</v>
      </c>
      <c r="L389">
        <v>12040</v>
      </c>
      <c r="M389">
        <v>1048</v>
      </c>
      <c r="N389">
        <v>386</v>
      </c>
      <c r="O389">
        <v>4230</v>
      </c>
      <c r="P389">
        <v>699</v>
      </c>
      <c r="R389" s="8">
        <v>386</v>
      </c>
      <c r="S389" t="b">
        <f>OR(Tabla1[[#This Row],[Tiempo_lineal (ns)]]&gt;$C$508,Tabla1[[#This Row],[Tiempo_lineal (ns)]]&lt;$C$509)</f>
        <v>0</v>
      </c>
      <c r="T389" t="b">
        <f>OR(Tabla1[[#This Row],[Tiempo_normal (ns)]]&gt;$D$508,Tabla1[[#This Row],[Tiempo_normal (ns)]]&lt;$D$509)</f>
        <v>0</v>
      </c>
      <c r="U389" s="8">
        <v>386</v>
      </c>
      <c r="V389" t="b">
        <f>OR(Tabla3[[#This Row],[Tiempo_lineal (ns)]]&gt;$F$508,Tabla3[[#This Row],[Tiempo_lineal (ns)]]&lt;$F$509)</f>
        <v>0</v>
      </c>
      <c r="W389" t="b">
        <f>OR(Tabla3[[#This Row],[Tiempo_normal (ns)]]&gt;$G$508,Tabla3[[#This Row],[Tiempo_normal (ns)]]&lt;$G$509)</f>
        <v>0</v>
      </c>
      <c r="X389" s="8">
        <v>386</v>
      </c>
      <c r="Y389" t="b">
        <f>OR(Tabla4[[#This Row],[Tiempo_lineal (ns)]]&gt;$I$508,Tabla4[[#This Row],[Tiempo_lineal (ns)]]&lt;$I$509)</f>
        <v>0</v>
      </c>
      <c r="Z389" t="b">
        <f>OR(Tabla4[[#This Row],[Tiempo_normal (ns)]]&gt;$J$508,Tabla4[[#This Row],[Tiempo_normal (ns)]]&lt;$J$509)</f>
        <v>1</v>
      </c>
      <c r="AA389" s="8">
        <v>386</v>
      </c>
      <c r="AB389" t="b">
        <f>OR(Tabla5[[#This Row],[Tiempo_lineal (ns)]]&gt;$L$508,Tabla5[[#This Row],[Tiempo_lineal (ns)]]&lt;$L$509)</f>
        <v>1</v>
      </c>
      <c r="AC389" t="b">
        <f>OR(Tabla5[[#This Row],[Tiempo_normal (ns)]]&gt;$M$508,Tabla5[[#This Row],[Tiempo_normal (ns)]]&lt;$M$509)</f>
        <v>0</v>
      </c>
      <c r="AD389" s="8">
        <v>386</v>
      </c>
      <c r="AE389" t="b">
        <f>OR(Tabla6[[#This Row],[Tiempo_lineal (ns)]]&gt;$O$508,Tabla6[[#This Row],[Tiempo_lineal (ns)]]&lt;$O$509)</f>
        <v>0</v>
      </c>
      <c r="AF389" s="1" t="b">
        <f>OR(Tabla6[[#This Row],[Tiempo_normal (ns)]]&gt;$P$508,Tabla6[[#This Row],[Tiempo_normal (ns)]]&lt;$P$509)</f>
        <v>0</v>
      </c>
    </row>
    <row r="390" spans="2:32" x14ac:dyDescent="0.3">
      <c r="B390">
        <v>387</v>
      </c>
      <c r="C390">
        <v>108</v>
      </c>
      <c r="D390">
        <v>55</v>
      </c>
      <c r="E390">
        <v>387</v>
      </c>
      <c r="F390">
        <v>128</v>
      </c>
      <c r="G390">
        <v>96</v>
      </c>
      <c r="H390">
        <v>387</v>
      </c>
      <c r="I390">
        <v>5544</v>
      </c>
      <c r="J390">
        <v>175</v>
      </c>
      <c r="K390">
        <v>387</v>
      </c>
      <c r="L390">
        <v>2512</v>
      </c>
      <c r="M390">
        <v>266</v>
      </c>
      <c r="N390">
        <v>387</v>
      </c>
      <c r="O390">
        <v>2803</v>
      </c>
      <c r="P390">
        <v>1205</v>
      </c>
      <c r="R390" s="7">
        <v>387</v>
      </c>
      <c r="S390" t="b">
        <f>OR(Tabla1[[#This Row],[Tiempo_lineal (ns)]]&gt;$C$508,Tabla1[[#This Row],[Tiempo_lineal (ns)]]&lt;$C$509)</f>
        <v>0</v>
      </c>
      <c r="T390" t="b">
        <f>OR(Tabla1[[#This Row],[Tiempo_normal (ns)]]&gt;$D$508,Tabla1[[#This Row],[Tiempo_normal (ns)]]&lt;$D$509)</f>
        <v>0</v>
      </c>
      <c r="U390" s="7">
        <v>387</v>
      </c>
      <c r="V390" t="b">
        <f>OR(Tabla3[[#This Row],[Tiempo_lineal (ns)]]&gt;$F$508,Tabla3[[#This Row],[Tiempo_lineal (ns)]]&lt;$F$509)</f>
        <v>0</v>
      </c>
      <c r="W390" t="b">
        <f>OR(Tabla3[[#This Row],[Tiempo_normal (ns)]]&gt;$G$508,Tabla3[[#This Row],[Tiempo_normal (ns)]]&lt;$G$509)</f>
        <v>0</v>
      </c>
      <c r="X390" s="7">
        <v>387</v>
      </c>
      <c r="Y390" t="b">
        <f>OR(Tabla4[[#This Row],[Tiempo_lineal (ns)]]&gt;$I$508,Tabla4[[#This Row],[Tiempo_lineal (ns)]]&lt;$I$509)</f>
        <v>1</v>
      </c>
      <c r="Z390" t="b">
        <f>OR(Tabla4[[#This Row],[Tiempo_normal (ns)]]&gt;$J$508,Tabla4[[#This Row],[Tiempo_normal (ns)]]&lt;$J$509)</f>
        <v>0</v>
      </c>
      <c r="AA390" s="7">
        <v>387</v>
      </c>
      <c r="AB390" t="b">
        <f>OR(Tabla5[[#This Row],[Tiempo_lineal (ns)]]&gt;$L$508,Tabla5[[#This Row],[Tiempo_lineal (ns)]]&lt;$L$509)</f>
        <v>0</v>
      </c>
      <c r="AC390" t="b">
        <f>OR(Tabla5[[#This Row],[Tiempo_normal (ns)]]&gt;$M$508,Tabla5[[#This Row],[Tiempo_normal (ns)]]&lt;$M$509)</f>
        <v>0</v>
      </c>
      <c r="AD390" s="7">
        <v>387</v>
      </c>
      <c r="AE390" t="b">
        <f>OR(Tabla6[[#This Row],[Tiempo_lineal (ns)]]&gt;$O$508,Tabla6[[#This Row],[Tiempo_lineal (ns)]]&lt;$O$509)</f>
        <v>0</v>
      </c>
      <c r="AF390" s="1" t="b">
        <f>OR(Tabla6[[#This Row],[Tiempo_normal (ns)]]&gt;$P$508,Tabla6[[#This Row],[Tiempo_normal (ns)]]&lt;$P$509)</f>
        <v>0</v>
      </c>
    </row>
    <row r="391" spans="2:32" x14ac:dyDescent="0.3">
      <c r="B391">
        <v>388</v>
      </c>
      <c r="C391">
        <v>104</v>
      </c>
      <c r="D391">
        <v>55</v>
      </c>
      <c r="E391">
        <v>388</v>
      </c>
      <c r="F391">
        <v>187</v>
      </c>
      <c r="G391">
        <v>49</v>
      </c>
      <c r="H391">
        <v>388</v>
      </c>
      <c r="I391">
        <v>202</v>
      </c>
      <c r="J391">
        <v>448</v>
      </c>
      <c r="K391">
        <v>388</v>
      </c>
      <c r="L391">
        <v>2220</v>
      </c>
      <c r="M391">
        <v>661</v>
      </c>
      <c r="N391">
        <v>388</v>
      </c>
      <c r="O391">
        <v>2305</v>
      </c>
      <c r="P391">
        <v>557</v>
      </c>
      <c r="R391" s="8">
        <v>388</v>
      </c>
      <c r="S391" t="b">
        <f>OR(Tabla1[[#This Row],[Tiempo_lineal (ns)]]&gt;$C$508,Tabla1[[#This Row],[Tiempo_lineal (ns)]]&lt;$C$509)</f>
        <v>0</v>
      </c>
      <c r="T391" t="b">
        <f>OR(Tabla1[[#This Row],[Tiempo_normal (ns)]]&gt;$D$508,Tabla1[[#This Row],[Tiempo_normal (ns)]]&lt;$D$509)</f>
        <v>0</v>
      </c>
      <c r="U391" s="8">
        <v>388</v>
      </c>
      <c r="V391" t="b">
        <f>OR(Tabla3[[#This Row],[Tiempo_lineal (ns)]]&gt;$F$508,Tabla3[[#This Row],[Tiempo_lineal (ns)]]&lt;$F$509)</f>
        <v>0</v>
      </c>
      <c r="W391" t="b">
        <f>OR(Tabla3[[#This Row],[Tiempo_normal (ns)]]&gt;$G$508,Tabla3[[#This Row],[Tiempo_normal (ns)]]&lt;$G$509)</f>
        <v>0</v>
      </c>
      <c r="X391" s="8">
        <v>388</v>
      </c>
      <c r="Y391" t="b">
        <f>OR(Tabla4[[#This Row],[Tiempo_lineal (ns)]]&gt;$I$508,Tabla4[[#This Row],[Tiempo_lineal (ns)]]&lt;$I$509)</f>
        <v>0</v>
      </c>
      <c r="Z391" t="b">
        <f>OR(Tabla4[[#This Row],[Tiempo_normal (ns)]]&gt;$J$508,Tabla4[[#This Row],[Tiempo_normal (ns)]]&lt;$J$509)</f>
        <v>1</v>
      </c>
      <c r="AA391" s="8">
        <v>388</v>
      </c>
      <c r="AB391" t="b">
        <f>OR(Tabla5[[#This Row],[Tiempo_lineal (ns)]]&gt;$L$508,Tabla5[[#This Row],[Tiempo_lineal (ns)]]&lt;$L$509)</f>
        <v>0</v>
      </c>
      <c r="AC391" t="b">
        <f>OR(Tabla5[[#This Row],[Tiempo_normal (ns)]]&gt;$M$508,Tabla5[[#This Row],[Tiempo_normal (ns)]]&lt;$M$509)</f>
        <v>0</v>
      </c>
      <c r="AD391" s="8">
        <v>388</v>
      </c>
      <c r="AE391" t="b">
        <f>OR(Tabla6[[#This Row],[Tiempo_lineal (ns)]]&gt;$O$508,Tabla6[[#This Row],[Tiempo_lineal (ns)]]&lt;$O$509)</f>
        <v>0</v>
      </c>
      <c r="AF391" s="1" t="b">
        <f>OR(Tabla6[[#This Row],[Tiempo_normal (ns)]]&gt;$P$508,Tabla6[[#This Row],[Tiempo_normal (ns)]]&lt;$P$509)</f>
        <v>0</v>
      </c>
    </row>
    <row r="392" spans="2:32" x14ac:dyDescent="0.3">
      <c r="B392">
        <v>389</v>
      </c>
      <c r="C392">
        <v>121</v>
      </c>
      <c r="D392">
        <v>61</v>
      </c>
      <c r="E392">
        <v>389</v>
      </c>
      <c r="F392">
        <v>183</v>
      </c>
      <c r="G392">
        <v>103</v>
      </c>
      <c r="H392">
        <v>389</v>
      </c>
      <c r="I392">
        <v>230</v>
      </c>
      <c r="J392">
        <v>111</v>
      </c>
      <c r="K392">
        <v>389</v>
      </c>
      <c r="L392">
        <v>2556</v>
      </c>
      <c r="M392">
        <v>662</v>
      </c>
      <c r="N392">
        <v>389</v>
      </c>
      <c r="O392">
        <v>2292</v>
      </c>
      <c r="P392">
        <v>1862</v>
      </c>
      <c r="R392" s="7">
        <v>389</v>
      </c>
      <c r="S392" t="b">
        <f>OR(Tabla1[[#This Row],[Tiempo_lineal (ns)]]&gt;$C$508,Tabla1[[#This Row],[Tiempo_lineal (ns)]]&lt;$C$509)</f>
        <v>0</v>
      </c>
      <c r="T392" t="b">
        <f>OR(Tabla1[[#This Row],[Tiempo_normal (ns)]]&gt;$D$508,Tabla1[[#This Row],[Tiempo_normal (ns)]]&lt;$D$509)</f>
        <v>0</v>
      </c>
      <c r="U392" s="7">
        <v>389</v>
      </c>
      <c r="V392" t="b">
        <f>OR(Tabla3[[#This Row],[Tiempo_lineal (ns)]]&gt;$F$508,Tabla3[[#This Row],[Tiempo_lineal (ns)]]&lt;$F$509)</f>
        <v>0</v>
      </c>
      <c r="W392" t="b">
        <f>OR(Tabla3[[#This Row],[Tiempo_normal (ns)]]&gt;$G$508,Tabla3[[#This Row],[Tiempo_normal (ns)]]&lt;$G$509)</f>
        <v>0</v>
      </c>
      <c r="X392" s="7">
        <v>389</v>
      </c>
      <c r="Y392" t="b">
        <f>OR(Tabla4[[#This Row],[Tiempo_lineal (ns)]]&gt;$I$508,Tabla4[[#This Row],[Tiempo_lineal (ns)]]&lt;$I$509)</f>
        <v>0</v>
      </c>
      <c r="Z392" t="b">
        <f>OR(Tabla4[[#This Row],[Tiempo_normal (ns)]]&gt;$J$508,Tabla4[[#This Row],[Tiempo_normal (ns)]]&lt;$J$509)</f>
        <v>0</v>
      </c>
      <c r="AA392" s="7">
        <v>389</v>
      </c>
      <c r="AB392" t="b">
        <f>OR(Tabla5[[#This Row],[Tiempo_lineal (ns)]]&gt;$L$508,Tabla5[[#This Row],[Tiempo_lineal (ns)]]&lt;$L$509)</f>
        <v>0</v>
      </c>
      <c r="AC392" t="b">
        <f>OR(Tabla5[[#This Row],[Tiempo_normal (ns)]]&gt;$M$508,Tabla5[[#This Row],[Tiempo_normal (ns)]]&lt;$M$509)</f>
        <v>0</v>
      </c>
      <c r="AD392" s="7">
        <v>389</v>
      </c>
      <c r="AE392" t="b">
        <f>OR(Tabla6[[#This Row],[Tiempo_lineal (ns)]]&gt;$O$508,Tabla6[[#This Row],[Tiempo_lineal (ns)]]&lt;$O$509)</f>
        <v>0</v>
      </c>
      <c r="AF392" s="1" t="b">
        <f>OR(Tabla6[[#This Row],[Tiempo_normal (ns)]]&gt;$P$508,Tabla6[[#This Row],[Tiempo_normal (ns)]]&lt;$P$509)</f>
        <v>0</v>
      </c>
    </row>
    <row r="393" spans="2:32" x14ac:dyDescent="0.3">
      <c r="B393">
        <v>390</v>
      </c>
      <c r="C393">
        <v>111</v>
      </c>
      <c r="D393">
        <v>76</v>
      </c>
      <c r="E393">
        <v>390</v>
      </c>
      <c r="F393">
        <v>189</v>
      </c>
      <c r="G393">
        <v>56</v>
      </c>
      <c r="H393">
        <v>390</v>
      </c>
      <c r="I393">
        <v>1015</v>
      </c>
      <c r="J393">
        <v>130</v>
      </c>
      <c r="K393">
        <v>390</v>
      </c>
      <c r="L393">
        <v>2658</v>
      </c>
      <c r="M393">
        <v>1048</v>
      </c>
      <c r="N393">
        <v>390</v>
      </c>
      <c r="O393">
        <v>2606</v>
      </c>
      <c r="P393">
        <v>1707</v>
      </c>
      <c r="R393" s="8">
        <v>390</v>
      </c>
      <c r="S393" t="b">
        <f>OR(Tabla1[[#This Row],[Tiempo_lineal (ns)]]&gt;$C$508,Tabla1[[#This Row],[Tiempo_lineal (ns)]]&lt;$C$509)</f>
        <v>0</v>
      </c>
      <c r="T393" t="b">
        <f>OR(Tabla1[[#This Row],[Tiempo_normal (ns)]]&gt;$D$508,Tabla1[[#This Row],[Tiempo_normal (ns)]]&lt;$D$509)</f>
        <v>0</v>
      </c>
      <c r="U393" s="8">
        <v>390</v>
      </c>
      <c r="V393" t="b">
        <f>OR(Tabla3[[#This Row],[Tiempo_lineal (ns)]]&gt;$F$508,Tabla3[[#This Row],[Tiempo_lineal (ns)]]&lt;$F$509)</f>
        <v>0</v>
      </c>
      <c r="W393" t="b">
        <f>OR(Tabla3[[#This Row],[Tiempo_normal (ns)]]&gt;$G$508,Tabla3[[#This Row],[Tiempo_normal (ns)]]&lt;$G$509)</f>
        <v>0</v>
      </c>
      <c r="X393" s="8">
        <v>390</v>
      </c>
      <c r="Y393" t="b">
        <f>OR(Tabla4[[#This Row],[Tiempo_lineal (ns)]]&gt;$I$508,Tabla4[[#This Row],[Tiempo_lineal (ns)]]&lt;$I$509)</f>
        <v>1</v>
      </c>
      <c r="Z393" t="b">
        <f>OR(Tabla4[[#This Row],[Tiempo_normal (ns)]]&gt;$J$508,Tabla4[[#This Row],[Tiempo_normal (ns)]]&lt;$J$509)</f>
        <v>0</v>
      </c>
      <c r="AA393" s="8">
        <v>390</v>
      </c>
      <c r="AB393" t="b">
        <f>OR(Tabla5[[#This Row],[Tiempo_lineal (ns)]]&gt;$L$508,Tabla5[[#This Row],[Tiempo_lineal (ns)]]&lt;$L$509)</f>
        <v>0</v>
      </c>
      <c r="AC393" t="b">
        <f>OR(Tabla5[[#This Row],[Tiempo_normal (ns)]]&gt;$M$508,Tabla5[[#This Row],[Tiempo_normal (ns)]]&lt;$M$509)</f>
        <v>0</v>
      </c>
      <c r="AD393" s="8">
        <v>390</v>
      </c>
      <c r="AE393" t="b">
        <f>OR(Tabla6[[#This Row],[Tiempo_lineal (ns)]]&gt;$O$508,Tabla6[[#This Row],[Tiempo_lineal (ns)]]&lt;$O$509)</f>
        <v>0</v>
      </c>
      <c r="AF393" s="1" t="b">
        <f>OR(Tabla6[[#This Row],[Tiempo_normal (ns)]]&gt;$P$508,Tabla6[[#This Row],[Tiempo_normal (ns)]]&lt;$P$509)</f>
        <v>0</v>
      </c>
    </row>
    <row r="394" spans="2:32" x14ac:dyDescent="0.3">
      <c r="B394">
        <v>391</v>
      </c>
      <c r="C394">
        <v>102</v>
      </c>
      <c r="D394">
        <v>93</v>
      </c>
      <c r="E394">
        <v>391</v>
      </c>
      <c r="F394">
        <v>122</v>
      </c>
      <c r="G394">
        <v>75</v>
      </c>
      <c r="H394">
        <v>391</v>
      </c>
      <c r="I394">
        <v>139</v>
      </c>
      <c r="J394">
        <v>205</v>
      </c>
      <c r="K394">
        <v>391</v>
      </c>
      <c r="L394">
        <v>2097</v>
      </c>
      <c r="M394">
        <v>788</v>
      </c>
      <c r="N394">
        <v>391</v>
      </c>
      <c r="O394">
        <v>3260</v>
      </c>
      <c r="P394">
        <v>1860</v>
      </c>
      <c r="R394" s="7">
        <v>391</v>
      </c>
      <c r="S394" t="b">
        <f>OR(Tabla1[[#This Row],[Tiempo_lineal (ns)]]&gt;$C$508,Tabla1[[#This Row],[Tiempo_lineal (ns)]]&lt;$C$509)</f>
        <v>0</v>
      </c>
      <c r="T394" t="b">
        <f>OR(Tabla1[[#This Row],[Tiempo_normal (ns)]]&gt;$D$508,Tabla1[[#This Row],[Tiempo_normal (ns)]]&lt;$D$509)</f>
        <v>0</v>
      </c>
      <c r="U394" s="7">
        <v>391</v>
      </c>
      <c r="V394" t="b">
        <f>OR(Tabla3[[#This Row],[Tiempo_lineal (ns)]]&gt;$F$508,Tabla3[[#This Row],[Tiempo_lineal (ns)]]&lt;$F$509)</f>
        <v>0</v>
      </c>
      <c r="W394" t="b">
        <f>OR(Tabla3[[#This Row],[Tiempo_normal (ns)]]&gt;$G$508,Tabla3[[#This Row],[Tiempo_normal (ns)]]&lt;$G$509)</f>
        <v>0</v>
      </c>
      <c r="X394" s="7">
        <v>391</v>
      </c>
      <c r="Y394" t="b">
        <f>OR(Tabla4[[#This Row],[Tiempo_lineal (ns)]]&gt;$I$508,Tabla4[[#This Row],[Tiempo_lineal (ns)]]&lt;$I$509)</f>
        <v>0</v>
      </c>
      <c r="Z394" t="b">
        <f>OR(Tabla4[[#This Row],[Tiempo_normal (ns)]]&gt;$J$508,Tabla4[[#This Row],[Tiempo_normal (ns)]]&lt;$J$509)</f>
        <v>0</v>
      </c>
      <c r="AA394" s="7">
        <v>391</v>
      </c>
      <c r="AB394" t="b">
        <f>OR(Tabla5[[#This Row],[Tiempo_lineal (ns)]]&gt;$L$508,Tabla5[[#This Row],[Tiempo_lineal (ns)]]&lt;$L$509)</f>
        <v>0</v>
      </c>
      <c r="AC394" t="b">
        <f>OR(Tabla5[[#This Row],[Tiempo_normal (ns)]]&gt;$M$508,Tabla5[[#This Row],[Tiempo_normal (ns)]]&lt;$M$509)</f>
        <v>0</v>
      </c>
      <c r="AD394" s="7">
        <v>391</v>
      </c>
      <c r="AE394" t="b">
        <f>OR(Tabla6[[#This Row],[Tiempo_lineal (ns)]]&gt;$O$508,Tabla6[[#This Row],[Tiempo_lineal (ns)]]&lt;$O$509)</f>
        <v>0</v>
      </c>
      <c r="AF394" s="1" t="b">
        <f>OR(Tabla6[[#This Row],[Tiempo_normal (ns)]]&gt;$P$508,Tabla6[[#This Row],[Tiempo_normal (ns)]]&lt;$P$509)</f>
        <v>0</v>
      </c>
    </row>
    <row r="395" spans="2:32" x14ac:dyDescent="0.3">
      <c r="B395">
        <v>392</v>
      </c>
      <c r="C395">
        <v>136</v>
      </c>
      <c r="D395">
        <v>77</v>
      </c>
      <c r="E395">
        <v>392</v>
      </c>
      <c r="F395">
        <v>124</v>
      </c>
      <c r="G395">
        <v>133</v>
      </c>
      <c r="H395">
        <v>392</v>
      </c>
      <c r="I395">
        <v>248</v>
      </c>
      <c r="J395">
        <v>384</v>
      </c>
      <c r="K395">
        <v>392</v>
      </c>
      <c r="L395">
        <v>2007</v>
      </c>
      <c r="M395">
        <v>957</v>
      </c>
      <c r="N395">
        <v>392</v>
      </c>
      <c r="O395">
        <v>3591</v>
      </c>
      <c r="P395">
        <v>758</v>
      </c>
      <c r="R395" s="8">
        <v>392</v>
      </c>
      <c r="S395" t="b">
        <f>OR(Tabla1[[#This Row],[Tiempo_lineal (ns)]]&gt;$C$508,Tabla1[[#This Row],[Tiempo_lineal (ns)]]&lt;$C$509)</f>
        <v>0</v>
      </c>
      <c r="T395" t="b">
        <f>OR(Tabla1[[#This Row],[Tiempo_normal (ns)]]&gt;$D$508,Tabla1[[#This Row],[Tiempo_normal (ns)]]&lt;$D$509)</f>
        <v>0</v>
      </c>
      <c r="U395" s="8">
        <v>392</v>
      </c>
      <c r="V395" t="b">
        <f>OR(Tabla3[[#This Row],[Tiempo_lineal (ns)]]&gt;$F$508,Tabla3[[#This Row],[Tiempo_lineal (ns)]]&lt;$F$509)</f>
        <v>0</v>
      </c>
      <c r="W395" t="b">
        <f>OR(Tabla3[[#This Row],[Tiempo_normal (ns)]]&gt;$G$508,Tabla3[[#This Row],[Tiempo_normal (ns)]]&lt;$G$509)</f>
        <v>0</v>
      </c>
      <c r="X395" s="8">
        <v>392</v>
      </c>
      <c r="Y395" t="b">
        <f>OR(Tabla4[[#This Row],[Tiempo_lineal (ns)]]&gt;$I$508,Tabla4[[#This Row],[Tiempo_lineal (ns)]]&lt;$I$509)</f>
        <v>0</v>
      </c>
      <c r="Z395" t="b">
        <f>OR(Tabla4[[#This Row],[Tiempo_normal (ns)]]&gt;$J$508,Tabla4[[#This Row],[Tiempo_normal (ns)]]&lt;$J$509)</f>
        <v>0</v>
      </c>
      <c r="AA395" s="8">
        <v>392</v>
      </c>
      <c r="AB395" t="b">
        <f>OR(Tabla5[[#This Row],[Tiempo_lineal (ns)]]&gt;$L$508,Tabla5[[#This Row],[Tiempo_lineal (ns)]]&lt;$L$509)</f>
        <v>0</v>
      </c>
      <c r="AC395" t="b">
        <f>OR(Tabla5[[#This Row],[Tiempo_normal (ns)]]&gt;$M$508,Tabla5[[#This Row],[Tiempo_normal (ns)]]&lt;$M$509)</f>
        <v>0</v>
      </c>
      <c r="AD395" s="8">
        <v>392</v>
      </c>
      <c r="AE395" t="b">
        <f>OR(Tabla6[[#This Row],[Tiempo_lineal (ns)]]&gt;$O$508,Tabla6[[#This Row],[Tiempo_lineal (ns)]]&lt;$O$509)</f>
        <v>0</v>
      </c>
      <c r="AF395" s="1" t="b">
        <f>OR(Tabla6[[#This Row],[Tiempo_normal (ns)]]&gt;$P$508,Tabla6[[#This Row],[Tiempo_normal (ns)]]&lt;$P$509)</f>
        <v>0</v>
      </c>
    </row>
    <row r="396" spans="2:32" x14ac:dyDescent="0.3">
      <c r="B396">
        <v>393</v>
      </c>
      <c r="C396">
        <v>110</v>
      </c>
      <c r="D396">
        <v>74</v>
      </c>
      <c r="E396">
        <v>393</v>
      </c>
      <c r="F396">
        <v>137</v>
      </c>
      <c r="G396">
        <v>1936</v>
      </c>
      <c r="H396">
        <v>393</v>
      </c>
      <c r="I396">
        <v>272</v>
      </c>
      <c r="J396">
        <v>183</v>
      </c>
      <c r="K396">
        <v>393</v>
      </c>
      <c r="L396">
        <v>3077</v>
      </c>
      <c r="M396">
        <v>469</v>
      </c>
      <c r="N396">
        <v>393</v>
      </c>
      <c r="O396">
        <v>4145</v>
      </c>
      <c r="P396">
        <v>663</v>
      </c>
      <c r="R396" s="7">
        <v>393</v>
      </c>
      <c r="S396" t="b">
        <f>OR(Tabla1[[#This Row],[Tiempo_lineal (ns)]]&gt;$C$508,Tabla1[[#This Row],[Tiempo_lineal (ns)]]&lt;$C$509)</f>
        <v>0</v>
      </c>
      <c r="T396" t="b">
        <f>OR(Tabla1[[#This Row],[Tiempo_normal (ns)]]&gt;$D$508,Tabla1[[#This Row],[Tiempo_normal (ns)]]&lt;$D$509)</f>
        <v>0</v>
      </c>
      <c r="U396" s="7">
        <v>393</v>
      </c>
      <c r="V396" t="b">
        <f>OR(Tabla3[[#This Row],[Tiempo_lineal (ns)]]&gt;$F$508,Tabla3[[#This Row],[Tiempo_lineal (ns)]]&lt;$F$509)</f>
        <v>0</v>
      </c>
      <c r="W396" t="b">
        <f>OR(Tabla3[[#This Row],[Tiempo_normal (ns)]]&gt;$G$508,Tabla3[[#This Row],[Tiempo_normal (ns)]]&lt;$G$509)</f>
        <v>1</v>
      </c>
      <c r="X396" s="7">
        <v>393</v>
      </c>
      <c r="Y396" t="b">
        <f>OR(Tabla4[[#This Row],[Tiempo_lineal (ns)]]&gt;$I$508,Tabla4[[#This Row],[Tiempo_lineal (ns)]]&lt;$I$509)</f>
        <v>0</v>
      </c>
      <c r="Z396" t="b">
        <f>OR(Tabla4[[#This Row],[Tiempo_normal (ns)]]&gt;$J$508,Tabla4[[#This Row],[Tiempo_normal (ns)]]&lt;$J$509)</f>
        <v>0</v>
      </c>
      <c r="AA396" s="7">
        <v>393</v>
      </c>
      <c r="AB396" t="b">
        <f>OR(Tabla5[[#This Row],[Tiempo_lineal (ns)]]&gt;$L$508,Tabla5[[#This Row],[Tiempo_lineal (ns)]]&lt;$L$509)</f>
        <v>0</v>
      </c>
      <c r="AC396" t="b">
        <f>OR(Tabla5[[#This Row],[Tiempo_normal (ns)]]&gt;$M$508,Tabla5[[#This Row],[Tiempo_normal (ns)]]&lt;$M$509)</f>
        <v>0</v>
      </c>
      <c r="AD396" s="7">
        <v>393</v>
      </c>
      <c r="AE396" t="b">
        <f>OR(Tabla6[[#This Row],[Tiempo_lineal (ns)]]&gt;$O$508,Tabla6[[#This Row],[Tiempo_lineal (ns)]]&lt;$O$509)</f>
        <v>0</v>
      </c>
      <c r="AF396" s="1" t="b">
        <f>OR(Tabla6[[#This Row],[Tiempo_normal (ns)]]&gt;$P$508,Tabla6[[#This Row],[Tiempo_normal (ns)]]&lt;$P$509)</f>
        <v>0</v>
      </c>
    </row>
    <row r="397" spans="2:32" x14ac:dyDescent="0.3">
      <c r="B397">
        <v>394</v>
      </c>
      <c r="C397">
        <v>121</v>
      </c>
      <c r="D397">
        <v>45</v>
      </c>
      <c r="E397">
        <v>394</v>
      </c>
      <c r="F397">
        <v>140</v>
      </c>
      <c r="G397">
        <v>77</v>
      </c>
      <c r="H397">
        <v>394</v>
      </c>
      <c r="I397">
        <v>240</v>
      </c>
      <c r="J397">
        <v>87</v>
      </c>
      <c r="K397">
        <v>394</v>
      </c>
      <c r="L397">
        <v>784</v>
      </c>
      <c r="M397">
        <v>741</v>
      </c>
      <c r="N397">
        <v>394</v>
      </c>
      <c r="O397">
        <v>4301</v>
      </c>
      <c r="P397">
        <v>1815</v>
      </c>
      <c r="R397" s="8">
        <v>394</v>
      </c>
      <c r="S397" t="b">
        <f>OR(Tabla1[[#This Row],[Tiempo_lineal (ns)]]&gt;$C$508,Tabla1[[#This Row],[Tiempo_lineal (ns)]]&lt;$C$509)</f>
        <v>0</v>
      </c>
      <c r="T397" t="b">
        <f>OR(Tabla1[[#This Row],[Tiempo_normal (ns)]]&gt;$D$508,Tabla1[[#This Row],[Tiempo_normal (ns)]]&lt;$D$509)</f>
        <v>0</v>
      </c>
      <c r="U397" s="8">
        <v>394</v>
      </c>
      <c r="V397" t="b">
        <f>OR(Tabla3[[#This Row],[Tiempo_lineal (ns)]]&gt;$F$508,Tabla3[[#This Row],[Tiempo_lineal (ns)]]&lt;$F$509)</f>
        <v>0</v>
      </c>
      <c r="W397" t="b">
        <f>OR(Tabla3[[#This Row],[Tiempo_normal (ns)]]&gt;$G$508,Tabla3[[#This Row],[Tiempo_normal (ns)]]&lt;$G$509)</f>
        <v>0</v>
      </c>
      <c r="X397" s="8">
        <v>394</v>
      </c>
      <c r="Y397" t="b">
        <f>OR(Tabla4[[#This Row],[Tiempo_lineal (ns)]]&gt;$I$508,Tabla4[[#This Row],[Tiempo_lineal (ns)]]&lt;$I$509)</f>
        <v>0</v>
      </c>
      <c r="Z397" t="b">
        <f>OR(Tabla4[[#This Row],[Tiempo_normal (ns)]]&gt;$J$508,Tabla4[[#This Row],[Tiempo_normal (ns)]]&lt;$J$509)</f>
        <v>0</v>
      </c>
      <c r="AA397" s="8">
        <v>394</v>
      </c>
      <c r="AB397" t="b">
        <f>OR(Tabla5[[#This Row],[Tiempo_lineal (ns)]]&gt;$L$508,Tabla5[[#This Row],[Tiempo_lineal (ns)]]&lt;$L$509)</f>
        <v>0</v>
      </c>
      <c r="AC397" t="b">
        <f>OR(Tabla5[[#This Row],[Tiempo_normal (ns)]]&gt;$M$508,Tabla5[[#This Row],[Tiempo_normal (ns)]]&lt;$M$509)</f>
        <v>0</v>
      </c>
      <c r="AD397" s="8">
        <v>394</v>
      </c>
      <c r="AE397" t="b">
        <f>OR(Tabla6[[#This Row],[Tiempo_lineal (ns)]]&gt;$O$508,Tabla6[[#This Row],[Tiempo_lineal (ns)]]&lt;$O$509)</f>
        <v>0</v>
      </c>
      <c r="AF397" s="1" t="b">
        <f>OR(Tabla6[[#This Row],[Tiempo_normal (ns)]]&gt;$P$508,Tabla6[[#This Row],[Tiempo_normal (ns)]]&lt;$P$509)</f>
        <v>0</v>
      </c>
    </row>
    <row r="398" spans="2:32" x14ac:dyDescent="0.3">
      <c r="B398">
        <v>395</v>
      </c>
      <c r="C398">
        <v>101</v>
      </c>
      <c r="D398">
        <v>76</v>
      </c>
      <c r="E398">
        <v>395</v>
      </c>
      <c r="F398">
        <v>135</v>
      </c>
      <c r="G398">
        <v>59</v>
      </c>
      <c r="H398">
        <v>395</v>
      </c>
      <c r="I398">
        <v>190</v>
      </c>
      <c r="J398">
        <v>257</v>
      </c>
      <c r="K398">
        <v>395</v>
      </c>
      <c r="L398">
        <v>1820</v>
      </c>
      <c r="M398">
        <v>820</v>
      </c>
      <c r="N398">
        <v>395</v>
      </c>
      <c r="O398">
        <v>2611</v>
      </c>
      <c r="P398">
        <v>1735</v>
      </c>
      <c r="R398" s="7">
        <v>395</v>
      </c>
      <c r="S398" t="b">
        <f>OR(Tabla1[[#This Row],[Tiempo_lineal (ns)]]&gt;$C$508,Tabla1[[#This Row],[Tiempo_lineal (ns)]]&lt;$C$509)</f>
        <v>0</v>
      </c>
      <c r="T398" t="b">
        <f>OR(Tabla1[[#This Row],[Tiempo_normal (ns)]]&gt;$D$508,Tabla1[[#This Row],[Tiempo_normal (ns)]]&lt;$D$509)</f>
        <v>0</v>
      </c>
      <c r="U398" s="7">
        <v>395</v>
      </c>
      <c r="V398" t="b">
        <f>OR(Tabla3[[#This Row],[Tiempo_lineal (ns)]]&gt;$F$508,Tabla3[[#This Row],[Tiempo_lineal (ns)]]&lt;$F$509)</f>
        <v>0</v>
      </c>
      <c r="W398" t="b">
        <f>OR(Tabla3[[#This Row],[Tiempo_normal (ns)]]&gt;$G$508,Tabla3[[#This Row],[Tiempo_normal (ns)]]&lt;$G$509)</f>
        <v>0</v>
      </c>
      <c r="X398" s="7">
        <v>395</v>
      </c>
      <c r="Y398" t="b">
        <f>OR(Tabla4[[#This Row],[Tiempo_lineal (ns)]]&gt;$I$508,Tabla4[[#This Row],[Tiempo_lineal (ns)]]&lt;$I$509)</f>
        <v>0</v>
      </c>
      <c r="Z398" t="b">
        <f>OR(Tabla4[[#This Row],[Tiempo_normal (ns)]]&gt;$J$508,Tabla4[[#This Row],[Tiempo_normal (ns)]]&lt;$J$509)</f>
        <v>0</v>
      </c>
      <c r="AA398" s="7">
        <v>395</v>
      </c>
      <c r="AB398" t="b">
        <f>OR(Tabla5[[#This Row],[Tiempo_lineal (ns)]]&gt;$L$508,Tabla5[[#This Row],[Tiempo_lineal (ns)]]&lt;$L$509)</f>
        <v>0</v>
      </c>
      <c r="AC398" t="b">
        <f>OR(Tabla5[[#This Row],[Tiempo_normal (ns)]]&gt;$M$508,Tabla5[[#This Row],[Tiempo_normal (ns)]]&lt;$M$509)</f>
        <v>0</v>
      </c>
      <c r="AD398" s="7">
        <v>395</v>
      </c>
      <c r="AE398" t="b">
        <f>OR(Tabla6[[#This Row],[Tiempo_lineal (ns)]]&gt;$O$508,Tabla6[[#This Row],[Tiempo_lineal (ns)]]&lt;$O$509)</f>
        <v>0</v>
      </c>
      <c r="AF398" s="1" t="b">
        <f>OR(Tabla6[[#This Row],[Tiempo_normal (ns)]]&gt;$P$508,Tabla6[[#This Row],[Tiempo_normal (ns)]]&lt;$P$509)</f>
        <v>0</v>
      </c>
    </row>
    <row r="399" spans="2:32" x14ac:dyDescent="0.3">
      <c r="B399">
        <v>396</v>
      </c>
      <c r="C399">
        <v>92</v>
      </c>
      <c r="D399">
        <v>74</v>
      </c>
      <c r="E399">
        <v>396</v>
      </c>
      <c r="F399">
        <v>127</v>
      </c>
      <c r="G399">
        <v>359</v>
      </c>
      <c r="H399">
        <v>396</v>
      </c>
      <c r="I399">
        <v>262</v>
      </c>
      <c r="J399">
        <v>243</v>
      </c>
      <c r="K399">
        <v>396</v>
      </c>
      <c r="L399">
        <v>2053</v>
      </c>
      <c r="M399">
        <v>559</v>
      </c>
      <c r="N399">
        <v>396</v>
      </c>
      <c r="O399">
        <v>3406</v>
      </c>
      <c r="P399">
        <v>1256</v>
      </c>
      <c r="R399" s="8">
        <v>396</v>
      </c>
      <c r="S399" t="b">
        <f>OR(Tabla1[[#This Row],[Tiempo_lineal (ns)]]&gt;$C$508,Tabla1[[#This Row],[Tiempo_lineal (ns)]]&lt;$C$509)</f>
        <v>0</v>
      </c>
      <c r="T399" t="b">
        <f>OR(Tabla1[[#This Row],[Tiempo_normal (ns)]]&gt;$D$508,Tabla1[[#This Row],[Tiempo_normal (ns)]]&lt;$D$509)</f>
        <v>0</v>
      </c>
      <c r="U399" s="8">
        <v>396</v>
      </c>
      <c r="V399" t="b">
        <f>OR(Tabla3[[#This Row],[Tiempo_lineal (ns)]]&gt;$F$508,Tabla3[[#This Row],[Tiempo_lineal (ns)]]&lt;$F$509)</f>
        <v>0</v>
      </c>
      <c r="W399" t="b">
        <f>OR(Tabla3[[#This Row],[Tiempo_normal (ns)]]&gt;$G$508,Tabla3[[#This Row],[Tiempo_normal (ns)]]&lt;$G$509)</f>
        <v>1</v>
      </c>
      <c r="X399" s="8">
        <v>396</v>
      </c>
      <c r="Y399" t="b">
        <f>OR(Tabla4[[#This Row],[Tiempo_lineal (ns)]]&gt;$I$508,Tabla4[[#This Row],[Tiempo_lineal (ns)]]&lt;$I$509)</f>
        <v>0</v>
      </c>
      <c r="Z399" t="b">
        <f>OR(Tabla4[[#This Row],[Tiempo_normal (ns)]]&gt;$J$508,Tabla4[[#This Row],[Tiempo_normal (ns)]]&lt;$J$509)</f>
        <v>0</v>
      </c>
      <c r="AA399" s="8">
        <v>396</v>
      </c>
      <c r="AB399" t="b">
        <f>OR(Tabla5[[#This Row],[Tiempo_lineal (ns)]]&gt;$L$508,Tabla5[[#This Row],[Tiempo_lineal (ns)]]&lt;$L$509)</f>
        <v>0</v>
      </c>
      <c r="AC399" t="b">
        <f>OR(Tabla5[[#This Row],[Tiempo_normal (ns)]]&gt;$M$508,Tabla5[[#This Row],[Tiempo_normal (ns)]]&lt;$M$509)</f>
        <v>0</v>
      </c>
      <c r="AD399" s="8">
        <v>396</v>
      </c>
      <c r="AE399" t="b">
        <f>OR(Tabla6[[#This Row],[Tiempo_lineal (ns)]]&gt;$O$508,Tabla6[[#This Row],[Tiempo_lineal (ns)]]&lt;$O$509)</f>
        <v>0</v>
      </c>
      <c r="AF399" s="1" t="b">
        <f>OR(Tabla6[[#This Row],[Tiempo_normal (ns)]]&gt;$P$508,Tabla6[[#This Row],[Tiempo_normal (ns)]]&lt;$P$509)</f>
        <v>0</v>
      </c>
    </row>
    <row r="400" spans="2:32" x14ac:dyDescent="0.3">
      <c r="B400">
        <v>397</v>
      </c>
      <c r="C400">
        <v>103</v>
      </c>
      <c r="D400">
        <v>82</v>
      </c>
      <c r="E400">
        <v>397</v>
      </c>
      <c r="F400">
        <v>168</v>
      </c>
      <c r="G400">
        <v>170</v>
      </c>
      <c r="H400">
        <v>397</v>
      </c>
      <c r="I400">
        <v>444</v>
      </c>
      <c r="J400">
        <v>578</v>
      </c>
      <c r="K400">
        <v>397</v>
      </c>
      <c r="L400">
        <v>2673</v>
      </c>
      <c r="M400">
        <v>416</v>
      </c>
      <c r="N400">
        <v>397</v>
      </c>
      <c r="O400">
        <v>3137</v>
      </c>
      <c r="P400">
        <v>1062</v>
      </c>
      <c r="R400" s="7">
        <v>397</v>
      </c>
      <c r="S400" t="b">
        <f>OR(Tabla1[[#This Row],[Tiempo_lineal (ns)]]&gt;$C$508,Tabla1[[#This Row],[Tiempo_lineal (ns)]]&lt;$C$509)</f>
        <v>0</v>
      </c>
      <c r="T400" t="b">
        <f>OR(Tabla1[[#This Row],[Tiempo_normal (ns)]]&gt;$D$508,Tabla1[[#This Row],[Tiempo_normal (ns)]]&lt;$D$509)</f>
        <v>0</v>
      </c>
      <c r="U400" s="7">
        <v>397</v>
      </c>
      <c r="V400" t="b">
        <f>OR(Tabla3[[#This Row],[Tiempo_lineal (ns)]]&gt;$F$508,Tabla3[[#This Row],[Tiempo_lineal (ns)]]&lt;$F$509)</f>
        <v>0</v>
      </c>
      <c r="W400" t="b">
        <f>OR(Tabla3[[#This Row],[Tiempo_normal (ns)]]&gt;$G$508,Tabla3[[#This Row],[Tiempo_normal (ns)]]&lt;$G$509)</f>
        <v>0</v>
      </c>
      <c r="X400" s="7">
        <v>397</v>
      </c>
      <c r="Y400" t="b">
        <f>OR(Tabla4[[#This Row],[Tiempo_lineal (ns)]]&gt;$I$508,Tabla4[[#This Row],[Tiempo_lineal (ns)]]&lt;$I$509)</f>
        <v>0</v>
      </c>
      <c r="Z400" t="b">
        <f>OR(Tabla4[[#This Row],[Tiempo_normal (ns)]]&gt;$J$508,Tabla4[[#This Row],[Tiempo_normal (ns)]]&lt;$J$509)</f>
        <v>1</v>
      </c>
      <c r="AA400" s="7">
        <v>397</v>
      </c>
      <c r="AB400" t="b">
        <f>OR(Tabla5[[#This Row],[Tiempo_lineal (ns)]]&gt;$L$508,Tabla5[[#This Row],[Tiempo_lineal (ns)]]&lt;$L$509)</f>
        <v>0</v>
      </c>
      <c r="AC400" t="b">
        <f>OR(Tabla5[[#This Row],[Tiempo_normal (ns)]]&gt;$M$508,Tabla5[[#This Row],[Tiempo_normal (ns)]]&lt;$M$509)</f>
        <v>0</v>
      </c>
      <c r="AD400" s="7">
        <v>397</v>
      </c>
      <c r="AE400" t="b">
        <f>OR(Tabla6[[#This Row],[Tiempo_lineal (ns)]]&gt;$O$508,Tabla6[[#This Row],[Tiempo_lineal (ns)]]&lt;$O$509)</f>
        <v>0</v>
      </c>
      <c r="AF400" s="1" t="b">
        <f>OR(Tabla6[[#This Row],[Tiempo_normal (ns)]]&gt;$P$508,Tabla6[[#This Row],[Tiempo_normal (ns)]]&lt;$P$509)</f>
        <v>0</v>
      </c>
    </row>
    <row r="401" spans="2:32" x14ac:dyDescent="0.3">
      <c r="B401">
        <v>398</v>
      </c>
      <c r="C401">
        <v>119</v>
      </c>
      <c r="D401">
        <v>67</v>
      </c>
      <c r="E401">
        <v>398</v>
      </c>
      <c r="F401">
        <v>142</v>
      </c>
      <c r="G401">
        <v>87</v>
      </c>
      <c r="H401">
        <v>398</v>
      </c>
      <c r="I401">
        <v>229</v>
      </c>
      <c r="J401">
        <v>140</v>
      </c>
      <c r="K401">
        <v>398</v>
      </c>
      <c r="L401">
        <v>2872</v>
      </c>
      <c r="M401">
        <v>428</v>
      </c>
      <c r="N401">
        <v>398</v>
      </c>
      <c r="O401">
        <v>1674</v>
      </c>
      <c r="P401">
        <v>745</v>
      </c>
      <c r="R401" s="8">
        <v>398</v>
      </c>
      <c r="S401" t="b">
        <f>OR(Tabla1[[#This Row],[Tiempo_lineal (ns)]]&gt;$C$508,Tabla1[[#This Row],[Tiempo_lineal (ns)]]&lt;$C$509)</f>
        <v>0</v>
      </c>
      <c r="T401" t="b">
        <f>OR(Tabla1[[#This Row],[Tiempo_normal (ns)]]&gt;$D$508,Tabla1[[#This Row],[Tiempo_normal (ns)]]&lt;$D$509)</f>
        <v>0</v>
      </c>
      <c r="U401" s="8">
        <v>398</v>
      </c>
      <c r="V401" t="b">
        <f>OR(Tabla3[[#This Row],[Tiempo_lineal (ns)]]&gt;$F$508,Tabla3[[#This Row],[Tiempo_lineal (ns)]]&lt;$F$509)</f>
        <v>0</v>
      </c>
      <c r="W401" t="b">
        <f>OR(Tabla3[[#This Row],[Tiempo_normal (ns)]]&gt;$G$508,Tabla3[[#This Row],[Tiempo_normal (ns)]]&lt;$G$509)</f>
        <v>0</v>
      </c>
      <c r="X401" s="8">
        <v>398</v>
      </c>
      <c r="Y401" t="b">
        <f>OR(Tabla4[[#This Row],[Tiempo_lineal (ns)]]&gt;$I$508,Tabla4[[#This Row],[Tiempo_lineal (ns)]]&lt;$I$509)</f>
        <v>0</v>
      </c>
      <c r="Z401" t="b">
        <f>OR(Tabla4[[#This Row],[Tiempo_normal (ns)]]&gt;$J$508,Tabla4[[#This Row],[Tiempo_normal (ns)]]&lt;$J$509)</f>
        <v>0</v>
      </c>
      <c r="AA401" s="8">
        <v>398</v>
      </c>
      <c r="AB401" t="b">
        <f>OR(Tabla5[[#This Row],[Tiempo_lineal (ns)]]&gt;$L$508,Tabla5[[#This Row],[Tiempo_lineal (ns)]]&lt;$L$509)</f>
        <v>0</v>
      </c>
      <c r="AC401" t="b">
        <f>OR(Tabla5[[#This Row],[Tiempo_normal (ns)]]&gt;$M$508,Tabla5[[#This Row],[Tiempo_normal (ns)]]&lt;$M$509)</f>
        <v>0</v>
      </c>
      <c r="AD401" s="8">
        <v>398</v>
      </c>
      <c r="AE401" t="b">
        <f>OR(Tabla6[[#This Row],[Tiempo_lineal (ns)]]&gt;$O$508,Tabla6[[#This Row],[Tiempo_lineal (ns)]]&lt;$O$509)</f>
        <v>0</v>
      </c>
      <c r="AF401" s="1" t="b">
        <f>OR(Tabla6[[#This Row],[Tiempo_normal (ns)]]&gt;$P$508,Tabla6[[#This Row],[Tiempo_normal (ns)]]&lt;$P$509)</f>
        <v>0</v>
      </c>
    </row>
    <row r="402" spans="2:32" x14ac:dyDescent="0.3">
      <c r="B402">
        <v>399</v>
      </c>
      <c r="C402">
        <v>120</v>
      </c>
      <c r="D402">
        <v>51</v>
      </c>
      <c r="E402">
        <v>399</v>
      </c>
      <c r="F402">
        <v>171</v>
      </c>
      <c r="G402">
        <v>102</v>
      </c>
      <c r="H402">
        <v>399</v>
      </c>
      <c r="I402">
        <v>273</v>
      </c>
      <c r="J402">
        <v>297</v>
      </c>
      <c r="K402">
        <v>399</v>
      </c>
      <c r="L402">
        <v>1313</v>
      </c>
      <c r="M402">
        <v>781</v>
      </c>
      <c r="N402">
        <v>399</v>
      </c>
      <c r="O402">
        <v>1451</v>
      </c>
      <c r="P402">
        <v>1318</v>
      </c>
      <c r="R402" s="7">
        <v>399</v>
      </c>
      <c r="S402" t="b">
        <f>OR(Tabla1[[#This Row],[Tiempo_lineal (ns)]]&gt;$C$508,Tabla1[[#This Row],[Tiempo_lineal (ns)]]&lt;$C$509)</f>
        <v>0</v>
      </c>
      <c r="T402" t="b">
        <f>OR(Tabla1[[#This Row],[Tiempo_normal (ns)]]&gt;$D$508,Tabla1[[#This Row],[Tiempo_normal (ns)]]&lt;$D$509)</f>
        <v>0</v>
      </c>
      <c r="U402" s="7">
        <v>399</v>
      </c>
      <c r="V402" t="b">
        <f>OR(Tabla3[[#This Row],[Tiempo_lineal (ns)]]&gt;$F$508,Tabla3[[#This Row],[Tiempo_lineal (ns)]]&lt;$F$509)</f>
        <v>0</v>
      </c>
      <c r="W402" t="b">
        <f>OR(Tabla3[[#This Row],[Tiempo_normal (ns)]]&gt;$G$508,Tabla3[[#This Row],[Tiempo_normal (ns)]]&lt;$G$509)</f>
        <v>0</v>
      </c>
      <c r="X402" s="7">
        <v>399</v>
      </c>
      <c r="Y402" t="b">
        <f>OR(Tabla4[[#This Row],[Tiempo_lineal (ns)]]&gt;$I$508,Tabla4[[#This Row],[Tiempo_lineal (ns)]]&lt;$I$509)</f>
        <v>0</v>
      </c>
      <c r="Z402" t="b">
        <f>OR(Tabla4[[#This Row],[Tiempo_normal (ns)]]&gt;$J$508,Tabla4[[#This Row],[Tiempo_normal (ns)]]&lt;$J$509)</f>
        <v>0</v>
      </c>
      <c r="AA402" s="7">
        <v>399</v>
      </c>
      <c r="AB402" t="b">
        <f>OR(Tabla5[[#This Row],[Tiempo_lineal (ns)]]&gt;$L$508,Tabla5[[#This Row],[Tiempo_lineal (ns)]]&lt;$L$509)</f>
        <v>0</v>
      </c>
      <c r="AC402" t="b">
        <f>OR(Tabla5[[#This Row],[Tiempo_normal (ns)]]&gt;$M$508,Tabla5[[#This Row],[Tiempo_normal (ns)]]&lt;$M$509)</f>
        <v>0</v>
      </c>
      <c r="AD402" s="7">
        <v>399</v>
      </c>
      <c r="AE402" t="b">
        <f>OR(Tabla6[[#This Row],[Tiempo_lineal (ns)]]&gt;$O$508,Tabla6[[#This Row],[Tiempo_lineal (ns)]]&lt;$O$509)</f>
        <v>0</v>
      </c>
      <c r="AF402" s="1" t="b">
        <f>OR(Tabla6[[#This Row],[Tiempo_normal (ns)]]&gt;$P$508,Tabla6[[#This Row],[Tiempo_normal (ns)]]&lt;$P$509)</f>
        <v>0</v>
      </c>
    </row>
    <row r="403" spans="2:32" x14ac:dyDescent="0.3">
      <c r="B403">
        <v>400</v>
      </c>
      <c r="C403">
        <v>108</v>
      </c>
      <c r="D403">
        <v>73</v>
      </c>
      <c r="E403">
        <v>400</v>
      </c>
      <c r="F403">
        <v>175</v>
      </c>
      <c r="G403">
        <v>141</v>
      </c>
      <c r="H403">
        <v>400</v>
      </c>
      <c r="I403">
        <v>1017</v>
      </c>
      <c r="J403">
        <v>181</v>
      </c>
      <c r="K403">
        <v>400</v>
      </c>
      <c r="L403">
        <v>2006</v>
      </c>
      <c r="M403">
        <v>506</v>
      </c>
      <c r="N403">
        <v>400</v>
      </c>
      <c r="O403">
        <v>4401</v>
      </c>
      <c r="P403">
        <v>1130</v>
      </c>
      <c r="R403" s="8">
        <v>400</v>
      </c>
      <c r="S403" t="b">
        <f>OR(Tabla1[[#This Row],[Tiempo_lineal (ns)]]&gt;$C$508,Tabla1[[#This Row],[Tiempo_lineal (ns)]]&lt;$C$509)</f>
        <v>0</v>
      </c>
      <c r="T403" t="b">
        <f>OR(Tabla1[[#This Row],[Tiempo_normal (ns)]]&gt;$D$508,Tabla1[[#This Row],[Tiempo_normal (ns)]]&lt;$D$509)</f>
        <v>0</v>
      </c>
      <c r="U403" s="8">
        <v>400</v>
      </c>
      <c r="V403" t="b">
        <f>OR(Tabla3[[#This Row],[Tiempo_lineal (ns)]]&gt;$F$508,Tabla3[[#This Row],[Tiempo_lineal (ns)]]&lt;$F$509)</f>
        <v>0</v>
      </c>
      <c r="W403" t="b">
        <f>OR(Tabla3[[#This Row],[Tiempo_normal (ns)]]&gt;$G$508,Tabla3[[#This Row],[Tiempo_normal (ns)]]&lt;$G$509)</f>
        <v>0</v>
      </c>
      <c r="X403" s="8">
        <v>400</v>
      </c>
      <c r="Y403" t="b">
        <f>OR(Tabla4[[#This Row],[Tiempo_lineal (ns)]]&gt;$I$508,Tabla4[[#This Row],[Tiempo_lineal (ns)]]&lt;$I$509)</f>
        <v>1</v>
      </c>
      <c r="Z403" t="b">
        <f>OR(Tabla4[[#This Row],[Tiempo_normal (ns)]]&gt;$J$508,Tabla4[[#This Row],[Tiempo_normal (ns)]]&lt;$J$509)</f>
        <v>0</v>
      </c>
      <c r="AA403" s="8">
        <v>400</v>
      </c>
      <c r="AB403" t="b">
        <f>OR(Tabla5[[#This Row],[Tiempo_lineal (ns)]]&gt;$L$508,Tabla5[[#This Row],[Tiempo_lineal (ns)]]&lt;$L$509)</f>
        <v>0</v>
      </c>
      <c r="AC403" t="b">
        <f>OR(Tabla5[[#This Row],[Tiempo_normal (ns)]]&gt;$M$508,Tabla5[[#This Row],[Tiempo_normal (ns)]]&lt;$M$509)</f>
        <v>0</v>
      </c>
      <c r="AD403" s="8">
        <v>400</v>
      </c>
      <c r="AE403" t="b">
        <f>OR(Tabla6[[#This Row],[Tiempo_lineal (ns)]]&gt;$O$508,Tabla6[[#This Row],[Tiempo_lineal (ns)]]&lt;$O$509)</f>
        <v>0</v>
      </c>
      <c r="AF403" s="1" t="b">
        <f>OR(Tabla6[[#This Row],[Tiempo_normal (ns)]]&gt;$P$508,Tabla6[[#This Row],[Tiempo_normal (ns)]]&lt;$P$509)</f>
        <v>0</v>
      </c>
    </row>
    <row r="404" spans="2:32" x14ac:dyDescent="0.3">
      <c r="B404">
        <v>401</v>
      </c>
      <c r="C404">
        <v>108</v>
      </c>
      <c r="D404">
        <v>66</v>
      </c>
      <c r="E404">
        <v>401</v>
      </c>
      <c r="F404">
        <v>130</v>
      </c>
      <c r="G404">
        <v>154</v>
      </c>
      <c r="H404">
        <v>401</v>
      </c>
      <c r="I404">
        <v>228</v>
      </c>
      <c r="J404">
        <v>285</v>
      </c>
      <c r="K404">
        <v>401</v>
      </c>
      <c r="L404">
        <v>2127</v>
      </c>
      <c r="M404">
        <v>322</v>
      </c>
      <c r="N404">
        <v>401</v>
      </c>
      <c r="O404">
        <v>4256</v>
      </c>
      <c r="P404">
        <v>1649</v>
      </c>
      <c r="R404" s="7">
        <v>401</v>
      </c>
      <c r="S404" t="b">
        <f>OR(Tabla1[[#This Row],[Tiempo_lineal (ns)]]&gt;$C$508,Tabla1[[#This Row],[Tiempo_lineal (ns)]]&lt;$C$509)</f>
        <v>0</v>
      </c>
      <c r="T404" t="b">
        <f>OR(Tabla1[[#This Row],[Tiempo_normal (ns)]]&gt;$D$508,Tabla1[[#This Row],[Tiempo_normal (ns)]]&lt;$D$509)</f>
        <v>0</v>
      </c>
      <c r="U404" s="7">
        <v>401</v>
      </c>
      <c r="V404" t="b">
        <f>OR(Tabla3[[#This Row],[Tiempo_lineal (ns)]]&gt;$F$508,Tabla3[[#This Row],[Tiempo_lineal (ns)]]&lt;$F$509)</f>
        <v>0</v>
      </c>
      <c r="W404" t="b">
        <f>OR(Tabla3[[#This Row],[Tiempo_normal (ns)]]&gt;$G$508,Tabla3[[#This Row],[Tiempo_normal (ns)]]&lt;$G$509)</f>
        <v>0</v>
      </c>
      <c r="X404" s="7">
        <v>401</v>
      </c>
      <c r="Y404" t="b">
        <f>OR(Tabla4[[#This Row],[Tiempo_lineal (ns)]]&gt;$I$508,Tabla4[[#This Row],[Tiempo_lineal (ns)]]&lt;$I$509)</f>
        <v>0</v>
      </c>
      <c r="Z404" t="b">
        <f>OR(Tabla4[[#This Row],[Tiempo_normal (ns)]]&gt;$J$508,Tabla4[[#This Row],[Tiempo_normal (ns)]]&lt;$J$509)</f>
        <v>0</v>
      </c>
      <c r="AA404" s="7">
        <v>401</v>
      </c>
      <c r="AB404" t="b">
        <f>OR(Tabla5[[#This Row],[Tiempo_lineal (ns)]]&gt;$L$508,Tabla5[[#This Row],[Tiempo_lineal (ns)]]&lt;$L$509)</f>
        <v>0</v>
      </c>
      <c r="AC404" t="b">
        <f>OR(Tabla5[[#This Row],[Tiempo_normal (ns)]]&gt;$M$508,Tabla5[[#This Row],[Tiempo_normal (ns)]]&lt;$M$509)</f>
        <v>0</v>
      </c>
      <c r="AD404" s="7">
        <v>401</v>
      </c>
      <c r="AE404" t="b">
        <f>OR(Tabla6[[#This Row],[Tiempo_lineal (ns)]]&gt;$O$508,Tabla6[[#This Row],[Tiempo_lineal (ns)]]&lt;$O$509)</f>
        <v>0</v>
      </c>
      <c r="AF404" s="1" t="b">
        <f>OR(Tabla6[[#This Row],[Tiempo_normal (ns)]]&gt;$P$508,Tabla6[[#This Row],[Tiempo_normal (ns)]]&lt;$P$509)</f>
        <v>0</v>
      </c>
    </row>
    <row r="405" spans="2:32" x14ac:dyDescent="0.3">
      <c r="B405">
        <v>402</v>
      </c>
      <c r="C405">
        <v>101</v>
      </c>
      <c r="D405">
        <v>55</v>
      </c>
      <c r="E405">
        <v>402</v>
      </c>
      <c r="F405">
        <v>266</v>
      </c>
      <c r="G405">
        <v>138</v>
      </c>
      <c r="H405">
        <v>402</v>
      </c>
      <c r="I405">
        <v>203</v>
      </c>
      <c r="J405">
        <v>154</v>
      </c>
      <c r="K405">
        <v>402</v>
      </c>
      <c r="L405">
        <v>2094</v>
      </c>
      <c r="M405">
        <v>317</v>
      </c>
      <c r="N405">
        <v>402</v>
      </c>
      <c r="O405">
        <v>3235</v>
      </c>
      <c r="P405">
        <v>1077</v>
      </c>
      <c r="R405" s="8">
        <v>402</v>
      </c>
      <c r="S405" t="b">
        <f>OR(Tabla1[[#This Row],[Tiempo_lineal (ns)]]&gt;$C$508,Tabla1[[#This Row],[Tiempo_lineal (ns)]]&lt;$C$509)</f>
        <v>0</v>
      </c>
      <c r="T405" t="b">
        <f>OR(Tabla1[[#This Row],[Tiempo_normal (ns)]]&gt;$D$508,Tabla1[[#This Row],[Tiempo_normal (ns)]]&lt;$D$509)</f>
        <v>0</v>
      </c>
      <c r="U405" s="8">
        <v>402</v>
      </c>
      <c r="V405" t="b">
        <f>OR(Tabla3[[#This Row],[Tiempo_lineal (ns)]]&gt;$F$508,Tabla3[[#This Row],[Tiempo_lineal (ns)]]&lt;$F$509)</f>
        <v>0</v>
      </c>
      <c r="W405" t="b">
        <f>OR(Tabla3[[#This Row],[Tiempo_normal (ns)]]&gt;$G$508,Tabla3[[#This Row],[Tiempo_normal (ns)]]&lt;$G$509)</f>
        <v>0</v>
      </c>
      <c r="X405" s="8">
        <v>402</v>
      </c>
      <c r="Y405" t="b">
        <f>OR(Tabla4[[#This Row],[Tiempo_lineal (ns)]]&gt;$I$508,Tabla4[[#This Row],[Tiempo_lineal (ns)]]&lt;$I$509)</f>
        <v>0</v>
      </c>
      <c r="Z405" t="b">
        <f>OR(Tabla4[[#This Row],[Tiempo_normal (ns)]]&gt;$J$508,Tabla4[[#This Row],[Tiempo_normal (ns)]]&lt;$J$509)</f>
        <v>0</v>
      </c>
      <c r="AA405" s="8">
        <v>402</v>
      </c>
      <c r="AB405" t="b">
        <f>OR(Tabla5[[#This Row],[Tiempo_lineal (ns)]]&gt;$L$508,Tabla5[[#This Row],[Tiempo_lineal (ns)]]&lt;$L$509)</f>
        <v>0</v>
      </c>
      <c r="AC405" t="b">
        <f>OR(Tabla5[[#This Row],[Tiempo_normal (ns)]]&gt;$M$508,Tabla5[[#This Row],[Tiempo_normal (ns)]]&lt;$M$509)</f>
        <v>0</v>
      </c>
      <c r="AD405" s="8">
        <v>402</v>
      </c>
      <c r="AE405" t="b">
        <f>OR(Tabla6[[#This Row],[Tiempo_lineal (ns)]]&gt;$O$508,Tabla6[[#This Row],[Tiempo_lineal (ns)]]&lt;$O$509)</f>
        <v>0</v>
      </c>
      <c r="AF405" s="1" t="b">
        <f>OR(Tabla6[[#This Row],[Tiempo_normal (ns)]]&gt;$P$508,Tabla6[[#This Row],[Tiempo_normal (ns)]]&lt;$P$509)</f>
        <v>0</v>
      </c>
    </row>
    <row r="406" spans="2:32" x14ac:dyDescent="0.3">
      <c r="B406">
        <v>403</v>
      </c>
      <c r="C406">
        <v>136</v>
      </c>
      <c r="D406">
        <v>86</v>
      </c>
      <c r="E406">
        <v>403</v>
      </c>
      <c r="F406">
        <v>186</v>
      </c>
      <c r="G406">
        <v>72</v>
      </c>
      <c r="H406">
        <v>403</v>
      </c>
      <c r="I406">
        <v>199</v>
      </c>
      <c r="J406">
        <v>156</v>
      </c>
      <c r="K406">
        <v>403</v>
      </c>
      <c r="L406">
        <v>1362</v>
      </c>
      <c r="M406">
        <v>467</v>
      </c>
      <c r="N406">
        <v>403</v>
      </c>
      <c r="O406">
        <v>3291</v>
      </c>
      <c r="P406">
        <v>1163</v>
      </c>
      <c r="R406" s="7">
        <v>403</v>
      </c>
      <c r="S406" t="b">
        <f>OR(Tabla1[[#This Row],[Tiempo_lineal (ns)]]&gt;$C$508,Tabla1[[#This Row],[Tiempo_lineal (ns)]]&lt;$C$509)</f>
        <v>0</v>
      </c>
      <c r="T406" t="b">
        <f>OR(Tabla1[[#This Row],[Tiempo_normal (ns)]]&gt;$D$508,Tabla1[[#This Row],[Tiempo_normal (ns)]]&lt;$D$509)</f>
        <v>0</v>
      </c>
      <c r="U406" s="7">
        <v>403</v>
      </c>
      <c r="V406" t="b">
        <f>OR(Tabla3[[#This Row],[Tiempo_lineal (ns)]]&gt;$F$508,Tabla3[[#This Row],[Tiempo_lineal (ns)]]&lt;$F$509)</f>
        <v>0</v>
      </c>
      <c r="W406" t="b">
        <f>OR(Tabla3[[#This Row],[Tiempo_normal (ns)]]&gt;$G$508,Tabla3[[#This Row],[Tiempo_normal (ns)]]&lt;$G$509)</f>
        <v>0</v>
      </c>
      <c r="X406" s="7">
        <v>403</v>
      </c>
      <c r="Y406" t="b">
        <f>OR(Tabla4[[#This Row],[Tiempo_lineal (ns)]]&gt;$I$508,Tabla4[[#This Row],[Tiempo_lineal (ns)]]&lt;$I$509)</f>
        <v>0</v>
      </c>
      <c r="Z406" t="b">
        <f>OR(Tabla4[[#This Row],[Tiempo_normal (ns)]]&gt;$J$508,Tabla4[[#This Row],[Tiempo_normal (ns)]]&lt;$J$509)</f>
        <v>0</v>
      </c>
      <c r="AA406" s="7">
        <v>403</v>
      </c>
      <c r="AB406" t="b">
        <f>OR(Tabla5[[#This Row],[Tiempo_lineal (ns)]]&gt;$L$508,Tabla5[[#This Row],[Tiempo_lineal (ns)]]&lt;$L$509)</f>
        <v>0</v>
      </c>
      <c r="AC406" t="b">
        <f>OR(Tabla5[[#This Row],[Tiempo_normal (ns)]]&gt;$M$508,Tabla5[[#This Row],[Tiempo_normal (ns)]]&lt;$M$509)</f>
        <v>0</v>
      </c>
      <c r="AD406" s="7">
        <v>403</v>
      </c>
      <c r="AE406" t="b">
        <f>OR(Tabla6[[#This Row],[Tiempo_lineal (ns)]]&gt;$O$508,Tabla6[[#This Row],[Tiempo_lineal (ns)]]&lt;$O$509)</f>
        <v>0</v>
      </c>
      <c r="AF406" s="1" t="b">
        <f>OR(Tabla6[[#This Row],[Tiempo_normal (ns)]]&gt;$P$508,Tabla6[[#This Row],[Tiempo_normal (ns)]]&lt;$P$509)</f>
        <v>0</v>
      </c>
    </row>
    <row r="407" spans="2:32" x14ac:dyDescent="0.3">
      <c r="B407">
        <v>404</v>
      </c>
      <c r="C407">
        <v>106</v>
      </c>
      <c r="D407">
        <v>67</v>
      </c>
      <c r="E407">
        <v>404</v>
      </c>
      <c r="F407">
        <v>197</v>
      </c>
      <c r="G407">
        <v>69</v>
      </c>
      <c r="H407">
        <v>404</v>
      </c>
      <c r="I407">
        <v>284</v>
      </c>
      <c r="J407">
        <v>186</v>
      </c>
      <c r="K407">
        <v>404</v>
      </c>
      <c r="L407">
        <v>2599</v>
      </c>
      <c r="M407">
        <v>494</v>
      </c>
      <c r="N407">
        <v>404</v>
      </c>
      <c r="O407">
        <v>1977</v>
      </c>
      <c r="P407">
        <v>1113</v>
      </c>
      <c r="R407" s="8">
        <v>404</v>
      </c>
      <c r="S407" t="b">
        <f>OR(Tabla1[[#This Row],[Tiempo_lineal (ns)]]&gt;$C$508,Tabla1[[#This Row],[Tiempo_lineal (ns)]]&lt;$C$509)</f>
        <v>0</v>
      </c>
      <c r="T407" t="b">
        <f>OR(Tabla1[[#This Row],[Tiempo_normal (ns)]]&gt;$D$508,Tabla1[[#This Row],[Tiempo_normal (ns)]]&lt;$D$509)</f>
        <v>0</v>
      </c>
      <c r="U407" s="8">
        <v>404</v>
      </c>
      <c r="V407" t="b">
        <f>OR(Tabla3[[#This Row],[Tiempo_lineal (ns)]]&gt;$F$508,Tabla3[[#This Row],[Tiempo_lineal (ns)]]&lt;$F$509)</f>
        <v>0</v>
      </c>
      <c r="W407" t="b">
        <f>OR(Tabla3[[#This Row],[Tiempo_normal (ns)]]&gt;$G$508,Tabla3[[#This Row],[Tiempo_normal (ns)]]&lt;$G$509)</f>
        <v>0</v>
      </c>
      <c r="X407" s="8">
        <v>404</v>
      </c>
      <c r="Y407" t="b">
        <f>OR(Tabla4[[#This Row],[Tiempo_lineal (ns)]]&gt;$I$508,Tabla4[[#This Row],[Tiempo_lineal (ns)]]&lt;$I$509)</f>
        <v>0</v>
      </c>
      <c r="Z407" t="b">
        <f>OR(Tabla4[[#This Row],[Tiempo_normal (ns)]]&gt;$J$508,Tabla4[[#This Row],[Tiempo_normal (ns)]]&lt;$J$509)</f>
        <v>0</v>
      </c>
      <c r="AA407" s="8">
        <v>404</v>
      </c>
      <c r="AB407" t="b">
        <f>OR(Tabla5[[#This Row],[Tiempo_lineal (ns)]]&gt;$L$508,Tabla5[[#This Row],[Tiempo_lineal (ns)]]&lt;$L$509)</f>
        <v>0</v>
      </c>
      <c r="AC407" t="b">
        <f>OR(Tabla5[[#This Row],[Tiempo_normal (ns)]]&gt;$M$508,Tabla5[[#This Row],[Tiempo_normal (ns)]]&lt;$M$509)</f>
        <v>0</v>
      </c>
      <c r="AD407" s="8">
        <v>404</v>
      </c>
      <c r="AE407" t="b">
        <f>OR(Tabla6[[#This Row],[Tiempo_lineal (ns)]]&gt;$O$508,Tabla6[[#This Row],[Tiempo_lineal (ns)]]&lt;$O$509)</f>
        <v>0</v>
      </c>
      <c r="AF407" s="1" t="b">
        <f>OR(Tabla6[[#This Row],[Tiempo_normal (ns)]]&gt;$P$508,Tabla6[[#This Row],[Tiempo_normal (ns)]]&lt;$P$509)</f>
        <v>0</v>
      </c>
    </row>
    <row r="408" spans="2:32" x14ac:dyDescent="0.3">
      <c r="B408">
        <v>405</v>
      </c>
      <c r="C408">
        <v>101</v>
      </c>
      <c r="D408">
        <v>75</v>
      </c>
      <c r="E408">
        <v>405</v>
      </c>
      <c r="F408">
        <v>184</v>
      </c>
      <c r="G408">
        <v>183</v>
      </c>
      <c r="H408">
        <v>405</v>
      </c>
      <c r="I408">
        <v>1419</v>
      </c>
      <c r="J408">
        <v>258</v>
      </c>
      <c r="K408">
        <v>405</v>
      </c>
      <c r="L408">
        <v>1612</v>
      </c>
      <c r="M408">
        <v>433</v>
      </c>
      <c r="N408">
        <v>405</v>
      </c>
      <c r="O408">
        <v>2825</v>
      </c>
      <c r="P408">
        <v>563</v>
      </c>
      <c r="R408" s="7">
        <v>405</v>
      </c>
      <c r="S408" t="b">
        <f>OR(Tabla1[[#This Row],[Tiempo_lineal (ns)]]&gt;$C$508,Tabla1[[#This Row],[Tiempo_lineal (ns)]]&lt;$C$509)</f>
        <v>0</v>
      </c>
      <c r="T408" t="b">
        <f>OR(Tabla1[[#This Row],[Tiempo_normal (ns)]]&gt;$D$508,Tabla1[[#This Row],[Tiempo_normal (ns)]]&lt;$D$509)</f>
        <v>0</v>
      </c>
      <c r="U408" s="7">
        <v>405</v>
      </c>
      <c r="V408" t="b">
        <f>OR(Tabla3[[#This Row],[Tiempo_lineal (ns)]]&gt;$F$508,Tabla3[[#This Row],[Tiempo_lineal (ns)]]&lt;$F$509)</f>
        <v>0</v>
      </c>
      <c r="W408" t="b">
        <f>OR(Tabla3[[#This Row],[Tiempo_normal (ns)]]&gt;$G$508,Tabla3[[#This Row],[Tiempo_normal (ns)]]&lt;$G$509)</f>
        <v>0</v>
      </c>
      <c r="X408" s="7">
        <v>405</v>
      </c>
      <c r="Y408" t="b">
        <f>OR(Tabla4[[#This Row],[Tiempo_lineal (ns)]]&gt;$I$508,Tabla4[[#This Row],[Tiempo_lineal (ns)]]&lt;$I$509)</f>
        <v>1</v>
      </c>
      <c r="Z408" t="b">
        <f>OR(Tabla4[[#This Row],[Tiempo_normal (ns)]]&gt;$J$508,Tabla4[[#This Row],[Tiempo_normal (ns)]]&lt;$J$509)</f>
        <v>0</v>
      </c>
      <c r="AA408" s="7">
        <v>405</v>
      </c>
      <c r="AB408" t="b">
        <f>OR(Tabla5[[#This Row],[Tiempo_lineal (ns)]]&gt;$L$508,Tabla5[[#This Row],[Tiempo_lineal (ns)]]&lt;$L$509)</f>
        <v>0</v>
      </c>
      <c r="AC408" t="b">
        <f>OR(Tabla5[[#This Row],[Tiempo_normal (ns)]]&gt;$M$508,Tabla5[[#This Row],[Tiempo_normal (ns)]]&lt;$M$509)</f>
        <v>0</v>
      </c>
      <c r="AD408" s="7">
        <v>405</v>
      </c>
      <c r="AE408" t="b">
        <f>OR(Tabla6[[#This Row],[Tiempo_lineal (ns)]]&gt;$O$508,Tabla6[[#This Row],[Tiempo_lineal (ns)]]&lt;$O$509)</f>
        <v>0</v>
      </c>
      <c r="AF408" s="1" t="b">
        <f>OR(Tabla6[[#This Row],[Tiempo_normal (ns)]]&gt;$P$508,Tabla6[[#This Row],[Tiempo_normal (ns)]]&lt;$P$509)</f>
        <v>0</v>
      </c>
    </row>
    <row r="409" spans="2:32" x14ac:dyDescent="0.3">
      <c r="B409">
        <v>406</v>
      </c>
      <c r="C409">
        <v>100</v>
      </c>
      <c r="D409">
        <v>99</v>
      </c>
      <c r="E409">
        <v>406</v>
      </c>
      <c r="F409">
        <v>174</v>
      </c>
      <c r="G409">
        <v>175</v>
      </c>
      <c r="H409">
        <v>406</v>
      </c>
      <c r="I409">
        <v>435</v>
      </c>
      <c r="J409">
        <v>322</v>
      </c>
      <c r="K409">
        <v>406</v>
      </c>
      <c r="L409">
        <v>2692</v>
      </c>
      <c r="M409">
        <v>474</v>
      </c>
      <c r="N409">
        <v>406</v>
      </c>
      <c r="O409">
        <v>3104</v>
      </c>
      <c r="P409">
        <v>1362</v>
      </c>
      <c r="R409" s="8">
        <v>406</v>
      </c>
      <c r="S409" t="b">
        <f>OR(Tabla1[[#This Row],[Tiempo_lineal (ns)]]&gt;$C$508,Tabla1[[#This Row],[Tiempo_lineal (ns)]]&lt;$C$509)</f>
        <v>0</v>
      </c>
      <c r="T409" t="b">
        <f>OR(Tabla1[[#This Row],[Tiempo_normal (ns)]]&gt;$D$508,Tabla1[[#This Row],[Tiempo_normal (ns)]]&lt;$D$509)</f>
        <v>0</v>
      </c>
      <c r="U409" s="8">
        <v>406</v>
      </c>
      <c r="V409" t="b">
        <f>OR(Tabla3[[#This Row],[Tiempo_lineal (ns)]]&gt;$F$508,Tabla3[[#This Row],[Tiempo_lineal (ns)]]&lt;$F$509)</f>
        <v>0</v>
      </c>
      <c r="W409" t="b">
        <f>OR(Tabla3[[#This Row],[Tiempo_normal (ns)]]&gt;$G$508,Tabla3[[#This Row],[Tiempo_normal (ns)]]&lt;$G$509)</f>
        <v>0</v>
      </c>
      <c r="X409" s="8">
        <v>406</v>
      </c>
      <c r="Y409" t="b">
        <f>OR(Tabla4[[#This Row],[Tiempo_lineal (ns)]]&gt;$I$508,Tabla4[[#This Row],[Tiempo_lineal (ns)]]&lt;$I$509)</f>
        <v>0</v>
      </c>
      <c r="Z409" t="b">
        <f>OR(Tabla4[[#This Row],[Tiempo_normal (ns)]]&gt;$J$508,Tabla4[[#This Row],[Tiempo_normal (ns)]]&lt;$J$509)</f>
        <v>0</v>
      </c>
      <c r="AA409" s="8">
        <v>406</v>
      </c>
      <c r="AB409" t="b">
        <f>OR(Tabla5[[#This Row],[Tiempo_lineal (ns)]]&gt;$L$508,Tabla5[[#This Row],[Tiempo_lineal (ns)]]&lt;$L$509)</f>
        <v>0</v>
      </c>
      <c r="AC409" t="b">
        <f>OR(Tabla5[[#This Row],[Tiempo_normal (ns)]]&gt;$M$508,Tabla5[[#This Row],[Tiempo_normal (ns)]]&lt;$M$509)</f>
        <v>0</v>
      </c>
      <c r="AD409" s="8">
        <v>406</v>
      </c>
      <c r="AE409" t="b">
        <f>OR(Tabla6[[#This Row],[Tiempo_lineal (ns)]]&gt;$O$508,Tabla6[[#This Row],[Tiempo_lineal (ns)]]&lt;$O$509)</f>
        <v>0</v>
      </c>
      <c r="AF409" s="1" t="b">
        <f>OR(Tabla6[[#This Row],[Tiempo_normal (ns)]]&gt;$P$508,Tabla6[[#This Row],[Tiempo_normal (ns)]]&lt;$P$509)</f>
        <v>0</v>
      </c>
    </row>
    <row r="410" spans="2:32" x14ac:dyDescent="0.3">
      <c r="B410">
        <v>407</v>
      </c>
      <c r="C410">
        <v>61</v>
      </c>
      <c r="D410">
        <v>50</v>
      </c>
      <c r="E410">
        <v>407</v>
      </c>
      <c r="F410">
        <v>277</v>
      </c>
      <c r="G410">
        <v>129</v>
      </c>
      <c r="H410">
        <v>407</v>
      </c>
      <c r="I410">
        <v>334</v>
      </c>
      <c r="J410">
        <v>265</v>
      </c>
      <c r="K410">
        <v>407</v>
      </c>
      <c r="L410">
        <v>2439</v>
      </c>
      <c r="M410">
        <v>204</v>
      </c>
      <c r="N410">
        <v>407</v>
      </c>
      <c r="O410">
        <v>2935</v>
      </c>
      <c r="P410">
        <v>1447</v>
      </c>
      <c r="R410" s="7">
        <v>407</v>
      </c>
      <c r="S410" t="b">
        <f>OR(Tabla1[[#This Row],[Tiempo_lineal (ns)]]&gt;$C$508,Tabla1[[#This Row],[Tiempo_lineal (ns)]]&lt;$C$509)</f>
        <v>0</v>
      </c>
      <c r="T410" t="b">
        <f>OR(Tabla1[[#This Row],[Tiempo_normal (ns)]]&gt;$D$508,Tabla1[[#This Row],[Tiempo_normal (ns)]]&lt;$D$509)</f>
        <v>0</v>
      </c>
      <c r="U410" s="7">
        <v>407</v>
      </c>
      <c r="V410" t="b">
        <f>OR(Tabla3[[#This Row],[Tiempo_lineal (ns)]]&gt;$F$508,Tabla3[[#This Row],[Tiempo_lineal (ns)]]&lt;$F$509)</f>
        <v>0</v>
      </c>
      <c r="W410" t="b">
        <f>OR(Tabla3[[#This Row],[Tiempo_normal (ns)]]&gt;$G$508,Tabla3[[#This Row],[Tiempo_normal (ns)]]&lt;$G$509)</f>
        <v>0</v>
      </c>
      <c r="X410" s="7">
        <v>407</v>
      </c>
      <c r="Y410" t="b">
        <f>OR(Tabla4[[#This Row],[Tiempo_lineal (ns)]]&gt;$I$508,Tabla4[[#This Row],[Tiempo_lineal (ns)]]&lt;$I$509)</f>
        <v>0</v>
      </c>
      <c r="Z410" t="b">
        <f>OR(Tabla4[[#This Row],[Tiempo_normal (ns)]]&gt;$J$508,Tabla4[[#This Row],[Tiempo_normal (ns)]]&lt;$J$509)</f>
        <v>0</v>
      </c>
      <c r="AA410" s="7">
        <v>407</v>
      </c>
      <c r="AB410" t="b">
        <f>OR(Tabla5[[#This Row],[Tiempo_lineal (ns)]]&gt;$L$508,Tabla5[[#This Row],[Tiempo_lineal (ns)]]&lt;$L$509)</f>
        <v>0</v>
      </c>
      <c r="AC410" t="b">
        <f>OR(Tabla5[[#This Row],[Tiempo_normal (ns)]]&gt;$M$508,Tabla5[[#This Row],[Tiempo_normal (ns)]]&lt;$M$509)</f>
        <v>0</v>
      </c>
      <c r="AD410" s="7">
        <v>407</v>
      </c>
      <c r="AE410" t="b">
        <f>OR(Tabla6[[#This Row],[Tiempo_lineal (ns)]]&gt;$O$508,Tabla6[[#This Row],[Tiempo_lineal (ns)]]&lt;$O$509)</f>
        <v>0</v>
      </c>
      <c r="AF410" s="1" t="b">
        <f>OR(Tabla6[[#This Row],[Tiempo_normal (ns)]]&gt;$P$508,Tabla6[[#This Row],[Tiempo_normal (ns)]]&lt;$P$509)</f>
        <v>0</v>
      </c>
    </row>
    <row r="411" spans="2:32" x14ac:dyDescent="0.3">
      <c r="B411">
        <v>408</v>
      </c>
      <c r="C411">
        <v>133</v>
      </c>
      <c r="D411">
        <v>82</v>
      </c>
      <c r="E411">
        <v>408</v>
      </c>
      <c r="F411">
        <v>223</v>
      </c>
      <c r="G411">
        <v>77</v>
      </c>
      <c r="H411">
        <v>408</v>
      </c>
      <c r="I411">
        <v>163</v>
      </c>
      <c r="J411">
        <v>121</v>
      </c>
      <c r="K411">
        <v>408</v>
      </c>
      <c r="L411">
        <v>603</v>
      </c>
      <c r="M411">
        <v>780</v>
      </c>
      <c r="N411">
        <v>408</v>
      </c>
      <c r="O411">
        <v>3479</v>
      </c>
      <c r="P411">
        <v>2208</v>
      </c>
      <c r="R411" s="8">
        <v>408</v>
      </c>
      <c r="S411" t="b">
        <f>OR(Tabla1[[#This Row],[Tiempo_lineal (ns)]]&gt;$C$508,Tabla1[[#This Row],[Tiempo_lineal (ns)]]&lt;$C$509)</f>
        <v>0</v>
      </c>
      <c r="T411" t="b">
        <f>OR(Tabla1[[#This Row],[Tiempo_normal (ns)]]&gt;$D$508,Tabla1[[#This Row],[Tiempo_normal (ns)]]&lt;$D$509)</f>
        <v>0</v>
      </c>
      <c r="U411" s="8">
        <v>408</v>
      </c>
      <c r="V411" t="b">
        <f>OR(Tabla3[[#This Row],[Tiempo_lineal (ns)]]&gt;$F$508,Tabla3[[#This Row],[Tiempo_lineal (ns)]]&lt;$F$509)</f>
        <v>0</v>
      </c>
      <c r="W411" t="b">
        <f>OR(Tabla3[[#This Row],[Tiempo_normal (ns)]]&gt;$G$508,Tabla3[[#This Row],[Tiempo_normal (ns)]]&lt;$G$509)</f>
        <v>0</v>
      </c>
      <c r="X411" s="8">
        <v>408</v>
      </c>
      <c r="Y411" t="b">
        <f>OR(Tabla4[[#This Row],[Tiempo_lineal (ns)]]&gt;$I$508,Tabla4[[#This Row],[Tiempo_lineal (ns)]]&lt;$I$509)</f>
        <v>0</v>
      </c>
      <c r="Z411" t="b">
        <f>OR(Tabla4[[#This Row],[Tiempo_normal (ns)]]&gt;$J$508,Tabla4[[#This Row],[Tiempo_normal (ns)]]&lt;$J$509)</f>
        <v>0</v>
      </c>
      <c r="AA411" s="8">
        <v>408</v>
      </c>
      <c r="AB411" t="b">
        <f>OR(Tabla5[[#This Row],[Tiempo_lineal (ns)]]&gt;$L$508,Tabla5[[#This Row],[Tiempo_lineal (ns)]]&lt;$L$509)</f>
        <v>0</v>
      </c>
      <c r="AC411" t="b">
        <f>OR(Tabla5[[#This Row],[Tiempo_normal (ns)]]&gt;$M$508,Tabla5[[#This Row],[Tiempo_normal (ns)]]&lt;$M$509)</f>
        <v>0</v>
      </c>
      <c r="AD411" s="8">
        <v>408</v>
      </c>
      <c r="AE411" t="b">
        <f>OR(Tabla6[[#This Row],[Tiempo_lineal (ns)]]&gt;$O$508,Tabla6[[#This Row],[Tiempo_lineal (ns)]]&lt;$O$509)</f>
        <v>0</v>
      </c>
      <c r="AF411" s="1" t="b">
        <f>OR(Tabla6[[#This Row],[Tiempo_normal (ns)]]&gt;$P$508,Tabla6[[#This Row],[Tiempo_normal (ns)]]&lt;$P$509)</f>
        <v>0</v>
      </c>
    </row>
    <row r="412" spans="2:32" x14ac:dyDescent="0.3">
      <c r="B412">
        <v>409</v>
      </c>
      <c r="C412">
        <v>131</v>
      </c>
      <c r="D412">
        <v>73</v>
      </c>
      <c r="E412">
        <v>409</v>
      </c>
      <c r="F412">
        <v>134</v>
      </c>
      <c r="G412">
        <v>169</v>
      </c>
      <c r="H412">
        <v>409</v>
      </c>
      <c r="I412">
        <v>264</v>
      </c>
      <c r="J412">
        <v>127</v>
      </c>
      <c r="K412">
        <v>409</v>
      </c>
      <c r="L412">
        <v>1559</v>
      </c>
      <c r="M412">
        <v>548</v>
      </c>
      <c r="N412">
        <v>409</v>
      </c>
      <c r="O412">
        <v>2672</v>
      </c>
      <c r="P412">
        <v>1680</v>
      </c>
      <c r="R412" s="7">
        <v>409</v>
      </c>
      <c r="S412" t="b">
        <f>OR(Tabla1[[#This Row],[Tiempo_lineal (ns)]]&gt;$C$508,Tabla1[[#This Row],[Tiempo_lineal (ns)]]&lt;$C$509)</f>
        <v>0</v>
      </c>
      <c r="T412" t="b">
        <f>OR(Tabla1[[#This Row],[Tiempo_normal (ns)]]&gt;$D$508,Tabla1[[#This Row],[Tiempo_normal (ns)]]&lt;$D$509)</f>
        <v>0</v>
      </c>
      <c r="U412" s="7">
        <v>409</v>
      </c>
      <c r="V412" t="b">
        <f>OR(Tabla3[[#This Row],[Tiempo_lineal (ns)]]&gt;$F$508,Tabla3[[#This Row],[Tiempo_lineal (ns)]]&lt;$F$509)</f>
        <v>0</v>
      </c>
      <c r="W412" t="b">
        <f>OR(Tabla3[[#This Row],[Tiempo_normal (ns)]]&gt;$G$508,Tabla3[[#This Row],[Tiempo_normal (ns)]]&lt;$G$509)</f>
        <v>0</v>
      </c>
      <c r="X412" s="7">
        <v>409</v>
      </c>
      <c r="Y412" t="b">
        <f>OR(Tabla4[[#This Row],[Tiempo_lineal (ns)]]&gt;$I$508,Tabla4[[#This Row],[Tiempo_lineal (ns)]]&lt;$I$509)</f>
        <v>0</v>
      </c>
      <c r="Z412" t="b">
        <f>OR(Tabla4[[#This Row],[Tiempo_normal (ns)]]&gt;$J$508,Tabla4[[#This Row],[Tiempo_normal (ns)]]&lt;$J$509)</f>
        <v>0</v>
      </c>
      <c r="AA412" s="7">
        <v>409</v>
      </c>
      <c r="AB412" t="b">
        <f>OR(Tabla5[[#This Row],[Tiempo_lineal (ns)]]&gt;$L$508,Tabla5[[#This Row],[Tiempo_lineal (ns)]]&lt;$L$509)</f>
        <v>0</v>
      </c>
      <c r="AC412" t="b">
        <f>OR(Tabla5[[#This Row],[Tiempo_normal (ns)]]&gt;$M$508,Tabla5[[#This Row],[Tiempo_normal (ns)]]&lt;$M$509)</f>
        <v>0</v>
      </c>
      <c r="AD412" s="7">
        <v>409</v>
      </c>
      <c r="AE412" t="b">
        <f>OR(Tabla6[[#This Row],[Tiempo_lineal (ns)]]&gt;$O$508,Tabla6[[#This Row],[Tiempo_lineal (ns)]]&lt;$O$509)</f>
        <v>0</v>
      </c>
      <c r="AF412" s="1" t="b">
        <f>OR(Tabla6[[#This Row],[Tiempo_normal (ns)]]&gt;$P$508,Tabla6[[#This Row],[Tiempo_normal (ns)]]&lt;$P$509)</f>
        <v>0</v>
      </c>
    </row>
    <row r="413" spans="2:32" x14ac:dyDescent="0.3">
      <c r="B413">
        <v>410</v>
      </c>
      <c r="C413">
        <v>103</v>
      </c>
      <c r="D413">
        <v>76</v>
      </c>
      <c r="E413">
        <v>410</v>
      </c>
      <c r="F413">
        <v>130</v>
      </c>
      <c r="G413">
        <v>129</v>
      </c>
      <c r="H413">
        <v>410</v>
      </c>
      <c r="I413">
        <v>197</v>
      </c>
      <c r="J413">
        <v>135</v>
      </c>
      <c r="K413">
        <v>410</v>
      </c>
      <c r="L413">
        <v>1413</v>
      </c>
      <c r="M413">
        <v>335</v>
      </c>
      <c r="N413">
        <v>410</v>
      </c>
      <c r="O413">
        <v>2900</v>
      </c>
      <c r="P413">
        <v>1125</v>
      </c>
      <c r="R413" s="8">
        <v>410</v>
      </c>
      <c r="S413" t="b">
        <f>OR(Tabla1[[#This Row],[Tiempo_lineal (ns)]]&gt;$C$508,Tabla1[[#This Row],[Tiempo_lineal (ns)]]&lt;$C$509)</f>
        <v>0</v>
      </c>
      <c r="T413" t="b">
        <f>OR(Tabla1[[#This Row],[Tiempo_normal (ns)]]&gt;$D$508,Tabla1[[#This Row],[Tiempo_normal (ns)]]&lt;$D$509)</f>
        <v>0</v>
      </c>
      <c r="U413" s="8">
        <v>410</v>
      </c>
      <c r="V413" t="b">
        <f>OR(Tabla3[[#This Row],[Tiempo_lineal (ns)]]&gt;$F$508,Tabla3[[#This Row],[Tiempo_lineal (ns)]]&lt;$F$509)</f>
        <v>0</v>
      </c>
      <c r="W413" t="b">
        <f>OR(Tabla3[[#This Row],[Tiempo_normal (ns)]]&gt;$G$508,Tabla3[[#This Row],[Tiempo_normal (ns)]]&lt;$G$509)</f>
        <v>0</v>
      </c>
      <c r="X413" s="8">
        <v>410</v>
      </c>
      <c r="Y413" t="b">
        <f>OR(Tabla4[[#This Row],[Tiempo_lineal (ns)]]&gt;$I$508,Tabla4[[#This Row],[Tiempo_lineal (ns)]]&lt;$I$509)</f>
        <v>0</v>
      </c>
      <c r="Z413" t="b">
        <f>OR(Tabla4[[#This Row],[Tiempo_normal (ns)]]&gt;$J$508,Tabla4[[#This Row],[Tiempo_normal (ns)]]&lt;$J$509)</f>
        <v>0</v>
      </c>
      <c r="AA413" s="8">
        <v>410</v>
      </c>
      <c r="AB413" t="b">
        <f>OR(Tabla5[[#This Row],[Tiempo_lineal (ns)]]&gt;$L$508,Tabla5[[#This Row],[Tiempo_lineal (ns)]]&lt;$L$509)</f>
        <v>0</v>
      </c>
      <c r="AC413" t="b">
        <f>OR(Tabla5[[#This Row],[Tiempo_normal (ns)]]&gt;$M$508,Tabla5[[#This Row],[Tiempo_normal (ns)]]&lt;$M$509)</f>
        <v>0</v>
      </c>
      <c r="AD413" s="8">
        <v>410</v>
      </c>
      <c r="AE413" t="b">
        <f>OR(Tabla6[[#This Row],[Tiempo_lineal (ns)]]&gt;$O$508,Tabla6[[#This Row],[Tiempo_lineal (ns)]]&lt;$O$509)</f>
        <v>0</v>
      </c>
      <c r="AF413" s="1" t="b">
        <f>OR(Tabla6[[#This Row],[Tiempo_normal (ns)]]&gt;$P$508,Tabla6[[#This Row],[Tiempo_normal (ns)]]&lt;$P$509)</f>
        <v>0</v>
      </c>
    </row>
    <row r="414" spans="2:32" x14ac:dyDescent="0.3">
      <c r="B414">
        <v>411</v>
      </c>
      <c r="C414">
        <v>118</v>
      </c>
      <c r="D414">
        <v>90</v>
      </c>
      <c r="E414">
        <v>411</v>
      </c>
      <c r="F414">
        <v>126</v>
      </c>
      <c r="G414">
        <v>83</v>
      </c>
      <c r="H414">
        <v>411</v>
      </c>
      <c r="I414">
        <v>200</v>
      </c>
      <c r="J414">
        <v>84</v>
      </c>
      <c r="K414">
        <v>411</v>
      </c>
      <c r="L414">
        <v>633</v>
      </c>
      <c r="M414">
        <v>278</v>
      </c>
      <c r="N414">
        <v>411</v>
      </c>
      <c r="O414">
        <v>2309</v>
      </c>
      <c r="P414">
        <v>1082</v>
      </c>
      <c r="R414" s="7">
        <v>411</v>
      </c>
      <c r="S414" t="b">
        <f>OR(Tabla1[[#This Row],[Tiempo_lineal (ns)]]&gt;$C$508,Tabla1[[#This Row],[Tiempo_lineal (ns)]]&lt;$C$509)</f>
        <v>0</v>
      </c>
      <c r="T414" t="b">
        <f>OR(Tabla1[[#This Row],[Tiempo_normal (ns)]]&gt;$D$508,Tabla1[[#This Row],[Tiempo_normal (ns)]]&lt;$D$509)</f>
        <v>0</v>
      </c>
      <c r="U414" s="7">
        <v>411</v>
      </c>
      <c r="V414" t="b">
        <f>OR(Tabla3[[#This Row],[Tiempo_lineal (ns)]]&gt;$F$508,Tabla3[[#This Row],[Tiempo_lineal (ns)]]&lt;$F$509)</f>
        <v>0</v>
      </c>
      <c r="W414" t="b">
        <f>OR(Tabla3[[#This Row],[Tiempo_normal (ns)]]&gt;$G$508,Tabla3[[#This Row],[Tiempo_normal (ns)]]&lt;$G$509)</f>
        <v>0</v>
      </c>
      <c r="X414" s="7">
        <v>411</v>
      </c>
      <c r="Y414" t="b">
        <f>OR(Tabla4[[#This Row],[Tiempo_lineal (ns)]]&gt;$I$508,Tabla4[[#This Row],[Tiempo_lineal (ns)]]&lt;$I$509)</f>
        <v>0</v>
      </c>
      <c r="Z414" t="b">
        <f>OR(Tabla4[[#This Row],[Tiempo_normal (ns)]]&gt;$J$508,Tabla4[[#This Row],[Tiempo_normal (ns)]]&lt;$J$509)</f>
        <v>0</v>
      </c>
      <c r="AA414" s="7">
        <v>411</v>
      </c>
      <c r="AB414" t="b">
        <f>OR(Tabla5[[#This Row],[Tiempo_lineal (ns)]]&gt;$L$508,Tabla5[[#This Row],[Tiempo_lineal (ns)]]&lt;$L$509)</f>
        <v>0</v>
      </c>
      <c r="AC414" t="b">
        <f>OR(Tabla5[[#This Row],[Tiempo_normal (ns)]]&gt;$M$508,Tabla5[[#This Row],[Tiempo_normal (ns)]]&lt;$M$509)</f>
        <v>0</v>
      </c>
      <c r="AD414" s="7">
        <v>411</v>
      </c>
      <c r="AE414" t="b">
        <f>OR(Tabla6[[#This Row],[Tiempo_lineal (ns)]]&gt;$O$508,Tabla6[[#This Row],[Tiempo_lineal (ns)]]&lt;$O$509)</f>
        <v>0</v>
      </c>
      <c r="AF414" s="1" t="b">
        <f>OR(Tabla6[[#This Row],[Tiempo_normal (ns)]]&gt;$P$508,Tabla6[[#This Row],[Tiempo_normal (ns)]]&lt;$P$509)</f>
        <v>0</v>
      </c>
    </row>
    <row r="415" spans="2:32" x14ac:dyDescent="0.3">
      <c r="B415">
        <v>412</v>
      </c>
      <c r="C415">
        <v>116</v>
      </c>
      <c r="D415">
        <v>54</v>
      </c>
      <c r="E415">
        <v>412</v>
      </c>
      <c r="F415">
        <v>196</v>
      </c>
      <c r="G415">
        <v>192</v>
      </c>
      <c r="H415">
        <v>412</v>
      </c>
      <c r="I415">
        <v>156</v>
      </c>
      <c r="J415">
        <v>200</v>
      </c>
      <c r="K415">
        <v>412</v>
      </c>
      <c r="L415">
        <v>2844</v>
      </c>
      <c r="M415">
        <v>432</v>
      </c>
      <c r="N415">
        <v>412</v>
      </c>
      <c r="O415">
        <v>2591</v>
      </c>
      <c r="P415">
        <v>1391</v>
      </c>
      <c r="R415" s="8">
        <v>412</v>
      </c>
      <c r="S415" t="b">
        <f>OR(Tabla1[[#This Row],[Tiempo_lineal (ns)]]&gt;$C$508,Tabla1[[#This Row],[Tiempo_lineal (ns)]]&lt;$C$509)</f>
        <v>0</v>
      </c>
      <c r="T415" t="b">
        <f>OR(Tabla1[[#This Row],[Tiempo_normal (ns)]]&gt;$D$508,Tabla1[[#This Row],[Tiempo_normal (ns)]]&lt;$D$509)</f>
        <v>0</v>
      </c>
      <c r="U415" s="8">
        <v>412</v>
      </c>
      <c r="V415" t="b">
        <f>OR(Tabla3[[#This Row],[Tiempo_lineal (ns)]]&gt;$F$508,Tabla3[[#This Row],[Tiempo_lineal (ns)]]&lt;$F$509)</f>
        <v>0</v>
      </c>
      <c r="W415" t="b">
        <f>OR(Tabla3[[#This Row],[Tiempo_normal (ns)]]&gt;$G$508,Tabla3[[#This Row],[Tiempo_normal (ns)]]&lt;$G$509)</f>
        <v>0</v>
      </c>
      <c r="X415" s="8">
        <v>412</v>
      </c>
      <c r="Y415" t="b">
        <f>OR(Tabla4[[#This Row],[Tiempo_lineal (ns)]]&gt;$I$508,Tabla4[[#This Row],[Tiempo_lineal (ns)]]&lt;$I$509)</f>
        <v>0</v>
      </c>
      <c r="Z415" t="b">
        <f>OR(Tabla4[[#This Row],[Tiempo_normal (ns)]]&gt;$J$508,Tabla4[[#This Row],[Tiempo_normal (ns)]]&lt;$J$509)</f>
        <v>0</v>
      </c>
      <c r="AA415" s="8">
        <v>412</v>
      </c>
      <c r="AB415" t="b">
        <f>OR(Tabla5[[#This Row],[Tiempo_lineal (ns)]]&gt;$L$508,Tabla5[[#This Row],[Tiempo_lineal (ns)]]&lt;$L$509)</f>
        <v>0</v>
      </c>
      <c r="AC415" t="b">
        <f>OR(Tabla5[[#This Row],[Tiempo_normal (ns)]]&gt;$M$508,Tabla5[[#This Row],[Tiempo_normal (ns)]]&lt;$M$509)</f>
        <v>0</v>
      </c>
      <c r="AD415" s="8">
        <v>412</v>
      </c>
      <c r="AE415" t="b">
        <f>OR(Tabla6[[#This Row],[Tiempo_lineal (ns)]]&gt;$O$508,Tabla6[[#This Row],[Tiempo_lineal (ns)]]&lt;$O$509)</f>
        <v>0</v>
      </c>
      <c r="AF415" s="1" t="b">
        <f>OR(Tabla6[[#This Row],[Tiempo_normal (ns)]]&gt;$P$508,Tabla6[[#This Row],[Tiempo_normal (ns)]]&lt;$P$509)</f>
        <v>0</v>
      </c>
    </row>
    <row r="416" spans="2:32" x14ac:dyDescent="0.3">
      <c r="B416">
        <v>413</v>
      </c>
      <c r="C416">
        <v>157</v>
      </c>
      <c r="D416">
        <v>77</v>
      </c>
      <c r="E416">
        <v>413</v>
      </c>
      <c r="F416">
        <v>192</v>
      </c>
      <c r="G416">
        <v>143</v>
      </c>
      <c r="H416">
        <v>413</v>
      </c>
      <c r="I416">
        <v>543</v>
      </c>
      <c r="J416">
        <v>151</v>
      </c>
      <c r="K416">
        <v>413</v>
      </c>
      <c r="L416">
        <v>2416</v>
      </c>
      <c r="M416">
        <v>218</v>
      </c>
      <c r="N416">
        <v>413</v>
      </c>
      <c r="O416">
        <v>1947</v>
      </c>
      <c r="P416">
        <v>743</v>
      </c>
      <c r="R416" s="7">
        <v>413</v>
      </c>
      <c r="S416" t="b">
        <f>OR(Tabla1[[#This Row],[Tiempo_lineal (ns)]]&gt;$C$508,Tabla1[[#This Row],[Tiempo_lineal (ns)]]&lt;$C$509)</f>
        <v>0</v>
      </c>
      <c r="T416" t="b">
        <f>OR(Tabla1[[#This Row],[Tiempo_normal (ns)]]&gt;$D$508,Tabla1[[#This Row],[Tiempo_normal (ns)]]&lt;$D$509)</f>
        <v>0</v>
      </c>
      <c r="U416" s="7">
        <v>413</v>
      </c>
      <c r="V416" t="b">
        <f>OR(Tabla3[[#This Row],[Tiempo_lineal (ns)]]&gt;$F$508,Tabla3[[#This Row],[Tiempo_lineal (ns)]]&lt;$F$509)</f>
        <v>0</v>
      </c>
      <c r="W416" t="b">
        <f>OR(Tabla3[[#This Row],[Tiempo_normal (ns)]]&gt;$G$508,Tabla3[[#This Row],[Tiempo_normal (ns)]]&lt;$G$509)</f>
        <v>0</v>
      </c>
      <c r="X416" s="7">
        <v>413</v>
      </c>
      <c r="Y416" t="b">
        <f>OR(Tabla4[[#This Row],[Tiempo_lineal (ns)]]&gt;$I$508,Tabla4[[#This Row],[Tiempo_lineal (ns)]]&lt;$I$509)</f>
        <v>1</v>
      </c>
      <c r="Z416" t="b">
        <f>OR(Tabla4[[#This Row],[Tiempo_normal (ns)]]&gt;$J$508,Tabla4[[#This Row],[Tiempo_normal (ns)]]&lt;$J$509)</f>
        <v>0</v>
      </c>
      <c r="AA416" s="7">
        <v>413</v>
      </c>
      <c r="AB416" t="b">
        <f>OR(Tabla5[[#This Row],[Tiempo_lineal (ns)]]&gt;$L$508,Tabla5[[#This Row],[Tiempo_lineal (ns)]]&lt;$L$509)</f>
        <v>0</v>
      </c>
      <c r="AC416" t="b">
        <f>OR(Tabla5[[#This Row],[Tiempo_normal (ns)]]&gt;$M$508,Tabla5[[#This Row],[Tiempo_normal (ns)]]&lt;$M$509)</f>
        <v>0</v>
      </c>
      <c r="AD416" s="7">
        <v>413</v>
      </c>
      <c r="AE416" t="b">
        <f>OR(Tabla6[[#This Row],[Tiempo_lineal (ns)]]&gt;$O$508,Tabla6[[#This Row],[Tiempo_lineal (ns)]]&lt;$O$509)</f>
        <v>0</v>
      </c>
      <c r="AF416" s="1" t="b">
        <f>OR(Tabla6[[#This Row],[Tiempo_normal (ns)]]&gt;$P$508,Tabla6[[#This Row],[Tiempo_normal (ns)]]&lt;$P$509)</f>
        <v>0</v>
      </c>
    </row>
    <row r="417" spans="2:32" x14ac:dyDescent="0.3">
      <c r="B417">
        <v>414</v>
      </c>
      <c r="C417">
        <v>153</v>
      </c>
      <c r="D417">
        <v>122</v>
      </c>
      <c r="E417">
        <v>414</v>
      </c>
      <c r="F417">
        <v>219</v>
      </c>
      <c r="G417">
        <v>189</v>
      </c>
      <c r="H417">
        <v>414</v>
      </c>
      <c r="I417">
        <v>223</v>
      </c>
      <c r="J417">
        <v>139</v>
      </c>
      <c r="K417">
        <v>414</v>
      </c>
      <c r="L417">
        <v>2850</v>
      </c>
      <c r="M417">
        <v>538</v>
      </c>
      <c r="N417">
        <v>414</v>
      </c>
      <c r="O417">
        <v>2799</v>
      </c>
      <c r="P417">
        <v>1403</v>
      </c>
      <c r="R417" s="8">
        <v>414</v>
      </c>
      <c r="S417" t="b">
        <f>OR(Tabla1[[#This Row],[Tiempo_lineal (ns)]]&gt;$C$508,Tabla1[[#This Row],[Tiempo_lineal (ns)]]&lt;$C$509)</f>
        <v>0</v>
      </c>
      <c r="T417" t="b">
        <f>OR(Tabla1[[#This Row],[Tiempo_normal (ns)]]&gt;$D$508,Tabla1[[#This Row],[Tiempo_normal (ns)]]&lt;$D$509)</f>
        <v>0</v>
      </c>
      <c r="U417" s="8">
        <v>414</v>
      </c>
      <c r="V417" t="b">
        <f>OR(Tabla3[[#This Row],[Tiempo_lineal (ns)]]&gt;$F$508,Tabla3[[#This Row],[Tiempo_lineal (ns)]]&lt;$F$509)</f>
        <v>0</v>
      </c>
      <c r="W417" t="b">
        <f>OR(Tabla3[[#This Row],[Tiempo_normal (ns)]]&gt;$G$508,Tabla3[[#This Row],[Tiempo_normal (ns)]]&lt;$G$509)</f>
        <v>0</v>
      </c>
      <c r="X417" s="8">
        <v>414</v>
      </c>
      <c r="Y417" t="b">
        <f>OR(Tabla4[[#This Row],[Tiempo_lineal (ns)]]&gt;$I$508,Tabla4[[#This Row],[Tiempo_lineal (ns)]]&lt;$I$509)</f>
        <v>0</v>
      </c>
      <c r="Z417" t="b">
        <f>OR(Tabla4[[#This Row],[Tiempo_normal (ns)]]&gt;$J$508,Tabla4[[#This Row],[Tiempo_normal (ns)]]&lt;$J$509)</f>
        <v>0</v>
      </c>
      <c r="AA417" s="8">
        <v>414</v>
      </c>
      <c r="AB417" t="b">
        <f>OR(Tabla5[[#This Row],[Tiempo_lineal (ns)]]&gt;$L$508,Tabla5[[#This Row],[Tiempo_lineal (ns)]]&lt;$L$509)</f>
        <v>0</v>
      </c>
      <c r="AC417" t="b">
        <f>OR(Tabla5[[#This Row],[Tiempo_normal (ns)]]&gt;$M$508,Tabla5[[#This Row],[Tiempo_normal (ns)]]&lt;$M$509)</f>
        <v>0</v>
      </c>
      <c r="AD417" s="8">
        <v>414</v>
      </c>
      <c r="AE417" t="b">
        <f>OR(Tabla6[[#This Row],[Tiempo_lineal (ns)]]&gt;$O$508,Tabla6[[#This Row],[Tiempo_lineal (ns)]]&lt;$O$509)</f>
        <v>0</v>
      </c>
      <c r="AF417" s="1" t="b">
        <f>OR(Tabla6[[#This Row],[Tiempo_normal (ns)]]&gt;$P$508,Tabla6[[#This Row],[Tiempo_normal (ns)]]&lt;$P$509)</f>
        <v>0</v>
      </c>
    </row>
    <row r="418" spans="2:32" x14ac:dyDescent="0.3">
      <c r="B418">
        <v>415</v>
      </c>
      <c r="C418">
        <v>84</v>
      </c>
      <c r="D418">
        <v>73</v>
      </c>
      <c r="E418">
        <v>415</v>
      </c>
      <c r="F418">
        <v>254</v>
      </c>
      <c r="G418">
        <v>116</v>
      </c>
      <c r="H418">
        <v>415</v>
      </c>
      <c r="I418">
        <v>453</v>
      </c>
      <c r="J418">
        <v>232</v>
      </c>
      <c r="K418">
        <v>415</v>
      </c>
      <c r="L418">
        <v>7529</v>
      </c>
      <c r="M418">
        <v>287</v>
      </c>
      <c r="N418">
        <v>415</v>
      </c>
      <c r="O418">
        <v>2903</v>
      </c>
      <c r="P418">
        <v>1186</v>
      </c>
      <c r="R418" s="7">
        <v>415</v>
      </c>
      <c r="S418" t="b">
        <f>OR(Tabla1[[#This Row],[Tiempo_lineal (ns)]]&gt;$C$508,Tabla1[[#This Row],[Tiempo_lineal (ns)]]&lt;$C$509)</f>
        <v>0</v>
      </c>
      <c r="T418" t="b">
        <f>OR(Tabla1[[#This Row],[Tiempo_normal (ns)]]&gt;$D$508,Tabla1[[#This Row],[Tiempo_normal (ns)]]&lt;$D$509)</f>
        <v>0</v>
      </c>
      <c r="U418" s="7">
        <v>415</v>
      </c>
      <c r="V418" t="b">
        <f>OR(Tabla3[[#This Row],[Tiempo_lineal (ns)]]&gt;$F$508,Tabla3[[#This Row],[Tiempo_lineal (ns)]]&lt;$F$509)</f>
        <v>0</v>
      </c>
      <c r="W418" t="b">
        <f>OR(Tabla3[[#This Row],[Tiempo_normal (ns)]]&gt;$G$508,Tabla3[[#This Row],[Tiempo_normal (ns)]]&lt;$G$509)</f>
        <v>0</v>
      </c>
      <c r="X418" s="7">
        <v>415</v>
      </c>
      <c r="Y418" t="b">
        <f>OR(Tabla4[[#This Row],[Tiempo_lineal (ns)]]&gt;$I$508,Tabla4[[#This Row],[Tiempo_lineal (ns)]]&lt;$I$509)</f>
        <v>0</v>
      </c>
      <c r="Z418" t="b">
        <f>OR(Tabla4[[#This Row],[Tiempo_normal (ns)]]&gt;$J$508,Tabla4[[#This Row],[Tiempo_normal (ns)]]&lt;$J$509)</f>
        <v>0</v>
      </c>
      <c r="AA418" s="7">
        <v>415</v>
      </c>
      <c r="AB418" t="b">
        <f>OR(Tabla5[[#This Row],[Tiempo_lineal (ns)]]&gt;$L$508,Tabla5[[#This Row],[Tiempo_lineal (ns)]]&lt;$L$509)</f>
        <v>1</v>
      </c>
      <c r="AC418" t="b">
        <f>OR(Tabla5[[#This Row],[Tiempo_normal (ns)]]&gt;$M$508,Tabla5[[#This Row],[Tiempo_normal (ns)]]&lt;$M$509)</f>
        <v>0</v>
      </c>
      <c r="AD418" s="7">
        <v>415</v>
      </c>
      <c r="AE418" t="b">
        <f>OR(Tabla6[[#This Row],[Tiempo_lineal (ns)]]&gt;$O$508,Tabla6[[#This Row],[Tiempo_lineal (ns)]]&lt;$O$509)</f>
        <v>0</v>
      </c>
      <c r="AF418" s="1" t="b">
        <f>OR(Tabla6[[#This Row],[Tiempo_normal (ns)]]&gt;$P$508,Tabla6[[#This Row],[Tiempo_normal (ns)]]&lt;$P$509)</f>
        <v>0</v>
      </c>
    </row>
    <row r="419" spans="2:32" x14ac:dyDescent="0.3">
      <c r="B419">
        <v>416</v>
      </c>
      <c r="C419">
        <v>152</v>
      </c>
      <c r="D419">
        <v>75</v>
      </c>
      <c r="E419">
        <v>416</v>
      </c>
      <c r="F419">
        <v>227</v>
      </c>
      <c r="G419">
        <v>248</v>
      </c>
      <c r="H419">
        <v>416</v>
      </c>
      <c r="I419">
        <v>234</v>
      </c>
      <c r="J419">
        <v>756</v>
      </c>
      <c r="K419">
        <v>416</v>
      </c>
      <c r="L419">
        <v>2580</v>
      </c>
      <c r="M419">
        <v>153</v>
      </c>
      <c r="N419">
        <v>416</v>
      </c>
      <c r="O419">
        <v>2855</v>
      </c>
      <c r="P419">
        <v>1306</v>
      </c>
      <c r="R419" s="8">
        <v>416</v>
      </c>
      <c r="S419" t="b">
        <f>OR(Tabla1[[#This Row],[Tiempo_lineal (ns)]]&gt;$C$508,Tabla1[[#This Row],[Tiempo_lineal (ns)]]&lt;$C$509)</f>
        <v>0</v>
      </c>
      <c r="T419" t="b">
        <f>OR(Tabla1[[#This Row],[Tiempo_normal (ns)]]&gt;$D$508,Tabla1[[#This Row],[Tiempo_normal (ns)]]&lt;$D$509)</f>
        <v>0</v>
      </c>
      <c r="U419" s="8">
        <v>416</v>
      </c>
      <c r="V419" t="b">
        <f>OR(Tabla3[[#This Row],[Tiempo_lineal (ns)]]&gt;$F$508,Tabla3[[#This Row],[Tiempo_lineal (ns)]]&lt;$F$509)</f>
        <v>0</v>
      </c>
      <c r="W419" t="b">
        <f>OR(Tabla3[[#This Row],[Tiempo_normal (ns)]]&gt;$G$508,Tabla3[[#This Row],[Tiempo_normal (ns)]]&lt;$G$509)</f>
        <v>1</v>
      </c>
      <c r="X419" s="8">
        <v>416</v>
      </c>
      <c r="Y419" t="b">
        <f>OR(Tabla4[[#This Row],[Tiempo_lineal (ns)]]&gt;$I$508,Tabla4[[#This Row],[Tiempo_lineal (ns)]]&lt;$I$509)</f>
        <v>0</v>
      </c>
      <c r="Z419" t="b">
        <f>OR(Tabla4[[#This Row],[Tiempo_normal (ns)]]&gt;$J$508,Tabla4[[#This Row],[Tiempo_normal (ns)]]&lt;$J$509)</f>
        <v>1</v>
      </c>
      <c r="AA419" s="8">
        <v>416</v>
      </c>
      <c r="AB419" t="b">
        <f>OR(Tabla5[[#This Row],[Tiempo_lineal (ns)]]&gt;$L$508,Tabla5[[#This Row],[Tiempo_lineal (ns)]]&lt;$L$509)</f>
        <v>0</v>
      </c>
      <c r="AC419" t="b">
        <f>OR(Tabla5[[#This Row],[Tiempo_normal (ns)]]&gt;$M$508,Tabla5[[#This Row],[Tiempo_normal (ns)]]&lt;$M$509)</f>
        <v>0</v>
      </c>
      <c r="AD419" s="8">
        <v>416</v>
      </c>
      <c r="AE419" t="b">
        <f>OR(Tabla6[[#This Row],[Tiempo_lineal (ns)]]&gt;$O$508,Tabla6[[#This Row],[Tiempo_lineal (ns)]]&lt;$O$509)</f>
        <v>0</v>
      </c>
      <c r="AF419" s="1" t="b">
        <f>OR(Tabla6[[#This Row],[Tiempo_normal (ns)]]&gt;$P$508,Tabla6[[#This Row],[Tiempo_normal (ns)]]&lt;$P$509)</f>
        <v>0</v>
      </c>
    </row>
    <row r="420" spans="2:32" x14ac:dyDescent="0.3">
      <c r="B420">
        <v>417</v>
      </c>
      <c r="C420">
        <v>143</v>
      </c>
      <c r="D420">
        <v>54</v>
      </c>
      <c r="E420">
        <v>417</v>
      </c>
      <c r="F420">
        <v>256</v>
      </c>
      <c r="G420">
        <v>132</v>
      </c>
      <c r="H420">
        <v>417</v>
      </c>
      <c r="I420">
        <v>258</v>
      </c>
      <c r="J420">
        <v>155</v>
      </c>
      <c r="K420">
        <v>417</v>
      </c>
      <c r="L420">
        <v>282</v>
      </c>
      <c r="M420">
        <v>440</v>
      </c>
      <c r="N420">
        <v>417</v>
      </c>
      <c r="O420">
        <v>1076</v>
      </c>
      <c r="P420">
        <v>1893</v>
      </c>
      <c r="R420" s="7">
        <v>417</v>
      </c>
      <c r="S420" t="b">
        <f>OR(Tabla1[[#This Row],[Tiempo_lineal (ns)]]&gt;$C$508,Tabla1[[#This Row],[Tiempo_lineal (ns)]]&lt;$C$509)</f>
        <v>0</v>
      </c>
      <c r="T420" t="b">
        <f>OR(Tabla1[[#This Row],[Tiempo_normal (ns)]]&gt;$D$508,Tabla1[[#This Row],[Tiempo_normal (ns)]]&lt;$D$509)</f>
        <v>0</v>
      </c>
      <c r="U420" s="7">
        <v>417</v>
      </c>
      <c r="V420" t="b">
        <f>OR(Tabla3[[#This Row],[Tiempo_lineal (ns)]]&gt;$F$508,Tabla3[[#This Row],[Tiempo_lineal (ns)]]&lt;$F$509)</f>
        <v>0</v>
      </c>
      <c r="W420" t="b">
        <f>OR(Tabla3[[#This Row],[Tiempo_normal (ns)]]&gt;$G$508,Tabla3[[#This Row],[Tiempo_normal (ns)]]&lt;$G$509)</f>
        <v>0</v>
      </c>
      <c r="X420" s="7">
        <v>417</v>
      </c>
      <c r="Y420" t="b">
        <f>OR(Tabla4[[#This Row],[Tiempo_lineal (ns)]]&gt;$I$508,Tabla4[[#This Row],[Tiempo_lineal (ns)]]&lt;$I$509)</f>
        <v>0</v>
      </c>
      <c r="Z420" t="b">
        <f>OR(Tabla4[[#This Row],[Tiempo_normal (ns)]]&gt;$J$508,Tabla4[[#This Row],[Tiempo_normal (ns)]]&lt;$J$509)</f>
        <v>0</v>
      </c>
      <c r="AA420" s="7">
        <v>417</v>
      </c>
      <c r="AB420" t="b">
        <f>OR(Tabla5[[#This Row],[Tiempo_lineal (ns)]]&gt;$L$508,Tabla5[[#This Row],[Tiempo_lineal (ns)]]&lt;$L$509)</f>
        <v>0</v>
      </c>
      <c r="AC420" t="b">
        <f>OR(Tabla5[[#This Row],[Tiempo_normal (ns)]]&gt;$M$508,Tabla5[[#This Row],[Tiempo_normal (ns)]]&lt;$M$509)</f>
        <v>0</v>
      </c>
      <c r="AD420" s="7">
        <v>417</v>
      </c>
      <c r="AE420" t="b">
        <f>OR(Tabla6[[#This Row],[Tiempo_lineal (ns)]]&gt;$O$508,Tabla6[[#This Row],[Tiempo_lineal (ns)]]&lt;$O$509)</f>
        <v>1</v>
      </c>
      <c r="AF420" s="1" t="b">
        <f>OR(Tabla6[[#This Row],[Tiempo_normal (ns)]]&gt;$P$508,Tabla6[[#This Row],[Tiempo_normal (ns)]]&lt;$P$509)</f>
        <v>0</v>
      </c>
    </row>
    <row r="421" spans="2:32" x14ac:dyDescent="0.3">
      <c r="B421">
        <v>418</v>
      </c>
      <c r="C421">
        <v>167</v>
      </c>
      <c r="D421">
        <v>102</v>
      </c>
      <c r="E421">
        <v>418</v>
      </c>
      <c r="F421">
        <v>200</v>
      </c>
      <c r="G421">
        <v>183</v>
      </c>
      <c r="H421">
        <v>418</v>
      </c>
      <c r="I421">
        <v>246</v>
      </c>
      <c r="J421">
        <v>230</v>
      </c>
      <c r="K421">
        <v>418</v>
      </c>
      <c r="L421">
        <v>1559</v>
      </c>
      <c r="M421">
        <v>535</v>
      </c>
      <c r="N421">
        <v>418</v>
      </c>
      <c r="O421">
        <v>1875</v>
      </c>
      <c r="P421">
        <v>1331</v>
      </c>
      <c r="R421" s="8">
        <v>418</v>
      </c>
      <c r="S421" t="b">
        <f>OR(Tabla1[[#This Row],[Tiempo_lineal (ns)]]&gt;$C$508,Tabla1[[#This Row],[Tiempo_lineal (ns)]]&lt;$C$509)</f>
        <v>0</v>
      </c>
      <c r="T421" t="b">
        <f>OR(Tabla1[[#This Row],[Tiempo_normal (ns)]]&gt;$D$508,Tabla1[[#This Row],[Tiempo_normal (ns)]]&lt;$D$509)</f>
        <v>0</v>
      </c>
      <c r="U421" s="8">
        <v>418</v>
      </c>
      <c r="V421" t="b">
        <f>OR(Tabla3[[#This Row],[Tiempo_lineal (ns)]]&gt;$F$508,Tabla3[[#This Row],[Tiempo_lineal (ns)]]&lt;$F$509)</f>
        <v>0</v>
      </c>
      <c r="W421" t="b">
        <f>OR(Tabla3[[#This Row],[Tiempo_normal (ns)]]&gt;$G$508,Tabla3[[#This Row],[Tiempo_normal (ns)]]&lt;$G$509)</f>
        <v>0</v>
      </c>
      <c r="X421" s="8">
        <v>418</v>
      </c>
      <c r="Y421" t="b">
        <f>OR(Tabla4[[#This Row],[Tiempo_lineal (ns)]]&gt;$I$508,Tabla4[[#This Row],[Tiempo_lineal (ns)]]&lt;$I$509)</f>
        <v>0</v>
      </c>
      <c r="Z421" t="b">
        <f>OR(Tabla4[[#This Row],[Tiempo_normal (ns)]]&gt;$J$508,Tabla4[[#This Row],[Tiempo_normal (ns)]]&lt;$J$509)</f>
        <v>0</v>
      </c>
      <c r="AA421" s="8">
        <v>418</v>
      </c>
      <c r="AB421" t="b">
        <f>OR(Tabla5[[#This Row],[Tiempo_lineal (ns)]]&gt;$L$508,Tabla5[[#This Row],[Tiempo_lineal (ns)]]&lt;$L$509)</f>
        <v>0</v>
      </c>
      <c r="AC421" t="b">
        <f>OR(Tabla5[[#This Row],[Tiempo_normal (ns)]]&gt;$M$508,Tabla5[[#This Row],[Tiempo_normal (ns)]]&lt;$M$509)</f>
        <v>0</v>
      </c>
      <c r="AD421" s="8">
        <v>418</v>
      </c>
      <c r="AE421" t="b">
        <f>OR(Tabla6[[#This Row],[Tiempo_lineal (ns)]]&gt;$O$508,Tabla6[[#This Row],[Tiempo_lineal (ns)]]&lt;$O$509)</f>
        <v>0</v>
      </c>
      <c r="AF421" s="1" t="b">
        <f>OR(Tabla6[[#This Row],[Tiempo_normal (ns)]]&gt;$P$508,Tabla6[[#This Row],[Tiempo_normal (ns)]]&lt;$P$509)</f>
        <v>0</v>
      </c>
    </row>
    <row r="422" spans="2:32" x14ac:dyDescent="0.3">
      <c r="B422">
        <v>419</v>
      </c>
      <c r="C422">
        <v>150</v>
      </c>
      <c r="D422">
        <v>102</v>
      </c>
      <c r="E422">
        <v>419</v>
      </c>
      <c r="F422">
        <v>261</v>
      </c>
      <c r="G422">
        <v>170</v>
      </c>
      <c r="H422">
        <v>419</v>
      </c>
      <c r="I422">
        <v>225</v>
      </c>
      <c r="J422">
        <v>156</v>
      </c>
      <c r="K422">
        <v>419</v>
      </c>
      <c r="L422">
        <v>1613</v>
      </c>
      <c r="M422">
        <v>623</v>
      </c>
      <c r="N422">
        <v>419</v>
      </c>
      <c r="O422">
        <v>2153</v>
      </c>
      <c r="P422">
        <v>1903</v>
      </c>
      <c r="R422" s="7">
        <v>419</v>
      </c>
      <c r="S422" t="b">
        <f>OR(Tabla1[[#This Row],[Tiempo_lineal (ns)]]&gt;$C$508,Tabla1[[#This Row],[Tiempo_lineal (ns)]]&lt;$C$509)</f>
        <v>0</v>
      </c>
      <c r="T422" t="b">
        <f>OR(Tabla1[[#This Row],[Tiempo_normal (ns)]]&gt;$D$508,Tabla1[[#This Row],[Tiempo_normal (ns)]]&lt;$D$509)</f>
        <v>0</v>
      </c>
      <c r="U422" s="7">
        <v>419</v>
      </c>
      <c r="V422" t="b">
        <f>OR(Tabla3[[#This Row],[Tiempo_lineal (ns)]]&gt;$F$508,Tabla3[[#This Row],[Tiempo_lineal (ns)]]&lt;$F$509)</f>
        <v>0</v>
      </c>
      <c r="W422" t="b">
        <f>OR(Tabla3[[#This Row],[Tiempo_normal (ns)]]&gt;$G$508,Tabla3[[#This Row],[Tiempo_normal (ns)]]&lt;$G$509)</f>
        <v>0</v>
      </c>
      <c r="X422" s="7">
        <v>419</v>
      </c>
      <c r="Y422" t="b">
        <f>OR(Tabla4[[#This Row],[Tiempo_lineal (ns)]]&gt;$I$508,Tabla4[[#This Row],[Tiempo_lineal (ns)]]&lt;$I$509)</f>
        <v>0</v>
      </c>
      <c r="Z422" t="b">
        <f>OR(Tabla4[[#This Row],[Tiempo_normal (ns)]]&gt;$J$508,Tabla4[[#This Row],[Tiempo_normal (ns)]]&lt;$J$509)</f>
        <v>0</v>
      </c>
      <c r="AA422" s="7">
        <v>419</v>
      </c>
      <c r="AB422" t="b">
        <f>OR(Tabla5[[#This Row],[Tiempo_lineal (ns)]]&gt;$L$508,Tabla5[[#This Row],[Tiempo_lineal (ns)]]&lt;$L$509)</f>
        <v>0</v>
      </c>
      <c r="AC422" t="b">
        <f>OR(Tabla5[[#This Row],[Tiempo_normal (ns)]]&gt;$M$508,Tabla5[[#This Row],[Tiempo_normal (ns)]]&lt;$M$509)</f>
        <v>0</v>
      </c>
      <c r="AD422" s="7">
        <v>419</v>
      </c>
      <c r="AE422" t="b">
        <f>OR(Tabla6[[#This Row],[Tiempo_lineal (ns)]]&gt;$O$508,Tabla6[[#This Row],[Tiempo_lineal (ns)]]&lt;$O$509)</f>
        <v>0</v>
      </c>
      <c r="AF422" s="1" t="b">
        <f>OR(Tabla6[[#This Row],[Tiempo_normal (ns)]]&gt;$P$508,Tabla6[[#This Row],[Tiempo_normal (ns)]]&lt;$P$509)</f>
        <v>0</v>
      </c>
    </row>
    <row r="423" spans="2:32" x14ac:dyDescent="0.3">
      <c r="B423">
        <v>420</v>
      </c>
      <c r="C423">
        <v>86</v>
      </c>
      <c r="D423">
        <v>186</v>
      </c>
      <c r="E423">
        <v>420</v>
      </c>
      <c r="F423">
        <v>227</v>
      </c>
      <c r="G423">
        <v>130</v>
      </c>
      <c r="H423">
        <v>420</v>
      </c>
      <c r="I423">
        <v>223</v>
      </c>
      <c r="J423">
        <v>282</v>
      </c>
      <c r="K423">
        <v>420</v>
      </c>
      <c r="L423">
        <v>655</v>
      </c>
      <c r="M423">
        <v>417</v>
      </c>
      <c r="N423">
        <v>420</v>
      </c>
      <c r="O423">
        <v>2168</v>
      </c>
      <c r="P423">
        <v>1734</v>
      </c>
      <c r="R423" s="8">
        <v>420</v>
      </c>
      <c r="S423" t="b">
        <f>OR(Tabla1[[#This Row],[Tiempo_lineal (ns)]]&gt;$C$508,Tabla1[[#This Row],[Tiempo_lineal (ns)]]&lt;$C$509)</f>
        <v>0</v>
      </c>
      <c r="T423" t="b">
        <f>OR(Tabla1[[#This Row],[Tiempo_normal (ns)]]&gt;$D$508,Tabla1[[#This Row],[Tiempo_normal (ns)]]&lt;$D$509)</f>
        <v>1</v>
      </c>
      <c r="U423" s="8">
        <v>420</v>
      </c>
      <c r="V423" t="b">
        <f>OR(Tabla3[[#This Row],[Tiempo_lineal (ns)]]&gt;$F$508,Tabla3[[#This Row],[Tiempo_lineal (ns)]]&lt;$F$509)</f>
        <v>0</v>
      </c>
      <c r="W423" t="b">
        <f>OR(Tabla3[[#This Row],[Tiempo_normal (ns)]]&gt;$G$508,Tabla3[[#This Row],[Tiempo_normal (ns)]]&lt;$G$509)</f>
        <v>0</v>
      </c>
      <c r="X423" s="8">
        <v>420</v>
      </c>
      <c r="Y423" t="b">
        <f>OR(Tabla4[[#This Row],[Tiempo_lineal (ns)]]&gt;$I$508,Tabla4[[#This Row],[Tiempo_lineal (ns)]]&lt;$I$509)</f>
        <v>0</v>
      </c>
      <c r="Z423" t="b">
        <f>OR(Tabla4[[#This Row],[Tiempo_normal (ns)]]&gt;$J$508,Tabla4[[#This Row],[Tiempo_normal (ns)]]&lt;$J$509)</f>
        <v>0</v>
      </c>
      <c r="AA423" s="8">
        <v>420</v>
      </c>
      <c r="AB423" t="b">
        <f>OR(Tabla5[[#This Row],[Tiempo_lineal (ns)]]&gt;$L$508,Tabla5[[#This Row],[Tiempo_lineal (ns)]]&lt;$L$509)</f>
        <v>0</v>
      </c>
      <c r="AC423" t="b">
        <f>OR(Tabla5[[#This Row],[Tiempo_normal (ns)]]&gt;$M$508,Tabla5[[#This Row],[Tiempo_normal (ns)]]&lt;$M$509)</f>
        <v>0</v>
      </c>
      <c r="AD423" s="8">
        <v>420</v>
      </c>
      <c r="AE423" t="b">
        <f>OR(Tabla6[[#This Row],[Tiempo_lineal (ns)]]&gt;$O$508,Tabla6[[#This Row],[Tiempo_lineal (ns)]]&lt;$O$509)</f>
        <v>0</v>
      </c>
      <c r="AF423" s="1" t="b">
        <f>OR(Tabla6[[#This Row],[Tiempo_normal (ns)]]&gt;$P$508,Tabla6[[#This Row],[Tiempo_normal (ns)]]&lt;$P$509)</f>
        <v>0</v>
      </c>
    </row>
    <row r="424" spans="2:32" x14ac:dyDescent="0.3">
      <c r="B424">
        <v>421</v>
      </c>
      <c r="C424">
        <v>140</v>
      </c>
      <c r="D424">
        <v>74</v>
      </c>
      <c r="E424">
        <v>421</v>
      </c>
      <c r="F424">
        <v>185</v>
      </c>
      <c r="G424">
        <v>142</v>
      </c>
      <c r="H424">
        <v>421</v>
      </c>
      <c r="I424">
        <v>201</v>
      </c>
      <c r="J424">
        <v>196</v>
      </c>
      <c r="K424">
        <v>421</v>
      </c>
      <c r="L424">
        <v>738</v>
      </c>
      <c r="M424">
        <v>423</v>
      </c>
      <c r="N424">
        <v>421</v>
      </c>
      <c r="O424">
        <v>3196</v>
      </c>
      <c r="P424">
        <v>1365</v>
      </c>
      <c r="R424" s="7">
        <v>421</v>
      </c>
      <c r="S424" t="b">
        <f>OR(Tabla1[[#This Row],[Tiempo_lineal (ns)]]&gt;$C$508,Tabla1[[#This Row],[Tiempo_lineal (ns)]]&lt;$C$509)</f>
        <v>0</v>
      </c>
      <c r="T424" t="b">
        <f>OR(Tabla1[[#This Row],[Tiempo_normal (ns)]]&gt;$D$508,Tabla1[[#This Row],[Tiempo_normal (ns)]]&lt;$D$509)</f>
        <v>0</v>
      </c>
      <c r="U424" s="7">
        <v>421</v>
      </c>
      <c r="V424" t="b">
        <f>OR(Tabla3[[#This Row],[Tiempo_lineal (ns)]]&gt;$F$508,Tabla3[[#This Row],[Tiempo_lineal (ns)]]&lt;$F$509)</f>
        <v>0</v>
      </c>
      <c r="W424" t="b">
        <f>OR(Tabla3[[#This Row],[Tiempo_normal (ns)]]&gt;$G$508,Tabla3[[#This Row],[Tiempo_normal (ns)]]&lt;$G$509)</f>
        <v>0</v>
      </c>
      <c r="X424" s="7">
        <v>421</v>
      </c>
      <c r="Y424" t="b">
        <f>OR(Tabla4[[#This Row],[Tiempo_lineal (ns)]]&gt;$I$508,Tabla4[[#This Row],[Tiempo_lineal (ns)]]&lt;$I$509)</f>
        <v>0</v>
      </c>
      <c r="Z424" t="b">
        <f>OR(Tabla4[[#This Row],[Tiempo_normal (ns)]]&gt;$J$508,Tabla4[[#This Row],[Tiempo_normal (ns)]]&lt;$J$509)</f>
        <v>0</v>
      </c>
      <c r="AA424" s="7">
        <v>421</v>
      </c>
      <c r="AB424" t="b">
        <f>OR(Tabla5[[#This Row],[Tiempo_lineal (ns)]]&gt;$L$508,Tabla5[[#This Row],[Tiempo_lineal (ns)]]&lt;$L$509)</f>
        <v>0</v>
      </c>
      <c r="AC424" t="b">
        <f>OR(Tabla5[[#This Row],[Tiempo_normal (ns)]]&gt;$M$508,Tabla5[[#This Row],[Tiempo_normal (ns)]]&lt;$M$509)</f>
        <v>0</v>
      </c>
      <c r="AD424" s="7">
        <v>421</v>
      </c>
      <c r="AE424" t="b">
        <f>OR(Tabla6[[#This Row],[Tiempo_lineal (ns)]]&gt;$O$508,Tabla6[[#This Row],[Tiempo_lineal (ns)]]&lt;$O$509)</f>
        <v>0</v>
      </c>
      <c r="AF424" s="1" t="b">
        <f>OR(Tabla6[[#This Row],[Tiempo_normal (ns)]]&gt;$P$508,Tabla6[[#This Row],[Tiempo_normal (ns)]]&lt;$P$509)</f>
        <v>0</v>
      </c>
    </row>
    <row r="425" spans="2:32" x14ac:dyDescent="0.3">
      <c r="B425">
        <v>422</v>
      </c>
      <c r="C425">
        <v>96</v>
      </c>
      <c r="D425">
        <v>57</v>
      </c>
      <c r="E425">
        <v>422</v>
      </c>
      <c r="F425">
        <v>202</v>
      </c>
      <c r="G425">
        <v>181</v>
      </c>
      <c r="H425">
        <v>422</v>
      </c>
      <c r="I425">
        <v>456</v>
      </c>
      <c r="J425">
        <v>152</v>
      </c>
      <c r="K425">
        <v>422</v>
      </c>
      <c r="L425">
        <v>3279</v>
      </c>
      <c r="M425">
        <v>552</v>
      </c>
      <c r="N425">
        <v>422</v>
      </c>
      <c r="O425">
        <v>4491</v>
      </c>
      <c r="P425">
        <v>1586</v>
      </c>
      <c r="R425" s="8">
        <v>422</v>
      </c>
      <c r="S425" t="b">
        <f>OR(Tabla1[[#This Row],[Tiempo_lineal (ns)]]&gt;$C$508,Tabla1[[#This Row],[Tiempo_lineal (ns)]]&lt;$C$509)</f>
        <v>0</v>
      </c>
      <c r="T425" t="b">
        <f>OR(Tabla1[[#This Row],[Tiempo_normal (ns)]]&gt;$D$508,Tabla1[[#This Row],[Tiempo_normal (ns)]]&lt;$D$509)</f>
        <v>0</v>
      </c>
      <c r="U425" s="8">
        <v>422</v>
      </c>
      <c r="V425" t="b">
        <f>OR(Tabla3[[#This Row],[Tiempo_lineal (ns)]]&gt;$F$508,Tabla3[[#This Row],[Tiempo_lineal (ns)]]&lt;$F$509)</f>
        <v>0</v>
      </c>
      <c r="W425" t="b">
        <f>OR(Tabla3[[#This Row],[Tiempo_normal (ns)]]&gt;$G$508,Tabla3[[#This Row],[Tiempo_normal (ns)]]&lt;$G$509)</f>
        <v>0</v>
      </c>
      <c r="X425" s="8">
        <v>422</v>
      </c>
      <c r="Y425" t="b">
        <f>OR(Tabla4[[#This Row],[Tiempo_lineal (ns)]]&gt;$I$508,Tabla4[[#This Row],[Tiempo_lineal (ns)]]&lt;$I$509)</f>
        <v>0</v>
      </c>
      <c r="Z425" t="b">
        <f>OR(Tabla4[[#This Row],[Tiempo_normal (ns)]]&gt;$J$508,Tabla4[[#This Row],[Tiempo_normal (ns)]]&lt;$J$509)</f>
        <v>0</v>
      </c>
      <c r="AA425" s="8">
        <v>422</v>
      </c>
      <c r="AB425" t="b">
        <f>OR(Tabla5[[#This Row],[Tiempo_lineal (ns)]]&gt;$L$508,Tabla5[[#This Row],[Tiempo_lineal (ns)]]&lt;$L$509)</f>
        <v>0</v>
      </c>
      <c r="AC425" t="b">
        <f>OR(Tabla5[[#This Row],[Tiempo_normal (ns)]]&gt;$M$508,Tabla5[[#This Row],[Tiempo_normal (ns)]]&lt;$M$509)</f>
        <v>0</v>
      </c>
      <c r="AD425" s="8">
        <v>422</v>
      </c>
      <c r="AE425" t="b">
        <f>OR(Tabla6[[#This Row],[Tiempo_lineal (ns)]]&gt;$O$508,Tabla6[[#This Row],[Tiempo_lineal (ns)]]&lt;$O$509)</f>
        <v>1</v>
      </c>
      <c r="AF425" s="1" t="b">
        <f>OR(Tabla6[[#This Row],[Tiempo_normal (ns)]]&gt;$P$508,Tabla6[[#This Row],[Tiempo_normal (ns)]]&lt;$P$509)</f>
        <v>0</v>
      </c>
    </row>
    <row r="426" spans="2:32" x14ac:dyDescent="0.3">
      <c r="B426">
        <v>423</v>
      </c>
      <c r="C426">
        <v>122</v>
      </c>
      <c r="D426">
        <v>68</v>
      </c>
      <c r="E426">
        <v>423</v>
      </c>
      <c r="F426">
        <v>191</v>
      </c>
      <c r="G426">
        <v>127</v>
      </c>
      <c r="H426">
        <v>423</v>
      </c>
      <c r="I426">
        <v>285</v>
      </c>
      <c r="J426">
        <v>175</v>
      </c>
      <c r="K426">
        <v>423</v>
      </c>
      <c r="L426">
        <v>906</v>
      </c>
      <c r="M426">
        <v>796</v>
      </c>
      <c r="N426">
        <v>423</v>
      </c>
      <c r="O426">
        <v>3191</v>
      </c>
      <c r="P426">
        <v>1494</v>
      </c>
      <c r="R426" s="7">
        <v>423</v>
      </c>
      <c r="S426" t="b">
        <f>OR(Tabla1[[#This Row],[Tiempo_lineal (ns)]]&gt;$C$508,Tabla1[[#This Row],[Tiempo_lineal (ns)]]&lt;$C$509)</f>
        <v>0</v>
      </c>
      <c r="T426" t="b">
        <f>OR(Tabla1[[#This Row],[Tiempo_normal (ns)]]&gt;$D$508,Tabla1[[#This Row],[Tiempo_normal (ns)]]&lt;$D$509)</f>
        <v>0</v>
      </c>
      <c r="U426" s="7">
        <v>423</v>
      </c>
      <c r="V426" t="b">
        <f>OR(Tabla3[[#This Row],[Tiempo_lineal (ns)]]&gt;$F$508,Tabla3[[#This Row],[Tiempo_lineal (ns)]]&lt;$F$509)</f>
        <v>0</v>
      </c>
      <c r="W426" t="b">
        <f>OR(Tabla3[[#This Row],[Tiempo_normal (ns)]]&gt;$G$508,Tabla3[[#This Row],[Tiempo_normal (ns)]]&lt;$G$509)</f>
        <v>0</v>
      </c>
      <c r="X426" s="7">
        <v>423</v>
      </c>
      <c r="Y426" t="b">
        <f>OR(Tabla4[[#This Row],[Tiempo_lineal (ns)]]&gt;$I$508,Tabla4[[#This Row],[Tiempo_lineal (ns)]]&lt;$I$509)</f>
        <v>0</v>
      </c>
      <c r="Z426" t="b">
        <f>OR(Tabla4[[#This Row],[Tiempo_normal (ns)]]&gt;$J$508,Tabla4[[#This Row],[Tiempo_normal (ns)]]&lt;$J$509)</f>
        <v>0</v>
      </c>
      <c r="AA426" s="7">
        <v>423</v>
      </c>
      <c r="AB426" t="b">
        <f>OR(Tabla5[[#This Row],[Tiempo_lineal (ns)]]&gt;$L$508,Tabla5[[#This Row],[Tiempo_lineal (ns)]]&lt;$L$509)</f>
        <v>0</v>
      </c>
      <c r="AC426" t="b">
        <f>OR(Tabla5[[#This Row],[Tiempo_normal (ns)]]&gt;$M$508,Tabla5[[#This Row],[Tiempo_normal (ns)]]&lt;$M$509)</f>
        <v>0</v>
      </c>
      <c r="AD426" s="7">
        <v>423</v>
      </c>
      <c r="AE426" t="b">
        <f>OR(Tabla6[[#This Row],[Tiempo_lineal (ns)]]&gt;$O$508,Tabla6[[#This Row],[Tiempo_lineal (ns)]]&lt;$O$509)</f>
        <v>0</v>
      </c>
      <c r="AF426" s="1" t="b">
        <f>OR(Tabla6[[#This Row],[Tiempo_normal (ns)]]&gt;$P$508,Tabla6[[#This Row],[Tiempo_normal (ns)]]&lt;$P$509)</f>
        <v>0</v>
      </c>
    </row>
    <row r="427" spans="2:32" x14ac:dyDescent="0.3">
      <c r="B427">
        <v>424</v>
      </c>
      <c r="C427">
        <v>109</v>
      </c>
      <c r="D427">
        <v>66</v>
      </c>
      <c r="E427">
        <v>424</v>
      </c>
      <c r="F427">
        <v>119</v>
      </c>
      <c r="G427">
        <v>130</v>
      </c>
      <c r="H427">
        <v>424</v>
      </c>
      <c r="I427">
        <v>575</v>
      </c>
      <c r="J427">
        <v>196</v>
      </c>
      <c r="K427">
        <v>424</v>
      </c>
      <c r="L427">
        <v>564</v>
      </c>
      <c r="M427">
        <v>428</v>
      </c>
      <c r="N427">
        <v>424</v>
      </c>
      <c r="O427">
        <v>2657</v>
      </c>
      <c r="P427">
        <v>1848</v>
      </c>
      <c r="R427" s="8">
        <v>424</v>
      </c>
      <c r="S427" t="b">
        <f>OR(Tabla1[[#This Row],[Tiempo_lineal (ns)]]&gt;$C$508,Tabla1[[#This Row],[Tiempo_lineal (ns)]]&lt;$C$509)</f>
        <v>0</v>
      </c>
      <c r="T427" t="b">
        <f>OR(Tabla1[[#This Row],[Tiempo_normal (ns)]]&gt;$D$508,Tabla1[[#This Row],[Tiempo_normal (ns)]]&lt;$D$509)</f>
        <v>0</v>
      </c>
      <c r="U427" s="8">
        <v>424</v>
      </c>
      <c r="V427" t="b">
        <f>OR(Tabla3[[#This Row],[Tiempo_lineal (ns)]]&gt;$F$508,Tabla3[[#This Row],[Tiempo_lineal (ns)]]&lt;$F$509)</f>
        <v>0</v>
      </c>
      <c r="W427" t="b">
        <f>OR(Tabla3[[#This Row],[Tiempo_normal (ns)]]&gt;$G$508,Tabla3[[#This Row],[Tiempo_normal (ns)]]&lt;$G$509)</f>
        <v>0</v>
      </c>
      <c r="X427" s="8">
        <v>424</v>
      </c>
      <c r="Y427" t="b">
        <f>OR(Tabla4[[#This Row],[Tiempo_lineal (ns)]]&gt;$I$508,Tabla4[[#This Row],[Tiempo_lineal (ns)]]&lt;$I$509)</f>
        <v>1</v>
      </c>
      <c r="Z427" t="b">
        <f>OR(Tabla4[[#This Row],[Tiempo_normal (ns)]]&gt;$J$508,Tabla4[[#This Row],[Tiempo_normal (ns)]]&lt;$J$509)</f>
        <v>0</v>
      </c>
      <c r="AA427" s="8">
        <v>424</v>
      </c>
      <c r="AB427" t="b">
        <f>OR(Tabla5[[#This Row],[Tiempo_lineal (ns)]]&gt;$L$508,Tabla5[[#This Row],[Tiempo_lineal (ns)]]&lt;$L$509)</f>
        <v>0</v>
      </c>
      <c r="AC427" t="b">
        <f>OR(Tabla5[[#This Row],[Tiempo_normal (ns)]]&gt;$M$508,Tabla5[[#This Row],[Tiempo_normal (ns)]]&lt;$M$509)</f>
        <v>0</v>
      </c>
      <c r="AD427" s="8">
        <v>424</v>
      </c>
      <c r="AE427" t="b">
        <f>OR(Tabla6[[#This Row],[Tiempo_lineal (ns)]]&gt;$O$508,Tabla6[[#This Row],[Tiempo_lineal (ns)]]&lt;$O$509)</f>
        <v>0</v>
      </c>
      <c r="AF427" s="1" t="b">
        <f>OR(Tabla6[[#This Row],[Tiempo_normal (ns)]]&gt;$P$508,Tabla6[[#This Row],[Tiempo_normal (ns)]]&lt;$P$509)</f>
        <v>0</v>
      </c>
    </row>
    <row r="428" spans="2:32" x14ac:dyDescent="0.3">
      <c r="B428">
        <v>425</v>
      </c>
      <c r="C428">
        <v>113</v>
      </c>
      <c r="D428">
        <v>38</v>
      </c>
      <c r="E428">
        <v>425</v>
      </c>
      <c r="F428">
        <v>197</v>
      </c>
      <c r="G428">
        <v>97</v>
      </c>
      <c r="H428">
        <v>425</v>
      </c>
      <c r="I428">
        <v>205</v>
      </c>
      <c r="J428">
        <v>105</v>
      </c>
      <c r="K428">
        <v>425</v>
      </c>
      <c r="L428">
        <v>276</v>
      </c>
      <c r="M428">
        <v>508</v>
      </c>
      <c r="N428">
        <v>425</v>
      </c>
      <c r="O428">
        <v>2579</v>
      </c>
      <c r="P428">
        <v>1718</v>
      </c>
      <c r="R428" s="7">
        <v>425</v>
      </c>
      <c r="S428" t="b">
        <f>OR(Tabla1[[#This Row],[Tiempo_lineal (ns)]]&gt;$C$508,Tabla1[[#This Row],[Tiempo_lineal (ns)]]&lt;$C$509)</f>
        <v>0</v>
      </c>
      <c r="T428" t="b">
        <f>OR(Tabla1[[#This Row],[Tiempo_normal (ns)]]&gt;$D$508,Tabla1[[#This Row],[Tiempo_normal (ns)]]&lt;$D$509)</f>
        <v>0</v>
      </c>
      <c r="U428" s="7">
        <v>425</v>
      </c>
      <c r="V428" t="b">
        <f>OR(Tabla3[[#This Row],[Tiempo_lineal (ns)]]&gt;$F$508,Tabla3[[#This Row],[Tiempo_lineal (ns)]]&lt;$F$509)</f>
        <v>0</v>
      </c>
      <c r="W428" t="b">
        <f>OR(Tabla3[[#This Row],[Tiempo_normal (ns)]]&gt;$G$508,Tabla3[[#This Row],[Tiempo_normal (ns)]]&lt;$G$509)</f>
        <v>0</v>
      </c>
      <c r="X428" s="7">
        <v>425</v>
      </c>
      <c r="Y428" t="b">
        <f>OR(Tabla4[[#This Row],[Tiempo_lineal (ns)]]&gt;$I$508,Tabla4[[#This Row],[Tiempo_lineal (ns)]]&lt;$I$509)</f>
        <v>0</v>
      </c>
      <c r="Z428" t="b">
        <f>OR(Tabla4[[#This Row],[Tiempo_normal (ns)]]&gt;$J$508,Tabla4[[#This Row],[Tiempo_normal (ns)]]&lt;$J$509)</f>
        <v>0</v>
      </c>
      <c r="AA428" s="7">
        <v>425</v>
      </c>
      <c r="AB428" t="b">
        <f>OR(Tabla5[[#This Row],[Tiempo_lineal (ns)]]&gt;$L$508,Tabla5[[#This Row],[Tiempo_lineal (ns)]]&lt;$L$509)</f>
        <v>0</v>
      </c>
      <c r="AC428" t="b">
        <f>OR(Tabla5[[#This Row],[Tiempo_normal (ns)]]&gt;$M$508,Tabla5[[#This Row],[Tiempo_normal (ns)]]&lt;$M$509)</f>
        <v>0</v>
      </c>
      <c r="AD428" s="7">
        <v>425</v>
      </c>
      <c r="AE428" t="b">
        <f>OR(Tabla6[[#This Row],[Tiempo_lineal (ns)]]&gt;$O$508,Tabla6[[#This Row],[Tiempo_lineal (ns)]]&lt;$O$509)</f>
        <v>0</v>
      </c>
      <c r="AF428" s="1" t="b">
        <f>OR(Tabla6[[#This Row],[Tiempo_normal (ns)]]&gt;$P$508,Tabla6[[#This Row],[Tiempo_normal (ns)]]&lt;$P$509)</f>
        <v>0</v>
      </c>
    </row>
    <row r="429" spans="2:32" x14ac:dyDescent="0.3">
      <c r="B429">
        <v>426</v>
      </c>
      <c r="C429">
        <v>134</v>
      </c>
      <c r="D429">
        <v>53</v>
      </c>
      <c r="E429">
        <v>426</v>
      </c>
      <c r="F429">
        <v>209</v>
      </c>
      <c r="G429">
        <v>296</v>
      </c>
      <c r="H429">
        <v>426</v>
      </c>
      <c r="I429">
        <v>248</v>
      </c>
      <c r="J429">
        <v>213</v>
      </c>
      <c r="K429">
        <v>426</v>
      </c>
      <c r="L429">
        <v>888</v>
      </c>
      <c r="M429">
        <v>568</v>
      </c>
      <c r="N429">
        <v>426</v>
      </c>
      <c r="O429">
        <v>12514</v>
      </c>
      <c r="P429">
        <v>765</v>
      </c>
      <c r="R429" s="8">
        <v>426</v>
      </c>
      <c r="S429" t="b">
        <f>OR(Tabla1[[#This Row],[Tiempo_lineal (ns)]]&gt;$C$508,Tabla1[[#This Row],[Tiempo_lineal (ns)]]&lt;$C$509)</f>
        <v>0</v>
      </c>
      <c r="T429" t="b">
        <f>OR(Tabla1[[#This Row],[Tiempo_normal (ns)]]&gt;$D$508,Tabla1[[#This Row],[Tiempo_normal (ns)]]&lt;$D$509)</f>
        <v>0</v>
      </c>
      <c r="U429" s="8">
        <v>426</v>
      </c>
      <c r="V429" t="b">
        <f>OR(Tabla3[[#This Row],[Tiempo_lineal (ns)]]&gt;$F$508,Tabla3[[#This Row],[Tiempo_lineal (ns)]]&lt;$F$509)</f>
        <v>0</v>
      </c>
      <c r="W429" t="b">
        <f>OR(Tabla3[[#This Row],[Tiempo_normal (ns)]]&gt;$G$508,Tabla3[[#This Row],[Tiempo_normal (ns)]]&lt;$G$509)</f>
        <v>1</v>
      </c>
      <c r="X429" s="8">
        <v>426</v>
      </c>
      <c r="Y429" t="b">
        <f>OR(Tabla4[[#This Row],[Tiempo_lineal (ns)]]&gt;$I$508,Tabla4[[#This Row],[Tiempo_lineal (ns)]]&lt;$I$509)</f>
        <v>0</v>
      </c>
      <c r="Z429" t="b">
        <f>OR(Tabla4[[#This Row],[Tiempo_normal (ns)]]&gt;$J$508,Tabla4[[#This Row],[Tiempo_normal (ns)]]&lt;$J$509)</f>
        <v>0</v>
      </c>
      <c r="AA429" s="8">
        <v>426</v>
      </c>
      <c r="AB429" t="b">
        <f>OR(Tabla5[[#This Row],[Tiempo_lineal (ns)]]&gt;$L$508,Tabla5[[#This Row],[Tiempo_lineal (ns)]]&lt;$L$509)</f>
        <v>0</v>
      </c>
      <c r="AC429" t="b">
        <f>OR(Tabla5[[#This Row],[Tiempo_normal (ns)]]&gt;$M$508,Tabla5[[#This Row],[Tiempo_normal (ns)]]&lt;$M$509)</f>
        <v>0</v>
      </c>
      <c r="AD429" s="8">
        <v>426</v>
      </c>
      <c r="AE429" t="b">
        <f>OR(Tabla6[[#This Row],[Tiempo_lineal (ns)]]&gt;$O$508,Tabla6[[#This Row],[Tiempo_lineal (ns)]]&lt;$O$509)</f>
        <v>1</v>
      </c>
      <c r="AF429" s="1" t="b">
        <f>OR(Tabla6[[#This Row],[Tiempo_normal (ns)]]&gt;$P$508,Tabla6[[#This Row],[Tiempo_normal (ns)]]&lt;$P$509)</f>
        <v>0</v>
      </c>
    </row>
    <row r="430" spans="2:32" x14ac:dyDescent="0.3">
      <c r="B430">
        <v>427</v>
      </c>
      <c r="C430">
        <v>108</v>
      </c>
      <c r="D430">
        <v>63</v>
      </c>
      <c r="E430">
        <v>427</v>
      </c>
      <c r="F430">
        <v>136</v>
      </c>
      <c r="G430">
        <v>122</v>
      </c>
      <c r="H430">
        <v>427</v>
      </c>
      <c r="I430">
        <v>249</v>
      </c>
      <c r="J430">
        <v>739</v>
      </c>
      <c r="K430">
        <v>427</v>
      </c>
      <c r="L430">
        <v>1755</v>
      </c>
      <c r="M430">
        <v>875</v>
      </c>
      <c r="N430">
        <v>427</v>
      </c>
      <c r="O430">
        <v>2413</v>
      </c>
      <c r="P430">
        <v>2131</v>
      </c>
      <c r="R430" s="7">
        <v>427</v>
      </c>
      <c r="S430" t="b">
        <f>OR(Tabla1[[#This Row],[Tiempo_lineal (ns)]]&gt;$C$508,Tabla1[[#This Row],[Tiempo_lineal (ns)]]&lt;$C$509)</f>
        <v>0</v>
      </c>
      <c r="T430" t="b">
        <f>OR(Tabla1[[#This Row],[Tiempo_normal (ns)]]&gt;$D$508,Tabla1[[#This Row],[Tiempo_normal (ns)]]&lt;$D$509)</f>
        <v>0</v>
      </c>
      <c r="U430" s="7">
        <v>427</v>
      </c>
      <c r="V430" t="b">
        <f>OR(Tabla3[[#This Row],[Tiempo_lineal (ns)]]&gt;$F$508,Tabla3[[#This Row],[Tiempo_lineal (ns)]]&lt;$F$509)</f>
        <v>0</v>
      </c>
      <c r="W430" t="b">
        <f>OR(Tabla3[[#This Row],[Tiempo_normal (ns)]]&gt;$G$508,Tabla3[[#This Row],[Tiempo_normal (ns)]]&lt;$G$509)</f>
        <v>0</v>
      </c>
      <c r="X430" s="7">
        <v>427</v>
      </c>
      <c r="Y430" t="b">
        <f>OR(Tabla4[[#This Row],[Tiempo_lineal (ns)]]&gt;$I$508,Tabla4[[#This Row],[Tiempo_lineal (ns)]]&lt;$I$509)</f>
        <v>0</v>
      </c>
      <c r="Z430" t="b">
        <f>OR(Tabla4[[#This Row],[Tiempo_normal (ns)]]&gt;$J$508,Tabla4[[#This Row],[Tiempo_normal (ns)]]&lt;$J$509)</f>
        <v>1</v>
      </c>
      <c r="AA430" s="7">
        <v>427</v>
      </c>
      <c r="AB430" t="b">
        <f>OR(Tabla5[[#This Row],[Tiempo_lineal (ns)]]&gt;$L$508,Tabla5[[#This Row],[Tiempo_lineal (ns)]]&lt;$L$509)</f>
        <v>0</v>
      </c>
      <c r="AC430" t="b">
        <f>OR(Tabla5[[#This Row],[Tiempo_normal (ns)]]&gt;$M$508,Tabla5[[#This Row],[Tiempo_normal (ns)]]&lt;$M$509)</f>
        <v>0</v>
      </c>
      <c r="AD430" s="7">
        <v>427</v>
      </c>
      <c r="AE430" t="b">
        <f>OR(Tabla6[[#This Row],[Tiempo_lineal (ns)]]&gt;$O$508,Tabla6[[#This Row],[Tiempo_lineal (ns)]]&lt;$O$509)</f>
        <v>0</v>
      </c>
      <c r="AF430" s="1" t="b">
        <f>OR(Tabla6[[#This Row],[Tiempo_normal (ns)]]&gt;$P$508,Tabla6[[#This Row],[Tiempo_normal (ns)]]&lt;$P$509)</f>
        <v>0</v>
      </c>
    </row>
    <row r="431" spans="2:32" x14ac:dyDescent="0.3">
      <c r="B431">
        <v>428</v>
      </c>
      <c r="C431">
        <v>116</v>
      </c>
      <c r="D431">
        <v>67</v>
      </c>
      <c r="E431">
        <v>428</v>
      </c>
      <c r="F431">
        <v>171</v>
      </c>
      <c r="G431">
        <v>151</v>
      </c>
      <c r="H431">
        <v>428</v>
      </c>
      <c r="I431">
        <v>298</v>
      </c>
      <c r="J431">
        <v>130</v>
      </c>
      <c r="K431">
        <v>428</v>
      </c>
      <c r="L431">
        <v>2045</v>
      </c>
      <c r="M431">
        <v>464</v>
      </c>
      <c r="N431">
        <v>428</v>
      </c>
      <c r="O431">
        <v>3636</v>
      </c>
      <c r="P431">
        <v>991</v>
      </c>
      <c r="R431" s="8">
        <v>428</v>
      </c>
      <c r="S431" t="b">
        <f>OR(Tabla1[[#This Row],[Tiempo_lineal (ns)]]&gt;$C$508,Tabla1[[#This Row],[Tiempo_lineal (ns)]]&lt;$C$509)</f>
        <v>0</v>
      </c>
      <c r="T431" t="b">
        <f>OR(Tabla1[[#This Row],[Tiempo_normal (ns)]]&gt;$D$508,Tabla1[[#This Row],[Tiempo_normal (ns)]]&lt;$D$509)</f>
        <v>0</v>
      </c>
      <c r="U431" s="8">
        <v>428</v>
      </c>
      <c r="V431" t="b">
        <f>OR(Tabla3[[#This Row],[Tiempo_lineal (ns)]]&gt;$F$508,Tabla3[[#This Row],[Tiempo_lineal (ns)]]&lt;$F$509)</f>
        <v>0</v>
      </c>
      <c r="W431" t="b">
        <f>OR(Tabla3[[#This Row],[Tiempo_normal (ns)]]&gt;$G$508,Tabla3[[#This Row],[Tiempo_normal (ns)]]&lt;$G$509)</f>
        <v>0</v>
      </c>
      <c r="X431" s="8">
        <v>428</v>
      </c>
      <c r="Y431" t="b">
        <f>OR(Tabla4[[#This Row],[Tiempo_lineal (ns)]]&gt;$I$508,Tabla4[[#This Row],[Tiempo_lineal (ns)]]&lt;$I$509)</f>
        <v>0</v>
      </c>
      <c r="Z431" t="b">
        <f>OR(Tabla4[[#This Row],[Tiempo_normal (ns)]]&gt;$J$508,Tabla4[[#This Row],[Tiempo_normal (ns)]]&lt;$J$509)</f>
        <v>0</v>
      </c>
      <c r="AA431" s="8">
        <v>428</v>
      </c>
      <c r="AB431" t="b">
        <f>OR(Tabla5[[#This Row],[Tiempo_lineal (ns)]]&gt;$L$508,Tabla5[[#This Row],[Tiempo_lineal (ns)]]&lt;$L$509)</f>
        <v>0</v>
      </c>
      <c r="AC431" t="b">
        <f>OR(Tabla5[[#This Row],[Tiempo_normal (ns)]]&gt;$M$508,Tabla5[[#This Row],[Tiempo_normal (ns)]]&lt;$M$509)</f>
        <v>0</v>
      </c>
      <c r="AD431" s="8">
        <v>428</v>
      </c>
      <c r="AE431" t="b">
        <f>OR(Tabla6[[#This Row],[Tiempo_lineal (ns)]]&gt;$O$508,Tabla6[[#This Row],[Tiempo_lineal (ns)]]&lt;$O$509)</f>
        <v>0</v>
      </c>
      <c r="AF431" s="1" t="b">
        <f>OR(Tabla6[[#This Row],[Tiempo_normal (ns)]]&gt;$P$508,Tabla6[[#This Row],[Tiempo_normal (ns)]]&lt;$P$509)</f>
        <v>0</v>
      </c>
    </row>
    <row r="432" spans="2:32" x14ac:dyDescent="0.3">
      <c r="B432">
        <v>429</v>
      </c>
      <c r="C432">
        <v>114</v>
      </c>
      <c r="D432">
        <v>40</v>
      </c>
      <c r="E432">
        <v>429</v>
      </c>
      <c r="F432">
        <v>171</v>
      </c>
      <c r="G432">
        <v>72</v>
      </c>
      <c r="H432">
        <v>429</v>
      </c>
      <c r="I432">
        <v>235</v>
      </c>
      <c r="J432">
        <v>185</v>
      </c>
      <c r="K432">
        <v>429</v>
      </c>
      <c r="L432">
        <v>2493</v>
      </c>
      <c r="M432">
        <v>827</v>
      </c>
      <c r="N432">
        <v>429</v>
      </c>
      <c r="O432">
        <v>3101</v>
      </c>
      <c r="P432">
        <v>1013</v>
      </c>
      <c r="R432" s="7">
        <v>429</v>
      </c>
      <c r="S432" t="b">
        <f>OR(Tabla1[[#This Row],[Tiempo_lineal (ns)]]&gt;$C$508,Tabla1[[#This Row],[Tiempo_lineal (ns)]]&lt;$C$509)</f>
        <v>0</v>
      </c>
      <c r="T432" t="b">
        <f>OR(Tabla1[[#This Row],[Tiempo_normal (ns)]]&gt;$D$508,Tabla1[[#This Row],[Tiempo_normal (ns)]]&lt;$D$509)</f>
        <v>0</v>
      </c>
      <c r="U432" s="7">
        <v>429</v>
      </c>
      <c r="V432" t="b">
        <f>OR(Tabla3[[#This Row],[Tiempo_lineal (ns)]]&gt;$F$508,Tabla3[[#This Row],[Tiempo_lineal (ns)]]&lt;$F$509)</f>
        <v>0</v>
      </c>
      <c r="W432" t="b">
        <f>OR(Tabla3[[#This Row],[Tiempo_normal (ns)]]&gt;$G$508,Tabla3[[#This Row],[Tiempo_normal (ns)]]&lt;$G$509)</f>
        <v>0</v>
      </c>
      <c r="X432" s="7">
        <v>429</v>
      </c>
      <c r="Y432" t="b">
        <f>OR(Tabla4[[#This Row],[Tiempo_lineal (ns)]]&gt;$I$508,Tabla4[[#This Row],[Tiempo_lineal (ns)]]&lt;$I$509)</f>
        <v>0</v>
      </c>
      <c r="Z432" t="b">
        <f>OR(Tabla4[[#This Row],[Tiempo_normal (ns)]]&gt;$J$508,Tabla4[[#This Row],[Tiempo_normal (ns)]]&lt;$J$509)</f>
        <v>0</v>
      </c>
      <c r="AA432" s="7">
        <v>429</v>
      </c>
      <c r="AB432" t="b">
        <f>OR(Tabla5[[#This Row],[Tiempo_lineal (ns)]]&gt;$L$508,Tabla5[[#This Row],[Tiempo_lineal (ns)]]&lt;$L$509)</f>
        <v>0</v>
      </c>
      <c r="AC432" t="b">
        <f>OR(Tabla5[[#This Row],[Tiempo_normal (ns)]]&gt;$M$508,Tabla5[[#This Row],[Tiempo_normal (ns)]]&lt;$M$509)</f>
        <v>0</v>
      </c>
      <c r="AD432" s="7">
        <v>429</v>
      </c>
      <c r="AE432" t="b">
        <f>OR(Tabla6[[#This Row],[Tiempo_lineal (ns)]]&gt;$O$508,Tabla6[[#This Row],[Tiempo_lineal (ns)]]&lt;$O$509)</f>
        <v>0</v>
      </c>
      <c r="AF432" s="1" t="b">
        <f>OR(Tabla6[[#This Row],[Tiempo_normal (ns)]]&gt;$P$508,Tabla6[[#This Row],[Tiempo_normal (ns)]]&lt;$P$509)</f>
        <v>0</v>
      </c>
    </row>
    <row r="433" spans="2:32" x14ac:dyDescent="0.3">
      <c r="B433">
        <v>430</v>
      </c>
      <c r="C433">
        <v>120</v>
      </c>
      <c r="D433">
        <v>68</v>
      </c>
      <c r="E433">
        <v>430</v>
      </c>
      <c r="F433">
        <v>135</v>
      </c>
      <c r="G433">
        <v>218</v>
      </c>
      <c r="H433">
        <v>430</v>
      </c>
      <c r="I433">
        <v>263</v>
      </c>
      <c r="J433">
        <v>389</v>
      </c>
      <c r="K433">
        <v>430</v>
      </c>
      <c r="L433">
        <v>1275</v>
      </c>
      <c r="M433">
        <v>544</v>
      </c>
      <c r="N433">
        <v>430</v>
      </c>
      <c r="O433">
        <v>2395</v>
      </c>
      <c r="P433">
        <v>1373</v>
      </c>
      <c r="R433" s="8">
        <v>430</v>
      </c>
      <c r="S433" t="b">
        <f>OR(Tabla1[[#This Row],[Tiempo_lineal (ns)]]&gt;$C$508,Tabla1[[#This Row],[Tiempo_lineal (ns)]]&lt;$C$509)</f>
        <v>0</v>
      </c>
      <c r="T433" t="b">
        <f>OR(Tabla1[[#This Row],[Tiempo_normal (ns)]]&gt;$D$508,Tabla1[[#This Row],[Tiempo_normal (ns)]]&lt;$D$509)</f>
        <v>0</v>
      </c>
      <c r="U433" s="8">
        <v>430</v>
      </c>
      <c r="V433" t="b">
        <f>OR(Tabla3[[#This Row],[Tiempo_lineal (ns)]]&gt;$F$508,Tabla3[[#This Row],[Tiempo_lineal (ns)]]&lt;$F$509)</f>
        <v>0</v>
      </c>
      <c r="W433" t="b">
        <f>OR(Tabla3[[#This Row],[Tiempo_normal (ns)]]&gt;$G$508,Tabla3[[#This Row],[Tiempo_normal (ns)]]&lt;$G$509)</f>
        <v>0</v>
      </c>
      <c r="X433" s="8">
        <v>430</v>
      </c>
      <c r="Y433" t="b">
        <f>OR(Tabla4[[#This Row],[Tiempo_lineal (ns)]]&gt;$I$508,Tabla4[[#This Row],[Tiempo_lineal (ns)]]&lt;$I$509)</f>
        <v>0</v>
      </c>
      <c r="Z433" t="b">
        <f>OR(Tabla4[[#This Row],[Tiempo_normal (ns)]]&gt;$J$508,Tabla4[[#This Row],[Tiempo_normal (ns)]]&lt;$J$509)</f>
        <v>0</v>
      </c>
      <c r="AA433" s="8">
        <v>430</v>
      </c>
      <c r="AB433" t="b">
        <f>OR(Tabla5[[#This Row],[Tiempo_lineal (ns)]]&gt;$L$508,Tabla5[[#This Row],[Tiempo_lineal (ns)]]&lt;$L$509)</f>
        <v>0</v>
      </c>
      <c r="AC433" t="b">
        <f>OR(Tabla5[[#This Row],[Tiempo_normal (ns)]]&gt;$M$508,Tabla5[[#This Row],[Tiempo_normal (ns)]]&lt;$M$509)</f>
        <v>0</v>
      </c>
      <c r="AD433" s="8">
        <v>430</v>
      </c>
      <c r="AE433" t="b">
        <f>OR(Tabla6[[#This Row],[Tiempo_lineal (ns)]]&gt;$O$508,Tabla6[[#This Row],[Tiempo_lineal (ns)]]&lt;$O$509)</f>
        <v>0</v>
      </c>
      <c r="AF433" s="1" t="b">
        <f>OR(Tabla6[[#This Row],[Tiempo_normal (ns)]]&gt;$P$508,Tabla6[[#This Row],[Tiempo_normal (ns)]]&lt;$P$509)</f>
        <v>0</v>
      </c>
    </row>
    <row r="434" spans="2:32" x14ac:dyDescent="0.3">
      <c r="B434">
        <v>431</v>
      </c>
      <c r="C434">
        <v>128</v>
      </c>
      <c r="D434">
        <v>40</v>
      </c>
      <c r="E434">
        <v>431</v>
      </c>
      <c r="F434">
        <v>138</v>
      </c>
      <c r="G434">
        <v>168</v>
      </c>
      <c r="H434">
        <v>431</v>
      </c>
      <c r="I434">
        <v>249</v>
      </c>
      <c r="J434">
        <v>377</v>
      </c>
      <c r="K434">
        <v>431</v>
      </c>
      <c r="L434">
        <v>969</v>
      </c>
      <c r="M434">
        <v>360</v>
      </c>
      <c r="N434">
        <v>431</v>
      </c>
      <c r="O434">
        <v>3020</v>
      </c>
      <c r="P434">
        <v>1147</v>
      </c>
      <c r="R434" s="7">
        <v>431</v>
      </c>
      <c r="S434" t="b">
        <f>OR(Tabla1[[#This Row],[Tiempo_lineal (ns)]]&gt;$C$508,Tabla1[[#This Row],[Tiempo_lineal (ns)]]&lt;$C$509)</f>
        <v>0</v>
      </c>
      <c r="T434" t="b">
        <f>OR(Tabla1[[#This Row],[Tiempo_normal (ns)]]&gt;$D$508,Tabla1[[#This Row],[Tiempo_normal (ns)]]&lt;$D$509)</f>
        <v>0</v>
      </c>
      <c r="U434" s="7">
        <v>431</v>
      </c>
      <c r="V434" t="b">
        <f>OR(Tabla3[[#This Row],[Tiempo_lineal (ns)]]&gt;$F$508,Tabla3[[#This Row],[Tiempo_lineal (ns)]]&lt;$F$509)</f>
        <v>0</v>
      </c>
      <c r="W434" t="b">
        <f>OR(Tabla3[[#This Row],[Tiempo_normal (ns)]]&gt;$G$508,Tabla3[[#This Row],[Tiempo_normal (ns)]]&lt;$G$509)</f>
        <v>0</v>
      </c>
      <c r="X434" s="7">
        <v>431</v>
      </c>
      <c r="Y434" t="b">
        <f>OR(Tabla4[[#This Row],[Tiempo_lineal (ns)]]&gt;$I$508,Tabla4[[#This Row],[Tiempo_lineal (ns)]]&lt;$I$509)</f>
        <v>0</v>
      </c>
      <c r="Z434" t="b">
        <f>OR(Tabla4[[#This Row],[Tiempo_normal (ns)]]&gt;$J$508,Tabla4[[#This Row],[Tiempo_normal (ns)]]&lt;$J$509)</f>
        <v>0</v>
      </c>
      <c r="AA434" s="7">
        <v>431</v>
      </c>
      <c r="AB434" t="b">
        <f>OR(Tabla5[[#This Row],[Tiempo_lineal (ns)]]&gt;$L$508,Tabla5[[#This Row],[Tiempo_lineal (ns)]]&lt;$L$509)</f>
        <v>0</v>
      </c>
      <c r="AC434" t="b">
        <f>OR(Tabla5[[#This Row],[Tiempo_normal (ns)]]&gt;$M$508,Tabla5[[#This Row],[Tiempo_normal (ns)]]&lt;$M$509)</f>
        <v>0</v>
      </c>
      <c r="AD434" s="7">
        <v>431</v>
      </c>
      <c r="AE434" t="b">
        <f>OR(Tabla6[[#This Row],[Tiempo_lineal (ns)]]&gt;$O$508,Tabla6[[#This Row],[Tiempo_lineal (ns)]]&lt;$O$509)</f>
        <v>0</v>
      </c>
      <c r="AF434" s="1" t="b">
        <f>OR(Tabla6[[#This Row],[Tiempo_normal (ns)]]&gt;$P$508,Tabla6[[#This Row],[Tiempo_normal (ns)]]&lt;$P$509)</f>
        <v>0</v>
      </c>
    </row>
    <row r="435" spans="2:32" x14ac:dyDescent="0.3">
      <c r="B435">
        <v>432</v>
      </c>
      <c r="C435">
        <v>184</v>
      </c>
      <c r="D435">
        <v>138</v>
      </c>
      <c r="E435">
        <v>432</v>
      </c>
      <c r="F435">
        <v>214</v>
      </c>
      <c r="G435">
        <v>117</v>
      </c>
      <c r="H435">
        <v>432</v>
      </c>
      <c r="I435">
        <v>217</v>
      </c>
      <c r="J435">
        <v>111</v>
      </c>
      <c r="K435">
        <v>432</v>
      </c>
      <c r="L435">
        <v>1019</v>
      </c>
      <c r="M435">
        <v>483</v>
      </c>
      <c r="N435">
        <v>432</v>
      </c>
      <c r="O435">
        <v>2725</v>
      </c>
      <c r="P435">
        <v>1180</v>
      </c>
      <c r="R435" s="8">
        <v>432</v>
      </c>
      <c r="S435" t="b">
        <f>OR(Tabla1[[#This Row],[Tiempo_lineal (ns)]]&gt;$C$508,Tabla1[[#This Row],[Tiempo_lineal (ns)]]&lt;$C$509)</f>
        <v>1</v>
      </c>
      <c r="T435" t="b">
        <f>OR(Tabla1[[#This Row],[Tiempo_normal (ns)]]&gt;$D$508,Tabla1[[#This Row],[Tiempo_normal (ns)]]&lt;$D$509)</f>
        <v>1</v>
      </c>
      <c r="U435" s="8">
        <v>432</v>
      </c>
      <c r="V435" t="b">
        <f>OR(Tabla3[[#This Row],[Tiempo_lineal (ns)]]&gt;$F$508,Tabla3[[#This Row],[Tiempo_lineal (ns)]]&lt;$F$509)</f>
        <v>0</v>
      </c>
      <c r="W435" t="b">
        <f>OR(Tabla3[[#This Row],[Tiempo_normal (ns)]]&gt;$G$508,Tabla3[[#This Row],[Tiempo_normal (ns)]]&lt;$G$509)</f>
        <v>0</v>
      </c>
      <c r="X435" s="8">
        <v>432</v>
      </c>
      <c r="Y435" t="b">
        <f>OR(Tabla4[[#This Row],[Tiempo_lineal (ns)]]&gt;$I$508,Tabla4[[#This Row],[Tiempo_lineal (ns)]]&lt;$I$509)</f>
        <v>0</v>
      </c>
      <c r="Z435" t="b">
        <f>OR(Tabla4[[#This Row],[Tiempo_normal (ns)]]&gt;$J$508,Tabla4[[#This Row],[Tiempo_normal (ns)]]&lt;$J$509)</f>
        <v>0</v>
      </c>
      <c r="AA435" s="8">
        <v>432</v>
      </c>
      <c r="AB435" t="b">
        <f>OR(Tabla5[[#This Row],[Tiempo_lineal (ns)]]&gt;$L$508,Tabla5[[#This Row],[Tiempo_lineal (ns)]]&lt;$L$509)</f>
        <v>0</v>
      </c>
      <c r="AC435" t="b">
        <f>OR(Tabla5[[#This Row],[Tiempo_normal (ns)]]&gt;$M$508,Tabla5[[#This Row],[Tiempo_normal (ns)]]&lt;$M$509)</f>
        <v>0</v>
      </c>
      <c r="AD435" s="8">
        <v>432</v>
      </c>
      <c r="AE435" t="b">
        <f>OR(Tabla6[[#This Row],[Tiempo_lineal (ns)]]&gt;$O$508,Tabla6[[#This Row],[Tiempo_lineal (ns)]]&lt;$O$509)</f>
        <v>0</v>
      </c>
      <c r="AF435" s="1" t="b">
        <f>OR(Tabla6[[#This Row],[Tiempo_normal (ns)]]&gt;$P$508,Tabla6[[#This Row],[Tiempo_normal (ns)]]&lt;$P$509)</f>
        <v>0</v>
      </c>
    </row>
    <row r="436" spans="2:32" x14ac:dyDescent="0.3">
      <c r="B436">
        <v>433</v>
      </c>
      <c r="C436">
        <v>151</v>
      </c>
      <c r="D436">
        <v>69</v>
      </c>
      <c r="E436">
        <v>433</v>
      </c>
      <c r="F436">
        <v>161</v>
      </c>
      <c r="G436">
        <v>126</v>
      </c>
      <c r="H436">
        <v>433</v>
      </c>
      <c r="I436">
        <v>167</v>
      </c>
      <c r="J436">
        <v>201</v>
      </c>
      <c r="K436">
        <v>433</v>
      </c>
      <c r="L436">
        <v>200</v>
      </c>
      <c r="M436">
        <v>205</v>
      </c>
      <c r="N436">
        <v>433</v>
      </c>
      <c r="O436">
        <v>1965</v>
      </c>
      <c r="P436">
        <v>1294</v>
      </c>
      <c r="R436" s="7">
        <v>433</v>
      </c>
      <c r="S436" t="b">
        <f>OR(Tabla1[[#This Row],[Tiempo_lineal (ns)]]&gt;$C$508,Tabla1[[#This Row],[Tiempo_lineal (ns)]]&lt;$C$509)</f>
        <v>0</v>
      </c>
      <c r="T436" t="b">
        <f>OR(Tabla1[[#This Row],[Tiempo_normal (ns)]]&gt;$D$508,Tabla1[[#This Row],[Tiempo_normal (ns)]]&lt;$D$509)</f>
        <v>0</v>
      </c>
      <c r="U436" s="7">
        <v>433</v>
      </c>
      <c r="V436" t="b">
        <f>OR(Tabla3[[#This Row],[Tiempo_lineal (ns)]]&gt;$F$508,Tabla3[[#This Row],[Tiempo_lineal (ns)]]&lt;$F$509)</f>
        <v>0</v>
      </c>
      <c r="W436" t="b">
        <f>OR(Tabla3[[#This Row],[Tiempo_normal (ns)]]&gt;$G$508,Tabla3[[#This Row],[Tiempo_normal (ns)]]&lt;$G$509)</f>
        <v>0</v>
      </c>
      <c r="X436" s="7">
        <v>433</v>
      </c>
      <c r="Y436" t="b">
        <f>OR(Tabla4[[#This Row],[Tiempo_lineal (ns)]]&gt;$I$508,Tabla4[[#This Row],[Tiempo_lineal (ns)]]&lt;$I$509)</f>
        <v>0</v>
      </c>
      <c r="Z436" t="b">
        <f>OR(Tabla4[[#This Row],[Tiempo_normal (ns)]]&gt;$J$508,Tabla4[[#This Row],[Tiempo_normal (ns)]]&lt;$J$509)</f>
        <v>0</v>
      </c>
      <c r="AA436" s="7">
        <v>433</v>
      </c>
      <c r="AB436" t="b">
        <f>OR(Tabla5[[#This Row],[Tiempo_lineal (ns)]]&gt;$L$508,Tabla5[[#This Row],[Tiempo_lineal (ns)]]&lt;$L$509)</f>
        <v>0</v>
      </c>
      <c r="AC436" t="b">
        <f>OR(Tabla5[[#This Row],[Tiempo_normal (ns)]]&gt;$M$508,Tabla5[[#This Row],[Tiempo_normal (ns)]]&lt;$M$509)</f>
        <v>0</v>
      </c>
      <c r="AD436" s="7">
        <v>433</v>
      </c>
      <c r="AE436" t="b">
        <f>OR(Tabla6[[#This Row],[Tiempo_lineal (ns)]]&gt;$O$508,Tabla6[[#This Row],[Tiempo_lineal (ns)]]&lt;$O$509)</f>
        <v>0</v>
      </c>
      <c r="AF436" s="1" t="b">
        <f>OR(Tabla6[[#This Row],[Tiempo_normal (ns)]]&gt;$P$508,Tabla6[[#This Row],[Tiempo_normal (ns)]]&lt;$P$509)</f>
        <v>0</v>
      </c>
    </row>
    <row r="437" spans="2:32" x14ac:dyDescent="0.3">
      <c r="B437">
        <v>434</v>
      </c>
      <c r="C437">
        <v>112</v>
      </c>
      <c r="D437">
        <v>80</v>
      </c>
      <c r="E437">
        <v>434</v>
      </c>
      <c r="F437">
        <v>171</v>
      </c>
      <c r="G437">
        <v>191</v>
      </c>
      <c r="H437">
        <v>434</v>
      </c>
      <c r="I437">
        <v>202</v>
      </c>
      <c r="J437">
        <v>134</v>
      </c>
      <c r="K437">
        <v>434</v>
      </c>
      <c r="L437">
        <v>2425</v>
      </c>
      <c r="M437">
        <v>517</v>
      </c>
      <c r="N437">
        <v>434</v>
      </c>
      <c r="O437">
        <v>3074</v>
      </c>
      <c r="P437">
        <v>683</v>
      </c>
      <c r="R437" s="8">
        <v>434</v>
      </c>
      <c r="S437" t="b">
        <f>OR(Tabla1[[#This Row],[Tiempo_lineal (ns)]]&gt;$C$508,Tabla1[[#This Row],[Tiempo_lineal (ns)]]&lt;$C$509)</f>
        <v>0</v>
      </c>
      <c r="T437" t="b">
        <f>OR(Tabla1[[#This Row],[Tiempo_normal (ns)]]&gt;$D$508,Tabla1[[#This Row],[Tiempo_normal (ns)]]&lt;$D$509)</f>
        <v>0</v>
      </c>
      <c r="U437" s="8">
        <v>434</v>
      </c>
      <c r="V437" t="b">
        <f>OR(Tabla3[[#This Row],[Tiempo_lineal (ns)]]&gt;$F$508,Tabla3[[#This Row],[Tiempo_lineal (ns)]]&lt;$F$509)</f>
        <v>0</v>
      </c>
      <c r="W437" t="b">
        <f>OR(Tabla3[[#This Row],[Tiempo_normal (ns)]]&gt;$G$508,Tabla3[[#This Row],[Tiempo_normal (ns)]]&lt;$G$509)</f>
        <v>0</v>
      </c>
      <c r="X437" s="8">
        <v>434</v>
      </c>
      <c r="Y437" t="b">
        <f>OR(Tabla4[[#This Row],[Tiempo_lineal (ns)]]&gt;$I$508,Tabla4[[#This Row],[Tiempo_lineal (ns)]]&lt;$I$509)</f>
        <v>0</v>
      </c>
      <c r="Z437" t="b">
        <f>OR(Tabla4[[#This Row],[Tiempo_normal (ns)]]&gt;$J$508,Tabla4[[#This Row],[Tiempo_normal (ns)]]&lt;$J$509)</f>
        <v>0</v>
      </c>
      <c r="AA437" s="8">
        <v>434</v>
      </c>
      <c r="AB437" t="b">
        <f>OR(Tabla5[[#This Row],[Tiempo_lineal (ns)]]&gt;$L$508,Tabla5[[#This Row],[Tiempo_lineal (ns)]]&lt;$L$509)</f>
        <v>0</v>
      </c>
      <c r="AC437" t="b">
        <f>OR(Tabla5[[#This Row],[Tiempo_normal (ns)]]&gt;$M$508,Tabla5[[#This Row],[Tiempo_normal (ns)]]&lt;$M$509)</f>
        <v>0</v>
      </c>
      <c r="AD437" s="8">
        <v>434</v>
      </c>
      <c r="AE437" t="b">
        <f>OR(Tabla6[[#This Row],[Tiempo_lineal (ns)]]&gt;$O$508,Tabla6[[#This Row],[Tiempo_lineal (ns)]]&lt;$O$509)</f>
        <v>0</v>
      </c>
      <c r="AF437" s="1" t="b">
        <f>OR(Tabla6[[#This Row],[Tiempo_normal (ns)]]&gt;$P$508,Tabla6[[#This Row],[Tiempo_normal (ns)]]&lt;$P$509)</f>
        <v>0</v>
      </c>
    </row>
    <row r="438" spans="2:32" x14ac:dyDescent="0.3">
      <c r="B438">
        <v>435</v>
      </c>
      <c r="C438">
        <v>127</v>
      </c>
      <c r="D438">
        <v>110</v>
      </c>
      <c r="E438">
        <v>435</v>
      </c>
      <c r="F438">
        <v>208</v>
      </c>
      <c r="G438">
        <v>138</v>
      </c>
      <c r="H438">
        <v>435</v>
      </c>
      <c r="I438">
        <v>211</v>
      </c>
      <c r="J438">
        <v>240</v>
      </c>
      <c r="K438">
        <v>435</v>
      </c>
      <c r="L438">
        <v>2479</v>
      </c>
      <c r="M438">
        <v>503</v>
      </c>
      <c r="N438">
        <v>435</v>
      </c>
      <c r="O438">
        <v>3216</v>
      </c>
      <c r="P438">
        <v>1102</v>
      </c>
      <c r="R438" s="7">
        <v>435</v>
      </c>
      <c r="S438" t="b">
        <f>OR(Tabla1[[#This Row],[Tiempo_lineal (ns)]]&gt;$C$508,Tabla1[[#This Row],[Tiempo_lineal (ns)]]&lt;$C$509)</f>
        <v>0</v>
      </c>
      <c r="T438" t="b">
        <f>OR(Tabla1[[#This Row],[Tiempo_normal (ns)]]&gt;$D$508,Tabla1[[#This Row],[Tiempo_normal (ns)]]&lt;$D$509)</f>
        <v>0</v>
      </c>
      <c r="U438" s="7">
        <v>435</v>
      </c>
      <c r="V438" t="b">
        <f>OR(Tabla3[[#This Row],[Tiempo_lineal (ns)]]&gt;$F$508,Tabla3[[#This Row],[Tiempo_lineal (ns)]]&lt;$F$509)</f>
        <v>0</v>
      </c>
      <c r="W438" t="b">
        <f>OR(Tabla3[[#This Row],[Tiempo_normal (ns)]]&gt;$G$508,Tabla3[[#This Row],[Tiempo_normal (ns)]]&lt;$G$509)</f>
        <v>0</v>
      </c>
      <c r="X438" s="7">
        <v>435</v>
      </c>
      <c r="Y438" t="b">
        <f>OR(Tabla4[[#This Row],[Tiempo_lineal (ns)]]&gt;$I$508,Tabla4[[#This Row],[Tiempo_lineal (ns)]]&lt;$I$509)</f>
        <v>0</v>
      </c>
      <c r="Z438" t="b">
        <f>OR(Tabla4[[#This Row],[Tiempo_normal (ns)]]&gt;$J$508,Tabla4[[#This Row],[Tiempo_normal (ns)]]&lt;$J$509)</f>
        <v>0</v>
      </c>
      <c r="AA438" s="7">
        <v>435</v>
      </c>
      <c r="AB438" t="b">
        <f>OR(Tabla5[[#This Row],[Tiempo_lineal (ns)]]&gt;$L$508,Tabla5[[#This Row],[Tiempo_lineal (ns)]]&lt;$L$509)</f>
        <v>0</v>
      </c>
      <c r="AC438" t="b">
        <f>OR(Tabla5[[#This Row],[Tiempo_normal (ns)]]&gt;$M$508,Tabla5[[#This Row],[Tiempo_normal (ns)]]&lt;$M$509)</f>
        <v>0</v>
      </c>
      <c r="AD438" s="7">
        <v>435</v>
      </c>
      <c r="AE438" t="b">
        <f>OR(Tabla6[[#This Row],[Tiempo_lineal (ns)]]&gt;$O$508,Tabla6[[#This Row],[Tiempo_lineal (ns)]]&lt;$O$509)</f>
        <v>0</v>
      </c>
      <c r="AF438" s="1" t="b">
        <f>OR(Tabla6[[#This Row],[Tiempo_normal (ns)]]&gt;$P$508,Tabla6[[#This Row],[Tiempo_normal (ns)]]&lt;$P$509)</f>
        <v>0</v>
      </c>
    </row>
    <row r="439" spans="2:32" x14ac:dyDescent="0.3">
      <c r="B439">
        <v>436</v>
      </c>
      <c r="C439">
        <v>133</v>
      </c>
      <c r="D439">
        <v>44</v>
      </c>
      <c r="E439">
        <v>436</v>
      </c>
      <c r="F439">
        <v>908</v>
      </c>
      <c r="G439">
        <v>95</v>
      </c>
      <c r="H439">
        <v>436</v>
      </c>
      <c r="I439">
        <v>279</v>
      </c>
      <c r="J439">
        <v>163</v>
      </c>
      <c r="K439">
        <v>436</v>
      </c>
      <c r="L439">
        <v>2679</v>
      </c>
      <c r="M439">
        <v>478</v>
      </c>
      <c r="N439">
        <v>436</v>
      </c>
      <c r="O439">
        <v>1810</v>
      </c>
      <c r="P439">
        <v>1107</v>
      </c>
      <c r="R439" s="8">
        <v>436</v>
      </c>
      <c r="S439" t="b">
        <f>OR(Tabla1[[#This Row],[Tiempo_lineal (ns)]]&gt;$C$508,Tabla1[[#This Row],[Tiempo_lineal (ns)]]&lt;$C$509)</f>
        <v>0</v>
      </c>
      <c r="T439" t="b">
        <f>OR(Tabla1[[#This Row],[Tiempo_normal (ns)]]&gt;$D$508,Tabla1[[#This Row],[Tiempo_normal (ns)]]&lt;$D$509)</f>
        <v>0</v>
      </c>
      <c r="U439" s="8">
        <v>436</v>
      </c>
      <c r="V439" t="b">
        <f>OR(Tabla3[[#This Row],[Tiempo_lineal (ns)]]&gt;$F$508,Tabla3[[#This Row],[Tiempo_lineal (ns)]]&lt;$F$509)</f>
        <v>1</v>
      </c>
      <c r="W439" t="b">
        <f>OR(Tabla3[[#This Row],[Tiempo_normal (ns)]]&gt;$G$508,Tabla3[[#This Row],[Tiempo_normal (ns)]]&lt;$G$509)</f>
        <v>0</v>
      </c>
      <c r="X439" s="8">
        <v>436</v>
      </c>
      <c r="Y439" t="b">
        <f>OR(Tabla4[[#This Row],[Tiempo_lineal (ns)]]&gt;$I$508,Tabla4[[#This Row],[Tiempo_lineal (ns)]]&lt;$I$509)</f>
        <v>0</v>
      </c>
      <c r="Z439" t="b">
        <f>OR(Tabla4[[#This Row],[Tiempo_normal (ns)]]&gt;$J$508,Tabla4[[#This Row],[Tiempo_normal (ns)]]&lt;$J$509)</f>
        <v>0</v>
      </c>
      <c r="AA439" s="8">
        <v>436</v>
      </c>
      <c r="AB439" t="b">
        <f>OR(Tabla5[[#This Row],[Tiempo_lineal (ns)]]&gt;$L$508,Tabla5[[#This Row],[Tiempo_lineal (ns)]]&lt;$L$509)</f>
        <v>0</v>
      </c>
      <c r="AC439" t="b">
        <f>OR(Tabla5[[#This Row],[Tiempo_normal (ns)]]&gt;$M$508,Tabla5[[#This Row],[Tiempo_normal (ns)]]&lt;$M$509)</f>
        <v>0</v>
      </c>
      <c r="AD439" s="8">
        <v>436</v>
      </c>
      <c r="AE439" t="b">
        <f>OR(Tabla6[[#This Row],[Tiempo_lineal (ns)]]&gt;$O$508,Tabla6[[#This Row],[Tiempo_lineal (ns)]]&lt;$O$509)</f>
        <v>0</v>
      </c>
      <c r="AF439" s="1" t="b">
        <f>OR(Tabla6[[#This Row],[Tiempo_normal (ns)]]&gt;$P$508,Tabla6[[#This Row],[Tiempo_normal (ns)]]&lt;$P$509)</f>
        <v>0</v>
      </c>
    </row>
    <row r="440" spans="2:32" x14ac:dyDescent="0.3">
      <c r="B440">
        <v>437</v>
      </c>
      <c r="C440">
        <v>117</v>
      </c>
      <c r="D440">
        <v>81</v>
      </c>
      <c r="E440">
        <v>437</v>
      </c>
      <c r="F440">
        <v>150</v>
      </c>
      <c r="G440">
        <v>114</v>
      </c>
      <c r="H440">
        <v>437</v>
      </c>
      <c r="I440">
        <v>256</v>
      </c>
      <c r="J440">
        <v>216</v>
      </c>
      <c r="K440">
        <v>437</v>
      </c>
      <c r="L440">
        <v>1198</v>
      </c>
      <c r="M440">
        <v>763</v>
      </c>
      <c r="N440">
        <v>437</v>
      </c>
      <c r="O440">
        <v>1142</v>
      </c>
      <c r="P440">
        <v>641</v>
      </c>
      <c r="R440" s="7">
        <v>437</v>
      </c>
      <c r="S440" t="b">
        <f>OR(Tabla1[[#This Row],[Tiempo_lineal (ns)]]&gt;$C$508,Tabla1[[#This Row],[Tiempo_lineal (ns)]]&lt;$C$509)</f>
        <v>0</v>
      </c>
      <c r="T440" t="b">
        <f>OR(Tabla1[[#This Row],[Tiempo_normal (ns)]]&gt;$D$508,Tabla1[[#This Row],[Tiempo_normal (ns)]]&lt;$D$509)</f>
        <v>0</v>
      </c>
      <c r="U440" s="7">
        <v>437</v>
      </c>
      <c r="V440" t="b">
        <f>OR(Tabla3[[#This Row],[Tiempo_lineal (ns)]]&gt;$F$508,Tabla3[[#This Row],[Tiempo_lineal (ns)]]&lt;$F$509)</f>
        <v>0</v>
      </c>
      <c r="W440" t="b">
        <f>OR(Tabla3[[#This Row],[Tiempo_normal (ns)]]&gt;$G$508,Tabla3[[#This Row],[Tiempo_normal (ns)]]&lt;$G$509)</f>
        <v>0</v>
      </c>
      <c r="X440" s="7">
        <v>437</v>
      </c>
      <c r="Y440" t="b">
        <f>OR(Tabla4[[#This Row],[Tiempo_lineal (ns)]]&gt;$I$508,Tabla4[[#This Row],[Tiempo_lineal (ns)]]&lt;$I$509)</f>
        <v>0</v>
      </c>
      <c r="Z440" t="b">
        <f>OR(Tabla4[[#This Row],[Tiempo_normal (ns)]]&gt;$J$508,Tabla4[[#This Row],[Tiempo_normal (ns)]]&lt;$J$509)</f>
        <v>0</v>
      </c>
      <c r="AA440" s="7">
        <v>437</v>
      </c>
      <c r="AB440" t="b">
        <f>OR(Tabla5[[#This Row],[Tiempo_lineal (ns)]]&gt;$L$508,Tabla5[[#This Row],[Tiempo_lineal (ns)]]&lt;$L$509)</f>
        <v>0</v>
      </c>
      <c r="AC440" t="b">
        <f>OR(Tabla5[[#This Row],[Tiempo_normal (ns)]]&gt;$M$508,Tabla5[[#This Row],[Tiempo_normal (ns)]]&lt;$M$509)</f>
        <v>0</v>
      </c>
      <c r="AD440" s="7">
        <v>437</v>
      </c>
      <c r="AE440" t="b">
        <f>OR(Tabla6[[#This Row],[Tiempo_lineal (ns)]]&gt;$O$508,Tabla6[[#This Row],[Tiempo_lineal (ns)]]&lt;$O$509)</f>
        <v>0</v>
      </c>
      <c r="AF440" s="1" t="b">
        <f>OR(Tabla6[[#This Row],[Tiempo_normal (ns)]]&gt;$P$508,Tabla6[[#This Row],[Tiempo_normal (ns)]]&lt;$P$509)</f>
        <v>0</v>
      </c>
    </row>
    <row r="441" spans="2:32" x14ac:dyDescent="0.3">
      <c r="B441">
        <v>438</v>
      </c>
      <c r="C441">
        <v>109</v>
      </c>
      <c r="D441">
        <v>92</v>
      </c>
      <c r="E441">
        <v>438</v>
      </c>
      <c r="F441">
        <v>198</v>
      </c>
      <c r="G441">
        <v>112</v>
      </c>
      <c r="H441">
        <v>438</v>
      </c>
      <c r="I441">
        <v>251</v>
      </c>
      <c r="J441">
        <v>125</v>
      </c>
      <c r="K441">
        <v>438</v>
      </c>
      <c r="L441">
        <v>610</v>
      </c>
      <c r="M441">
        <v>253</v>
      </c>
      <c r="N441">
        <v>438</v>
      </c>
      <c r="O441">
        <v>2991</v>
      </c>
      <c r="P441">
        <v>1517</v>
      </c>
      <c r="R441" s="8">
        <v>438</v>
      </c>
      <c r="S441" t="b">
        <f>OR(Tabla1[[#This Row],[Tiempo_lineal (ns)]]&gt;$C$508,Tabla1[[#This Row],[Tiempo_lineal (ns)]]&lt;$C$509)</f>
        <v>0</v>
      </c>
      <c r="T441" t="b">
        <f>OR(Tabla1[[#This Row],[Tiempo_normal (ns)]]&gt;$D$508,Tabla1[[#This Row],[Tiempo_normal (ns)]]&lt;$D$509)</f>
        <v>0</v>
      </c>
      <c r="U441" s="8">
        <v>438</v>
      </c>
      <c r="V441" t="b">
        <f>OR(Tabla3[[#This Row],[Tiempo_lineal (ns)]]&gt;$F$508,Tabla3[[#This Row],[Tiempo_lineal (ns)]]&lt;$F$509)</f>
        <v>0</v>
      </c>
      <c r="W441" t="b">
        <f>OR(Tabla3[[#This Row],[Tiempo_normal (ns)]]&gt;$G$508,Tabla3[[#This Row],[Tiempo_normal (ns)]]&lt;$G$509)</f>
        <v>0</v>
      </c>
      <c r="X441" s="8">
        <v>438</v>
      </c>
      <c r="Y441" t="b">
        <f>OR(Tabla4[[#This Row],[Tiempo_lineal (ns)]]&gt;$I$508,Tabla4[[#This Row],[Tiempo_lineal (ns)]]&lt;$I$509)</f>
        <v>0</v>
      </c>
      <c r="Z441" t="b">
        <f>OR(Tabla4[[#This Row],[Tiempo_normal (ns)]]&gt;$J$508,Tabla4[[#This Row],[Tiempo_normal (ns)]]&lt;$J$509)</f>
        <v>0</v>
      </c>
      <c r="AA441" s="8">
        <v>438</v>
      </c>
      <c r="AB441" t="b">
        <f>OR(Tabla5[[#This Row],[Tiempo_lineal (ns)]]&gt;$L$508,Tabla5[[#This Row],[Tiempo_lineal (ns)]]&lt;$L$509)</f>
        <v>0</v>
      </c>
      <c r="AC441" t="b">
        <f>OR(Tabla5[[#This Row],[Tiempo_normal (ns)]]&gt;$M$508,Tabla5[[#This Row],[Tiempo_normal (ns)]]&lt;$M$509)</f>
        <v>0</v>
      </c>
      <c r="AD441" s="8">
        <v>438</v>
      </c>
      <c r="AE441" t="b">
        <f>OR(Tabla6[[#This Row],[Tiempo_lineal (ns)]]&gt;$O$508,Tabla6[[#This Row],[Tiempo_lineal (ns)]]&lt;$O$509)</f>
        <v>0</v>
      </c>
      <c r="AF441" s="1" t="b">
        <f>OR(Tabla6[[#This Row],[Tiempo_normal (ns)]]&gt;$P$508,Tabla6[[#This Row],[Tiempo_normal (ns)]]&lt;$P$509)</f>
        <v>0</v>
      </c>
    </row>
    <row r="442" spans="2:32" x14ac:dyDescent="0.3">
      <c r="B442">
        <v>439</v>
      </c>
      <c r="C442">
        <v>161</v>
      </c>
      <c r="D442">
        <v>70</v>
      </c>
      <c r="E442">
        <v>439</v>
      </c>
      <c r="F442">
        <v>108</v>
      </c>
      <c r="G442">
        <v>57</v>
      </c>
      <c r="H442">
        <v>439</v>
      </c>
      <c r="I442">
        <v>202</v>
      </c>
      <c r="J442">
        <v>683</v>
      </c>
      <c r="K442">
        <v>439</v>
      </c>
      <c r="L442">
        <v>3804</v>
      </c>
      <c r="M442">
        <v>494</v>
      </c>
      <c r="N442">
        <v>439</v>
      </c>
      <c r="O442">
        <v>2303</v>
      </c>
      <c r="P442">
        <v>1450</v>
      </c>
      <c r="R442" s="7">
        <v>439</v>
      </c>
      <c r="S442" t="b">
        <f>OR(Tabla1[[#This Row],[Tiempo_lineal (ns)]]&gt;$C$508,Tabla1[[#This Row],[Tiempo_lineal (ns)]]&lt;$C$509)</f>
        <v>0</v>
      </c>
      <c r="T442" t="b">
        <f>OR(Tabla1[[#This Row],[Tiempo_normal (ns)]]&gt;$D$508,Tabla1[[#This Row],[Tiempo_normal (ns)]]&lt;$D$509)</f>
        <v>0</v>
      </c>
      <c r="U442" s="7">
        <v>439</v>
      </c>
      <c r="V442" t="b">
        <f>OR(Tabla3[[#This Row],[Tiempo_lineal (ns)]]&gt;$F$508,Tabla3[[#This Row],[Tiempo_lineal (ns)]]&lt;$F$509)</f>
        <v>0</v>
      </c>
      <c r="W442" t="b">
        <f>OR(Tabla3[[#This Row],[Tiempo_normal (ns)]]&gt;$G$508,Tabla3[[#This Row],[Tiempo_normal (ns)]]&lt;$G$509)</f>
        <v>0</v>
      </c>
      <c r="X442" s="7">
        <v>439</v>
      </c>
      <c r="Y442" t="b">
        <f>OR(Tabla4[[#This Row],[Tiempo_lineal (ns)]]&gt;$I$508,Tabla4[[#This Row],[Tiempo_lineal (ns)]]&lt;$I$509)</f>
        <v>0</v>
      </c>
      <c r="Z442" t="b">
        <f>OR(Tabla4[[#This Row],[Tiempo_normal (ns)]]&gt;$J$508,Tabla4[[#This Row],[Tiempo_normal (ns)]]&lt;$J$509)</f>
        <v>1</v>
      </c>
      <c r="AA442" s="7">
        <v>439</v>
      </c>
      <c r="AB442" t="b">
        <f>OR(Tabla5[[#This Row],[Tiempo_lineal (ns)]]&gt;$L$508,Tabla5[[#This Row],[Tiempo_lineal (ns)]]&lt;$L$509)</f>
        <v>0</v>
      </c>
      <c r="AC442" t="b">
        <f>OR(Tabla5[[#This Row],[Tiempo_normal (ns)]]&gt;$M$508,Tabla5[[#This Row],[Tiempo_normal (ns)]]&lt;$M$509)</f>
        <v>0</v>
      </c>
      <c r="AD442" s="7">
        <v>439</v>
      </c>
      <c r="AE442" t="b">
        <f>OR(Tabla6[[#This Row],[Tiempo_lineal (ns)]]&gt;$O$508,Tabla6[[#This Row],[Tiempo_lineal (ns)]]&lt;$O$509)</f>
        <v>0</v>
      </c>
      <c r="AF442" s="1" t="b">
        <f>OR(Tabla6[[#This Row],[Tiempo_normal (ns)]]&gt;$P$508,Tabla6[[#This Row],[Tiempo_normal (ns)]]&lt;$P$509)</f>
        <v>0</v>
      </c>
    </row>
    <row r="443" spans="2:32" x14ac:dyDescent="0.3">
      <c r="B443">
        <v>440</v>
      </c>
      <c r="C443">
        <v>144</v>
      </c>
      <c r="D443">
        <v>52</v>
      </c>
      <c r="E443">
        <v>440</v>
      </c>
      <c r="F443">
        <v>210</v>
      </c>
      <c r="G443">
        <v>283</v>
      </c>
      <c r="H443">
        <v>440</v>
      </c>
      <c r="I443">
        <v>141</v>
      </c>
      <c r="J443">
        <v>66</v>
      </c>
      <c r="K443">
        <v>440</v>
      </c>
      <c r="L443">
        <v>1597</v>
      </c>
      <c r="M443">
        <v>479</v>
      </c>
      <c r="N443">
        <v>440</v>
      </c>
      <c r="O443">
        <v>2755</v>
      </c>
      <c r="P443">
        <v>1251</v>
      </c>
      <c r="R443" s="8">
        <v>440</v>
      </c>
      <c r="S443" t="b">
        <f>OR(Tabla1[[#This Row],[Tiempo_lineal (ns)]]&gt;$C$508,Tabla1[[#This Row],[Tiempo_lineal (ns)]]&lt;$C$509)</f>
        <v>0</v>
      </c>
      <c r="T443" t="b">
        <f>OR(Tabla1[[#This Row],[Tiempo_normal (ns)]]&gt;$D$508,Tabla1[[#This Row],[Tiempo_normal (ns)]]&lt;$D$509)</f>
        <v>0</v>
      </c>
      <c r="U443" s="8">
        <v>440</v>
      </c>
      <c r="V443" t="b">
        <f>OR(Tabla3[[#This Row],[Tiempo_lineal (ns)]]&gt;$F$508,Tabla3[[#This Row],[Tiempo_lineal (ns)]]&lt;$F$509)</f>
        <v>0</v>
      </c>
      <c r="W443" t="b">
        <f>OR(Tabla3[[#This Row],[Tiempo_normal (ns)]]&gt;$G$508,Tabla3[[#This Row],[Tiempo_normal (ns)]]&lt;$G$509)</f>
        <v>1</v>
      </c>
      <c r="X443" s="8">
        <v>440</v>
      </c>
      <c r="Y443" t="b">
        <f>OR(Tabla4[[#This Row],[Tiempo_lineal (ns)]]&gt;$I$508,Tabla4[[#This Row],[Tiempo_lineal (ns)]]&lt;$I$509)</f>
        <v>0</v>
      </c>
      <c r="Z443" t="b">
        <f>OR(Tabla4[[#This Row],[Tiempo_normal (ns)]]&gt;$J$508,Tabla4[[#This Row],[Tiempo_normal (ns)]]&lt;$J$509)</f>
        <v>0</v>
      </c>
      <c r="AA443" s="8">
        <v>440</v>
      </c>
      <c r="AB443" t="b">
        <f>OR(Tabla5[[#This Row],[Tiempo_lineal (ns)]]&gt;$L$508,Tabla5[[#This Row],[Tiempo_lineal (ns)]]&lt;$L$509)</f>
        <v>0</v>
      </c>
      <c r="AC443" t="b">
        <f>OR(Tabla5[[#This Row],[Tiempo_normal (ns)]]&gt;$M$508,Tabla5[[#This Row],[Tiempo_normal (ns)]]&lt;$M$509)</f>
        <v>0</v>
      </c>
      <c r="AD443" s="8">
        <v>440</v>
      </c>
      <c r="AE443" t="b">
        <f>OR(Tabla6[[#This Row],[Tiempo_lineal (ns)]]&gt;$O$508,Tabla6[[#This Row],[Tiempo_lineal (ns)]]&lt;$O$509)</f>
        <v>0</v>
      </c>
      <c r="AF443" s="1" t="b">
        <f>OR(Tabla6[[#This Row],[Tiempo_normal (ns)]]&gt;$P$508,Tabla6[[#This Row],[Tiempo_normal (ns)]]&lt;$P$509)</f>
        <v>0</v>
      </c>
    </row>
    <row r="444" spans="2:32" x14ac:dyDescent="0.3">
      <c r="B444">
        <v>441</v>
      </c>
      <c r="C444">
        <v>117</v>
      </c>
      <c r="D444">
        <v>98</v>
      </c>
      <c r="E444">
        <v>441</v>
      </c>
      <c r="F444">
        <v>191</v>
      </c>
      <c r="G444">
        <v>132</v>
      </c>
      <c r="H444">
        <v>441</v>
      </c>
      <c r="I444">
        <v>207</v>
      </c>
      <c r="J444">
        <v>118</v>
      </c>
      <c r="K444">
        <v>441</v>
      </c>
      <c r="L444">
        <v>2079</v>
      </c>
      <c r="M444">
        <v>354</v>
      </c>
      <c r="N444">
        <v>441</v>
      </c>
      <c r="O444">
        <v>3130</v>
      </c>
      <c r="P444">
        <v>1512</v>
      </c>
      <c r="R444" s="7">
        <v>441</v>
      </c>
      <c r="S444" t="b">
        <f>OR(Tabla1[[#This Row],[Tiempo_lineal (ns)]]&gt;$C$508,Tabla1[[#This Row],[Tiempo_lineal (ns)]]&lt;$C$509)</f>
        <v>0</v>
      </c>
      <c r="T444" t="b">
        <f>OR(Tabla1[[#This Row],[Tiempo_normal (ns)]]&gt;$D$508,Tabla1[[#This Row],[Tiempo_normal (ns)]]&lt;$D$509)</f>
        <v>0</v>
      </c>
      <c r="U444" s="7">
        <v>441</v>
      </c>
      <c r="V444" t="b">
        <f>OR(Tabla3[[#This Row],[Tiempo_lineal (ns)]]&gt;$F$508,Tabla3[[#This Row],[Tiempo_lineal (ns)]]&lt;$F$509)</f>
        <v>0</v>
      </c>
      <c r="W444" t="b">
        <f>OR(Tabla3[[#This Row],[Tiempo_normal (ns)]]&gt;$G$508,Tabla3[[#This Row],[Tiempo_normal (ns)]]&lt;$G$509)</f>
        <v>0</v>
      </c>
      <c r="X444" s="7">
        <v>441</v>
      </c>
      <c r="Y444" t="b">
        <f>OR(Tabla4[[#This Row],[Tiempo_lineal (ns)]]&gt;$I$508,Tabla4[[#This Row],[Tiempo_lineal (ns)]]&lt;$I$509)</f>
        <v>0</v>
      </c>
      <c r="Z444" t="b">
        <f>OR(Tabla4[[#This Row],[Tiempo_normal (ns)]]&gt;$J$508,Tabla4[[#This Row],[Tiempo_normal (ns)]]&lt;$J$509)</f>
        <v>0</v>
      </c>
      <c r="AA444" s="7">
        <v>441</v>
      </c>
      <c r="AB444" t="b">
        <f>OR(Tabla5[[#This Row],[Tiempo_lineal (ns)]]&gt;$L$508,Tabla5[[#This Row],[Tiempo_lineal (ns)]]&lt;$L$509)</f>
        <v>0</v>
      </c>
      <c r="AC444" t="b">
        <f>OR(Tabla5[[#This Row],[Tiempo_normal (ns)]]&gt;$M$508,Tabla5[[#This Row],[Tiempo_normal (ns)]]&lt;$M$509)</f>
        <v>0</v>
      </c>
      <c r="AD444" s="7">
        <v>441</v>
      </c>
      <c r="AE444" t="b">
        <f>OR(Tabla6[[#This Row],[Tiempo_lineal (ns)]]&gt;$O$508,Tabla6[[#This Row],[Tiempo_lineal (ns)]]&lt;$O$509)</f>
        <v>0</v>
      </c>
      <c r="AF444" s="1" t="b">
        <f>OR(Tabla6[[#This Row],[Tiempo_normal (ns)]]&gt;$P$508,Tabla6[[#This Row],[Tiempo_normal (ns)]]&lt;$P$509)</f>
        <v>0</v>
      </c>
    </row>
    <row r="445" spans="2:32" x14ac:dyDescent="0.3">
      <c r="B445">
        <v>442</v>
      </c>
      <c r="C445">
        <v>114</v>
      </c>
      <c r="D445">
        <v>51</v>
      </c>
      <c r="E445">
        <v>442</v>
      </c>
      <c r="F445">
        <v>251</v>
      </c>
      <c r="G445">
        <v>189</v>
      </c>
      <c r="H445">
        <v>442</v>
      </c>
      <c r="I445">
        <v>202</v>
      </c>
      <c r="J445">
        <v>123</v>
      </c>
      <c r="K445">
        <v>442</v>
      </c>
      <c r="L445">
        <v>2955</v>
      </c>
      <c r="M445">
        <v>1127</v>
      </c>
      <c r="N445">
        <v>442</v>
      </c>
      <c r="O445">
        <v>2972</v>
      </c>
      <c r="P445">
        <v>854</v>
      </c>
      <c r="R445" s="8">
        <v>442</v>
      </c>
      <c r="S445" t="b">
        <f>OR(Tabla1[[#This Row],[Tiempo_lineal (ns)]]&gt;$C$508,Tabla1[[#This Row],[Tiempo_lineal (ns)]]&lt;$C$509)</f>
        <v>0</v>
      </c>
      <c r="T445" t="b">
        <f>OR(Tabla1[[#This Row],[Tiempo_normal (ns)]]&gt;$D$508,Tabla1[[#This Row],[Tiempo_normal (ns)]]&lt;$D$509)</f>
        <v>0</v>
      </c>
      <c r="U445" s="8">
        <v>442</v>
      </c>
      <c r="V445" t="b">
        <f>OR(Tabla3[[#This Row],[Tiempo_lineal (ns)]]&gt;$F$508,Tabla3[[#This Row],[Tiempo_lineal (ns)]]&lt;$F$509)</f>
        <v>0</v>
      </c>
      <c r="W445" t="b">
        <f>OR(Tabla3[[#This Row],[Tiempo_normal (ns)]]&gt;$G$508,Tabla3[[#This Row],[Tiempo_normal (ns)]]&lt;$G$509)</f>
        <v>0</v>
      </c>
      <c r="X445" s="8">
        <v>442</v>
      </c>
      <c r="Y445" t="b">
        <f>OR(Tabla4[[#This Row],[Tiempo_lineal (ns)]]&gt;$I$508,Tabla4[[#This Row],[Tiempo_lineal (ns)]]&lt;$I$509)</f>
        <v>0</v>
      </c>
      <c r="Z445" t="b">
        <f>OR(Tabla4[[#This Row],[Tiempo_normal (ns)]]&gt;$J$508,Tabla4[[#This Row],[Tiempo_normal (ns)]]&lt;$J$509)</f>
        <v>0</v>
      </c>
      <c r="AA445" s="8">
        <v>442</v>
      </c>
      <c r="AB445" t="b">
        <f>OR(Tabla5[[#This Row],[Tiempo_lineal (ns)]]&gt;$L$508,Tabla5[[#This Row],[Tiempo_lineal (ns)]]&lt;$L$509)</f>
        <v>0</v>
      </c>
      <c r="AC445" t="b">
        <f>OR(Tabla5[[#This Row],[Tiempo_normal (ns)]]&gt;$M$508,Tabla5[[#This Row],[Tiempo_normal (ns)]]&lt;$M$509)</f>
        <v>0</v>
      </c>
      <c r="AD445" s="8">
        <v>442</v>
      </c>
      <c r="AE445" t="b">
        <f>OR(Tabla6[[#This Row],[Tiempo_lineal (ns)]]&gt;$O$508,Tabla6[[#This Row],[Tiempo_lineal (ns)]]&lt;$O$509)</f>
        <v>0</v>
      </c>
      <c r="AF445" s="1" t="b">
        <f>OR(Tabla6[[#This Row],[Tiempo_normal (ns)]]&gt;$P$508,Tabla6[[#This Row],[Tiempo_normal (ns)]]&lt;$P$509)</f>
        <v>0</v>
      </c>
    </row>
    <row r="446" spans="2:32" x14ac:dyDescent="0.3">
      <c r="B446">
        <v>443</v>
      </c>
      <c r="C446">
        <v>121</v>
      </c>
      <c r="D446">
        <v>40</v>
      </c>
      <c r="E446">
        <v>443</v>
      </c>
      <c r="F446">
        <v>222</v>
      </c>
      <c r="G446">
        <v>151</v>
      </c>
      <c r="H446">
        <v>443</v>
      </c>
      <c r="I446">
        <v>202</v>
      </c>
      <c r="J446">
        <v>243</v>
      </c>
      <c r="K446">
        <v>443</v>
      </c>
      <c r="L446">
        <v>1489</v>
      </c>
      <c r="M446">
        <v>768</v>
      </c>
      <c r="N446">
        <v>443</v>
      </c>
      <c r="O446">
        <v>3233</v>
      </c>
      <c r="P446">
        <v>566</v>
      </c>
      <c r="R446" s="7">
        <v>443</v>
      </c>
      <c r="S446" t="b">
        <f>OR(Tabla1[[#This Row],[Tiempo_lineal (ns)]]&gt;$C$508,Tabla1[[#This Row],[Tiempo_lineal (ns)]]&lt;$C$509)</f>
        <v>0</v>
      </c>
      <c r="T446" t="b">
        <f>OR(Tabla1[[#This Row],[Tiempo_normal (ns)]]&gt;$D$508,Tabla1[[#This Row],[Tiempo_normal (ns)]]&lt;$D$509)</f>
        <v>0</v>
      </c>
      <c r="U446" s="7">
        <v>443</v>
      </c>
      <c r="V446" t="b">
        <f>OR(Tabla3[[#This Row],[Tiempo_lineal (ns)]]&gt;$F$508,Tabla3[[#This Row],[Tiempo_lineal (ns)]]&lt;$F$509)</f>
        <v>0</v>
      </c>
      <c r="W446" t="b">
        <f>OR(Tabla3[[#This Row],[Tiempo_normal (ns)]]&gt;$G$508,Tabla3[[#This Row],[Tiempo_normal (ns)]]&lt;$G$509)</f>
        <v>0</v>
      </c>
      <c r="X446" s="7">
        <v>443</v>
      </c>
      <c r="Y446" t="b">
        <f>OR(Tabla4[[#This Row],[Tiempo_lineal (ns)]]&gt;$I$508,Tabla4[[#This Row],[Tiempo_lineal (ns)]]&lt;$I$509)</f>
        <v>0</v>
      </c>
      <c r="Z446" t="b">
        <f>OR(Tabla4[[#This Row],[Tiempo_normal (ns)]]&gt;$J$508,Tabla4[[#This Row],[Tiempo_normal (ns)]]&lt;$J$509)</f>
        <v>0</v>
      </c>
      <c r="AA446" s="7">
        <v>443</v>
      </c>
      <c r="AB446" t="b">
        <f>OR(Tabla5[[#This Row],[Tiempo_lineal (ns)]]&gt;$L$508,Tabla5[[#This Row],[Tiempo_lineal (ns)]]&lt;$L$509)</f>
        <v>0</v>
      </c>
      <c r="AC446" t="b">
        <f>OR(Tabla5[[#This Row],[Tiempo_normal (ns)]]&gt;$M$508,Tabla5[[#This Row],[Tiempo_normal (ns)]]&lt;$M$509)</f>
        <v>0</v>
      </c>
      <c r="AD446" s="7">
        <v>443</v>
      </c>
      <c r="AE446" t="b">
        <f>OR(Tabla6[[#This Row],[Tiempo_lineal (ns)]]&gt;$O$508,Tabla6[[#This Row],[Tiempo_lineal (ns)]]&lt;$O$509)</f>
        <v>0</v>
      </c>
      <c r="AF446" s="1" t="b">
        <f>OR(Tabla6[[#This Row],[Tiempo_normal (ns)]]&gt;$P$508,Tabla6[[#This Row],[Tiempo_normal (ns)]]&lt;$P$509)</f>
        <v>0</v>
      </c>
    </row>
    <row r="447" spans="2:32" x14ac:dyDescent="0.3">
      <c r="B447">
        <v>444</v>
      </c>
      <c r="C447">
        <v>103</v>
      </c>
      <c r="D447">
        <v>105</v>
      </c>
      <c r="E447">
        <v>444</v>
      </c>
      <c r="F447">
        <v>144</v>
      </c>
      <c r="G447">
        <v>115</v>
      </c>
      <c r="H447">
        <v>444</v>
      </c>
      <c r="I447">
        <v>114</v>
      </c>
      <c r="J447">
        <v>172</v>
      </c>
      <c r="K447">
        <v>444</v>
      </c>
      <c r="L447">
        <v>525</v>
      </c>
      <c r="M447">
        <v>468</v>
      </c>
      <c r="N447">
        <v>444</v>
      </c>
      <c r="O447">
        <v>2473</v>
      </c>
      <c r="P447">
        <v>1369</v>
      </c>
      <c r="R447" s="8">
        <v>444</v>
      </c>
      <c r="S447" t="b">
        <f>OR(Tabla1[[#This Row],[Tiempo_lineal (ns)]]&gt;$C$508,Tabla1[[#This Row],[Tiempo_lineal (ns)]]&lt;$C$509)</f>
        <v>0</v>
      </c>
      <c r="T447" t="b">
        <f>OR(Tabla1[[#This Row],[Tiempo_normal (ns)]]&gt;$D$508,Tabla1[[#This Row],[Tiempo_normal (ns)]]&lt;$D$509)</f>
        <v>0</v>
      </c>
      <c r="U447" s="8">
        <v>444</v>
      </c>
      <c r="V447" t="b">
        <f>OR(Tabla3[[#This Row],[Tiempo_lineal (ns)]]&gt;$F$508,Tabla3[[#This Row],[Tiempo_lineal (ns)]]&lt;$F$509)</f>
        <v>0</v>
      </c>
      <c r="W447" t="b">
        <f>OR(Tabla3[[#This Row],[Tiempo_normal (ns)]]&gt;$G$508,Tabla3[[#This Row],[Tiempo_normal (ns)]]&lt;$G$509)</f>
        <v>0</v>
      </c>
      <c r="X447" s="8">
        <v>444</v>
      </c>
      <c r="Y447" t="b">
        <f>OR(Tabla4[[#This Row],[Tiempo_lineal (ns)]]&gt;$I$508,Tabla4[[#This Row],[Tiempo_lineal (ns)]]&lt;$I$509)</f>
        <v>0</v>
      </c>
      <c r="Z447" t="b">
        <f>OR(Tabla4[[#This Row],[Tiempo_normal (ns)]]&gt;$J$508,Tabla4[[#This Row],[Tiempo_normal (ns)]]&lt;$J$509)</f>
        <v>0</v>
      </c>
      <c r="AA447" s="8">
        <v>444</v>
      </c>
      <c r="AB447" t="b">
        <f>OR(Tabla5[[#This Row],[Tiempo_lineal (ns)]]&gt;$L$508,Tabla5[[#This Row],[Tiempo_lineal (ns)]]&lt;$L$509)</f>
        <v>0</v>
      </c>
      <c r="AC447" t="b">
        <f>OR(Tabla5[[#This Row],[Tiempo_normal (ns)]]&gt;$M$508,Tabla5[[#This Row],[Tiempo_normal (ns)]]&lt;$M$509)</f>
        <v>0</v>
      </c>
      <c r="AD447" s="8">
        <v>444</v>
      </c>
      <c r="AE447" t="b">
        <f>OR(Tabla6[[#This Row],[Tiempo_lineal (ns)]]&gt;$O$508,Tabla6[[#This Row],[Tiempo_lineal (ns)]]&lt;$O$509)</f>
        <v>0</v>
      </c>
      <c r="AF447" s="1" t="b">
        <f>OR(Tabla6[[#This Row],[Tiempo_normal (ns)]]&gt;$P$508,Tabla6[[#This Row],[Tiempo_normal (ns)]]&lt;$P$509)</f>
        <v>0</v>
      </c>
    </row>
    <row r="448" spans="2:32" x14ac:dyDescent="0.3">
      <c r="B448">
        <v>445</v>
      </c>
      <c r="C448">
        <v>112</v>
      </c>
      <c r="D448">
        <v>77</v>
      </c>
      <c r="E448">
        <v>445</v>
      </c>
      <c r="F448">
        <v>164</v>
      </c>
      <c r="G448">
        <v>101</v>
      </c>
      <c r="H448">
        <v>445</v>
      </c>
      <c r="I448">
        <v>146</v>
      </c>
      <c r="J448">
        <v>150</v>
      </c>
      <c r="K448">
        <v>445</v>
      </c>
      <c r="L448">
        <v>1797</v>
      </c>
      <c r="M448">
        <v>801</v>
      </c>
      <c r="N448">
        <v>445</v>
      </c>
      <c r="O448">
        <v>2020</v>
      </c>
      <c r="P448">
        <v>1617</v>
      </c>
      <c r="R448" s="7">
        <v>445</v>
      </c>
      <c r="S448" t="b">
        <f>OR(Tabla1[[#This Row],[Tiempo_lineal (ns)]]&gt;$C$508,Tabla1[[#This Row],[Tiempo_lineal (ns)]]&lt;$C$509)</f>
        <v>0</v>
      </c>
      <c r="T448" t="b">
        <f>OR(Tabla1[[#This Row],[Tiempo_normal (ns)]]&gt;$D$508,Tabla1[[#This Row],[Tiempo_normal (ns)]]&lt;$D$509)</f>
        <v>0</v>
      </c>
      <c r="U448" s="7">
        <v>445</v>
      </c>
      <c r="V448" t="b">
        <f>OR(Tabla3[[#This Row],[Tiempo_lineal (ns)]]&gt;$F$508,Tabla3[[#This Row],[Tiempo_lineal (ns)]]&lt;$F$509)</f>
        <v>0</v>
      </c>
      <c r="W448" t="b">
        <f>OR(Tabla3[[#This Row],[Tiempo_normal (ns)]]&gt;$G$508,Tabla3[[#This Row],[Tiempo_normal (ns)]]&lt;$G$509)</f>
        <v>0</v>
      </c>
      <c r="X448" s="7">
        <v>445</v>
      </c>
      <c r="Y448" t="b">
        <f>OR(Tabla4[[#This Row],[Tiempo_lineal (ns)]]&gt;$I$508,Tabla4[[#This Row],[Tiempo_lineal (ns)]]&lt;$I$509)</f>
        <v>0</v>
      </c>
      <c r="Z448" t="b">
        <f>OR(Tabla4[[#This Row],[Tiempo_normal (ns)]]&gt;$J$508,Tabla4[[#This Row],[Tiempo_normal (ns)]]&lt;$J$509)</f>
        <v>0</v>
      </c>
      <c r="AA448" s="7">
        <v>445</v>
      </c>
      <c r="AB448" t="b">
        <f>OR(Tabla5[[#This Row],[Tiempo_lineal (ns)]]&gt;$L$508,Tabla5[[#This Row],[Tiempo_lineal (ns)]]&lt;$L$509)</f>
        <v>0</v>
      </c>
      <c r="AC448" t="b">
        <f>OR(Tabla5[[#This Row],[Tiempo_normal (ns)]]&gt;$M$508,Tabla5[[#This Row],[Tiempo_normal (ns)]]&lt;$M$509)</f>
        <v>0</v>
      </c>
      <c r="AD448" s="7">
        <v>445</v>
      </c>
      <c r="AE448" t="b">
        <f>OR(Tabla6[[#This Row],[Tiempo_lineal (ns)]]&gt;$O$508,Tabla6[[#This Row],[Tiempo_lineal (ns)]]&lt;$O$509)</f>
        <v>0</v>
      </c>
      <c r="AF448" s="1" t="b">
        <f>OR(Tabla6[[#This Row],[Tiempo_normal (ns)]]&gt;$P$508,Tabla6[[#This Row],[Tiempo_normal (ns)]]&lt;$P$509)</f>
        <v>0</v>
      </c>
    </row>
    <row r="449" spans="2:32" x14ac:dyDescent="0.3">
      <c r="B449">
        <v>446</v>
      </c>
      <c r="C449">
        <v>151</v>
      </c>
      <c r="D449">
        <v>98</v>
      </c>
      <c r="E449">
        <v>446</v>
      </c>
      <c r="F449">
        <v>146</v>
      </c>
      <c r="G449">
        <v>89</v>
      </c>
      <c r="H449">
        <v>446</v>
      </c>
      <c r="I449">
        <v>369</v>
      </c>
      <c r="J449">
        <v>86</v>
      </c>
      <c r="K449">
        <v>446</v>
      </c>
      <c r="L449">
        <v>1641</v>
      </c>
      <c r="M449">
        <v>386</v>
      </c>
      <c r="N449">
        <v>446</v>
      </c>
      <c r="O449">
        <v>2948</v>
      </c>
      <c r="P449">
        <v>828</v>
      </c>
      <c r="R449" s="8">
        <v>446</v>
      </c>
      <c r="S449" t="b">
        <f>OR(Tabla1[[#This Row],[Tiempo_lineal (ns)]]&gt;$C$508,Tabla1[[#This Row],[Tiempo_lineal (ns)]]&lt;$C$509)</f>
        <v>0</v>
      </c>
      <c r="T449" t="b">
        <f>OR(Tabla1[[#This Row],[Tiempo_normal (ns)]]&gt;$D$508,Tabla1[[#This Row],[Tiempo_normal (ns)]]&lt;$D$509)</f>
        <v>0</v>
      </c>
      <c r="U449" s="8">
        <v>446</v>
      </c>
      <c r="V449" t="b">
        <f>OR(Tabla3[[#This Row],[Tiempo_lineal (ns)]]&gt;$F$508,Tabla3[[#This Row],[Tiempo_lineal (ns)]]&lt;$F$509)</f>
        <v>0</v>
      </c>
      <c r="W449" t="b">
        <f>OR(Tabla3[[#This Row],[Tiempo_normal (ns)]]&gt;$G$508,Tabla3[[#This Row],[Tiempo_normal (ns)]]&lt;$G$509)</f>
        <v>0</v>
      </c>
      <c r="X449" s="8">
        <v>446</v>
      </c>
      <c r="Y449" t="b">
        <f>OR(Tabla4[[#This Row],[Tiempo_lineal (ns)]]&gt;$I$508,Tabla4[[#This Row],[Tiempo_lineal (ns)]]&lt;$I$509)</f>
        <v>0</v>
      </c>
      <c r="Z449" t="b">
        <f>OR(Tabla4[[#This Row],[Tiempo_normal (ns)]]&gt;$J$508,Tabla4[[#This Row],[Tiempo_normal (ns)]]&lt;$J$509)</f>
        <v>0</v>
      </c>
      <c r="AA449" s="8">
        <v>446</v>
      </c>
      <c r="AB449" t="b">
        <f>OR(Tabla5[[#This Row],[Tiempo_lineal (ns)]]&gt;$L$508,Tabla5[[#This Row],[Tiempo_lineal (ns)]]&lt;$L$509)</f>
        <v>0</v>
      </c>
      <c r="AC449" t="b">
        <f>OR(Tabla5[[#This Row],[Tiempo_normal (ns)]]&gt;$M$508,Tabla5[[#This Row],[Tiempo_normal (ns)]]&lt;$M$509)</f>
        <v>0</v>
      </c>
      <c r="AD449" s="8">
        <v>446</v>
      </c>
      <c r="AE449" t="b">
        <f>OR(Tabla6[[#This Row],[Tiempo_lineal (ns)]]&gt;$O$508,Tabla6[[#This Row],[Tiempo_lineal (ns)]]&lt;$O$509)</f>
        <v>0</v>
      </c>
      <c r="AF449" s="1" t="b">
        <f>OR(Tabla6[[#This Row],[Tiempo_normal (ns)]]&gt;$P$508,Tabla6[[#This Row],[Tiempo_normal (ns)]]&lt;$P$509)</f>
        <v>0</v>
      </c>
    </row>
    <row r="450" spans="2:32" x14ac:dyDescent="0.3">
      <c r="B450">
        <v>447</v>
      </c>
      <c r="C450">
        <v>82</v>
      </c>
      <c r="D450">
        <v>62</v>
      </c>
      <c r="E450">
        <v>447</v>
      </c>
      <c r="F450">
        <v>125</v>
      </c>
      <c r="G450">
        <v>39</v>
      </c>
      <c r="H450">
        <v>447</v>
      </c>
      <c r="I450">
        <v>180</v>
      </c>
      <c r="J450">
        <v>168</v>
      </c>
      <c r="K450">
        <v>447</v>
      </c>
      <c r="L450">
        <v>1032</v>
      </c>
      <c r="M450">
        <v>457</v>
      </c>
      <c r="N450">
        <v>447</v>
      </c>
      <c r="O450">
        <v>3079</v>
      </c>
      <c r="P450">
        <v>950</v>
      </c>
      <c r="R450" s="7">
        <v>447</v>
      </c>
      <c r="S450" t="b">
        <f>OR(Tabla1[[#This Row],[Tiempo_lineal (ns)]]&gt;$C$508,Tabla1[[#This Row],[Tiempo_lineal (ns)]]&lt;$C$509)</f>
        <v>0</v>
      </c>
      <c r="T450" t="b">
        <f>OR(Tabla1[[#This Row],[Tiempo_normal (ns)]]&gt;$D$508,Tabla1[[#This Row],[Tiempo_normal (ns)]]&lt;$D$509)</f>
        <v>0</v>
      </c>
      <c r="U450" s="7">
        <v>447</v>
      </c>
      <c r="V450" t="b">
        <f>OR(Tabla3[[#This Row],[Tiempo_lineal (ns)]]&gt;$F$508,Tabla3[[#This Row],[Tiempo_lineal (ns)]]&lt;$F$509)</f>
        <v>0</v>
      </c>
      <c r="W450" t="b">
        <f>OR(Tabla3[[#This Row],[Tiempo_normal (ns)]]&gt;$G$508,Tabla3[[#This Row],[Tiempo_normal (ns)]]&lt;$G$509)</f>
        <v>0</v>
      </c>
      <c r="X450" s="7">
        <v>447</v>
      </c>
      <c r="Y450" t="b">
        <f>OR(Tabla4[[#This Row],[Tiempo_lineal (ns)]]&gt;$I$508,Tabla4[[#This Row],[Tiempo_lineal (ns)]]&lt;$I$509)</f>
        <v>0</v>
      </c>
      <c r="Z450" t="b">
        <f>OR(Tabla4[[#This Row],[Tiempo_normal (ns)]]&gt;$J$508,Tabla4[[#This Row],[Tiempo_normal (ns)]]&lt;$J$509)</f>
        <v>0</v>
      </c>
      <c r="AA450" s="7">
        <v>447</v>
      </c>
      <c r="AB450" t="b">
        <f>OR(Tabla5[[#This Row],[Tiempo_lineal (ns)]]&gt;$L$508,Tabla5[[#This Row],[Tiempo_lineal (ns)]]&lt;$L$509)</f>
        <v>0</v>
      </c>
      <c r="AC450" t="b">
        <f>OR(Tabla5[[#This Row],[Tiempo_normal (ns)]]&gt;$M$508,Tabla5[[#This Row],[Tiempo_normal (ns)]]&lt;$M$509)</f>
        <v>0</v>
      </c>
      <c r="AD450" s="7">
        <v>447</v>
      </c>
      <c r="AE450" t="b">
        <f>OR(Tabla6[[#This Row],[Tiempo_lineal (ns)]]&gt;$O$508,Tabla6[[#This Row],[Tiempo_lineal (ns)]]&lt;$O$509)</f>
        <v>0</v>
      </c>
      <c r="AF450" s="1" t="b">
        <f>OR(Tabla6[[#This Row],[Tiempo_normal (ns)]]&gt;$P$508,Tabla6[[#This Row],[Tiempo_normal (ns)]]&lt;$P$509)</f>
        <v>0</v>
      </c>
    </row>
    <row r="451" spans="2:32" x14ac:dyDescent="0.3">
      <c r="B451">
        <v>448</v>
      </c>
      <c r="C451">
        <v>125</v>
      </c>
      <c r="D451">
        <v>73</v>
      </c>
      <c r="E451">
        <v>448</v>
      </c>
      <c r="F451">
        <v>122</v>
      </c>
      <c r="G451">
        <v>128</v>
      </c>
      <c r="H451">
        <v>448</v>
      </c>
      <c r="I451">
        <v>326</v>
      </c>
      <c r="J451">
        <v>151</v>
      </c>
      <c r="K451">
        <v>448</v>
      </c>
      <c r="L451">
        <v>2510</v>
      </c>
      <c r="M451">
        <v>516</v>
      </c>
      <c r="N451">
        <v>448</v>
      </c>
      <c r="O451">
        <v>7304</v>
      </c>
      <c r="P451">
        <v>1196</v>
      </c>
      <c r="R451" s="8">
        <v>448</v>
      </c>
      <c r="S451" t="b">
        <f>OR(Tabla1[[#This Row],[Tiempo_lineal (ns)]]&gt;$C$508,Tabla1[[#This Row],[Tiempo_lineal (ns)]]&lt;$C$509)</f>
        <v>0</v>
      </c>
      <c r="T451" t="b">
        <f>OR(Tabla1[[#This Row],[Tiempo_normal (ns)]]&gt;$D$508,Tabla1[[#This Row],[Tiempo_normal (ns)]]&lt;$D$509)</f>
        <v>0</v>
      </c>
      <c r="U451" s="8">
        <v>448</v>
      </c>
      <c r="V451" t="b">
        <f>OR(Tabla3[[#This Row],[Tiempo_lineal (ns)]]&gt;$F$508,Tabla3[[#This Row],[Tiempo_lineal (ns)]]&lt;$F$509)</f>
        <v>0</v>
      </c>
      <c r="W451" t="b">
        <f>OR(Tabla3[[#This Row],[Tiempo_normal (ns)]]&gt;$G$508,Tabla3[[#This Row],[Tiempo_normal (ns)]]&lt;$G$509)</f>
        <v>0</v>
      </c>
      <c r="X451" s="8">
        <v>448</v>
      </c>
      <c r="Y451" t="b">
        <f>OR(Tabla4[[#This Row],[Tiempo_lineal (ns)]]&gt;$I$508,Tabla4[[#This Row],[Tiempo_lineal (ns)]]&lt;$I$509)</f>
        <v>0</v>
      </c>
      <c r="Z451" t="b">
        <f>OR(Tabla4[[#This Row],[Tiempo_normal (ns)]]&gt;$J$508,Tabla4[[#This Row],[Tiempo_normal (ns)]]&lt;$J$509)</f>
        <v>0</v>
      </c>
      <c r="AA451" s="8">
        <v>448</v>
      </c>
      <c r="AB451" t="b">
        <f>OR(Tabla5[[#This Row],[Tiempo_lineal (ns)]]&gt;$L$508,Tabla5[[#This Row],[Tiempo_lineal (ns)]]&lt;$L$509)</f>
        <v>0</v>
      </c>
      <c r="AC451" t="b">
        <f>OR(Tabla5[[#This Row],[Tiempo_normal (ns)]]&gt;$M$508,Tabla5[[#This Row],[Tiempo_normal (ns)]]&lt;$M$509)</f>
        <v>0</v>
      </c>
      <c r="AD451" s="8">
        <v>448</v>
      </c>
      <c r="AE451" t="b">
        <f>OR(Tabla6[[#This Row],[Tiempo_lineal (ns)]]&gt;$O$508,Tabla6[[#This Row],[Tiempo_lineal (ns)]]&lt;$O$509)</f>
        <v>1</v>
      </c>
      <c r="AF451" s="1" t="b">
        <f>OR(Tabla6[[#This Row],[Tiempo_normal (ns)]]&gt;$P$508,Tabla6[[#This Row],[Tiempo_normal (ns)]]&lt;$P$509)</f>
        <v>0</v>
      </c>
    </row>
    <row r="452" spans="2:32" x14ac:dyDescent="0.3">
      <c r="B452">
        <v>449</v>
      </c>
      <c r="C452">
        <v>121</v>
      </c>
      <c r="D452">
        <v>64</v>
      </c>
      <c r="E452">
        <v>449</v>
      </c>
      <c r="F452">
        <v>195</v>
      </c>
      <c r="G452">
        <v>185</v>
      </c>
      <c r="H452">
        <v>449</v>
      </c>
      <c r="I452">
        <v>234</v>
      </c>
      <c r="J452">
        <v>150</v>
      </c>
      <c r="K452">
        <v>449</v>
      </c>
      <c r="L452">
        <v>1301</v>
      </c>
      <c r="M452">
        <v>558</v>
      </c>
      <c r="N452">
        <v>449</v>
      </c>
      <c r="O452">
        <v>1983</v>
      </c>
      <c r="P452">
        <v>2445</v>
      </c>
      <c r="R452" s="7">
        <v>449</v>
      </c>
      <c r="S452" t="b">
        <f>OR(Tabla1[[#This Row],[Tiempo_lineal (ns)]]&gt;$C$508,Tabla1[[#This Row],[Tiempo_lineal (ns)]]&lt;$C$509)</f>
        <v>0</v>
      </c>
      <c r="T452" t="b">
        <f>OR(Tabla1[[#This Row],[Tiempo_normal (ns)]]&gt;$D$508,Tabla1[[#This Row],[Tiempo_normal (ns)]]&lt;$D$509)</f>
        <v>0</v>
      </c>
      <c r="U452" s="7">
        <v>449</v>
      </c>
      <c r="V452" t="b">
        <f>OR(Tabla3[[#This Row],[Tiempo_lineal (ns)]]&gt;$F$508,Tabla3[[#This Row],[Tiempo_lineal (ns)]]&lt;$F$509)</f>
        <v>0</v>
      </c>
      <c r="W452" t="b">
        <f>OR(Tabla3[[#This Row],[Tiempo_normal (ns)]]&gt;$G$508,Tabla3[[#This Row],[Tiempo_normal (ns)]]&lt;$G$509)</f>
        <v>0</v>
      </c>
      <c r="X452" s="7">
        <v>449</v>
      </c>
      <c r="Y452" t="b">
        <f>OR(Tabla4[[#This Row],[Tiempo_lineal (ns)]]&gt;$I$508,Tabla4[[#This Row],[Tiempo_lineal (ns)]]&lt;$I$509)</f>
        <v>0</v>
      </c>
      <c r="Z452" t="b">
        <f>OR(Tabla4[[#This Row],[Tiempo_normal (ns)]]&gt;$J$508,Tabla4[[#This Row],[Tiempo_normal (ns)]]&lt;$J$509)</f>
        <v>0</v>
      </c>
      <c r="AA452" s="7">
        <v>449</v>
      </c>
      <c r="AB452" t="b">
        <f>OR(Tabla5[[#This Row],[Tiempo_lineal (ns)]]&gt;$L$508,Tabla5[[#This Row],[Tiempo_lineal (ns)]]&lt;$L$509)</f>
        <v>0</v>
      </c>
      <c r="AC452" t="b">
        <f>OR(Tabla5[[#This Row],[Tiempo_normal (ns)]]&gt;$M$508,Tabla5[[#This Row],[Tiempo_normal (ns)]]&lt;$M$509)</f>
        <v>0</v>
      </c>
      <c r="AD452" s="7">
        <v>449</v>
      </c>
      <c r="AE452" t="b">
        <f>OR(Tabla6[[#This Row],[Tiempo_lineal (ns)]]&gt;$O$508,Tabla6[[#This Row],[Tiempo_lineal (ns)]]&lt;$O$509)</f>
        <v>0</v>
      </c>
      <c r="AF452" s="1" t="b">
        <f>OR(Tabla6[[#This Row],[Tiempo_normal (ns)]]&gt;$P$508,Tabla6[[#This Row],[Tiempo_normal (ns)]]&lt;$P$509)</f>
        <v>0</v>
      </c>
    </row>
    <row r="453" spans="2:32" x14ac:dyDescent="0.3">
      <c r="B453">
        <v>450</v>
      </c>
      <c r="C453">
        <v>111</v>
      </c>
      <c r="D453">
        <v>41</v>
      </c>
      <c r="E453">
        <v>450</v>
      </c>
      <c r="F453">
        <v>119</v>
      </c>
      <c r="G453">
        <v>70</v>
      </c>
      <c r="H453">
        <v>450</v>
      </c>
      <c r="I453">
        <v>191</v>
      </c>
      <c r="J453">
        <v>112</v>
      </c>
      <c r="K453">
        <v>450</v>
      </c>
      <c r="L453">
        <v>1041</v>
      </c>
      <c r="M453">
        <v>794</v>
      </c>
      <c r="N453">
        <v>450</v>
      </c>
      <c r="O453">
        <v>1690</v>
      </c>
      <c r="P453">
        <v>1970</v>
      </c>
      <c r="R453" s="8">
        <v>450</v>
      </c>
      <c r="S453" t="b">
        <f>OR(Tabla1[[#This Row],[Tiempo_lineal (ns)]]&gt;$C$508,Tabla1[[#This Row],[Tiempo_lineal (ns)]]&lt;$C$509)</f>
        <v>0</v>
      </c>
      <c r="T453" t="b">
        <f>OR(Tabla1[[#This Row],[Tiempo_normal (ns)]]&gt;$D$508,Tabla1[[#This Row],[Tiempo_normal (ns)]]&lt;$D$509)</f>
        <v>0</v>
      </c>
      <c r="U453" s="8">
        <v>450</v>
      </c>
      <c r="V453" t="b">
        <f>OR(Tabla3[[#This Row],[Tiempo_lineal (ns)]]&gt;$F$508,Tabla3[[#This Row],[Tiempo_lineal (ns)]]&lt;$F$509)</f>
        <v>0</v>
      </c>
      <c r="W453" t="b">
        <f>OR(Tabla3[[#This Row],[Tiempo_normal (ns)]]&gt;$G$508,Tabla3[[#This Row],[Tiempo_normal (ns)]]&lt;$G$509)</f>
        <v>0</v>
      </c>
      <c r="X453" s="8">
        <v>450</v>
      </c>
      <c r="Y453" t="b">
        <f>OR(Tabla4[[#This Row],[Tiempo_lineal (ns)]]&gt;$I$508,Tabla4[[#This Row],[Tiempo_lineal (ns)]]&lt;$I$509)</f>
        <v>0</v>
      </c>
      <c r="Z453" t="b">
        <f>OR(Tabla4[[#This Row],[Tiempo_normal (ns)]]&gt;$J$508,Tabla4[[#This Row],[Tiempo_normal (ns)]]&lt;$J$509)</f>
        <v>0</v>
      </c>
      <c r="AA453" s="8">
        <v>450</v>
      </c>
      <c r="AB453" t="b">
        <f>OR(Tabla5[[#This Row],[Tiempo_lineal (ns)]]&gt;$L$508,Tabla5[[#This Row],[Tiempo_lineal (ns)]]&lt;$L$509)</f>
        <v>0</v>
      </c>
      <c r="AC453" t="b">
        <f>OR(Tabla5[[#This Row],[Tiempo_normal (ns)]]&gt;$M$508,Tabla5[[#This Row],[Tiempo_normal (ns)]]&lt;$M$509)</f>
        <v>0</v>
      </c>
      <c r="AD453" s="8">
        <v>450</v>
      </c>
      <c r="AE453" t="b">
        <f>OR(Tabla6[[#This Row],[Tiempo_lineal (ns)]]&gt;$O$508,Tabla6[[#This Row],[Tiempo_lineal (ns)]]&lt;$O$509)</f>
        <v>0</v>
      </c>
      <c r="AF453" s="1" t="b">
        <f>OR(Tabla6[[#This Row],[Tiempo_normal (ns)]]&gt;$P$508,Tabla6[[#This Row],[Tiempo_normal (ns)]]&lt;$P$509)</f>
        <v>0</v>
      </c>
    </row>
    <row r="454" spans="2:32" x14ac:dyDescent="0.3">
      <c r="B454">
        <v>451</v>
      </c>
      <c r="C454">
        <v>115</v>
      </c>
      <c r="D454">
        <v>56</v>
      </c>
      <c r="E454">
        <v>451</v>
      </c>
      <c r="F454">
        <v>141</v>
      </c>
      <c r="G454">
        <v>67</v>
      </c>
      <c r="H454">
        <v>451</v>
      </c>
      <c r="I454">
        <v>213</v>
      </c>
      <c r="J454">
        <v>276</v>
      </c>
      <c r="K454">
        <v>451</v>
      </c>
      <c r="L454">
        <v>1326</v>
      </c>
      <c r="M454">
        <v>958</v>
      </c>
      <c r="N454">
        <v>451</v>
      </c>
      <c r="O454">
        <v>3941</v>
      </c>
      <c r="P454">
        <v>627</v>
      </c>
      <c r="R454" s="7">
        <v>451</v>
      </c>
      <c r="S454" t="b">
        <f>OR(Tabla1[[#This Row],[Tiempo_lineal (ns)]]&gt;$C$508,Tabla1[[#This Row],[Tiempo_lineal (ns)]]&lt;$C$509)</f>
        <v>0</v>
      </c>
      <c r="T454" t="b">
        <f>OR(Tabla1[[#This Row],[Tiempo_normal (ns)]]&gt;$D$508,Tabla1[[#This Row],[Tiempo_normal (ns)]]&lt;$D$509)</f>
        <v>0</v>
      </c>
      <c r="U454" s="7">
        <v>451</v>
      </c>
      <c r="V454" t="b">
        <f>OR(Tabla3[[#This Row],[Tiempo_lineal (ns)]]&gt;$F$508,Tabla3[[#This Row],[Tiempo_lineal (ns)]]&lt;$F$509)</f>
        <v>0</v>
      </c>
      <c r="W454" t="b">
        <f>OR(Tabla3[[#This Row],[Tiempo_normal (ns)]]&gt;$G$508,Tabla3[[#This Row],[Tiempo_normal (ns)]]&lt;$G$509)</f>
        <v>0</v>
      </c>
      <c r="X454" s="7">
        <v>451</v>
      </c>
      <c r="Y454" t="b">
        <f>OR(Tabla4[[#This Row],[Tiempo_lineal (ns)]]&gt;$I$508,Tabla4[[#This Row],[Tiempo_lineal (ns)]]&lt;$I$509)</f>
        <v>0</v>
      </c>
      <c r="Z454" t="b">
        <f>OR(Tabla4[[#This Row],[Tiempo_normal (ns)]]&gt;$J$508,Tabla4[[#This Row],[Tiempo_normal (ns)]]&lt;$J$509)</f>
        <v>0</v>
      </c>
      <c r="AA454" s="7">
        <v>451</v>
      </c>
      <c r="AB454" t="b">
        <f>OR(Tabla5[[#This Row],[Tiempo_lineal (ns)]]&gt;$L$508,Tabla5[[#This Row],[Tiempo_lineal (ns)]]&lt;$L$509)</f>
        <v>0</v>
      </c>
      <c r="AC454" t="b">
        <f>OR(Tabla5[[#This Row],[Tiempo_normal (ns)]]&gt;$M$508,Tabla5[[#This Row],[Tiempo_normal (ns)]]&lt;$M$509)</f>
        <v>0</v>
      </c>
      <c r="AD454" s="7">
        <v>451</v>
      </c>
      <c r="AE454" t="b">
        <f>OR(Tabla6[[#This Row],[Tiempo_lineal (ns)]]&gt;$O$508,Tabla6[[#This Row],[Tiempo_lineal (ns)]]&lt;$O$509)</f>
        <v>0</v>
      </c>
      <c r="AF454" s="1" t="b">
        <f>OR(Tabla6[[#This Row],[Tiempo_normal (ns)]]&gt;$P$508,Tabla6[[#This Row],[Tiempo_normal (ns)]]&lt;$P$509)</f>
        <v>0</v>
      </c>
    </row>
    <row r="455" spans="2:32" x14ac:dyDescent="0.3">
      <c r="B455">
        <v>452</v>
      </c>
      <c r="C455">
        <v>107</v>
      </c>
      <c r="D455">
        <v>55</v>
      </c>
      <c r="E455">
        <v>452</v>
      </c>
      <c r="F455">
        <v>137</v>
      </c>
      <c r="G455">
        <v>95</v>
      </c>
      <c r="H455">
        <v>452</v>
      </c>
      <c r="I455">
        <v>346</v>
      </c>
      <c r="J455">
        <v>266</v>
      </c>
      <c r="K455">
        <v>452</v>
      </c>
      <c r="L455">
        <v>1780</v>
      </c>
      <c r="M455">
        <v>408</v>
      </c>
      <c r="N455">
        <v>452</v>
      </c>
      <c r="O455">
        <v>2707</v>
      </c>
      <c r="P455">
        <v>1208</v>
      </c>
      <c r="R455" s="8">
        <v>452</v>
      </c>
      <c r="S455" t="b">
        <f>OR(Tabla1[[#This Row],[Tiempo_lineal (ns)]]&gt;$C$508,Tabla1[[#This Row],[Tiempo_lineal (ns)]]&lt;$C$509)</f>
        <v>0</v>
      </c>
      <c r="T455" t="b">
        <f>OR(Tabla1[[#This Row],[Tiempo_normal (ns)]]&gt;$D$508,Tabla1[[#This Row],[Tiempo_normal (ns)]]&lt;$D$509)</f>
        <v>0</v>
      </c>
      <c r="U455" s="8">
        <v>452</v>
      </c>
      <c r="V455" t="b">
        <f>OR(Tabla3[[#This Row],[Tiempo_lineal (ns)]]&gt;$F$508,Tabla3[[#This Row],[Tiempo_lineal (ns)]]&lt;$F$509)</f>
        <v>0</v>
      </c>
      <c r="W455" t="b">
        <f>OR(Tabla3[[#This Row],[Tiempo_normal (ns)]]&gt;$G$508,Tabla3[[#This Row],[Tiempo_normal (ns)]]&lt;$G$509)</f>
        <v>0</v>
      </c>
      <c r="X455" s="8">
        <v>452</v>
      </c>
      <c r="Y455" t="b">
        <f>OR(Tabla4[[#This Row],[Tiempo_lineal (ns)]]&gt;$I$508,Tabla4[[#This Row],[Tiempo_lineal (ns)]]&lt;$I$509)</f>
        <v>0</v>
      </c>
      <c r="Z455" t="b">
        <f>OR(Tabla4[[#This Row],[Tiempo_normal (ns)]]&gt;$J$508,Tabla4[[#This Row],[Tiempo_normal (ns)]]&lt;$J$509)</f>
        <v>0</v>
      </c>
      <c r="AA455" s="8">
        <v>452</v>
      </c>
      <c r="AB455" t="b">
        <f>OR(Tabla5[[#This Row],[Tiempo_lineal (ns)]]&gt;$L$508,Tabla5[[#This Row],[Tiempo_lineal (ns)]]&lt;$L$509)</f>
        <v>0</v>
      </c>
      <c r="AC455" t="b">
        <f>OR(Tabla5[[#This Row],[Tiempo_normal (ns)]]&gt;$M$508,Tabla5[[#This Row],[Tiempo_normal (ns)]]&lt;$M$509)</f>
        <v>0</v>
      </c>
      <c r="AD455" s="8">
        <v>452</v>
      </c>
      <c r="AE455" t="b">
        <f>OR(Tabla6[[#This Row],[Tiempo_lineal (ns)]]&gt;$O$508,Tabla6[[#This Row],[Tiempo_lineal (ns)]]&lt;$O$509)</f>
        <v>0</v>
      </c>
      <c r="AF455" s="1" t="b">
        <f>OR(Tabla6[[#This Row],[Tiempo_normal (ns)]]&gt;$P$508,Tabla6[[#This Row],[Tiempo_normal (ns)]]&lt;$P$509)</f>
        <v>0</v>
      </c>
    </row>
    <row r="456" spans="2:32" x14ac:dyDescent="0.3">
      <c r="B456">
        <v>453</v>
      </c>
      <c r="C456">
        <v>113</v>
      </c>
      <c r="D456">
        <v>64</v>
      </c>
      <c r="E456">
        <v>453</v>
      </c>
      <c r="F456">
        <v>148</v>
      </c>
      <c r="G456">
        <v>60</v>
      </c>
      <c r="H456">
        <v>453</v>
      </c>
      <c r="I456">
        <v>236</v>
      </c>
      <c r="J456">
        <v>202</v>
      </c>
      <c r="K456">
        <v>453</v>
      </c>
      <c r="L456">
        <v>2111</v>
      </c>
      <c r="M456">
        <v>223</v>
      </c>
      <c r="N456">
        <v>453</v>
      </c>
      <c r="O456">
        <v>1550</v>
      </c>
      <c r="P456">
        <v>1274</v>
      </c>
      <c r="R456" s="7">
        <v>453</v>
      </c>
      <c r="S456" t="b">
        <f>OR(Tabla1[[#This Row],[Tiempo_lineal (ns)]]&gt;$C$508,Tabla1[[#This Row],[Tiempo_lineal (ns)]]&lt;$C$509)</f>
        <v>0</v>
      </c>
      <c r="T456" t="b">
        <f>OR(Tabla1[[#This Row],[Tiempo_normal (ns)]]&gt;$D$508,Tabla1[[#This Row],[Tiempo_normal (ns)]]&lt;$D$509)</f>
        <v>0</v>
      </c>
      <c r="U456" s="7">
        <v>453</v>
      </c>
      <c r="V456" t="b">
        <f>OR(Tabla3[[#This Row],[Tiempo_lineal (ns)]]&gt;$F$508,Tabla3[[#This Row],[Tiempo_lineal (ns)]]&lt;$F$509)</f>
        <v>0</v>
      </c>
      <c r="W456" t="b">
        <f>OR(Tabla3[[#This Row],[Tiempo_normal (ns)]]&gt;$G$508,Tabla3[[#This Row],[Tiempo_normal (ns)]]&lt;$G$509)</f>
        <v>0</v>
      </c>
      <c r="X456" s="7">
        <v>453</v>
      </c>
      <c r="Y456" t="b">
        <f>OR(Tabla4[[#This Row],[Tiempo_lineal (ns)]]&gt;$I$508,Tabla4[[#This Row],[Tiempo_lineal (ns)]]&lt;$I$509)</f>
        <v>0</v>
      </c>
      <c r="Z456" t="b">
        <f>OR(Tabla4[[#This Row],[Tiempo_normal (ns)]]&gt;$J$508,Tabla4[[#This Row],[Tiempo_normal (ns)]]&lt;$J$509)</f>
        <v>0</v>
      </c>
      <c r="AA456" s="7">
        <v>453</v>
      </c>
      <c r="AB456" t="b">
        <f>OR(Tabla5[[#This Row],[Tiempo_lineal (ns)]]&gt;$L$508,Tabla5[[#This Row],[Tiempo_lineal (ns)]]&lt;$L$509)</f>
        <v>0</v>
      </c>
      <c r="AC456" t="b">
        <f>OR(Tabla5[[#This Row],[Tiempo_normal (ns)]]&gt;$M$508,Tabla5[[#This Row],[Tiempo_normal (ns)]]&lt;$M$509)</f>
        <v>0</v>
      </c>
      <c r="AD456" s="7">
        <v>453</v>
      </c>
      <c r="AE456" t="b">
        <f>OR(Tabla6[[#This Row],[Tiempo_lineal (ns)]]&gt;$O$508,Tabla6[[#This Row],[Tiempo_lineal (ns)]]&lt;$O$509)</f>
        <v>0</v>
      </c>
      <c r="AF456" s="1" t="b">
        <f>OR(Tabla6[[#This Row],[Tiempo_normal (ns)]]&gt;$P$508,Tabla6[[#This Row],[Tiempo_normal (ns)]]&lt;$P$509)</f>
        <v>0</v>
      </c>
    </row>
    <row r="457" spans="2:32" x14ac:dyDescent="0.3">
      <c r="B457">
        <v>454</v>
      </c>
      <c r="C457">
        <v>119</v>
      </c>
      <c r="D457">
        <v>46</v>
      </c>
      <c r="E457">
        <v>454</v>
      </c>
      <c r="F457">
        <v>120</v>
      </c>
      <c r="G457">
        <v>67</v>
      </c>
      <c r="H457">
        <v>454</v>
      </c>
      <c r="I457">
        <v>189</v>
      </c>
      <c r="J457">
        <v>63</v>
      </c>
      <c r="K457">
        <v>454</v>
      </c>
      <c r="L457">
        <v>1475</v>
      </c>
      <c r="M457">
        <v>678</v>
      </c>
      <c r="N457">
        <v>454</v>
      </c>
      <c r="O457">
        <v>2696</v>
      </c>
      <c r="P457">
        <v>1794</v>
      </c>
      <c r="R457" s="8">
        <v>454</v>
      </c>
      <c r="S457" t="b">
        <f>OR(Tabla1[[#This Row],[Tiempo_lineal (ns)]]&gt;$C$508,Tabla1[[#This Row],[Tiempo_lineal (ns)]]&lt;$C$509)</f>
        <v>0</v>
      </c>
      <c r="T457" t="b">
        <f>OR(Tabla1[[#This Row],[Tiempo_normal (ns)]]&gt;$D$508,Tabla1[[#This Row],[Tiempo_normal (ns)]]&lt;$D$509)</f>
        <v>0</v>
      </c>
      <c r="U457" s="8">
        <v>454</v>
      </c>
      <c r="V457" t="b">
        <f>OR(Tabla3[[#This Row],[Tiempo_lineal (ns)]]&gt;$F$508,Tabla3[[#This Row],[Tiempo_lineal (ns)]]&lt;$F$509)</f>
        <v>0</v>
      </c>
      <c r="W457" t="b">
        <f>OR(Tabla3[[#This Row],[Tiempo_normal (ns)]]&gt;$G$508,Tabla3[[#This Row],[Tiempo_normal (ns)]]&lt;$G$509)</f>
        <v>0</v>
      </c>
      <c r="X457" s="8">
        <v>454</v>
      </c>
      <c r="Y457" t="b">
        <f>OR(Tabla4[[#This Row],[Tiempo_lineal (ns)]]&gt;$I$508,Tabla4[[#This Row],[Tiempo_lineal (ns)]]&lt;$I$509)</f>
        <v>0</v>
      </c>
      <c r="Z457" t="b">
        <f>OR(Tabla4[[#This Row],[Tiempo_normal (ns)]]&gt;$J$508,Tabla4[[#This Row],[Tiempo_normal (ns)]]&lt;$J$509)</f>
        <v>0</v>
      </c>
      <c r="AA457" s="8">
        <v>454</v>
      </c>
      <c r="AB457" t="b">
        <f>OR(Tabla5[[#This Row],[Tiempo_lineal (ns)]]&gt;$L$508,Tabla5[[#This Row],[Tiempo_lineal (ns)]]&lt;$L$509)</f>
        <v>0</v>
      </c>
      <c r="AC457" t="b">
        <f>OR(Tabla5[[#This Row],[Tiempo_normal (ns)]]&gt;$M$508,Tabla5[[#This Row],[Tiempo_normal (ns)]]&lt;$M$509)</f>
        <v>0</v>
      </c>
      <c r="AD457" s="8">
        <v>454</v>
      </c>
      <c r="AE457" t="b">
        <f>OR(Tabla6[[#This Row],[Tiempo_lineal (ns)]]&gt;$O$508,Tabla6[[#This Row],[Tiempo_lineal (ns)]]&lt;$O$509)</f>
        <v>0</v>
      </c>
      <c r="AF457" s="1" t="b">
        <f>OR(Tabla6[[#This Row],[Tiempo_normal (ns)]]&gt;$P$508,Tabla6[[#This Row],[Tiempo_normal (ns)]]&lt;$P$509)</f>
        <v>0</v>
      </c>
    </row>
    <row r="458" spans="2:32" x14ac:dyDescent="0.3">
      <c r="B458">
        <v>455</v>
      </c>
      <c r="C458">
        <v>130</v>
      </c>
      <c r="D458">
        <v>56</v>
      </c>
      <c r="E458">
        <v>455</v>
      </c>
      <c r="F458">
        <v>129</v>
      </c>
      <c r="G458">
        <v>56</v>
      </c>
      <c r="H458">
        <v>455</v>
      </c>
      <c r="I458">
        <v>598</v>
      </c>
      <c r="J458">
        <v>221</v>
      </c>
      <c r="K458">
        <v>455</v>
      </c>
      <c r="L458">
        <v>2138</v>
      </c>
      <c r="M458">
        <v>358</v>
      </c>
      <c r="N458">
        <v>455</v>
      </c>
      <c r="O458">
        <v>3832</v>
      </c>
      <c r="P458">
        <v>1191</v>
      </c>
      <c r="R458" s="7">
        <v>455</v>
      </c>
      <c r="S458" t="b">
        <f>OR(Tabla1[[#This Row],[Tiempo_lineal (ns)]]&gt;$C$508,Tabla1[[#This Row],[Tiempo_lineal (ns)]]&lt;$C$509)</f>
        <v>0</v>
      </c>
      <c r="T458" t="b">
        <f>OR(Tabla1[[#This Row],[Tiempo_normal (ns)]]&gt;$D$508,Tabla1[[#This Row],[Tiempo_normal (ns)]]&lt;$D$509)</f>
        <v>0</v>
      </c>
      <c r="U458" s="7">
        <v>455</v>
      </c>
      <c r="V458" t="b">
        <f>OR(Tabla3[[#This Row],[Tiempo_lineal (ns)]]&gt;$F$508,Tabla3[[#This Row],[Tiempo_lineal (ns)]]&lt;$F$509)</f>
        <v>0</v>
      </c>
      <c r="W458" t="b">
        <f>OR(Tabla3[[#This Row],[Tiempo_normal (ns)]]&gt;$G$508,Tabla3[[#This Row],[Tiempo_normal (ns)]]&lt;$G$509)</f>
        <v>0</v>
      </c>
      <c r="X458" s="7">
        <v>455</v>
      </c>
      <c r="Y458" t="b">
        <f>OR(Tabla4[[#This Row],[Tiempo_lineal (ns)]]&gt;$I$508,Tabla4[[#This Row],[Tiempo_lineal (ns)]]&lt;$I$509)</f>
        <v>1</v>
      </c>
      <c r="Z458" t="b">
        <f>OR(Tabla4[[#This Row],[Tiempo_normal (ns)]]&gt;$J$508,Tabla4[[#This Row],[Tiempo_normal (ns)]]&lt;$J$509)</f>
        <v>0</v>
      </c>
      <c r="AA458" s="7">
        <v>455</v>
      </c>
      <c r="AB458" t="b">
        <f>OR(Tabla5[[#This Row],[Tiempo_lineal (ns)]]&gt;$L$508,Tabla5[[#This Row],[Tiempo_lineal (ns)]]&lt;$L$509)</f>
        <v>0</v>
      </c>
      <c r="AC458" t="b">
        <f>OR(Tabla5[[#This Row],[Tiempo_normal (ns)]]&gt;$M$508,Tabla5[[#This Row],[Tiempo_normal (ns)]]&lt;$M$509)</f>
        <v>0</v>
      </c>
      <c r="AD458" s="7">
        <v>455</v>
      </c>
      <c r="AE458" t="b">
        <f>OR(Tabla6[[#This Row],[Tiempo_lineal (ns)]]&gt;$O$508,Tabla6[[#This Row],[Tiempo_lineal (ns)]]&lt;$O$509)</f>
        <v>0</v>
      </c>
      <c r="AF458" s="1" t="b">
        <f>OR(Tabla6[[#This Row],[Tiempo_normal (ns)]]&gt;$P$508,Tabla6[[#This Row],[Tiempo_normal (ns)]]&lt;$P$509)</f>
        <v>0</v>
      </c>
    </row>
    <row r="459" spans="2:32" x14ac:dyDescent="0.3">
      <c r="B459">
        <v>456</v>
      </c>
      <c r="C459">
        <v>107</v>
      </c>
      <c r="D459">
        <v>100</v>
      </c>
      <c r="E459">
        <v>456</v>
      </c>
      <c r="F459">
        <v>129</v>
      </c>
      <c r="G459">
        <v>104</v>
      </c>
      <c r="H459">
        <v>456</v>
      </c>
      <c r="I459">
        <v>198</v>
      </c>
      <c r="J459">
        <v>118</v>
      </c>
      <c r="K459">
        <v>456</v>
      </c>
      <c r="L459">
        <v>2860</v>
      </c>
      <c r="M459">
        <v>403</v>
      </c>
      <c r="N459">
        <v>456</v>
      </c>
      <c r="O459">
        <v>2655</v>
      </c>
      <c r="P459">
        <v>776</v>
      </c>
      <c r="R459" s="8">
        <v>456</v>
      </c>
      <c r="S459" t="b">
        <f>OR(Tabla1[[#This Row],[Tiempo_lineal (ns)]]&gt;$C$508,Tabla1[[#This Row],[Tiempo_lineal (ns)]]&lt;$C$509)</f>
        <v>0</v>
      </c>
      <c r="T459" t="b">
        <f>OR(Tabla1[[#This Row],[Tiempo_normal (ns)]]&gt;$D$508,Tabla1[[#This Row],[Tiempo_normal (ns)]]&lt;$D$509)</f>
        <v>0</v>
      </c>
      <c r="U459" s="8">
        <v>456</v>
      </c>
      <c r="V459" t="b">
        <f>OR(Tabla3[[#This Row],[Tiempo_lineal (ns)]]&gt;$F$508,Tabla3[[#This Row],[Tiempo_lineal (ns)]]&lt;$F$509)</f>
        <v>0</v>
      </c>
      <c r="W459" t="b">
        <f>OR(Tabla3[[#This Row],[Tiempo_normal (ns)]]&gt;$G$508,Tabla3[[#This Row],[Tiempo_normal (ns)]]&lt;$G$509)</f>
        <v>0</v>
      </c>
      <c r="X459" s="8">
        <v>456</v>
      </c>
      <c r="Y459" t="b">
        <f>OR(Tabla4[[#This Row],[Tiempo_lineal (ns)]]&gt;$I$508,Tabla4[[#This Row],[Tiempo_lineal (ns)]]&lt;$I$509)</f>
        <v>0</v>
      </c>
      <c r="Z459" t="b">
        <f>OR(Tabla4[[#This Row],[Tiempo_normal (ns)]]&gt;$J$508,Tabla4[[#This Row],[Tiempo_normal (ns)]]&lt;$J$509)</f>
        <v>0</v>
      </c>
      <c r="AA459" s="8">
        <v>456</v>
      </c>
      <c r="AB459" t="b">
        <f>OR(Tabla5[[#This Row],[Tiempo_lineal (ns)]]&gt;$L$508,Tabla5[[#This Row],[Tiempo_lineal (ns)]]&lt;$L$509)</f>
        <v>0</v>
      </c>
      <c r="AC459" t="b">
        <f>OR(Tabla5[[#This Row],[Tiempo_normal (ns)]]&gt;$M$508,Tabla5[[#This Row],[Tiempo_normal (ns)]]&lt;$M$509)</f>
        <v>0</v>
      </c>
      <c r="AD459" s="8">
        <v>456</v>
      </c>
      <c r="AE459" t="b">
        <f>OR(Tabla6[[#This Row],[Tiempo_lineal (ns)]]&gt;$O$508,Tabla6[[#This Row],[Tiempo_lineal (ns)]]&lt;$O$509)</f>
        <v>0</v>
      </c>
      <c r="AF459" s="1" t="b">
        <f>OR(Tabla6[[#This Row],[Tiempo_normal (ns)]]&gt;$P$508,Tabla6[[#This Row],[Tiempo_normal (ns)]]&lt;$P$509)</f>
        <v>0</v>
      </c>
    </row>
    <row r="460" spans="2:32" x14ac:dyDescent="0.3">
      <c r="B460">
        <v>457</v>
      </c>
      <c r="C460">
        <v>98</v>
      </c>
      <c r="D460">
        <v>72</v>
      </c>
      <c r="E460">
        <v>457</v>
      </c>
      <c r="F460">
        <v>472</v>
      </c>
      <c r="G460">
        <v>140</v>
      </c>
      <c r="H460">
        <v>457</v>
      </c>
      <c r="I460">
        <v>494</v>
      </c>
      <c r="J460">
        <v>151</v>
      </c>
      <c r="K460">
        <v>457</v>
      </c>
      <c r="L460">
        <v>616</v>
      </c>
      <c r="M460">
        <v>447</v>
      </c>
      <c r="N460">
        <v>457</v>
      </c>
      <c r="O460">
        <v>3205</v>
      </c>
      <c r="P460">
        <v>1190</v>
      </c>
      <c r="R460" s="7">
        <v>457</v>
      </c>
      <c r="S460" t="b">
        <f>OR(Tabla1[[#This Row],[Tiempo_lineal (ns)]]&gt;$C$508,Tabla1[[#This Row],[Tiempo_lineal (ns)]]&lt;$C$509)</f>
        <v>0</v>
      </c>
      <c r="T460" t="b">
        <f>OR(Tabla1[[#This Row],[Tiempo_normal (ns)]]&gt;$D$508,Tabla1[[#This Row],[Tiempo_normal (ns)]]&lt;$D$509)</f>
        <v>0</v>
      </c>
      <c r="U460" s="7">
        <v>457</v>
      </c>
      <c r="V460" t="b">
        <f>OR(Tabla3[[#This Row],[Tiempo_lineal (ns)]]&gt;$F$508,Tabla3[[#This Row],[Tiempo_lineal (ns)]]&lt;$F$509)</f>
        <v>1</v>
      </c>
      <c r="W460" t="b">
        <f>OR(Tabla3[[#This Row],[Tiempo_normal (ns)]]&gt;$G$508,Tabla3[[#This Row],[Tiempo_normal (ns)]]&lt;$G$509)</f>
        <v>0</v>
      </c>
      <c r="X460" s="7">
        <v>457</v>
      </c>
      <c r="Y460" t="b">
        <f>OR(Tabla4[[#This Row],[Tiempo_lineal (ns)]]&gt;$I$508,Tabla4[[#This Row],[Tiempo_lineal (ns)]]&lt;$I$509)</f>
        <v>0</v>
      </c>
      <c r="Z460" t="b">
        <f>OR(Tabla4[[#This Row],[Tiempo_normal (ns)]]&gt;$J$508,Tabla4[[#This Row],[Tiempo_normal (ns)]]&lt;$J$509)</f>
        <v>0</v>
      </c>
      <c r="AA460" s="7">
        <v>457</v>
      </c>
      <c r="AB460" t="b">
        <f>OR(Tabla5[[#This Row],[Tiempo_lineal (ns)]]&gt;$L$508,Tabla5[[#This Row],[Tiempo_lineal (ns)]]&lt;$L$509)</f>
        <v>0</v>
      </c>
      <c r="AC460" t="b">
        <f>OR(Tabla5[[#This Row],[Tiempo_normal (ns)]]&gt;$M$508,Tabla5[[#This Row],[Tiempo_normal (ns)]]&lt;$M$509)</f>
        <v>0</v>
      </c>
      <c r="AD460" s="7">
        <v>457</v>
      </c>
      <c r="AE460" t="b">
        <f>OR(Tabla6[[#This Row],[Tiempo_lineal (ns)]]&gt;$O$508,Tabla6[[#This Row],[Tiempo_lineal (ns)]]&lt;$O$509)</f>
        <v>0</v>
      </c>
      <c r="AF460" s="1" t="b">
        <f>OR(Tabla6[[#This Row],[Tiempo_normal (ns)]]&gt;$P$508,Tabla6[[#This Row],[Tiempo_normal (ns)]]&lt;$P$509)</f>
        <v>0</v>
      </c>
    </row>
    <row r="461" spans="2:32" x14ac:dyDescent="0.3">
      <c r="B461">
        <v>458</v>
      </c>
      <c r="C461">
        <v>98</v>
      </c>
      <c r="D461">
        <v>70</v>
      </c>
      <c r="E461">
        <v>458</v>
      </c>
      <c r="F461">
        <v>75</v>
      </c>
      <c r="G461">
        <v>70</v>
      </c>
      <c r="H461">
        <v>458</v>
      </c>
      <c r="I461">
        <v>1414</v>
      </c>
      <c r="J461">
        <v>116</v>
      </c>
      <c r="K461">
        <v>458</v>
      </c>
      <c r="L461">
        <v>3680</v>
      </c>
      <c r="M461">
        <v>657</v>
      </c>
      <c r="N461">
        <v>458</v>
      </c>
      <c r="O461">
        <v>2986</v>
      </c>
      <c r="P461">
        <v>677</v>
      </c>
      <c r="R461" s="8">
        <v>458</v>
      </c>
      <c r="S461" t="b">
        <f>OR(Tabla1[[#This Row],[Tiempo_lineal (ns)]]&gt;$C$508,Tabla1[[#This Row],[Tiempo_lineal (ns)]]&lt;$C$509)</f>
        <v>0</v>
      </c>
      <c r="T461" t="b">
        <f>OR(Tabla1[[#This Row],[Tiempo_normal (ns)]]&gt;$D$508,Tabla1[[#This Row],[Tiempo_normal (ns)]]&lt;$D$509)</f>
        <v>0</v>
      </c>
      <c r="U461" s="8">
        <v>458</v>
      </c>
      <c r="V461" t="b">
        <f>OR(Tabla3[[#This Row],[Tiempo_lineal (ns)]]&gt;$F$508,Tabla3[[#This Row],[Tiempo_lineal (ns)]]&lt;$F$509)</f>
        <v>0</v>
      </c>
      <c r="W461" t="b">
        <f>OR(Tabla3[[#This Row],[Tiempo_normal (ns)]]&gt;$G$508,Tabla3[[#This Row],[Tiempo_normal (ns)]]&lt;$G$509)</f>
        <v>0</v>
      </c>
      <c r="X461" s="8">
        <v>458</v>
      </c>
      <c r="Y461" t="b">
        <f>OR(Tabla4[[#This Row],[Tiempo_lineal (ns)]]&gt;$I$508,Tabla4[[#This Row],[Tiempo_lineal (ns)]]&lt;$I$509)</f>
        <v>1</v>
      </c>
      <c r="Z461" t="b">
        <f>OR(Tabla4[[#This Row],[Tiempo_normal (ns)]]&gt;$J$508,Tabla4[[#This Row],[Tiempo_normal (ns)]]&lt;$J$509)</f>
        <v>0</v>
      </c>
      <c r="AA461" s="8">
        <v>458</v>
      </c>
      <c r="AB461" t="b">
        <f>OR(Tabla5[[#This Row],[Tiempo_lineal (ns)]]&gt;$L$508,Tabla5[[#This Row],[Tiempo_lineal (ns)]]&lt;$L$509)</f>
        <v>0</v>
      </c>
      <c r="AC461" t="b">
        <f>OR(Tabla5[[#This Row],[Tiempo_normal (ns)]]&gt;$M$508,Tabla5[[#This Row],[Tiempo_normal (ns)]]&lt;$M$509)</f>
        <v>0</v>
      </c>
      <c r="AD461" s="8">
        <v>458</v>
      </c>
      <c r="AE461" t="b">
        <f>OR(Tabla6[[#This Row],[Tiempo_lineal (ns)]]&gt;$O$508,Tabla6[[#This Row],[Tiempo_lineal (ns)]]&lt;$O$509)</f>
        <v>0</v>
      </c>
      <c r="AF461" s="1" t="b">
        <f>OR(Tabla6[[#This Row],[Tiempo_normal (ns)]]&gt;$P$508,Tabla6[[#This Row],[Tiempo_normal (ns)]]&lt;$P$509)</f>
        <v>0</v>
      </c>
    </row>
    <row r="462" spans="2:32" x14ac:dyDescent="0.3">
      <c r="B462">
        <v>459</v>
      </c>
      <c r="C462">
        <v>105</v>
      </c>
      <c r="D462">
        <v>90</v>
      </c>
      <c r="E462">
        <v>459</v>
      </c>
      <c r="F462">
        <v>107</v>
      </c>
      <c r="G462">
        <v>78</v>
      </c>
      <c r="H462">
        <v>459</v>
      </c>
      <c r="I462">
        <v>203</v>
      </c>
      <c r="J462">
        <v>168</v>
      </c>
      <c r="K462">
        <v>459</v>
      </c>
      <c r="L462">
        <v>1284</v>
      </c>
      <c r="M462">
        <v>527</v>
      </c>
      <c r="N462">
        <v>459</v>
      </c>
      <c r="O462">
        <v>2879</v>
      </c>
      <c r="P462">
        <v>682</v>
      </c>
      <c r="R462" s="7">
        <v>459</v>
      </c>
      <c r="S462" t="b">
        <f>OR(Tabla1[[#This Row],[Tiempo_lineal (ns)]]&gt;$C$508,Tabla1[[#This Row],[Tiempo_lineal (ns)]]&lt;$C$509)</f>
        <v>0</v>
      </c>
      <c r="T462" t="b">
        <f>OR(Tabla1[[#This Row],[Tiempo_normal (ns)]]&gt;$D$508,Tabla1[[#This Row],[Tiempo_normal (ns)]]&lt;$D$509)</f>
        <v>0</v>
      </c>
      <c r="U462" s="7">
        <v>459</v>
      </c>
      <c r="V462" t="b">
        <f>OR(Tabla3[[#This Row],[Tiempo_lineal (ns)]]&gt;$F$508,Tabla3[[#This Row],[Tiempo_lineal (ns)]]&lt;$F$509)</f>
        <v>0</v>
      </c>
      <c r="W462" t="b">
        <f>OR(Tabla3[[#This Row],[Tiempo_normal (ns)]]&gt;$G$508,Tabla3[[#This Row],[Tiempo_normal (ns)]]&lt;$G$509)</f>
        <v>0</v>
      </c>
      <c r="X462" s="7">
        <v>459</v>
      </c>
      <c r="Y462" t="b">
        <f>OR(Tabla4[[#This Row],[Tiempo_lineal (ns)]]&gt;$I$508,Tabla4[[#This Row],[Tiempo_lineal (ns)]]&lt;$I$509)</f>
        <v>0</v>
      </c>
      <c r="Z462" t="b">
        <f>OR(Tabla4[[#This Row],[Tiempo_normal (ns)]]&gt;$J$508,Tabla4[[#This Row],[Tiempo_normal (ns)]]&lt;$J$509)</f>
        <v>0</v>
      </c>
      <c r="AA462" s="7">
        <v>459</v>
      </c>
      <c r="AB462" t="b">
        <f>OR(Tabla5[[#This Row],[Tiempo_lineal (ns)]]&gt;$L$508,Tabla5[[#This Row],[Tiempo_lineal (ns)]]&lt;$L$509)</f>
        <v>0</v>
      </c>
      <c r="AC462" t="b">
        <f>OR(Tabla5[[#This Row],[Tiempo_normal (ns)]]&gt;$M$508,Tabla5[[#This Row],[Tiempo_normal (ns)]]&lt;$M$509)</f>
        <v>0</v>
      </c>
      <c r="AD462" s="7">
        <v>459</v>
      </c>
      <c r="AE462" t="b">
        <f>OR(Tabla6[[#This Row],[Tiempo_lineal (ns)]]&gt;$O$508,Tabla6[[#This Row],[Tiempo_lineal (ns)]]&lt;$O$509)</f>
        <v>0</v>
      </c>
      <c r="AF462" s="1" t="b">
        <f>OR(Tabla6[[#This Row],[Tiempo_normal (ns)]]&gt;$P$508,Tabla6[[#This Row],[Tiempo_normal (ns)]]&lt;$P$509)</f>
        <v>0</v>
      </c>
    </row>
    <row r="463" spans="2:32" x14ac:dyDescent="0.3">
      <c r="B463">
        <v>460</v>
      </c>
      <c r="C463">
        <v>137</v>
      </c>
      <c r="D463">
        <v>93</v>
      </c>
      <c r="E463">
        <v>460</v>
      </c>
      <c r="F463">
        <v>146</v>
      </c>
      <c r="G463">
        <v>67</v>
      </c>
      <c r="H463">
        <v>460</v>
      </c>
      <c r="I463">
        <v>265</v>
      </c>
      <c r="J463">
        <v>86</v>
      </c>
      <c r="K463">
        <v>460</v>
      </c>
      <c r="L463">
        <v>2157</v>
      </c>
      <c r="M463">
        <v>560</v>
      </c>
      <c r="N463">
        <v>460</v>
      </c>
      <c r="O463">
        <v>3607</v>
      </c>
      <c r="P463">
        <v>1350</v>
      </c>
      <c r="R463" s="8">
        <v>460</v>
      </c>
      <c r="S463" t="b">
        <f>OR(Tabla1[[#This Row],[Tiempo_lineal (ns)]]&gt;$C$508,Tabla1[[#This Row],[Tiempo_lineal (ns)]]&lt;$C$509)</f>
        <v>0</v>
      </c>
      <c r="T463" t="b">
        <f>OR(Tabla1[[#This Row],[Tiempo_normal (ns)]]&gt;$D$508,Tabla1[[#This Row],[Tiempo_normal (ns)]]&lt;$D$509)</f>
        <v>0</v>
      </c>
      <c r="U463" s="8">
        <v>460</v>
      </c>
      <c r="V463" t="b">
        <f>OR(Tabla3[[#This Row],[Tiempo_lineal (ns)]]&gt;$F$508,Tabla3[[#This Row],[Tiempo_lineal (ns)]]&lt;$F$509)</f>
        <v>0</v>
      </c>
      <c r="W463" t="b">
        <f>OR(Tabla3[[#This Row],[Tiempo_normal (ns)]]&gt;$G$508,Tabla3[[#This Row],[Tiempo_normal (ns)]]&lt;$G$509)</f>
        <v>0</v>
      </c>
      <c r="X463" s="8">
        <v>460</v>
      </c>
      <c r="Y463" t="b">
        <f>OR(Tabla4[[#This Row],[Tiempo_lineal (ns)]]&gt;$I$508,Tabla4[[#This Row],[Tiempo_lineal (ns)]]&lt;$I$509)</f>
        <v>0</v>
      </c>
      <c r="Z463" t="b">
        <f>OR(Tabla4[[#This Row],[Tiempo_normal (ns)]]&gt;$J$508,Tabla4[[#This Row],[Tiempo_normal (ns)]]&lt;$J$509)</f>
        <v>0</v>
      </c>
      <c r="AA463" s="8">
        <v>460</v>
      </c>
      <c r="AB463" t="b">
        <f>OR(Tabla5[[#This Row],[Tiempo_lineal (ns)]]&gt;$L$508,Tabla5[[#This Row],[Tiempo_lineal (ns)]]&lt;$L$509)</f>
        <v>0</v>
      </c>
      <c r="AC463" t="b">
        <f>OR(Tabla5[[#This Row],[Tiempo_normal (ns)]]&gt;$M$508,Tabla5[[#This Row],[Tiempo_normal (ns)]]&lt;$M$509)</f>
        <v>0</v>
      </c>
      <c r="AD463" s="8">
        <v>460</v>
      </c>
      <c r="AE463" t="b">
        <f>OR(Tabla6[[#This Row],[Tiempo_lineal (ns)]]&gt;$O$508,Tabla6[[#This Row],[Tiempo_lineal (ns)]]&lt;$O$509)</f>
        <v>0</v>
      </c>
      <c r="AF463" s="1" t="b">
        <f>OR(Tabla6[[#This Row],[Tiempo_normal (ns)]]&gt;$P$508,Tabla6[[#This Row],[Tiempo_normal (ns)]]&lt;$P$509)</f>
        <v>0</v>
      </c>
    </row>
    <row r="464" spans="2:32" x14ac:dyDescent="0.3">
      <c r="B464">
        <v>461</v>
      </c>
      <c r="C464">
        <v>99</v>
      </c>
      <c r="D464">
        <v>107</v>
      </c>
      <c r="E464">
        <v>461</v>
      </c>
      <c r="F464">
        <v>122</v>
      </c>
      <c r="G464">
        <v>193</v>
      </c>
      <c r="H464">
        <v>461</v>
      </c>
      <c r="I464">
        <v>299</v>
      </c>
      <c r="J464">
        <v>212</v>
      </c>
      <c r="K464">
        <v>461</v>
      </c>
      <c r="L464">
        <v>1974</v>
      </c>
      <c r="M464">
        <v>431</v>
      </c>
      <c r="N464">
        <v>461</v>
      </c>
      <c r="O464">
        <v>3028</v>
      </c>
      <c r="P464">
        <v>2581</v>
      </c>
      <c r="R464" s="7">
        <v>461</v>
      </c>
      <c r="S464" t="b">
        <f>OR(Tabla1[[#This Row],[Tiempo_lineal (ns)]]&gt;$C$508,Tabla1[[#This Row],[Tiempo_lineal (ns)]]&lt;$C$509)</f>
        <v>0</v>
      </c>
      <c r="T464" t="b">
        <f>OR(Tabla1[[#This Row],[Tiempo_normal (ns)]]&gt;$D$508,Tabla1[[#This Row],[Tiempo_normal (ns)]]&lt;$D$509)</f>
        <v>0</v>
      </c>
      <c r="U464" s="7">
        <v>461</v>
      </c>
      <c r="V464" t="b">
        <f>OR(Tabla3[[#This Row],[Tiempo_lineal (ns)]]&gt;$F$508,Tabla3[[#This Row],[Tiempo_lineal (ns)]]&lt;$F$509)</f>
        <v>0</v>
      </c>
      <c r="W464" t="b">
        <f>OR(Tabla3[[#This Row],[Tiempo_normal (ns)]]&gt;$G$508,Tabla3[[#This Row],[Tiempo_normal (ns)]]&lt;$G$509)</f>
        <v>0</v>
      </c>
      <c r="X464" s="7">
        <v>461</v>
      </c>
      <c r="Y464" t="b">
        <f>OR(Tabla4[[#This Row],[Tiempo_lineal (ns)]]&gt;$I$508,Tabla4[[#This Row],[Tiempo_lineal (ns)]]&lt;$I$509)</f>
        <v>0</v>
      </c>
      <c r="Z464" t="b">
        <f>OR(Tabla4[[#This Row],[Tiempo_normal (ns)]]&gt;$J$508,Tabla4[[#This Row],[Tiempo_normal (ns)]]&lt;$J$509)</f>
        <v>0</v>
      </c>
      <c r="AA464" s="7">
        <v>461</v>
      </c>
      <c r="AB464" t="b">
        <f>OR(Tabla5[[#This Row],[Tiempo_lineal (ns)]]&gt;$L$508,Tabla5[[#This Row],[Tiempo_lineal (ns)]]&lt;$L$509)</f>
        <v>0</v>
      </c>
      <c r="AC464" t="b">
        <f>OR(Tabla5[[#This Row],[Tiempo_normal (ns)]]&gt;$M$508,Tabla5[[#This Row],[Tiempo_normal (ns)]]&lt;$M$509)</f>
        <v>0</v>
      </c>
      <c r="AD464" s="7">
        <v>461</v>
      </c>
      <c r="AE464" t="b">
        <f>OR(Tabla6[[#This Row],[Tiempo_lineal (ns)]]&gt;$O$508,Tabla6[[#This Row],[Tiempo_lineal (ns)]]&lt;$O$509)</f>
        <v>0</v>
      </c>
      <c r="AF464" s="1" t="b">
        <f>OR(Tabla6[[#This Row],[Tiempo_normal (ns)]]&gt;$P$508,Tabla6[[#This Row],[Tiempo_normal (ns)]]&lt;$P$509)</f>
        <v>0</v>
      </c>
    </row>
    <row r="465" spans="2:32" x14ac:dyDescent="0.3">
      <c r="B465">
        <v>462</v>
      </c>
      <c r="C465">
        <v>115</v>
      </c>
      <c r="D465">
        <v>79</v>
      </c>
      <c r="E465">
        <v>462</v>
      </c>
      <c r="F465">
        <v>141</v>
      </c>
      <c r="G465">
        <v>91</v>
      </c>
      <c r="H465">
        <v>462</v>
      </c>
      <c r="I465">
        <v>956</v>
      </c>
      <c r="J465">
        <v>236</v>
      </c>
      <c r="K465">
        <v>462</v>
      </c>
      <c r="L465">
        <v>1880</v>
      </c>
      <c r="M465">
        <v>1063</v>
      </c>
      <c r="N465">
        <v>462</v>
      </c>
      <c r="O465">
        <v>2422</v>
      </c>
      <c r="P465">
        <v>1203</v>
      </c>
      <c r="R465" s="8">
        <v>462</v>
      </c>
      <c r="S465" t="b">
        <f>OR(Tabla1[[#This Row],[Tiempo_lineal (ns)]]&gt;$C$508,Tabla1[[#This Row],[Tiempo_lineal (ns)]]&lt;$C$509)</f>
        <v>0</v>
      </c>
      <c r="T465" t="b">
        <f>OR(Tabla1[[#This Row],[Tiempo_normal (ns)]]&gt;$D$508,Tabla1[[#This Row],[Tiempo_normal (ns)]]&lt;$D$509)</f>
        <v>0</v>
      </c>
      <c r="U465" s="8">
        <v>462</v>
      </c>
      <c r="V465" t="b">
        <f>OR(Tabla3[[#This Row],[Tiempo_lineal (ns)]]&gt;$F$508,Tabla3[[#This Row],[Tiempo_lineal (ns)]]&lt;$F$509)</f>
        <v>0</v>
      </c>
      <c r="W465" t="b">
        <f>OR(Tabla3[[#This Row],[Tiempo_normal (ns)]]&gt;$G$508,Tabla3[[#This Row],[Tiempo_normal (ns)]]&lt;$G$509)</f>
        <v>0</v>
      </c>
      <c r="X465" s="8">
        <v>462</v>
      </c>
      <c r="Y465" t="b">
        <f>OR(Tabla4[[#This Row],[Tiempo_lineal (ns)]]&gt;$I$508,Tabla4[[#This Row],[Tiempo_lineal (ns)]]&lt;$I$509)</f>
        <v>1</v>
      </c>
      <c r="Z465" t="b">
        <f>OR(Tabla4[[#This Row],[Tiempo_normal (ns)]]&gt;$J$508,Tabla4[[#This Row],[Tiempo_normal (ns)]]&lt;$J$509)</f>
        <v>0</v>
      </c>
      <c r="AA465" s="8">
        <v>462</v>
      </c>
      <c r="AB465" t="b">
        <f>OR(Tabla5[[#This Row],[Tiempo_lineal (ns)]]&gt;$L$508,Tabla5[[#This Row],[Tiempo_lineal (ns)]]&lt;$L$509)</f>
        <v>0</v>
      </c>
      <c r="AC465" t="b">
        <f>OR(Tabla5[[#This Row],[Tiempo_normal (ns)]]&gt;$M$508,Tabla5[[#This Row],[Tiempo_normal (ns)]]&lt;$M$509)</f>
        <v>0</v>
      </c>
      <c r="AD465" s="8">
        <v>462</v>
      </c>
      <c r="AE465" t="b">
        <f>OR(Tabla6[[#This Row],[Tiempo_lineal (ns)]]&gt;$O$508,Tabla6[[#This Row],[Tiempo_lineal (ns)]]&lt;$O$509)</f>
        <v>0</v>
      </c>
      <c r="AF465" s="1" t="b">
        <f>OR(Tabla6[[#This Row],[Tiempo_normal (ns)]]&gt;$P$508,Tabla6[[#This Row],[Tiempo_normal (ns)]]&lt;$P$509)</f>
        <v>0</v>
      </c>
    </row>
    <row r="466" spans="2:32" x14ac:dyDescent="0.3">
      <c r="B466">
        <v>463</v>
      </c>
      <c r="C466">
        <v>95</v>
      </c>
      <c r="D466">
        <v>52</v>
      </c>
      <c r="E466">
        <v>463</v>
      </c>
      <c r="F466">
        <v>125</v>
      </c>
      <c r="G466">
        <v>80</v>
      </c>
      <c r="H466">
        <v>463</v>
      </c>
      <c r="I466">
        <v>677</v>
      </c>
      <c r="J466">
        <v>285</v>
      </c>
      <c r="K466">
        <v>463</v>
      </c>
      <c r="L466">
        <v>3562</v>
      </c>
      <c r="M466">
        <v>400</v>
      </c>
      <c r="N466">
        <v>463</v>
      </c>
      <c r="O466">
        <v>2893</v>
      </c>
      <c r="P466">
        <v>1435</v>
      </c>
      <c r="R466" s="7">
        <v>463</v>
      </c>
      <c r="S466" t="b">
        <f>OR(Tabla1[[#This Row],[Tiempo_lineal (ns)]]&gt;$C$508,Tabla1[[#This Row],[Tiempo_lineal (ns)]]&lt;$C$509)</f>
        <v>0</v>
      </c>
      <c r="T466" t="b">
        <f>OR(Tabla1[[#This Row],[Tiempo_normal (ns)]]&gt;$D$508,Tabla1[[#This Row],[Tiempo_normal (ns)]]&lt;$D$509)</f>
        <v>0</v>
      </c>
      <c r="U466" s="7">
        <v>463</v>
      </c>
      <c r="V466" t="b">
        <f>OR(Tabla3[[#This Row],[Tiempo_lineal (ns)]]&gt;$F$508,Tabla3[[#This Row],[Tiempo_lineal (ns)]]&lt;$F$509)</f>
        <v>0</v>
      </c>
      <c r="W466" t="b">
        <f>OR(Tabla3[[#This Row],[Tiempo_normal (ns)]]&gt;$G$508,Tabla3[[#This Row],[Tiempo_normal (ns)]]&lt;$G$509)</f>
        <v>0</v>
      </c>
      <c r="X466" s="7">
        <v>463</v>
      </c>
      <c r="Y466" t="b">
        <f>OR(Tabla4[[#This Row],[Tiempo_lineal (ns)]]&gt;$I$508,Tabla4[[#This Row],[Tiempo_lineal (ns)]]&lt;$I$509)</f>
        <v>1</v>
      </c>
      <c r="Z466" t="b">
        <f>OR(Tabla4[[#This Row],[Tiempo_normal (ns)]]&gt;$J$508,Tabla4[[#This Row],[Tiempo_normal (ns)]]&lt;$J$509)</f>
        <v>0</v>
      </c>
      <c r="AA466" s="7">
        <v>463</v>
      </c>
      <c r="AB466" t="b">
        <f>OR(Tabla5[[#This Row],[Tiempo_lineal (ns)]]&gt;$L$508,Tabla5[[#This Row],[Tiempo_lineal (ns)]]&lt;$L$509)</f>
        <v>0</v>
      </c>
      <c r="AC466" t="b">
        <f>OR(Tabla5[[#This Row],[Tiempo_normal (ns)]]&gt;$M$508,Tabla5[[#This Row],[Tiempo_normal (ns)]]&lt;$M$509)</f>
        <v>0</v>
      </c>
      <c r="AD466" s="7">
        <v>463</v>
      </c>
      <c r="AE466" t="b">
        <f>OR(Tabla6[[#This Row],[Tiempo_lineal (ns)]]&gt;$O$508,Tabla6[[#This Row],[Tiempo_lineal (ns)]]&lt;$O$509)</f>
        <v>0</v>
      </c>
      <c r="AF466" s="1" t="b">
        <f>OR(Tabla6[[#This Row],[Tiempo_normal (ns)]]&gt;$P$508,Tabla6[[#This Row],[Tiempo_normal (ns)]]&lt;$P$509)</f>
        <v>0</v>
      </c>
    </row>
    <row r="467" spans="2:32" x14ac:dyDescent="0.3">
      <c r="B467">
        <v>464</v>
      </c>
      <c r="C467">
        <v>107</v>
      </c>
      <c r="D467">
        <v>44</v>
      </c>
      <c r="E467">
        <v>464</v>
      </c>
      <c r="F467">
        <v>164</v>
      </c>
      <c r="G467">
        <v>160</v>
      </c>
      <c r="H467">
        <v>464</v>
      </c>
      <c r="I467">
        <v>328</v>
      </c>
      <c r="J467">
        <v>137</v>
      </c>
      <c r="K467">
        <v>464</v>
      </c>
      <c r="L467">
        <v>1762</v>
      </c>
      <c r="M467">
        <v>275</v>
      </c>
      <c r="N467">
        <v>464</v>
      </c>
      <c r="O467">
        <v>2319</v>
      </c>
      <c r="P467">
        <v>1338</v>
      </c>
      <c r="R467" s="8">
        <v>464</v>
      </c>
      <c r="S467" t="b">
        <f>OR(Tabla1[[#This Row],[Tiempo_lineal (ns)]]&gt;$C$508,Tabla1[[#This Row],[Tiempo_lineal (ns)]]&lt;$C$509)</f>
        <v>0</v>
      </c>
      <c r="T467" t="b">
        <f>OR(Tabla1[[#This Row],[Tiempo_normal (ns)]]&gt;$D$508,Tabla1[[#This Row],[Tiempo_normal (ns)]]&lt;$D$509)</f>
        <v>0</v>
      </c>
      <c r="U467" s="8">
        <v>464</v>
      </c>
      <c r="V467" t="b">
        <f>OR(Tabla3[[#This Row],[Tiempo_lineal (ns)]]&gt;$F$508,Tabla3[[#This Row],[Tiempo_lineal (ns)]]&lt;$F$509)</f>
        <v>0</v>
      </c>
      <c r="W467" t="b">
        <f>OR(Tabla3[[#This Row],[Tiempo_normal (ns)]]&gt;$G$508,Tabla3[[#This Row],[Tiempo_normal (ns)]]&lt;$G$509)</f>
        <v>0</v>
      </c>
      <c r="X467" s="8">
        <v>464</v>
      </c>
      <c r="Y467" t="b">
        <f>OR(Tabla4[[#This Row],[Tiempo_lineal (ns)]]&gt;$I$508,Tabla4[[#This Row],[Tiempo_lineal (ns)]]&lt;$I$509)</f>
        <v>0</v>
      </c>
      <c r="Z467" t="b">
        <f>OR(Tabla4[[#This Row],[Tiempo_normal (ns)]]&gt;$J$508,Tabla4[[#This Row],[Tiempo_normal (ns)]]&lt;$J$509)</f>
        <v>0</v>
      </c>
      <c r="AA467" s="8">
        <v>464</v>
      </c>
      <c r="AB467" t="b">
        <f>OR(Tabla5[[#This Row],[Tiempo_lineal (ns)]]&gt;$L$508,Tabla5[[#This Row],[Tiempo_lineal (ns)]]&lt;$L$509)</f>
        <v>0</v>
      </c>
      <c r="AC467" t="b">
        <f>OR(Tabla5[[#This Row],[Tiempo_normal (ns)]]&gt;$M$508,Tabla5[[#This Row],[Tiempo_normal (ns)]]&lt;$M$509)</f>
        <v>0</v>
      </c>
      <c r="AD467" s="8">
        <v>464</v>
      </c>
      <c r="AE467" t="b">
        <f>OR(Tabla6[[#This Row],[Tiempo_lineal (ns)]]&gt;$O$508,Tabla6[[#This Row],[Tiempo_lineal (ns)]]&lt;$O$509)</f>
        <v>0</v>
      </c>
      <c r="AF467" s="1" t="b">
        <f>OR(Tabla6[[#This Row],[Tiempo_normal (ns)]]&gt;$P$508,Tabla6[[#This Row],[Tiempo_normal (ns)]]&lt;$P$509)</f>
        <v>0</v>
      </c>
    </row>
    <row r="468" spans="2:32" x14ac:dyDescent="0.3">
      <c r="B468">
        <v>465</v>
      </c>
      <c r="C468">
        <v>114</v>
      </c>
      <c r="D468">
        <v>59</v>
      </c>
      <c r="E468">
        <v>465</v>
      </c>
      <c r="F468">
        <v>142</v>
      </c>
      <c r="G468">
        <v>186</v>
      </c>
      <c r="H468">
        <v>465</v>
      </c>
      <c r="I468">
        <v>176</v>
      </c>
      <c r="J468">
        <v>300</v>
      </c>
      <c r="K468">
        <v>465</v>
      </c>
      <c r="L468">
        <v>2202</v>
      </c>
      <c r="M468">
        <v>576</v>
      </c>
      <c r="N468">
        <v>465</v>
      </c>
      <c r="O468">
        <v>2205</v>
      </c>
      <c r="P468">
        <v>1302</v>
      </c>
      <c r="R468" s="7">
        <v>465</v>
      </c>
      <c r="S468" t="b">
        <f>OR(Tabla1[[#This Row],[Tiempo_lineal (ns)]]&gt;$C$508,Tabla1[[#This Row],[Tiempo_lineal (ns)]]&lt;$C$509)</f>
        <v>0</v>
      </c>
      <c r="T468" t="b">
        <f>OR(Tabla1[[#This Row],[Tiempo_normal (ns)]]&gt;$D$508,Tabla1[[#This Row],[Tiempo_normal (ns)]]&lt;$D$509)</f>
        <v>0</v>
      </c>
      <c r="U468" s="7">
        <v>465</v>
      </c>
      <c r="V468" t="b">
        <f>OR(Tabla3[[#This Row],[Tiempo_lineal (ns)]]&gt;$F$508,Tabla3[[#This Row],[Tiempo_lineal (ns)]]&lt;$F$509)</f>
        <v>0</v>
      </c>
      <c r="W468" t="b">
        <f>OR(Tabla3[[#This Row],[Tiempo_normal (ns)]]&gt;$G$508,Tabla3[[#This Row],[Tiempo_normal (ns)]]&lt;$G$509)</f>
        <v>0</v>
      </c>
      <c r="X468" s="7">
        <v>465</v>
      </c>
      <c r="Y468" t="b">
        <f>OR(Tabla4[[#This Row],[Tiempo_lineal (ns)]]&gt;$I$508,Tabla4[[#This Row],[Tiempo_lineal (ns)]]&lt;$I$509)</f>
        <v>0</v>
      </c>
      <c r="Z468" t="b">
        <f>OR(Tabla4[[#This Row],[Tiempo_normal (ns)]]&gt;$J$508,Tabla4[[#This Row],[Tiempo_normal (ns)]]&lt;$J$509)</f>
        <v>0</v>
      </c>
      <c r="AA468" s="7">
        <v>465</v>
      </c>
      <c r="AB468" t="b">
        <f>OR(Tabla5[[#This Row],[Tiempo_lineal (ns)]]&gt;$L$508,Tabla5[[#This Row],[Tiempo_lineal (ns)]]&lt;$L$509)</f>
        <v>0</v>
      </c>
      <c r="AC468" t="b">
        <f>OR(Tabla5[[#This Row],[Tiempo_normal (ns)]]&gt;$M$508,Tabla5[[#This Row],[Tiempo_normal (ns)]]&lt;$M$509)</f>
        <v>0</v>
      </c>
      <c r="AD468" s="7">
        <v>465</v>
      </c>
      <c r="AE468" t="b">
        <f>OR(Tabla6[[#This Row],[Tiempo_lineal (ns)]]&gt;$O$508,Tabla6[[#This Row],[Tiempo_lineal (ns)]]&lt;$O$509)</f>
        <v>0</v>
      </c>
      <c r="AF468" s="1" t="b">
        <f>OR(Tabla6[[#This Row],[Tiempo_normal (ns)]]&gt;$P$508,Tabla6[[#This Row],[Tiempo_normal (ns)]]&lt;$P$509)</f>
        <v>0</v>
      </c>
    </row>
    <row r="469" spans="2:32" x14ac:dyDescent="0.3">
      <c r="B469">
        <v>466</v>
      </c>
      <c r="C469">
        <v>133</v>
      </c>
      <c r="D469">
        <v>58</v>
      </c>
      <c r="E469">
        <v>466</v>
      </c>
      <c r="F469">
        <v>167</v>
      </c>
      <c r="G469">
        <v>112</v>
      </c>
      <c r="H469">
        <v>466</v>
      </c>
      <c r="I469">
        <v>231</v>
      </c>
      <c r="J469">
        <v>119</v>
      </c>
      <c r="K469">
        <v>466</v>
      </c>
      <c r="L469">
        <v>544</v>
      </c>
      <c r="M469">
        <v>731</v>
      </c>
      <c r="N469">
        <v>466</v>
      </c>
      <c r="O469">
        <v>2422</v>
      </c>
      <c r="P469">
        <v>882</v>
      </c>
      <c r="R469" s="8">
        <v>466</v>
      </c>
      <c r="S469" t="b">
        <f>OR(Tabla1[[#This Row],[Tiempo_lineal (ns)]]&gt;$C$508,Tabla1[[#This Row],[Tiempo_lineal (ns)]]&lt;$C$509)</f>
        <v>0</v>
      </c>
      <c r="T469" t="b">
        <f>OR(Tabla1[[#This Row],[Tiempo_normal (ns)]]&gt;$D$508,Tabla1[[#This Row],[Tiempo_normal (ns)]]&lt;$D$509)</f>
        <v>0</v>
      </c>
      <c r="U469" s="8">
        <v>466</v>
      </c>
      <c r="V469" t="b">
        <f>OR(Tabla3[[#This Row],[Tiempo_lineal (ns)]]&gt;$F$508,Tabla3[[#This Row],[Tiempo_lineal (ns)]]&lt;$F$509)</f>
        <v>0</v>
      </c>
      <c r="W469" t="b">
        <f>OR(Tabla3[[#This Row],[Tiempo_normal (ns)]]&gt;$G$508,Tabla3[[#This Row],[Tiempo_normal (ns)]]&lt;$G$509)</f>
        <v>0</v>
      </c>
      <c r="X469" s="8">
        <v>466</v>
      </c>
      <c r="Y469" t="b">
        <f>OR(Tabla4[[#This Row],[Tiempo_lineal (ns)]]&gt;$I$508,Tabla4[[#This Row],[Tiempo_lineal (ns)]]&lt;$I$509)</f>
        <v>0</v>
      </c>
      <c r="Z469" t="b">
        <f>OR(Tabla4[[#This Row],[Tiempo_normal (ns)]]&gt;$J$508,Tabla4[[#This Row],[Tiempo_normal (ns)]]&lt;$J$509)</f>
        <v>0</v>
      </c>
      <c r="AA469" s="8">
        <v>466</v>
      </c>
      <c r="AB469" t="b">
        <f>OR(Tabla5[[#This Row],[Tiempo_lineal (ns)]]&gt;$L$508,Tabla5[[#This Row],[Tiempo_lineal (ns)]]&lt;$L$509)</f>
        <v>0</v>
      </c>
      <c r="AC469" t="b">
        <f>OR(Tabla5[[#This Row],[Tiempo_normal (ns)]]&gt;$M$508,Tabla5[[#This Row],[Tiempo_normal (ns)]]&lt;$M$509)</f>
        <v>0</v>
      </c>
      <c r="AD469" s="8">
        <v>466</v>
      </c>
      <c r="AE469" t="b">
        <f>OR(Tabla6[[#This Row],[Tiempo_lineal (ns)]]&gt;$O$508,Tabla6[[#This Row],[Tiempo_lineal (ns)]]&lt;$O$509)</f>
        <v>0</v>
      </c>
      <c r="AF469" s="1" t="b">
        <f>OR(Tabla6[[#This Row],[Tiempo_normal (ns)]]&gt;$P$508,Tabla6[[#This Row],[Tiempo_normal (ns)]]&lt;$P$509)</f>
        <v>0</v>
      </c>
    </row>
    <row r="470" spans="2:32" x14ac:dyDescent="0.3">
      <c r="B470">
        <v>467</v>
      </c>
      <c r="C470">
        <v>112</v>
      </c>
      <c r="D470">
        <v>56</v>
      </c>
      <c r="E470">
        <v>467</v>
      </c>
      <c r="F470">
        <v>141</v>
      </c>
      <c r="G470">
        <v>127</v>
      </c>
      <c r="H470">
        <v>467</v>
      </c>
      <c r="I470">
        <v>573</v>
      </c>
      <c r="J470">
        <v>204</v>
      </c>
      <c r="K470">
        <v>467</v>
      </c>
      <c r="L470">
        <v>937</v>
      </c>
      <c r="M470">
        <v>488</v>
      </c>
      <c r="N470">
        <v>467</v>
      </c>
      <c r="O470">
        <v>3172</v>
      </c>
      <c r="P470">
        <v>1670</v>
      </c>
      <c r="R470" s="7">
        <v>467</v>
      </c>
      <c r="S470" t="b">
        <f>OR(Tabla1[[#This Row],[Tiempo_lineal (ns)]]&gt;$C$508,Tabla1[[#This Row],[Tiempo_lineal (ns)]]&lt;$C$509)</f>
        <v>0</v>
      </c>
      <c r="T470" t="b">
        <f>OR(Tabla1[[#This Row],[Tiempo_normal (ns)]]&gt;$D$508,Tabla1[[#This Row],[Tiempo_normal (ns)]]&lt;$D$509)</f>
        <v>0</v>
      </c>
      <c r="U470" s="7">
        <v>467</v>
      </c>
      <c r="V470" t="b">
        <f>OR(Tabla3[[#This Row],[Tiempo_lineal (ns)]]&gt;$F$508,Tabla3[[#This Row],[Tiempo_lineal (ns)]]&lt;$F$509)</f>
        <v>0</v>
      </c>
      <c r="W470" t="b">
        <f>OR(Tabla3[[#This Row],[Tiempo_normal (ns)]]&gt;$G$508,Tabla3[[#This Row],[Tiempo_normal (ns)]]&lt;$G$509)</f>
        <v>0</v>
      </c>
      <c r="X470" s="7">
        <v>467</v>
      </c>
      <c r="Y470" t="b">
        <f>OR(Tabla4[[#This Row],[Tiempo_lineal (ns)]]&gt;$I$508,Tabla4[[#This Row],[Tiempo_lineal (ns)]]&lt;$I$509)</f>
        <v>1</v>
      </c>
      <c r="Z470" t="b">
        <f>OR(Tabla4[[#This Row],[Tiempo_normal (ns)]]&gt;$J$508,Tabla4[[#This Row],[Tiempo_normal (ns)]]&lt;$J$509)</f>
        <v>0</v>
      </c>
      <c r="AA470" s="7">
        <v>467</v>
      </c>
      <c r="AB470" t="b">
        <f>OR(Tabla5[[#This Row],[Tiempo_lineal (ns)]]&gt;$L$508,Tabla5[[#This Row],[Tiempo_lineal (ns)]]&lt;$L$509)</f>
        <v>0</v>
      </c>
      <c r="AC470" t="b">
        <f>OR(Tabla5[[#This Row],[Tiempo_normal (ns)]]&gt;$M$508,Tabla5[[#This Row],[Tiempo_normal (ns)]]&lt;$M$509)</f>
        <v>0</v>
      </c>
      <c r="AD470" s="7">
        <v>467</v>
      </c>
      <c r="AE470" t="b">
        <f>OR(Tabla6[[#This Row],[Tiempo_lineal (ns)]]&gt;$O$508,Tabla6[[#This Row],[Tiempo_lineal (ns)]]&lt;$O$509)</f>
        <v>0</v>
      </c>
      <c r="AF470" s="1" t="b">
        <f>OR(Tabla6[[#This Row],[Tiempo_normal (ns)]]&gt;$P$508,Tabla6[[#This Row],[Tiempo_normal (ns)]]&lt;$P$509)</f>
        <v>0</v>
      </c>
    </row>
    <row r="471" spans="2:32" x14ac:dyDescent="0.3">
      <c r="B471">
        <v>468</v>
      </c>
      <c r="C471">
        <v>86</v>
      </c>
      <c r="D471">
        <v>74</v>
      </c>
      <c r="E471">
        <v>468</v>
      </c>
      <c r="F471">
        <v>192</v>
      </c>
      <c r="G471">
        <v>126</v>
      </c>
      <c r="H471">
        <v>468</v>
      </c>
      <c r="I471">
        <v>125</v>
      </c>
      <c r="J471">
        <v>128</v>
      </c>
      <c r="K471">
        <v>468</v>
      </c>
      <c r="L471">
        <v>4431</v>
      </c>
      <c r="M471">
        <v>610</v>
      </c>
      <c r="N471">
        <v>468</v>
      </c>
      <c r="O471">
        <v>3293</v>
      </c>
      <c r="P471">
        <v>1417</v>
      </c>
      <c r="R471" s="8">
        <v>468</v>
      </c>
      <c r="S471" t="b">
        <f>OR(Tabla1[[#This Row],[Tiempo_lineal (ns)]]&gt;$C$508,Tabla1[[#This Row],[Tiempo_lineal (ns)]]&lt;$C$509)</f>
        <v>0</v>
      </c>
      <c r="T471" t="b">
        <f>OR(Tabla1[[#This Row],[Tiempo_normal (ns)]]&gt;$D$508,Tabla1[[#This Row],[Tiempo_normal (ns)]]&lt;$D$509)</f>
        <v>0</v>
      </c>
      <c r="U471" s="8">
        <v>468</v>
      </c>
      <c r="V471" t="b">
        <f>OR(Tabla3[[#This Row],[Tiempo_lineal (ns)]]&gt;$F$508,Tabla3[[#This Row],[Tiempo_lineal (ns)]]&lt;$F$509)</f>
        <v>0</v>
      </c>
      <c r="W471" t="b">
        <f>OR(Tabla3[[#This Row],[Tiempo_normal (ns)]]&gt;$G$508,Tabla3[[#This Row],[Tiempo_normal (ns)]]&lt;$G$509)</f>
        <v>0</v>
      </c>
      <c r="X471" s="8">
        <v>468</v>
      </c>
      <c r="Y471" t="b">
        <f>OR(Tabla4[[#This Row],[Tiempo_lineal (ns)]]&gt;$I$508,Tabla4[[#This Row],[Tiempo_lineal (ns)]]&lt;$I$509)</f>
        <v>0</v>
      </c>
      <c r="Z471" t="b">
        <f>OR(Tabla4[[#This Row],[Tiempo_normal (ns)]]&gt;$J$508,Tabla4[[#This Row],[Tiempo_normal (ns)]]&lt;$J$509)</f>
        <v>0</v>
      </c>
      <c r="AA471" s="8">
        <v>468</v>
      </c>
      <c r="AB471" t="b">
        <f>OR(Tabla5[[#This Row],[Tiempo_lineal (ns)]]&gt;$L$508,Tabla5[[#This Row],[Tiempo_lineal (ns)]]&lt;$L$509)</f>
        <v>1</v>
      </c>
      <c r="AC471" t="b">
        <f>OR(Tabla5[[#This Row],[Tiempo_normal (ns)]]&gt;$M$508,Tabla5[[#This Row],[Tiempo_normal (ns)]]&lt;$M$509)</f>
        <v>0</v>
      </c>
      <c r="AD471" s="8">
        <v>468</v>
      </c>
      <c r="AE471" t="b">
        <f>OR(Tabla6[[#This Row],[Tiempo_lineal (ns)]]&gt;$O$508,Tabla6[[#This Row],[Tiempo_lineal (ns)]]&lt;$O$509)</f>
        <v>0</v>
      </c>
      <c r="AF471" s="1" t="b">
        <f>OR(Tabla6[[#This Row],[Tiempo_normal (ns)]]&gt;$P$508,Tabla6[[#This Row],[Tiempo_normal (ns)]]&lt;$P$509)</f>
        <v>0</v>
      </c>
    </row>
    <row r="472" spans="2:32" x14ac:dyDescent="0.3">
      <c r="B472">
        <v>469</v>
      </c>
      <c r="C472">
        <v>123</v>
      </c>
      <c r="D472">
        <v>63</v>
      </c>
      <c r="E472">
        <v>469</v>
      </c>
      <c r="F472">
        <v>212</v>
      </c>
      <c r="G472">
        <v>143</v>
      </c>
      <c r="H472">
        <v>469</v>
      </c>
      <c r="I472">
        <v>153</v>
      </c>
      <c r="J472">
        <v>180</v>
      </c>
      <c r="K472">
        <v>469</v>
      </c>
      <c r="L472">
        <v>1645</v>
      </c>
      <c r="M472">
        <v>515</v>
      </c>
      <c r="N472">
        <v>469</v>
      </c>
      <c r="O472">
        <v>2824</v>
      </c>
      <c r="P472">
        <v>1311</v>
      </c>
      <c r="R472" s="7">
        <v>469</v>
      </c>
      <c r="S472" t="b">
        <f>OR(Tabla1[[#This Row],[Tiempo_lineal (ns)]]&gt;$C$508,Tabla1[[#This Row],[Tiempo_lineal (ns)]]&lt;$C$509)</f>
        <v>0</v>
      </c>
      <c r="T472" t="b">
        <f>OR(Tabla1[[#This Row],[Tiempo_normal (ns)]]&gt;$D$508,Tabla1[[#This Row],[Tiempo_normal (ns)]]&lt;$D$509)</f>
        <v>0</v>
      </c>
      <c r="U472" s="7">
        <v>469</v>
      </c>
      <c r="V472" t="b">
        <f>OR(Tabla3[[#This Row],[Tiempo_lineal (ns)]]&gt;$F$508,Tabla3[[#This Row],[Tiempo_lineal (ns)]]&lt;$F$509)</f>
        <v>0</v>
      </c>
      <c r="W472" t="b">
        <f>OR(Tabla3[[#This Row],[Tiempo_normal (ns)]]&gt;$G$508,Tabla3[[#This Row],[Tiempo_normal (ns)]]&lt;$G$509)</f>
        <v>0</v>
      </c>
      <c r="X472" s="7">
        <v>469</v>
      </c>
      <c r="Y472" t="b">
        <f>OR(Tabla4[[#This Row],[Tiempo_lineal (ns)]]&gt;$I$508,Tabla4[[#This Row],[Tiempo_lineal (ns)]]&lt;$I$509)</f>
        <v>0</v>
      </c>
      <c r="Z472" t="b">
        <f>OR(Tabla4[[#This Row],[Tiempo_normal (ns)]]&gt;$J$508,Tabla4[[#This Row],[Tiempo_normal (ns)]]&lt;$J$509)</f>
        <v>0</v>
      </c>
      <c r="AA472" s="7">
        <v>469</v>
      </c>
      <c r="AB472" t="b">
        <f>OR(Tabla5[[#This Row],[Tiempo_lineal (ns)]]&gt;$L$508,Tabla5[[#This Row],[Tiempo_lineal (ns)]]&lt;$L$509)</f>
        <v>0</v>
      </c>
      <c r="AC472" t="b">
        <f>OR(Tabla5[[#This Row],[Tiempo_normal (ns)]]&gt;$M$508,Tabla5[[#This Row],[Tiempo_normal (ns)]]&lt;$M$509)</f>
        <v>0</v>
      </c>
      <c r="AD472" s="7">
        <v>469</v>
      </c>
      <c r="AE472" t="b">
        <f>OR(Tabla6[[#This Row],[Tiempo_lineal (ns)]]&gt;$O$508,Tabla6[[#This Row],[Tiempo_lineal (ns)]]&lt;$O$509)</f>
        <v>0</v>
      </c>
      <c r="AF472" s="1" t="b">
        <f>OR(Tabla6[[#This Row],[Tiempo_normal (ns)]]&gt;$P$508,Tabla6[[#This Row],[Tiempo_normal (ns)]]&lt;$P$509)</f>
        <v>0</v>
      </c>
    </row>
    <row r="473" spans="2:32" x14ac:dyDescent="0.3">
      <c r="B473">
        <v>470</v>
      </c>
      <c r="C473">
        <v>88</v>
      </c>
      <c r="D473">
        <v>84</v>
      </c>
      <c r="E473">
        <v>470</v>
      </c>
      <c r="F473">
        <v>218</v>
      </c>
      <c r="G473">
        <v>168</v>
      </c>
      <c r="H473">
        <v>470</v>
      </c>
      <c r="I473">
        <v>216</v>
      </c>
      <c r="J473">
        <v>189</v>
      </c>
      <c r="K473">
        <v>470</v>
      </c>
      <c r="L473">
        <v>2706</v>
      </c>
      <c r="M473">
        <v>1445</v>
      </c>
      <c r="N473">
        <v>470</v>
      </c>
      <c r="O473">
        <v>2214</v>
      </c>
      <c r="P473">
        <v>952</v>
      </c>
      <c r="R473" s="8">
        <v>470</v>
      </c>
      <c r="S473" t="b">
        <f>OR(Tabla1[[#This Row],[Tiempo_lineal (ns)]]&gt;$C$508,Tabla1[[#This Row],[Tiempo_lineal (ns)]]&lt;$C$509)</f>
        <v>0</v>
      </c>
      <c r="T473" t="b">
        <f>OR(Tabla1[[#This Row],[Tiempo_normal (ns)]]&gt;$D$508,Tabla1[[#This Row],[Tiempo_normal (ns)]]&lt;$D$509)</f>
        <v>0</v>
      </c>
      <c r="U473" s="8">
        <v>470</v>
      </c>
      <c r="V473" t="b">
        <f>OR(Tabla3[[#This Row],[Tiempo_lineal (ns)]]&gt;$F$508,Tabla3[[#This Row],[Tiempo_lineal (ns)]]&lt;$F$509)</f>
        <v>0</v>
      </c>
      <c r="W473" t="b">
        <f>OR(Tabla3[[#This Row],[Tiempo_normal (ns)]]&gt;$G$508,Tabla3[[#This Row],[Tiempo_normal (ns)]]&lt;$G$509)</f>
        <v>0</v>
      </c>
      <c r="X473" s="8">
        <v>470</v>
      </c>
      <c r="Y473" t="b">
        <f>OR(Tabla4[[#This Row],[Tiempo_lineal (ns)]]&gt;$I$508,Tabla4[[#This Row],[Tiempo_lineal (ns)]]&lt;$I$509)</f>
        <v>0</v>
      </c>
      <c r="Z473" t="b">
        <f>OR(Tabla4[[#This Row],[Tiempo_normal (ns)]]&gt;$J$508,Tabla4[[#This Row],[Tiempo_normal (ns)]]&lt;$J$509)</f>
        <v>0</v>
      </c>
      <c r="AA473" s="8">
        <v>470</v>
      </c>
      <c r="AB473" t="b">
        <f>OR(Tabla5[[#This Row],[Tiempo_lineal (ns)]]&gt;$L$508,Tabla5[[#This Row],[Tiempo_lineal (ns)]]&lt;$L$509)</f>
        <v>0</v>
      </c>
      <c r="AC473" t="b">
        <f>OR(Tabla5[[#This Row],[Tiempo_normal (ns)]]&gt;$M$508,Tabla5[[#This Row],[Tiempo_normal (ns)]]&lt;$M$509)</f>
        <v>1</v>
      </c>
      <c r="AD473" s="8">
        <v>470</v>
      </c>
      <c r="AE473" t="b">
        <f>OR(Tabla6[[#This Row],[Tiempo_lineal (ns)]]&gt;$O$508,Tabla6[[#This Row],[Tiempo_lineal (ns)]]&lt;$O$509)</f>
        <v>0</v>
      </c>
      <c r="AF473" s="1" t="b">
        <f>OR(Tabla6[[#This Row],[Tiempo_normal (ns)]]&gt;$P$508,Tabla6[[#This Row],[Tiempo_normal (ns)]]&lt;$P$509)</f>
        <v>0</v>
      </c>
    </row>
    <row r="474" spans="2:32" x14ac:dyDescent="0.3">
      <c r="B474">
        <v>471</v>
      </c>
      <c r="C474">
        <v>120</v>
      </c>
      <c r="D474">
        <v>76</v>
      </c>
      <c r="E474">
        <v>471</v>
      </c>
      <c r="F474">
        <v>215</v>
      </c>
      <c r="G474">
        <v>139</v>
      </c>
      <c r="H474">
        <v>471</v>
      </c>
      <c r="I474">
        <v>226</v>
      </c>
      <c r="J474">
        <v>84</v>
      </c>
      <c r="K474">
        <v>471</v>
      </c>
      <c r="L474">
        <v>3184</v>
      </c>
      <c r="M474">
        <v>352</v>
      </c>
      <c r="N474">
        <v>471</v>
      </c>
      <c r="O474">
        <v>5259</v>
      </c>
      <c r="P474">
        <v>1328</v>
      </c>
      <c r="R474" s="7">
        <v>471</v>
      </c>
      <c r="S474" t="b">
        <f>OR(Tabla1[[#This Row],[Tiempo_lineal (ns)]]&gt;$C$508,Tabla1[[#This Row],[Tiempo_lineal (ns)]]&lt;$C$509)</f>
        <v>0</v>
      </c>
      <c r="T474" t="b">
        <f>OR(Tabla1[[#This Row],[Tiempo_normal (ns)]]&gt;$D$508,Tabla1[[#This Row],[Tiempo_normal (ns)]]&lt;$D$509)</f>
        <v>0</v>
      </c>
      <c r="U474" s="7">
        <v>471</v>
      </c>
      <c r="V474" t="b">
        <f>OR(Tabla3[[#This Row],[Tiempo_lineal (ns)]]&gt;$F$508,Tabla3[[#This Row],[Tiempo_lineal (ns)]]&lt;$F$509)</f>
        <v>0</v>
      </c>
      <c r="W474" t="b">
        <f>OR(Tabla3[[#This Row],[Tiempo_normal (ns)]]&gt;$G$508,Tabla3[[#This Row],[Tiempo_normal (ns)]]&lt;$G$509)</f>
        <v>0</v>
      </c>
      <c r="X474" s="7">
        <v>471</v>
      </c>
      <c r="Y474" t="b">
        <f>OR(Tabla4[[#This Row],[Tiempo_lineal (ns)]]&gt;$I$508,Tabla4[[#This Row],[Tiempo_lineal (ns)]]&lt;$I$509)</f>
        <v>0</v>
      </c>
      <c r="Z474" t="b">
        <f>OR(Tabla4[[#This Row],[Tiempo_normal (ns)]]&gt;$J$508,Tabla4[[#This Row],[Tiempo_normal (ns)]]&lt;$J$509)</f>
        <v>0</v>
      </c>
      <c r="AA474" s="7">
        <v>471</v>
      </c>
      <c r="AB474" t="b">
        <f>OR(Tabla5[[#This Row],[Tiempo_lineal (ns)]]&gt;$L$508,Tabla5[[#This Row],[Tiempo_lineal (ns)]]&lt;$L$509)</f>
        <v>0</v>
      </c>
      <c r="AC474" t="b">
        <f>OR(Tabla5[[#This Row],[Tiempo_normal (ns)]]&gt;$M$508,Tabla5[[#This Row],[Tiempo_normal (ns)]]&lt;$M$509)</f>
        <v>0</v>
      </c>
      <c r="AD474" s="7">
        <v>471</v>
      </c>
      <c r="AE474" t="b">
        <f>OR(Tabla6[[#This Row],[Tiempo_lineal (ns)]]&gt;$O$508,Tabla6[[#This Row],[Tiempo_lineal (ns)]]&lt;$O$509)</f>
        <v>1</v>
      </c>
      <c r="AF474" s="1" t="b">
        <f>OR(Tabla6[[#This Row],[Tiempo_normal (ns)]]&gt;$P$508,Tabla6[[#This Row],[Tiempo_normal (ns)]]&lt;$P$509)</f>
        <v>0</v>
      </c>
    </row>
    <row r="475" spans="2:32" x14ac:dyDescent="0.3">
      <c r="B475">
        <v>472</v>
      </c>
      <c r="C475">
        <v>121</v>
      </c>
      <c r="D475">
        <v>74</v>
      </c>
      <c r="E475">
        <v>472</v>
      </c>
      <c r="F475">
        <v>163</v>
      </c>
      <c r="G475">
        <v>109</v>
      </c>
      <c r="H475">
        <v>472</v>
      </c>
      <c r="I475">
        <v>1247</v>
      </c>
      <c r="J475">
        <v>362</v>
      </c>
      <c r="K475">
        <v>472</v>
      </c>
      <c r="L475">
        <v>2259</v>
      </c>
      <c r="M475">
        <v>826</v>
      </c>
      <c r="N475">
        <v>472</v>
      </c>
      <c r="O475">
        <v>4083</v>
      </c>
      <c r="P475">
        <v>748</v>
      </c>
      <c r="R475" s="8">
        <v>472</v>
      </c>
      <c r="S475" t="b">
        <f>OR(Tabla1[[#This Row],[Tiempo_lineal (ns)]]&gt;$C$508,Tabla1[[#This Row],[Tiempo_lineal (ns)]]&lt;$C$509)</f>
        <v>0</v>
      </c>
      <c r="T475" t="b">
        <f>OR(Tabla1[[#This Row],[Tiempo_normal (ns)]]&gt;$D$508,Tabla1[[#This Row],[Tiempo_normal (ns)]]&lt;$D$509)</f>
        <v>0</v>
      </c>
      <c r="U475" s="8">
        <v>472</v>
      </c>
      <c r="V475" t="b">
        <f>OR(Tabla3[[#This Row],[Tiempo_lineal (ns)]]&gt;$F$508,Tabla3[[#This Row],[Tiempo_lineal (ns)]]&lt;$F$509)</f>
        <v>0</v>
      </c>
      <c r="W475" t="b">
        <f>OR(Tabla3[[#This Row],[Tiempo_normal (ns)]]&gt;$G$508,Tabla3[[#This Row],[Tiempo_normal (ns)]]&lt;$G$509)</f>
        <v>0</v>
      </c>
      <c r="X475" s="8">
        <v>472</v>
      </c>
      <c r="Y475" t="b">
        <f>OR(Tabla4[[#This Row],[Tiempo_lineal (ns)]]&gt;$I$508,Tabla4[[#This Row],[Tiempo_lineal (ns)]]&lt;$I$509)</f>
        <v>1</v>
      </c>
      <c r="Z475" t="b">
        <f>OR(Tabla4[[#This Row],[Tiempo_normal (ns)]]&gt;$J$508,Tabla4[[#This Row],[Tiempo_normal (ns)]]&lt;$J$509)</f>
        <v>0</v>
      </c>
      <c r="AA475" s="8">
        <v>472</v>
      </c>
      <c r="AB475" t="b">
        <f>OR(Tabla5[[#This Row],[Tiempo_lineal (ns)]]&gt;$L$508,Tabla5[[#This Row],[Tiempo_lineal (ns)]]&lt;$L$509)</f>
        <v>0</v>
      </c>
      <c r="AC475" t="b">
        <f>OR(Tabla5[[#This Row],[Tiempo_normal (ns)]]&gt;$M$508,Tabla5[[#This Row],[Tiempo_normal (ns)]]&lt;$M$509)</f>
        <v>0</v>
      </c>
      <c r="AD475" s="8">
        <v>472</v>
      </c>
      <c r="AE475" t="b">
        <f>OR(Tabla6[[#This Row],[Tiempo_lineal (ns)]]&gt;$O$508,Tabla6[[#This Row],[Tiempo_lineal (ns)]]&lt;$O$509)</f>
        <v>0</v>
      </c>
      <c r="AF475" s="1" t="b">
        <f>OR(Tabla6[[#This Row],[Tiempo_normal (ns)]]&gt;$P$508,Tabla6[[#This Row],[Tiempo_normal (ns)]]&lt;$P$509)</f>
        <v>0</v>
      </c>
    </row>
    <row r="476" spans="2:32" x14ac:dyDescent="0.3">
      <c r="B476">
        <v>473</v>
      </c>
      <c r="C476">
        <v>87</v>
      </c>
      <c r="D476">
        <v>56</v>
      </c>
      <c r="E476">
        <v>473</v>
      </c>
      <c r="F476">
        <v>215</v>
      </c>
      <c r="G476">
        <v>180</v>
      </c>
      <c r="H476">
        <v>473</v>
      </c>
      <c r="I476">
        <v>216</v>
      </c>
      <c r="J476">
        <v>157</v>
      </c>
      <c r="K476">
        <v>473</v>
      </c>
      <c r="L476">
        <v>1625</v>
      </c>
      <c r="M476">
        <v>466</v>
      </c>
      <c r="N476">
        <v>473</v>
      </c>
      <c r="O476">
        <v>3056</v>
      </c>
      <c r="P476">
        <v>1319</v>
      </c>
      <c r="R476" s="7">
        <v>473</v>
      </c>
      <c r="S476" t="b">
        <f>OR(Tabla1[[#This Row],[Tiempo_lineal (ns)]]&gt;$C$508,Tabla1[[#This Row],[Tiempo_lineal (ns)]]&lt;$C$509)</f>
        <v>0</v>
      </c>
      <c r="T476" t="b">
        <f>OR(Tabla1[[#This Row],[Tiempo_normal (ns)]]&gt;$D$508,Tabla1[[#This Row],[Tiempo_normal (ns)]]&lt;$D$509)</f>
        <v>0</v>
      </c>
      <c r="U476" s="7">
        <v>473</v>
      </c>
      <c r="V476" t="b">
        <f>OR(Tabla3[[#This Row],[Tiempo_lineal (ns)]]&gt;$F$508,Tabla3[[#This Row],[Tiempo_lineal (ns)]]&lt;$F$509)</f>
        <v>0</v>
      </c>
      <c r="W476" t="b">
        <f>OR(Tabla3[[#This Row],[Tiempo_normal (ns)]]&gt;$G$508,Tabla3[[#This Row],[Tiempo_normal (ns)]]&lt;$G$509)</f>
        <v>0</v>
      </c>
      <c r="X476" s="7">
        <v>473</v>
      </c>
      <c r="Y476" t="b">
        <f>OR(Tabla4[[#This Row],[Tiempo_lineal (ns)]]&gt;$I$508,Tabla4[[#This Row],[Tiempo_lineal (ns)]]&lt;$I$509)</f>
        <v>0</v>
      </c>
      <c r="Z476" t="b">
        <f>OR(Tabla4[[#This Row],[Tiempo_normal (ns)]]&gt;$J$508,Tabla4[[#This Row],[Tiempo_normal (ns)]]&lt;$J$509)</f>
        <v>0</v>
      </c>
      <c r="AA476" s="7">
        <v>473</v>
      </c>
      <c r="AB476" t="b">
        <f>OR(Tabla5[[#This Row],[Tiempo_lineal (ns)]]&gt;$L$508,Tabla5[[#This Row],[Tiempo_lineal (ns)]]&lt;$L$509)</f>
        <v>0</v>
      </c>
      <c r="AC476" t="b">
        <f>OR(Tabla5[[#This Row],[Tiempo_normal (ns)]]&gt;$M$508,Tabla5[[#This Row],[Tiempo_normal (ns)]]&lt;$M$509)</f>
        <v>0</v>
      </c>
      <c r="AD476" s="7">
        <v>473</v>
      </c>
      <c r="AE476" t="b">
        <f>OR(Tabla6[[#This Row],[Tiempo_lineal (ns)]]&gt;$O$508,Tabla6[[#This Row],[Tiempo_lineal (ns)]]&lt;$O$509)</f>
        <v>0</v>
      </c>
      <c r="AF476" s="1" t="b">
        <f>OR(Tabla6[[#This Row],[Tiempo_normal (ns)]]&gt;$P$508,Tabla6[[#This Row],[Tiempo_normal (ns)]]&lt;$P$509)</f>
        <v>0</v>
      </c>
    </row>
    <row r="477" spans="2:32" x14ac:dyDescent="0.3">
      <c r="B477">
        <v>474</v>
      </c>
      <c r="C477">
        <v>76</v>
      </c>
      <c r="D477">
        <v>61</v>
      </c>
      <c r="E477">
        <v>474</v>
      </c>
      <c r="F477">
        <v>195</v>
      </c>
      <c r="G477">
        <v>200</v>
      </c>
      <c r="H477">
        <v>474</v>
      </c>
      <c r="I477">
        <v>195</v>
      </c>
      <c r="J477">
        <v>276</v>
      </c>
      <c r="K477">
        <v>474</v>
      </c>
      <c r="L477">
        <v>914</v>
      </c>
      <c r="M477">
        <v>1893</v>
      </c>
      <c r="N477">
        <v>474</v>
      </c>
      <c r="O477">
        <v>2432</v>
      </c>
      <c r="P477">
        <v>773</v>
      </c>
      <c r="R477" s="8">
        <v>474</v>
      </c>
      <c r="S477" t="b">
        <f>OR(Tabla1[[#This Row],[Tiempo_lineal (ns)]]&gt;$C$508,Tabla1[[#This Row],[Tiempo_lineal (ns)]]&lt;$C$509)</f>
        <v>0</v>
      </c>
      <c r="T477" t="b">
        <f>OR(Tabla1[[#This Row],[Tiempo_normal (ns)]]&gt;$D$508,Tabla1[[#This Row],[Tiempo_normal (ns)]]&lt;$D$509)</f>
        <v>0</v>
      </c>
      <c r="U477" s="8">
        <v>474</v>
      </c>
      <c r="V477" t="b">
        <f>OR(Tabla3[[#This Row],[Tiempo_lineal (ns)]]&gt;$F$508,Tabla3[[#This Row],[Tiempo_lineal (ns)]]&lt;$F$509)</f>
        <v>0</v>
      </c>
      <c r="W477" t="b">
        <f>OR(Tabla3[[#This Row],[Tiempo_normal (ns)]]&gt;$G$508,Tabla3[[#This Row],[Tiempo_normal (ns)]]&lt;$G$509)</f>
        <v>0</v>
      </c>
      <c r="X477" s="8">
        <v>474</v>
      </c>
      <c r="Y477" t="b">
        <f>OR(Tabla4[[#This Row],[Tiempo_lineal (ns)]]&gt;$I$508,Tabla4[[#This Row],[Tiempo_lineal (ns)]]&lt;$I$509)</f>
        <v>0</v>
      </c>
      <c r="Z477" t="b">
        <f>OR(Tabla4[[#This Row],[Tiempo_normal (ns)]]&gt;$J$508,Tabla4[[#This Row],[Tiempo_normal (ns)]]&lt;$J$509)</f>
        <v>0</v>
      </c>
      <c r="AA477" s="8">
        <v>474</v>
      </c>
      <c r="AB477" t="b">
        <f>OR(Tabla5[[#This Row],[Tiempo_lineal (ns)]]&gt;$L$508,Tabla5[[#This Row],[Tiempo_lineal (ns)]]&lt;$L$509)</f>
        <v>0</v>
      </c>
      <c r="AC477" t="b">
        <f>OR(Tabla5[[#This Row],[Tiempo_normal (ns)]]&gt;$M$508,Tabla5[[#This Row],[Tiempo_normal (ns)]]&lt;$M$509)</f>
        <v>1</v>
      </c>
      <c r="AD477" s="8">
        <v>474</v>
      </c>
      <c r="AE477" t="b">
        <f>OR(Tabla6[[#This Row],[Tiempo_lineal (ns)]]&gt;$O$508,Tabla6[[#This Row],[Tiempo_lineal (ns)]]&lt;$O$509)</f>
        <v>0</v>
      </c>
      <c r="AF477" s="1" t="b">
        <f>OR(Tabla6[[#This Row],[Tiempo_normal (ns)]]&gt;$P$508,Tabla6[[#This Row],[Tiempo_normal (ns)]]&lt;$P$509)</f>
        <v>0</v>
      </c>
    </row>
    <row r="478" spans="2:32" x14ac:dyDescent="0.3">
      <c r="B478">
        <v>475</v>
      </c>
      <c r="C478">
        <v>97</v>
      </c>
      <c r="D478">
        <v>57</v>
      </c>
      <c r="E478">
        <v>475</v>
      </c>
      <c r="F478">
        <v>229</v>
      </c>
      <c r="G478">
        <v>196</v>
      </c>
      <c r="H478">
        <v>475</v>
      </c>
      <c r="I478">
        <v>231</v>
      </c>
      <c r="J478">
        <v>171</v>
      </c>
      <c r="K478">
        <v>475</v>
      </c>
      <c r="L478">
        <v>3481</v>
      </c>
      <c r="M478">
        <v>715</v>
      </c>
      <c r="N478">
        <v>475</v>
      </c>
      <c r="O478">
        <v>2754</v>
      </c>
      <c r="P478">
        <v>1341</v>
      </c>
      <c r="R478" s="7">
        <v>475</v>
      </c>
      <c r="S478" t="b">
        <f>OR(Tabla1[[#This Row],[Tiempo_lineal (ns)]]&gt;$C$508,Tabla1[[#This Row],[Tiempo_lineal (ns)]]&lt;$C$509)</f>
        <v>0</v>
      </c>
      <c r="T478" t="b">
        <f>OR(Tabla1[[#This Row],[Tiempo_normal (ns)]]&gt;$D$508,Tabla1[[#This Row],[Tiempo_normal (ns)]]&lt;$D$509)</f>
        <v>0</v>
      </c>
      <c r="U478" s="7">
        <v>475</v>
      </c>
      <c r="V478" t="b">
        <f>OR(Tabla3[[#This Row],[Tiempo_lineal (ns)]]&gt;$F$508,Tabla3[[#This Row],[Tiempo_lineal (ns)]]&lt;$F$509)</f>
        <v>0</v>
      </c>
      <c r="W478" t="b">
        <f>OR(Tabla3[[#This Row],[Tiempo_normal (ns)]]&gt;$G$508,Tabla3[[#This Row],[Tiempo_normal (ns)]]&lt;$G$509)</f>
        <v>0</v>
      </c>
      <c r="X478" s="7">
        <v>475</v>
      </c>
      <c r="Y478" t="b">
        <f>OR(Tabla4[[#This Row],[Tiempo_lineal (ns)]]&gt;$I$508,Tabla4[[#This Row],[Tiempo_lineal (ns)]]&lt;$I$509)</f>
        <v>0</v>
      </c>
      <c r="Z478" t="b">
        <f>OR(Tabla4[[#This Row],[Tiempo_normal (ns)]]&gt;$J$508,Tabla4[[#This Row],[Tiempo_normal (ns)]]&lt;$J$509)</f>
        <v>0</v>
      </c>
      <c r="AA478" s="7">
        <v>475</v>
      </c>
      <c r="AB478" t="b">
        <f>OR(Tabla5[[#This Row],[Tiempo_lineal (ns)]]&gt;$L$508,Tabla5[[#This Row],[Tiempo_lineal (ns)]]&lt;$L$509)</f>
        <v>0</v>
      </c>
      <c r="AC478" t="b">
        <f>OR(Tabla5[[#This Row],[Tiempo_normal (ns)]]&gt;$M$508,Tabla5[[#This Row],[Tiempo_normal (ns)]]&lt;$M$509)</f>
        <v>0</v>
      </c>
      <c r="AD478" s="7">
        <v>475</v>
      </c>
      <c r="AE478" t="b">
        <f>OR(Tabla6[[#This Row],[Tiempo_lineal (ns)]]&gt;$O$508,Tabla6[[#This Row],[Tiempo_lineal (ns)]]&lt;$O$509)</f>
        <v>0</v>
      </c>
      <c r="AF478" s="1" t="b">
        <f>OR(Tabla6[[#This Row],[Tiempo_normal (ns)]]&gt;$P$508,Tabla6[[#This Row],[Tiempo_normal (ns)]]&lt;$P$509)</f>
        <v>0</v>
      </c>
    </row>
    <row r="479" spans="2:32" x14ac:dyDescent="0.3">
      <c r="B479">
        <v>476</v>
      </c>
      <c r="C479">
        <v>127</v>
      </c>
      <c r="D479">
        <v>52</v>
      </c>
      <c r="E479">
        <v>476</v>
      </c>
      <c r="F479">
        <v>139</v>
      </c>
      <c r="G479">
        <v>273</v>
      </c>
      <c r="H479">
        <v>476</v>
      </c>
      <c r="I479">
        <v>514</v>
      </c>
      <c r="J479">
        <v>214</v>
      </c>
      <c r="K479">
        <v>476</v>
      </c>
      <c r="L479">
        <v>601</v>
      </c>
      <c r="M479">
        <v>277</v>
      </c>
      <c r="N479">
        <v>476</v>
      </c>
      <c r="O479">
        <v>3432</v>
      </c>
      <c r="P479">
        <v>606</v>
      </c>
      <c r="R479" s="8">
        <v>476</v>
      </c>
      <c r="S479" t="b">
        <f>OR(Tabla1[[#This Row],[Tiempo_lineal (ns)]]&gt;$C$508,Tabla1[[#This Row],[Tiempo_lineal (ns)]]&lt;$C$509)</f>
        <v>0</v>
      </c>
      <c r="T479" t="b">
        <f>OR(Tabla1[[#This Row],[Tiempo_normal (ns)]]&gt;$D$508,Tabla1[[#This Row],[Tiempo_normal (ns)]]&lt;$D$509)</f>
        <v>0</v>
      </c>
      <c r="U479" s="8">
        <v>476</v>
      </c>
      <c r="V479" t="b">
        <f>OR(Tabla3[[#This Row],[Tiempo_lineal (ns)]]&gt;$F$508,Tabla3[[#This Row],[Tiempo_lineal (ns)]]&lt;$F$509)</f>
        <v>0</v>
      </c>
      <c r="W479" t="b">
        <f>OR(Tabla3[[#This Row],[Tiempo_normal (ns)]]&gt;$G$508,Tabla3[[#This Row],[Tiempo_normal (ns)]]&lt;$G$509)</f>
        <v>1</v>
      </c>
      <c r="X479" s="8">
        <v>476</v>
      </c>
      <c r="Y479" t="b">
        <f>OR(Tabla4[[#This Row],[Tiempo_lineal (ns)]]&gt;$I$508,Tabla4[[#This Row],[Tiempo_lineal (ns)]]&lt;$I$509)</f>
        <v>0</v>
      </c>
      <c r="Z479" t="b">
        <f>OR(Tabla4[[#This Row],[Tiempo_normal (ns)]]&gt;$J$508,Tabla4[[#This Row],[Tiempo_normal (ns)]]&lt;$J$509)</f>
        <v>0</v>
      </c>
      <c r="AA479" s="8">
        <v>476</v>
      </c>
      <c r="AB479" t="b">
        <f>OR(Tabla5[[#This Row],[Tiempo_lineal (ns)]]&gt;$L$508,Tabla5[[#This Row],[Tiempo_lineal (ns)]]&lt;$L$509)</f>
        <v>0</v>
      </c>
      <c r="AC479" t="b">
        <f>OR(Tabla5[[#This Row],[Tiempo_normal (ns)]]&gt;$M$508,Tabla5[[#This Row],[Tiempo_normal (ns)]]&lt;$M$509)</f>
        <v>0</v>
      </c>
      <c r="AD479" s="8">
        <v>476</v>
      </c>
      <c r="AE479" t="b">
        <f>OR(Tabla6[[#This Row],[Tiempo_lineal (ns)]]&gt;$O$508,Tabla6[[#This Row],[Tiempo_lineal (ns)]]&lt;$O$509)</f>
        <v>0</v>
      </c>
      <c r="AF479" s="1" t="b">
        <f>OR(Tabla6[[#This Row],[Tiempo_normal (ns)]]&gt;$P$508,Tabla6[[#This Row],[Tiempo_normal (ns)]]&lt;$P$509)</f>
        <v>0</v>
      </c>
    </row>
    <row r="480" spans="2:32" x14ac:dyDescent="0.3">
      <c r="B480">
        <v>477</v>
      </c>
      <c r="C480">
        <v>115</v>
      </c>
      <c r="D480">
        <v>63</v>
      </c>
      <c r="E480">
        <v>477</v>
      </c>
      <c r="F480">
        <v>433</v>
      </c>
      <c r="G480">
        <v>214</v>
      </c>
      <c r="H480">
        <v>477</v>
      </c>
      <c r="I480">
        <v>190</v>
      </c>
      <c r="J480">
        <v>166</v>
      </c>
      <c r="K480">
        <v>477</v>
      </c>
      <c r="L480">
        <v>2396</v>
      </c>
      <c r="M480">
        <v>1038</v>
      </c>
      <c r="N480">
        <v>477</v>
      </c>
      <c r="O480">
        <v>3451</v>
      </c>
      <c r="P480">
        <v>1075</v>
      </c>
      <c r="R480" s="7">
        <v>477</v>
      </c>
      <c r="S480" t="b">
        <f>OR(Tabla1[[#This Row],[Tiempo_lineal (ns)]]&gt;$C$508,Tabla1[[#This Row],[Tiempo_lineal (ns)]]&lt;$C$509)</f>
        <v>0</v>
      </c>
      <c r="T480" t="b">
        <f>OR(Tabla1[[#This Row],[Tiempo_normal (ns)]]&gt;$D$508,Tabla1[[#This Row],[Tiempo_normal (ns)]]&lt;$D$509)</f>
        <v>0</v>
      </c>
      <c r="U480" s="7">
        <v>477</v>
      </c>
      <c r="V480" t="b">
        <f>OR(Tabla3[[#This Row],[Tiempo_lineal (ns)]]&gt;$F$508,Tabla3[[#This Row],[Tiempo_lineal (ns)]]&lt;$F$509)</f>
        <v>1</v>
      </c>
      <c r="W480" t="b">
        <f>OR(Tabla3[[#This Row],[Tiempo_normal (ns)]]&gt;$G$508,Tabla3[[#This Row],[Tiempo_normal (ns)]]&lt;$G$509)</f>
        <v>0</v>
      </c>
      <c r="X480" s="7">
        <v>477</v>
      </c>
      <c r="Y480" t="b">
        <f>OR(Tabla4[[#This Row],[Tiempo_lineal (ns)]]&gt;$I$508,Tabla4[[#This Row],[Tiempo_lineal (ns)]]&lt;$I$509)</f>
        <v>0</v>
      </c>
      <c r="Z480" t="b">
        <f>OR(Tabla4[[#This Row],[Tiempo_normal (ns)]]&gt;$J$508,Tabla4[[#This Row],[Tiempo_normal (ns)]]&lt;$J$509)</f>
        <v>0</v>
      </c>
      <c r="AA480" s="7">
        <v>477</v>
      </c>
      <c r="AB480" t="b">
        <f>OR(Tabla5[[#This Row],[Tiempo_lineal (ns)]]&gt;$L$508,Tabla5[[#This Row],[Tiempo_lineal (ns)]]&lt;$L$509)</f>
        <v>0</v>
      </c>
      <c r="AC480" t="b">
        <f>OR(Tabla5[[#This Row],[Tiempo_normal (ns)]]&gt;$M$508,Tabla5[[#This Row],[Tiempo_normal (ns)]]&lt;$M$509)</f>
        <v>0</v>
      </c>
      <c r="AD480" s="7">
        <v>477</v>
      </c>
      <c r="AE480" t="b">
        <f>OR(Tabla6[[#This Row],[Tiempo_lineal (ns)]]&gt;$O$508,Tabla6[[#This Row],[Tiempo_lineal (ns)]]&lt;$O$509)</f>
        <v>0</v>
      </c>
      <c r="AF480" s="1" t="b">
        <f>OR(Tabla6[[#This Row],[Tiempo_normal (ns)]]&gt;$P$508,Tabla6[[#This Row],[Tiempo_normal (ns)]]&lt;$P$509)</f>
        <v>0</v>
      </c>
    </row>
    <row r="481" spans="2:32" x14ac:dyDescent="0.3">
      <c r="B481">
        <v>478</v>
      </c>
      <c r="C481">
        <v>92</v>
      </c>
      <c r="D481">
        <v>42</v>
      </c>
      <c r="E481">
        <v>478</v>
      </c>
      <c r="F481">
        <v>552</v>
      </c>
      <c r="G481">
        <v>208</v>
      </c>
      <c r="H481">
        <v>478</v>
      </c>
      <c r="I481">
        <v>237</v>
      </c>
      <c r="J481">
        <v>185</v>
      </c>
      <c r="K481">
        <v>478</v>
      </c>
      <c r="L481">
        <v>2059</v>
      </c>
      <c r="M481">
        <v>453</v>
      </c>
      <c r="N481">
        <v>478</v>
      </c>
      <c r="O481">
        <v>2646</v>
      </c>
      <c r="P481">
        <v>1696</v>
      </c>
      <c r="R481" s="8">
        <v>478</v>
      </c>
      <c r="S481" t="b">
        <f>OR(Tabla1[[#This Row],[Tiempo_lineal (ns)]]&gt;$C$508,Tabla1[[#This Row],[Tiempo_lineal (ns)]]&lt;$C$509)</f>
        <v>0</v>
      </c>
      <c r="T481" t="b">
        <f>OR(Tabla1[[#This Row],[Tiempo_normal (ns)]]&gt;$D$508,Tabla1[[#This Row],[Tiempo_normal (ns)]]&lt;$D$509)</f>
        <v>0</v>
      </c>
      <c r="U481" s="8">
        <v>478</v>
      </c>
      <c r="V481" t="b">
        <f>OR(Tabla3[[#This Row],[Tiempo_lineal (ns)]]&gt;$F$508,Tabla3[[#This Row],[Tiempo_lineal (ns)]]&lt;$F$509)</f>
        <v>1</v>
      </c>
      <c r="W481" t="b">
        <f>OR(Tabla3[[#This Row],[Tiempo_normal (ns)]]&gt;$G$508,Tabla3[[#This Row],[Tiempo_normal (ns)]]&lt;$G$509)</f>
        <v>0</v>
      </c>
      <c r="X481" s="8">
        <v>478</v>
      </c>
      <c r="Y481" t="b">
        <f>OR(Tabla4[[#This Row],[Tiempo_lineal (ns)]]&gt;$I$508,Tabla4[[#This Row],[Tiempo_lineal (ns)]]&lt;$I$509)</f>
        <v>0</v>
      </c>
      <c r="Z481" t="b">
        <f>OR(Tabla4[[#This Row],[Tiempo_normal (ns)]]&gt;$J$508,Tabla4[[#This Row],[Tiempo_normal (ns)]]&lt;$J$509)</f>
        <v>0</v>
      </c>
      <c r="AA481" s="8">
        <v>478</v>
      </c>
      <c r="AB481" t="b">
        <f>OR(Tabla5[[#This Row],[Tiempo_lineal (ns)]]&gt;$L$508,Tabla5[[#This Row],[Tiempo_lineal (ns)]]&lt;$L$509)</f>
        <v>0</v>
      </c>
      <c r="AC481" t="b">
        <f>OR(Tabla5[[#This Row],[Tiempo_normal (ns)]]&gt;$M$508,Tabla5[[#This Row],[Tiempo_normal (ns)]]&lt;$M$509)</f>
        <v>0</v>
      </c>
      <c r="AD481" s="8">
        <v>478</v>
      </c>
      <c r="AE481" t="b">
        <f>OR(Tabla6[[#This Row],[Tiempo_lineal (ns)]]&gt;$O$508,Tabla6[[#This Row],[Tiempo_lineal (ns)]]&lt;$O$509)</f>
        <v>0</v>
      </c>
      <c r="AF481" s="1" t="b">
        <f>OR(Tabla6[[#This Row],[Tiempo_normal (ns)]]&gt;$P$508,Tabla6[[#This Row],[Tiempo_normal (ns)]]&lt;$P$509)</f>
        <v>0</v>
      </c>
    </row>
    <row r="482" spans="2:32" x14ac:dyDescent="0.3">
      <c r="B482">
        <v>479</v>
      </c>
      <c r="C482">
        <v>136</v>
      </c>
      <c r="D482">
        <v>40</v>
      </c>
      <c r="E482">
        <v>479</v>
      </c>
      <c r="F482">
        <v>153</v>
      </c>
      <c r="G482">
        <v>157</v>
      </c>
      <c r="H482">
        <v>479</v>
      </c>
      <c r="I482">
        <v>341</v>
      </c>
      <c r="J482">
        <v>176</v>
      </c>
      <c r="K482">
        <v>479</v>
      </c>
      <c r="L482">
        <v>652</v>
      </c>
      <c r="M482">
        <v>328</v>
      </c>
      <c r="N482">
        <v>479</v>
      </c>
      <c r="O482">
        <v>3440</v>
      </c>
      <c r="P482">
        <v>1055</v>
      </c>
      <c r="R482" s="7">
        <v>479</v>
      </c>
      <c r="S482" t="b">
        <f>OR(Tabla1[[#This Row],[Tiempo_lineal (ns)]]&gt;$C$508,Tabla1[[#This Row],[Tiempo_lineal (ns)]]&lt;$C$509)</f>
        <v>0</v>
      </c>
      <c r="T482" t="b">
        <f>OR(Tabla1[[#This Row],[Tiempo_normal (ns)]]&gt;$D$508,Tabla1[[#This Row],[Tiempo_normal (ns)]]&lt;$D$509)</f>
        <v>0</v>
      </c>
      <c r="U482" s="7">
        <v>479</v>
      </c>
      <c r="V482" t="b">
        <f>OR(Tabla3[[#This Row],[Tiempo_lineal (ns)]]&gt;$F$508,Tabla3[[#This Row],[Tiempo_lineal (ns)]]&lt;$F$509)</f>
        <v>0</v>
      </c>
      <c r="W482" t="b">
        <f>OR(Tabla3[[#This Row],[Tiempo_normal (ns)]]&gt;$G$508,Tabla3[[#This Row],[Tiempo_normal (ns)]]&lt;$G$509)</f>
        <v>0</v>
      </c>
      <c r="X482" s="7">
        <v>479</v>
      </c>
      <c r="Y482" t="b">
        <f>OR(Tabla4[[#This Row],[Tiempo_lineal (ns)]]&gt;$I$508,Tabla4[[#This Row],[Tiempo_lineal (ns)]]&lt;$I$509)</f>
        <v>0</v>
      </c>
      <c r="Z482" t="b">
        <f>OR(Tabla4[[#This Row],[Tiempo_normal (ns)]]&gt;$J$508,Tabla4[[#This Row],[Tiempo_normal (ns)]]&lt;$J$509)</f>
        <v>0</v>
      </c>
      <c r="AA482" s="7">
        <v>479</v>
      </c>
      <c r="AB482" t="b">
        <f>OR(Tabla5[[#This Row],[Tiempo_lineal (ns)]]&gt;$L$508,Tabla5[[#This Row],[Tiempo_lineal (ns)]]&lt;$L$509)</f>
        <v>0</v>
      </c>
      <c r="AC482" t="b">
        <f>OR(Tabla5[[#This Row],[Tiempo_normal (ns)]]&gt;$M$508,Tabla5[[#This Row],[Tiempo_normal (ns)]]&lt;$M$509)</f>
        <v>0</v>
      </c>
      <c r="AD482" s="7">
        <v>479</v>
      </c>
      <c r="AE482" t="b">
        <f>OR(Tabla6[[#This Row],[Tiempo_lineal (ns)]]&gt;$O$508,Tabla6[[#This Row],[Tiempo_lineal (ns)]]&lt;$O$509)</f>
        <v>0</v>
      </c>
      <c r="AF482" s="1" t="b">
        <f>OR(Tabla6[[#This Row],[Tiempo_normal (ns)]]&gt;$P$508,Tabla6[[#This Row],[Tiempo_normal (ns)]]&lt;$P$509)</f>
        <v>0</v>
      </c>
    </row>
    <row r="483" spans="2:32" x14ac:dyDescent="0.3">
      <c r="B483">
        <v>480</v>
      </c>
      <c r="C483">
        <v>108</v>
      </c>
      <c r="D483">
        <v>68</v>
      </c>
      <c r="E483">
        <v>480</v>
      </c>
      <c r="F483">
        <v>192</v>
      </c>
      <c r="G483">
        <v>177</v>
      </c>
      <c r="H483">
        <v>480</v>
      </c>
      <c r="I483">
        <v>304</v>
      </c>
      <c r="J483">
        <v>209</v>
      </c>
      <c r="K483">
        <v>480</v>
      </c>
      <c r="L483">
        <v>1731</v>
      </c>
      <c r="M483">
        <v>411</v>
      </c>
      <c r="N483">
        <v>480</v>
      </c>
      <c r="O483">
        <v>2616</v>
      </c>
      <c r="P483">
        <v>997</v>
      </c>
      <c r="R483" s="8">
        <v>480</v>
      </c>
      <c r="S483" t="b">
        <f>OR(Tabla1[[#This Row],[Tiempo_lineal (ns)]]&gt;$C$508,Tabla1[[#This Row],[Tiempo_lineal (ns)]]&lt;$C$509)</f>
        <v>0</v>
      </c>
      <c r="T483" t="b">
        <f>OR(Tabla1[[#This Row],[Tiempo_normal (ns)]]&gt;$D$508,Tabla1[[#This Row],[Tiempo_normal (ns)]]&lt;$D$509)</f>
        <v>0</v>
      </c>
      <c r="U483" s="8">
        <v>480</v>
      </c>
      <c r="V483" t="b">
        <f>OR(Tabla3[[#This Row],[Tiempo_lineal (ns)]]&gt;$F$508,Tabla3[[#This Row],[Tiempo_lineal (ns)]]&lt;$F$509)</f>
        <v>0</v>
      </c>
      <c r="W483" t="b">
        <f>OR(Tabla3[[#This Row],[Tiempo_normal (ns)]]&gt;$G$508,Tabla3[[#This Row],[Tiempo_normal (ns)]]&lt;$G$509)</f>
        <v>0</v>
      </c>
      <c r="X483" s="8">
        <v>480</v>
      </c>
      <c r="Y483" t="b">
        <f>OR(Tabla4[[#This Row],[Tiempo_lineal (ns)]]&gt;$I$508,Tabla4[[#This Row],[Tiempo_lineal (ns)]]&lt;$I$509)</f>
        <v>0</v>
      </c>
      <c r="Z483" t="b">
        <f>OR(Tabla4[[#This Row],[Tiempo_normal (ns)]]&gt;$J$508,Tabla4[[#This Row],[Tiempo_normal (ns)]]&lt;$J$509)</f>
        <v>0</v>
      </c>
      <c r="AA483" s="8">
        <v>480</v>
      </c>
      <c r="AB483" t="b">
        <f>OR(Tabla5[[#This Row],[Tiempo_lineal (ns)]]&gt;$L$508,Tabla5[[#This Row],[Tiempo_lineal (ns)]]&lt;$L$509)</f>
        <v>0</v>
      </c>
      <c r="AC483" t="b">
        <f>OR(Tabla5[[#This Row],[Tiempo_normal (ns)]]&gt;$M$508,Tabla5[[#This Row],[Tiempo_normal (ns)]]&lt;$M$509)</f>
        <v>0</v>
      </c>
      <c r="AD483" s="8">
        <v>480</v>
      </c>
      <c r="AE483" t="b">
        <f>OR(Tabla6[[#This Row],[Tiempo_lineal (ns)]]&gt;$O$508,Tabla6[[#This Row],[Tiempo_lineal (ns)]]&lt;$O$509)</f>
        <v>0</v>
      </c>
      <c r="AF483" s="1" t="b">
        <f>OR(Tabla6[[#This Row],[Tiempo_normal (ns)]]&gt;$P$508,Tabla6[[#This Row],[Tiempo_normal (ns)]]&lt;$P$509)</f>
        <v>0</v>
      </c>
    </row>
    <row r="484" spans="2:32" x14ac:dyDescent="0.3">
      <c r="B484">
        <v>481</v>
      </c>
      <c r="C484">
        <v>95</v>
      </c>
      <c r="D484">
        <v>53</v>
      </c>
      <c r="E484">
        <v>481</v>
      </c>
      <c r="F484">
        <v>224</v>
      </c>
      <c r="G484">
        <v>393</v>
      </c>
      <c r="H484">
        <v>481</v>
      </c>
      <c r="I484">
        <v>232</v>
      </c>
      <c r="J484">
        <v>158</v>
      </c>
      <c r="K484">
        <v>481</v>
      </c>
      <c r="L484">
        <v>765</v>
      </c>
      <c r="M484">
        <v>735</v>
      </c>
      <c r="N484">
        <v>481</v>
      </c>
      <c r="O484">
        <v>2074</v>
      </c>
      <c r="P484">
        <v>1333</v>
      </c>
      <c r="R484" s="7">
        <v>481</v>
      </c>
      <c r="S484" t="b">
        <f>OR(Tabla1[[#This Row],[Tiempo_lineal (ns)]]&gt;$C$508,Tabla1[[#This Row],[Tiempo_lineal (ns)]]&lt;$C$509)</f>
        <v>0</v>
      </c>
      <c r="T484" t="b">
        <f>OR(Tabla1[[#This Row],[Tiempo_normal (ns)]]&gt;$D$508,Tabla1[[#This Row],[Tiempo_normal (ns)]]&lt;$D$509)</f>
        <v>0</v>
      </c>
      <c r="U484" s="7">
        <v>481</v>
      </c>
      <c r="V484" t="b">
        <f>OR(Tabla3[[#This Row],[Tiempo_lineal (ns)]]&gt;$F$508,Tabla3[[#This Row],[Tiempo_lineal (ns)]]&lt;$F$509)</f>
        <v>0</v>
      </c>
      <c r="W484" t="b">
        <f>OR(Tabla3[[#This Row],[Tiempo_normal (ns)]]&gt;$G$508,Tabla3[[#This Row],[Tiempo_normal (ns)]]&lt;$G$509)</f>
        <v>1</v>
      </c>
      <c r="X484" s="7">
        <v>481</v>
      </c>
      <c r="Y484" t="b">
        <f>OR(Tabla4[[#This Row],[Tiempo_lineal (ns)]]&gt;$I$508,Tabla4[[#This Row],[Tiempo_lineal (ns)]]&lt;$I$509)</f>
        <v>0</v>
      </c>
      <c r="Z484" t="b">
        <f>OR(Tabla4[[#This Row],[Tiempo_normal (ns)]]&gt;$J$508,Tabla4[[#This Row],[Tiempo_normal (ns)]]&lt;$J$509)</f>
        <v>0</v>
      </c>
      <c r="AA484" s="7">
        <v>481</v>
      </c>
      <c r="AB484" t="b">
        <f>OR(Tabla5[[#This Row],[Tiempo_lineal (ns)]]&gt;$L$508,Tabla5[[#This Row],[Tiempo_lineal (ns)]]&lt;$L$509)</f>
        <v>0</v>
      </c>
      <c r="AC484" t="b">
        <f>OR(Tabla5[[#This Row],[Tiempo_normal (ns)]]&gt;$M$508,Tabla5[[#This Row],[Tiempo_normal (ns)]]&lt;$M$509)</f>
        <v>0</v>
      </c>
      <c r="AD484" s="7">
        <v>481</v>
      </c>
      <c r="AE484" t="b">
        <f>OR(Tabla6[[#This Row],[Tiempo_lineal (ns)]]&gt;$O$508,Tabla6[[#This Row],[Tiempo_lineal (ns)]]&lt;$O$509)</f>
        <v>0</v>
      </c>
      <c r="AF484" s="1" t="b">
        <f>OR(Tabla6[[#This Row],[Tiempo_normal (ns)]]&gt;$P$508,Tabla6[[#This Row],[Tiempo_normal (ns)]]&lt;$P$509)</f>
        <v>0</v>
      </c>
    </row>
    <row r="485" spans="2:32" x14ac:dyDescent="0.3">
      <c r="B485">
        <v>482</v>
      </c>
      <c r="C485">
        <v>123</v>
      </c>
      <c r="D485">
        <v>92</v>
      </c>
      <c r="E485">
        <v>482</v>
      </c>
      <c r="F485">
        <v>225</v>
      </c>
      <c r="G485">
        <v>249</v>
      </c>
      <c r="H485">
        <v>482</v>
      </c>
      <c r="I485">
        <v>159</v>
      </c>
      <c r="J485">
        <v>148</v>
      </c>
      <c r="K485">
        <v>482</v>
      </c>
      <c r="L485">
        <v>1650</v>
      </c>
      <c r="M485">
        <v>240</v>
      </c>
      <c r="N485">
        <v>482</v>
      </c>
      <c r="O485">
        <v>2833</v>
      </c>
      <c r="P485">
        <v>2277</v>
      </c>
      <c r="R485" s="8">
        <v>482</v>
      </c>
      <c r="S485" t="b">
        <f>OR(Tabla1[[#This Row],[Tiempo_lineal (ns)]]&gt;$C$508,Tabla1[[#This Row],[Tiempo_lineal (ns)]]&lt;$C$509)</f>
        <v>0</v>
      </c>
      <c r="T485" t="b">
        <f>OR(Tabla1[[#This Row],[Tiempo_normal (ns)]]&gt;$D$508,Tabla1[[#This Row],[Tiempo_normal (ns)]]&lt;$D$509)</f>
        <v>0</v>
      </c>
      <c r="U485" s="8">
        <v>482</v>
      </c>
      <c r="V485" t="b">
        <f>OR(Tabla3[[#This Row],[Tiempo_lineal (ns)]]&gt;$F$508,Tabla3[[#This Row],[Tiempo_lineal (ns)]]&lt;$F$509)</f>
        <v>0</v>
      </c>
      <c r="W485" t="b">
        <f>OR(Tabla3[[#This Row],[Tiempo_normal (ns)]]&gt;$G$508,Tabla3[[#This Row],[Tiempo_normal (ns)]]&lt;$G$509)</f>
        <v>1</v>
      </c>
      <c r="X485" s="8">
        <v>482</v>
      </c>
      <c r="Y485" t="b">
        <f>OR(Tabla4[[#This Row],[Tiempo_lineal (ns)]]&gt;$I$508,Tabla4[[#This Row],[Tiempo_lineal (ns)]]&lt;$I$509)</f>
        <v>0</v>
      </c>
      <c r="Z485" t="b">
        <f>OR(Tabla4[[#This Row],[Tiempo_normal (ns)]]&gt;$J$508,Tabla4[[#This Row],[Tiempo_normal (ns)]]&lt;$J$509)</f>
        <v>0</v>
      </c>
      <c r="AA485" s="8">
        <v>482</v>
      </c>
      <c r="AB485" t="b">
        <f>OR(Tabla5[[#This Row],[Tiempo_lineal (ns)]]&gt;$L$508,Tabla5[[#This Row],[Tiempo_lineal (ns)]]&lt;$L$509)</f>
        <v>0</v>
      </c>
      <c r="AC485" t="b">
        <f>OR(Tabla5[[#This Row],[Tiempo_normal (ns)]]&gt;$M$508,Tabla5[[#This Row],[Tiempo_normal (ns)]]&lt;$M$509)</f>
        <v>0</v>
      </c>
      <c r="AD485" s="8">
        <v>482</v>
      </c>
      <c r="AE485" t="b">
        <f>OR(Tabla6[[#This Row],[Tiempo_lineal (ns)]]&gt;$O$508,Tabla6[[#This Row],[Tiempo_lineal (ns)]]&lt;$O$509)</f>
        <v>0</v>
      </c>
      <c r="AF485" s="1" t="b">
        <f>OR(Tabla6[[#This Row],[Tiempo_normal (ns)]]&gt;$P$508,Tabla6[[#This Row],[Tiempo_normal (ns)]]&lt;$P$509)</f>
        <v>0</v>
      </c>
    </row>
    <row r="486" spans="2:32" x14ac:dyDescent="0.3">
      <c r="B486">
        <v>483</v>
      </c>
      <c r="C486">
        <v>107</v>
      </c>
      <c r="D486">
        <v>47</v>
      </c>
      <c r="E486">
        <v>483</v>
      </c>
      <c r="F486">
        <v>163</v>
      </c>
      <c r="G486">
        <v>178</v>
      </c>
      <c r="H486">
        <v>483</v>
      </c>
      <c r="I486">
        <v>259</v>
      </c>
      <c r="J486">
        <v>567</v>
      </c>
      <c r="K486">
        <v>483</v>
      </c>
      <c r="L486">
        <v>1831</v>
      </c>
      <c r="M486">
        <v>444</v>
      </c>
      <c r="N486">
        <v>483</v>
      </c>
      <c r="O486">
        <v>3446</v>
      </c>
      <c r="P486">
        <v>800</v>
      </c>
      <c r="R486" s="7">
        <v>483</v>
      </c>
      <c r="S486" t="b">
        <f>OR(Tabla1[[#This Row],[Tiempo_lineal (ns)]]&gt;$C$508,Tabla1[[#This Row],[Tiempo_lineal (ns)]]&lt;$C$509)</f>
        <v>0</v>
      </c>
      <c r="T486" t="b">
        <f>OR(Tabla1[[#This Row],[Tiempo_normal (ns)]]&gt;$D$508,Tabla1[[#This Row],[Tiempo_normal (ns)]]&lt;$D$509)</f>
        <v>0</v>
      </c>
      <c r="U486" s="7">
        <v>483</v>
      </c>
      <c r="V486" t="b">
        <f>OR(Tabla3[[#This Row],[Tiempo_lineal (ns)]]&gt;$F$508,Tabla3[[#This Row],[Tiempo_lineal (ns)]]&lt;$F$509)</f>
        <v>0</v>
      </c>
      <c r="W486" t="b">
        <f>OR(Tabla3[[#This Row],[Tiempo_normal (ns)]]&gt;$G$508,Tabla3[[#This Row],[Tiempo_normal (ns)]]&lt;$G$509)</f>
        <v>0</v>
      </c>
      <c r="X486" s="7">
        <v>483</v>
      </c>
      <c r="Y486" t="b">
        <f>OR(Tabla4[[#This Row],[Tiempo_lineal (ns)]]&gt;$I$508,Tabla4[[#This Row],[Tiempo_lineal (ns)]]&lt;$I$509)</f>
        <v>0</v>
      </c>
      <c r="Z486" t="b">
        <f>OR(Tabla4[[#This Row],[Tiempo_normal (ns)]]&gt;$J$508,Tabla4[[#This Row],[Tiempo_normal (ns)]]&lt;$J$509)</f>
        <v>1</v>
      </c>
      <c r="AA486" s="7">
        <v>483</v>
      </c>
      <c r="AB486" t="b">
        <f>OR(Tabla5[[#This Row],[Tiempo_lineal (ns)]]&gt;$L$508,Tabla5[[#This Row],[Tiempo_lineal (ns)]]&lt;$L$509)</f>
        <v>0</v>
      </c>
      <c r="AC486" t="b">
        <f>OR(Tabla5[[#This Row],[Tiempo_normal (ns)]]&gt;$M$508,Tabla5[[#This Row],[Tiempo_normal (ns)]]&lt;$M$509)</f>
        <v>0</v>
      </c>
      <c r="AD486" s="7">
        <v>483</v>
      </c>
      <c r="AE486" t="b">
        <f>OR(Tabla6[[#This Row],[Tiempo_lineal (ns)]]&gt;$O$508,Tabla6[[#This Row],[Tiempo_lineal (ns)]]&lt;$O$509)</f>
        <v>0</v>
      </c>
      <c r="AF486" s="1" t="b">
        <f>OR(Tabla6[[#This Row],[Tiempo_normal (ns)]]&gt;$P$508,Tabla6[[#This Row],[Tiempo_normal (ns)]]&lt;$P$509)</f>
        <v>0</v>
      </c>
    </row>
    <row r="487" spans="2:32" x14ac:dyDescent="0.3">
      <c r="B487">
        <v>484</v>
      </c>
      <c r="C487">
        <v>66</v>
      </c>
      <c r="D487">
        <v>64</v>
      </c>
      <c r="E487">
        <v>484</v>
      </c>
      <c r="F487">
        <v>180</v>
      </c>
      <c r="G487">
        <v>107</v>
      </c>
      <c r="H487">
        <v>484</v>
      </c>
      <c r="I487">
        <v>225</v>
      </c>
      <c r="J487">
        <v>178</v>
      </c>
      <c r="K487">
        <v>484</v>
      </c>
      <c r="L487">
        <v>811</v>
      </c>
      <c r="M487">
        <v>259</v>
      </c>
      <c r="N487">
        <v>484</v>
      </c>
      <c r="O487">
        <v>2871</v>
      </c>
      <c r="P487">
        <v>565</v>
      </c>
      <c r="R487" s="8">
        <v>484</v>
      </c>
      <c r="S487" t="b">
        <f>OR(Tabla1[[#This Row],[Tiempo_lineal (ns)]]&gt;$C$508,Tabla1[[#This Row],[Tiempo_lineal (ns)]]&lt;$C$509)</f>
        <v>0</v>
      </c>
      <c r="T487" t="b">
        <f>OR(Tabla1[[#This Row],[Tiempo_normal (ns)]]&gt;$D$508,Tabla1[[#This Row],[Tiempo_normal (ns)]]&lt;$D$509)</f>
        <v>0</v>
      </c>
      <c r="U487" s="8">
        <v>484</v>
      </c>
      <c r="V487" t="b">
        <f>OR(Tabla3[[#This Row],[Tiempo_lineal (ns)]]&gt;$F$508,Tabla3[[#This Row],[Tiempo_lineal (ns)]]&lt;$F$509)</f>
        <v>0</v>
      </c>
      <c r="W487" t="b">
        <f>OR(Tabla3[[#This Row],[Tiempo_normal (ns)]]&gt;$G$508,Tabla3[[#This Row],[Tiempo_normal (ns)]]&lt;$G$509)</f>
        <v>0</v>
      </c>
      <c r="X487" s="8">
        <v>484</v>
      </c>
      <c r="Y487" t="b">
        <f>OR(Tabla4[[#This Row],[Tiempo_lineal (ns)]]&gt;$I$508,Tabla4[[#This Row],[Tiempo_lineal (ns)]]&lt;$I$509)</f>
        <v>0</v>
      </c>
      <c r="Z487" t="b">
        <f>OR(Tabla4[[#This Row],[Tiempo_normal (ns)]]&gt;$J$508,Tabla4[[#This Row],[Tiempo_normal (ns)]]&lt;$J$509)</f>
        <v>0</v>
      </c>
      <c r="AA487" s="8">
        <v>484</v>
      </c>
      <c r="AB487" t="b">
        <f>OR(Tabla5[[#This Row],[Tiempo_lineal (ns)]]&gt;$L$508,Tabla5[[#This Row],[Tiempo_lineal (ns)]]&lt;$L$509)</f>
        <v>0</v>
      </c>
      <c r="AC487" t="b">
        <f>OR(Tabla5[[#This Row],[Tiempo_normal (ns)]]&gt;$M$508,Tabla5[[#This Row],[Tiempo_normal (ns)]]&lt;$M$509)</f>
        <v>0</v>
      </c>
      <c r="AD487" s="8">
        <v>484</v>
      </c>
      <c r="AE487" t="b">
        <f>OR(Tabla6[[#This Row],[Tiempo_lineal (ns)]]&gt;$O$508,Tabla6[[#This Row],[Tiempo_lineal (ns)]]&lt;$O$509)</f>
        <v>0</v>
      </c>
      <c r="AF487" s="1" t="b">
        <f>OR(Tabla6[[#This Row],[Tiempo_normal (ns)]]&gt;$P$508,Tabla6[[#This Row],[Tiempo_normal (ns)]]&lt;$P$509)</f>
        <v>0</v>
      </c>
    </row>
    <row r="488" spans="2:32" x14ac:dyDescent="0.3">
      <c r="B488">
        <v>485</v>
      </c>
      <c r="C488">
        <v>111</v>
      </c>
      <c r="D488">
        <v>100</v>
      </c>
      <c r="E488">
        <v>485</v>
      </c>
      <c r="F488">
        <v>149</v>
      </c>
      <c r="G488">
        <v>122</v>
      </c>
      <c r="H488">
        <v>485</v>
      </c>
      <c r="I488">
        <v>198</v>
      </c>
      <c r="J488">
        <v>122</v>
      </c>
      <c r="K488">
        <v>485</v>
      </c>
      <c r="L488">
        <v>955</v>
      </c>
      <c r="M488">
        <v>844</v>
      </c>
      <c r="N488">
        <v>485</v>
      </c>
      <c r="O488">
        <v>2592</v>
      </c>
      <c r="P488">
        <v>617</v>
      </c>
      <c r="R488" s="7">
        <v>485</v>
      </c>
      <c r="S488" t="b">
        <f>OR(Tabla1[[#This Row],[Tiempo_lineal (ns)]]&gt;$C$508,Tabla1[[#This Row],[Tiempo_lineal (ns)]]&lt;$C$509)</f>
        <v>0</v>
      </c>
      <c r="T488" t="b">
        <f>OR(Tabla1[[#This Row],[Tiempo_normal (ns)]]&gt;$D$508,Tabla1[[#This Row],[Tiempo_normal (ns)]]&lt;$D$509)</f>
        <v>0</v>
      </c>
      <c r="U488" s="7">
        <v>485</v>
      </c>
      <c r="V488" t="b">
        <f>OR(Tabla3[[#This Row],[Tiempo_lineal (ns)]]&gt;$F$508,Tabla3[[#This Row],[Tiempo_lineal (ns)]]&lt;$F$509)</f>
        <v>0</v>
      </c>
      <c r="W488" t="b">
        <f>OR(Tabla3[[#This Row],[Tiempo_normal (ns)]]&gt;$G$508,Tabla3[[#This Row],[Tiempo_normal (ns)]]&lt;$G$509)</f>
        <v>0</v>
      </c>
      <c r="X488" s="7">
        <v>485</v>
      </c>
      <c r="Y488" t="b">
        <f>OR(Tabla4[[#This Row],[Tiempo_lineal (ns)]]&gt;$I$508,Tabla4[[#This Row],[Tiempo_lineal (ns)]]&lt;$I$509)</f>
        <v>0</v>
      </c>
      <c r="Z488" t="b">
        <f>OR(Tabla4[[#This Row],[Tiempo_normal (ns)]]&gt;$J$508,Tabla4[[#This Row],[Tiempo_normal (ns)]]&lt;$J$509)</f>
        <v>0</v>
      </c>
      <c r="AA488" s="7">
        <v>485</v>
      </c>
      <c r="AB488" t="b">
        <f>OR(Tabla5[[#This Row],[Tiempo_lineal (ns)]]&gt;$L$508,Tabla5[[#This Row],[Tiempo_lineal (ns)]]&lt;$L$509)</f>
        <v>0</v>
      </c>
      <c r="AC488" t="b">
        <f>OR(Tabla5[[#This Row],[Tiempo_normal (ns)]]&gt;$M$508,Tabla5[[#This Row],[Tiempo_normal (ns)]]&lt;$M$509)</f>
        <v>0</v>
      </c>
      <c r="AD488" s="7">
        <v>485</v>
      </c>
      <c r="AE488" t="b">
        <f>OR(Tabla6[[#This Row],[Tiempo_lineal (ns)]]&gt;$O$508,Tabla6[[#This Row],[Tiempo_lineal (ns)]]&lt;$O$509)</f>
        <v>0</v>
      </c>
      <c r="AF488" s="1" t="b">
        <f>OR(Tabla6[[#This Row],[Tiempo_normal (ns)]]&gt;$P$508,Tabla6[[#This Row],[Tiempo_normal (ns)]]&lt;$P$509)</f>
        <v>0</v>
      </c>
    </row>
    <row r="489" spans="2:32" x14ac:dyDescent="0.3">
      <c r="B489">
        <v>486</v>
      </c>
      <c r="C489">
        <v>120</v>
      </c>
      <c r="D489">
        <v>94</v>
      </c>
      <c r="E489">
        <v>486</v>
      </c>
      <c r="F489">
        <v>252</v>
      </c>
      <c r="G489">
        <v>397</v>
      </c>
      <c r="H489">
        <v>486</v>
      </c>
      <c r="I489">
        <v>423</v>
      </c>
      <c r="J489">
        <v>357</v>
      </c>
      <c r="K489">
        <v>486</v>
      </c>
      <c r="L489">
        <v>1883</v>
      </c>
      <c r="M489">
        <v>114</v>
      </c>
      <c r="N489">
        <v>486</v>
      </c>
      <c r="O489">
        <v>2229</v>
      </c>
      <c r="P489">
        <v>1462</v>
      </c>
      <c r="R489" s="8">
        <v>486</v>
      </c>
      <c r="S489" t="b">
        <f>OR(Tabla1[[#This Row],[Tiempo_lineal (ns)]]&gt;$C$508,Tabla1[[#This Row],[Tiempo_lineal (ns)]]&lt;$C$509)</f>
        <v>0</v>
      </c>
      <c r="T489" t="b">
        <f>OR(Tabla1[[#This Row],[Tiempo_normal (ns)]]&gt;$D$508,Tabla1[[#This Row],[Tiempo_normal (ns)]]&lt;$D$509)</f>
        <v>0</v>
      </c>
      <c r="U489" s="8">
        <v>486</v>
      </c>
      <c r="V489" t="b">
        <f>OR(Tabla3[[#This Row],[Tiempo_lineal (ns)]]&gt;$F$508,Tabla3[[#This Row],[Tiempo_lineal (ns)]]&lt;$F$509)</f>
        <v>0</v>
      </c>
      <c r="W489" t="b">
        <f>OR(Tabla3[[#This Row],[Tiempo_normal (ns)]]&gt;$G$508,Tabla3[[#This Row],[Tiempo_normal (ns)]]&lt;$G$509)</f>
        <v>1</v>
      </c>
      <c r="X489" s="8">
        <v>486</v>
      </c>
      <c r="Y489" t="b">
        <f>OR(Tabla4[[#This Row],[Tiempo_lineal (ns)]]&gt;$I$508,Tabla4[[#This Row],[Tiempo_lineal (ns)]]&lt;$I$509)</f>
        <v>0</v>
      </c>
      <c r="Z489" t="b">
        <f>OR(Tabla4[[#This Row],[Tiempo_normal (ns)]]&gt;$J$508,Tabla4[[#This Row],[Tiempo_normal (ns)]]&lt;$J$509)</f>
        <v>0</v>
      </c>
      <c r="AA489" s="8">
        <v>486</v>
      </c>
      <c r="AB489" t="b">
        <f>OR(Tabla5[[#This Row],[Tiempo_lineal (ns)]]&gt;$L$508,Tabla5[[#This Row],[Tiempo_lineal (ns)]]&lt;$L$509)</f>
        <v>0</v>
      </c>
      <c r="AC489" t="b">
        <f>OR(Tabla5[[#This Row],[Tiempo_normal (ns)]]&gt;$M$508,Tabla5[[#This Row],[Tiempo_normal (ns)]]&lt;$M$509)</f>
        <v>0</v>
      </c>
      <c r="AD489" s="8">
        <v>486</v>
      </c>
      <c r="AE489" t="b">
        <f>OR(Tabla6[[#This Row],[Tiempo_lineal (ns)]]&gt;$O$508,Tabla6[[#This Row],[Tiempo_lineal (ns)]]&lt;$O$509)</f>
        <v>0</v>
      </c>
      <c r="AF489" s="1" t="b">
        <f>OR(Tabla6[[#This Row],[Tiempo_normal (ns)]]&gt;$P$508,Tabla6[[#This Row],[Tiempo_normal (ns)]]&lt;$P$509)</f>
        <v>0</v>
      </c>
    </row>
    <row r="490" spans="2:32" x14ac:dyDescent="0.3">
      <c r="B490">
        <v>487</v>
      </c>
      <c r="C490">
        <v>123</v>
      </c>
      <c r="D490">
        <v>86</v>
      </c>
      <c r="E490">
        <v>487</v>
      </c>
      <c r="F490">
        <v>265</v>
      </c>
      <c r="G490">
        <v>91</v>
      </c>
      <c r="H490">
        <v>487</v>
      </c>
      <c r="I490">
        <v>212</v>
      </c>
      <c r="J490">
        <v>72</v>
      </c>
      <c r="K490">
        <v>487</v>
      </c>
      <c r="L490">
        <v>2665</v>
      </c>
      <c r="M490">
        <v>595</v>
      </c>
      <c r="N490">
        <v>487</v>
      </c>
      <c r="O490">
        <v>3394</v>
      </c>
      <c r="P490">
        <v>1920</v>
      </c>
      <c r="R490" s="7">
        <v>487</v>
      </c>
      <c r="S490" t="b">
        <f>OR(Tabla1[[#This Row],[Tiempo_lineal (ns)]]&gt;$C$508,Tabla1[[#This Row],[Tiempo_lineal (ns)]]&lt;$C$509)</f>
        <v>0</v>
      </c>
      <c r="T490" t="b">
        <f>OR(Tabla1[[#This Row],[Tiempo_normal (ns)]]&gt;$D$508,Tabla1[[#This Row],[Tiempo_normal (ns)]]&lt;$D$509)</f>
        <v>0</v>
      </c>
      <c r="U490" s="7">
        <v>487</v>
      </c>
      <c r="V490" t="b">
        <f>OR(Tabla3[[#This Row],[Tiempo_lineal (ns)]]&gt;$F$508,Tabla3[[#This Row],[Tiempo_lineal (ns)]]&lt;$F$509)</f>
        <v>0</v>
      </c>
      <c r="W490" t="b">
        <f>OR(Tabla3[[#This Row],[Tiempo_normal (ns)]]&gt;$G$508,Tabla3[[#This Row],[Tiempo_normal (ns)]]&lt;$G$509)</f>
        <v>0</v>
      </c>
      <c r="X490" s="7">
        <v>487</v>
      </c>
      <c r="Y490" t="b">
        <f>OR(Tabla4[[#This Row],[Tiempo_lineal (ns)]]&gt;$I$508,Tabla4[[#This Row],[Tiempo_lineal (ns)]]&lt;$I$509)</f>
        <v>0</v>
      </c>
      <c r="Z490" t="b">
        <f>OR(Tabla4[[#This Row],[Tiempo_normal (ns)]]&gt;$J$508,Tabla4[[#This Row],[Tiempo_normal (ns)]]&lt;$J$509)</f>
        <v>0</v>
      </c>
      <c r="AA490" s="7">
        <v>487</v>
      </c>
      <c r="AB490" t="b">
        <f>OR(Tabla5[[#This Row],[Tiempo_lineal (ns)]]&gt;$L$508,Tabla5[[#This Row],[Tiempo_lineal (ns)]]&lt;$L$509)</f>
        <v>0</v>
      </c>
      <c r="AC490" t="b">
        <f>OR(Tabla5[[#This Row],[Tiempo_normal (ns)]]&gt;$M$508,Tabla5[[#This Row],[Tiempo_normal (ns)]]&lt;$M$509)</f>
        <v>0</v>
      </c>
      <c r="AD490" s="7">
        <v>487</v>
      </c>
      <c r="AE490" t="b">
        <f>OR(Tabla6[[#This Row],[Tiempo_lineal (ns)]]&gt;$O$508,Tabla6[[#This Row],[Tiempo_lineal (ns)]]&lt;$O$509)</f>
        <v>0</v>
      </c>
      <c r="AF490" s="1" t="b">
        <f>OR(Tabla6[[#This Row],[Tiempo_normal (ns)]]&gt;$P$508,Tabla6[[#This Row],[Tiempo_normal (ns)]]&lt;$P$509)</f>
        <v>0</v>
      </c>
    </row>
    <row r="491" spans="2:32" x14ac:dyDescent="0.3">
      <c r="B491">
        <v>488</v>
      </c>
      <c r="C491">
        <v>149</v>
      </c>
      <c r="D491">
        <v>131</v>
      </c>
      <c r="E491">
        <v>488</v>
      </c>
      <c r="F491">
        <v>204</v>
      </c>
      <c r="G491">
        <v>55</v>
      </c>
      <c r="H491">
        <v>488</v>
      </c>
      <c r="I491">
        <v>181</v>
      </c>
      <c r="J491">
        <v>129</v>
      </c>
      <c r="K491">
        <v>488</v>
      </c>
      <c r="L491">
        <v>1815</v>
      </c>
      <c r="M491">
        <v>473</v>
      </c>
      <c r="N491">
        <v>488</v>
      </c>
      <c r="O491">
        <v>2381</v>
      </c>
      <c r="P491">
        <v>1049</v>
      </c>
      <c r="R491" s="8">
        <v>488</v>
      </c>
      <c r="S491" t="b">
        <f>OR(Tabla1[[#This Row],[Tiempo_lineal (ns)]]&gt;$C$508,Tabla1[[#This Row],[Tiempo_lineal (ns)]]&lt;$C$509)</f>
        <v>0</v>
      </c>
      <c r="T491" t="b">
        <f>OR(Tabla1[[#This Row],[Tiempo_normal (ns)]]&gt;$D$508,Tabla1[[#This Row],[Tiempo_normal (ns)]]&lt;$D$509)</f>
        <v>0</v>
      </c>
      <c r="U491" s="8">
        <v>488</v>
      </c>
      <c r="V491" t="b">
        <f>OR(Tabla3[[#This Row],[Tiempo_lineal (ns)]]&gt;$F$508,Tabla3[[#This Row],[Tiempo_lineal (ns)]]&lt;$F$509)</f>
        <v>0</v>
      </c>
      <c r="W491" t="b">
        <f>OR(Tabla3[[#This Row],[Tiempo_normal (ns)]]&gt;$G$508,Tabla3[[#This Row],[Tiempo_normal (ns)]]&lt;$G$509)</f>
        <v>0</v>
      </c>
      <c r="X491" s="8">
        <v>488</v>
      </c>
      <c r="Y491" t="b">
        <f>OR(Tabla4[[#This Row],[Tiempo_lineal (ns)]]&gt;$I$508,Tabla4[[#This Row],[Tiempo_lineal (ns)]]&lt;$I$509)</f>
        <v>0</v>
      </c>
      <c r="Z491" t="b">
        <f>OR(Tabla4[[#This Row],[Tiempo_normal (ns)]]&gt;$J$508,Tabla4[[#This Row],[Tiempo_normal (ns)]]&lt;$J$509)</f>
        <v>0</v>
      </c>
      <c r="AA491" s="8">
        <v>488</v>
      </c>
      <c r="AB491" t="b">
        <f>OR(Tabla5[[#This Row],[Tiempo_lineal (ns)]]&gt;$L$508,Tabla5[[#This Row],[Tiempo_lineal (ns)]]&lt;$L$509)</f>
        <v>0</v>
      </c>
      <c r="AC491" t="b">
        <f>OR(Tabla5[[#This Row],[Tiempo_normal (ns)]]&gt;$M$508,Tabla5[[#This Row],[Tiempo_normal (ns)]]&lt;$M$509)</f>
        <v>0</v>
      </c>
      <c r="AD491" s="8">
        <v>488</v>
      </c>
      <c r="AE491" t="b">
        <f>OR(Tabla6[[#This Row],[Tiempo_lineal (ns)]]&gt;$O$508,Tabla6[[#This Row],[Tiempo_lineal (ns)]]&lt;$O$509)</f>
        <v>0</v>
      </c>
      <c r="AF491" s="1" t="b">
        <f>OR(Tabla6[[#This Row],[Tiempo_normal (ns)]]&gt;$P$508,Tabla6[[#This Row],[Tiempo_normal (ns)]]&lt;$P$509)</f>
        <v>0</v>
      </c>
    </row>
    <row r="492" spans="2:32" x14ac:dyDescent="0.3">
      <c r="B492">
        <v>489</v>
      </c>
      <c r="C492">
        <v>91</v>
      </c>
      <c r="D492">
        <v>72</v>
      </c>
      <c r="E492">
        <v>489</v>
      </c>
      <c r="F492">
        <v>186</v>
      </c>
      <c r="G492">
        <v>88</v>
      </c>
      <c r="H492">
        <v>489</v>
      </c>
      <c r="I492">
        <v>135</v>
      </c>
      <c r="J492">
        <v>231</v>
      </c>
      <c r="K492">
        <v>489</v>
      </c>
      <c r="L492">
        <v>1247</v>
      </c>
      <c r="M492">
        <v>980</v>
      </c>
      <c r="N492">
        <v>489</v>
      </c>
      <c r="O492">
        <v>2843</v>
      </c>
      <c r="P492">
        <v>2375</v>
      </c>
      <c r="R492" s="7">
        <v>489</v>
      </c>
      <c r="S492" t="b">
        <f>OR(Tabla1[[#This Row],[Tiempo_lineal (ns)]]&gt;$C$508,Tabla1[[#This Row],[Tiempo_lineal (ns)]]&lt;$C$509)</f>
        <v>0</v>
      </c>
      <c r="T492" t="b">
        <f>OR(Tabla1[[#This Row],[Tiempo_normal (ns)]]&gt;$D$508,Tabla1[[#This Row],[Tiempo_normal (ns)]]&lt;$D$509)</f>
        <v>0</v>
      </c>
      <c r="U492" s="7">
        <v>489</v>
      </c>
      <c r="V492" t="b">
        <f>OR(Tabla3[[#This Row],[Tiempo_lineal (ns)]]&gt;$F$508,Tabla3[[#This Row],[Tiempo_lineal (ns)]]&lt;$F$509)</f>
        <v>0</v>
      </c>
      <c r="W492" t="b">
        <f>OR(Tabla3[[#This Row],[Tiempo_normal (ns)]]&gt;$G$508,Tabla3[[#This Row],[Tiempo_normal (ns)]]&lt;$G$509)</f>
        <v>0</v>
      </c>
      <c r="X492" s="7">
        <v>489</v>
      </c>
      <c r="Y492" t="b">
        <f>OR(Tabla4[[#This Row],[Tiempo_lineal (ns)]]&gt;$I$508,Tabla4[[#This Row],[Tiempo_lineal (ns)]]&lt;$I$509)</f>
        <v>0</v>
      </c>
      <c r="Z492" t="b">
        <f>OR(Tabla4[[#This Row],[Tiempo_normal (ns)]]&gt;$J$508,Tabla4[[#This Row],[Tiempo_normal (ns)]]&lt;$J$509)</f>
        <v>0</v>
      </c>
      <c r="AA492" s="7">
        <v>489</v>
      </c>
      <c r="AB492" t="b">
        <f>OR(Tabla5[[#This Row],[Tiempo_lineal (ns)]]&gt;$L$508,Tabla5[[#This Row],[Tiempo_lineal (ns)]]&lt;$L$509)</f>
        <v>0</v>
      </c>
      <c r="AC492" t="b">
        <f>OR(Tabla5[[#This Row],[Tiempo_normal (ns)]]&gt;$M$508,Tabla5[[#This Row],[Tiempo_normal (ns)]]&lt;$M$509)</f>
        <v>0</v>
      </c>
      <c r="AD492" s="7">
        <v>489</v>
      </c>
      <c r="AE492" t="b">
        <f>OR(Tabla6[[#This Row],[Tiempo_lineal (ns)]]&gt;$O$508,Tabla6[[#This Row],[Tiempo_lineal (ns)]]&lt;$O$509)</f>
        <v>0</v>
      </c>
      <c r="AF492" s="1" t="b">
        <f>OR(Tabla6[[#This Row],[Tiempo_normal (ns)]]&gt;$P$508,Tabla6[[#This Row],[Tiempo_normal (ns)]]&lt;$P$509)</f>
        <v>0</v>
      </c>
    </row>
    <row r="493" spans="2:32" x14ac:dyDescent="0.3">
      <c r="B493">
        <v>490</v>
      </c>
      <c r="C493">
        <v>138</v>
      </c>
      <c r="D493">
        <v>65</v>
      </c>
      <c r="E493">
        <v>490</v>
      </c>
      <c r="F493">
        <v>144</v>
      </c>
      <c r="G493">
        <v>124</v>
      </c>
      <c r="H493">
        <v>490</v>
      </c>
      <c r="I493">
        <v>211</v>
      </c>
      <c r="J493">
        <v>149</v>
      </c>
      <c r="K493">
        <v>490</v>
      </c>
      <c r="L493">
        <v>1105</v>
      </c>
      <c r="M493">
        <v>321</v>
      </c>
      <c r="N493">
        <v>490</v>
      </c>
      <c r="O493">
        <v>3049</v>
      </c>
      <c r="P493">
        <v>1184</v>
      </c>
      <c r="R493" s="8">
        <v>490</v>
      </c>
      <c r="S493" t="b">
        <f>OR(Tabla1[[#This Row],[Tiempo_lineal (ns)]]&gt;$C$508,Tabla1[[#This Row],[Tiempo_lineal (ns)]]&lt;$C$509)</f>
        <v>0</v>
      </c>
      <c r="T493" t="b">
        <f>OR(Tabla1[[#This Row],[Tiempo_normal (ns)]]&gt;$D$508,Tabla1[[#This Row],[Tiempo_normal (ns)]]&lt;$D$509)</f>
        <v>0</v>
      </c>
      <c r="U493" s="8">
        <v>490</v>
      </c>
      <c r="V493" t="b">
        <f>OR(Tabla3[[#This Row],[Tiempo_lineal (ns)]]&gt;$F$508,Tabla3[[#This Row],[Tiempo_lineal (ns)]]&lt;$F$509)</f>
        <v>0</v>
      </c>
      <c r="W493" t="b">
        <f>OR(Tabla3[[#This Row],[Tiempo_normal (ns)]]&gt;$G$508,Tabla3[[#This Row],[Tiempo_normal (ns)]]&lt;$G$509)</f>
        <v>0</v>
      </c>
      <c r="X493" s="8">
        <v>490</v>
      </c>
      <c r="Y493" t="b">
        <f>OR(Tabla4[[#This Row],[Tiempo_lineal (ns)]]&gt;$I$508,Tabla4[[#This Row],[Tiempo_lineal (ns)]]&lt;$I$509)</f>
        <v>0</v>
      </c>
      <c r="Z493" t="b">
        <f>OR(Tabla4[[#This Row],[Tiempo_normal (ns)]]&gt;$J$508,Tabla4[[#This Row],[Tiempo_normal (ns)]]&lt;$J$509)</f>
        <v>0</v>
      </c>
      <c r="AA493" s="8">
        <v>490</v>
      </c>
      <c r="AB493" t="b">
        <f>OR(Tabla5[[#This Row],[Tiempo_lineal (ns)]]&gt;$L$508,Tabla5[[#This Row],[Tiempo_lineal (ns)]]&lt;$L$509)</f>
        <v>0</v>
      </c>
      <c r="AC493" t="b">
        <f>OR(Tabla5[[#This Row],[Tiempo_normal (ns)]]&gt;$M$508,Tabla5[[#This Row],[Tiempo_normal (ns)]]&lt;$M$509)</f>
        <v>0</v>
      </c>
      <c r="AD493" s="8">
        <v>490</v>
      </c>
      <c r="AE493" t="b">
        <f>OR(Tabla6[[#This Row],[Tiempo_lineal (ns)]]&gt;$O$508,Tabla6[[#This Row],[Tiempo_lineal (ns)]]&lt;$O$509)</f>
        <v>0</v>
      </c>
      <c r="AF493" s="1" t="b">
        <f>OR(Tabla6[[#This Row],[Tiempo_normal (ns)]]&gt;$P$508,Tabla6[[#This Row],[Tiempo_normal (ns)]]&lt;$P$509)</f>
        <v>0</v>
      </c>
    </row>
    <row r="494" spans="2:32" x14ac:dyDescent="0.3">
      <c r="B494">
        <v>491</v>
      </c>
      <c r="C494">
        <v>114</v>
      </c>
      <c r="D494">
        <v>54</v>
      </c>
      <c r="E494">
        <v>491</v>
      </c>
      <c r="F494">
        <v>286</v>
      </c>
      <c r="G494">
        <v>188</v>
      </c>
      <c r="H494">
        <v>491</v>
      </c>
      <c r="I494">
        <v>191</v>
      </c>
      <c r="J494">
        <v>120</v>
      </c>
      <c r="K494">
        <v>491</v>
      </c>
      <c r="L494">
        <v>1515</v>
      </c>
      <c r="M494">
        <v>384</v>
      </c>
      <c r="N494">
        <v>491</v>
      </c>
      <c r="O494">
        <v>3364</v>
      </c>
      <c r="P494">
        <v>1479</v>
      </c>
      <c r="R494" s="7">
        <v>491</v>
      </c>
      <c r="S494" t="b">
        <f>OR(Tabla1[[#This Row],[Tiempo_lineal (ns)]]&gt;$C$508,Tabla1[[#This Row],[Tiempo_lineal (ns)]]&lt;$C$509)</f>
        <v>0</v>
      </c>
      <c r="T494" t="b">
        <f>OR(Tabla1[[#This Row],[Tiempo_normal (ns)]]&gt;$D$508,Tabla1[[#This Row],[Tiempo_normal (ns)]]&lt;$D$509)</f>
        <v>0</v>
      </c>
      <c r="U494" s="7">
        <v>491</v>
      </c>
      <c r="V494" t="b">
        <f>OR(Tabla3[[#This Row],[Tiempo_lineal (ns)]]&gt;$F$508,Tabla3[[#This Row],[Tiempo_lineal (ns)]]&lt;$F$509)</f>
        <v>1</v>
      </c>
      <c r="W494" t="b">
        <f>OR(Tabla3[[#This Row],[Tiempo_normal (ns)]]&gt;$G$508,Tabla3[[#This Row],[Tiempo_normal (ns)]]&lt;$G$509)</f>
        <v>0</v>
      </c>
      <c r="X494" s="7">
        <v>491</v>
      </c>
      <c r="Y494" t="b">
        <f>OR(Tabla4[[#This Row],[Tiempo_lineal (ns)]]&gt;$I$508,Tabla4[[#This Row],[Tiempo_lineal (ns)]]&lt;$I$509)</f>
        <v>0</v>
      </c>
      <c r="Z494" t="b">
        <f>OR(Tabla4[[#This Row],[Tiempo_normal (ns)]]&gt;$J$508,Tabla4[[#This Row],[Tiempo_normal (ns)]]&lt;$J$509)</f>
        <v>0</v>
      </c>
      <c r="AA494" s="7">
        <v>491</v>
      </c>
      <c r="AB494" t="b">
        <f>OR(Tabla5[[#This Row],[Tiempo_lineal (ns)]]&gt;$L$508,Tabla5[[#This Row],[Tiempo_lineal (ns)]]&lt;$L$509)</f>
        <v>0</v>
      </c>
      <c r="AC494" t="b">
        <f>OR(Tabla5[[#This Row],[Tiempo_normal (ns)]]&gt;$M$508,Tabla5[[#This Row],[Tiempo_normal (ns)]]&lt;$M$509)</f>
        <v>0</v>
      </c>
      <c r="AD494" s="7">
        <v>491</v>
      </c>
      <c r="AE494" t="b">
        <f>OR(Tabla6[[#This Row],[Tiempo_lineal (ns)]]&gt;$O$508,Tabla6[[#This Row],[Tiempo_lineal (ns)]]&lt;$O$509)</f>
        <v>0</v>
      </c>
      <c r="AF494" s="1" t="b">
        <f>OR(Tabla6[[#This Row],[Tiempo_normal (ns)]]&gt;$P$508,Tabla6[[#This Row],[Tiempo_normal (ns)]]&lt;$P$509)</f>
        <v>0</v>
      </c>
    </row>
    <row r="495" spans="2:32" x14ac:dyDescent="0.3">
      <c r="B495">
        <v>492</v>
      </c>
      <c r="C495">
        <v>104</v>
      </c>
      <c r="D495">
        <v>52</v>
      </c>
      <c r="E495">
        <v>492</v>
      </c>
      <c r="F495">
        <v>221</v>
      </c>
      <c r="G495">
        <v>89</v>
      </c>
      <c r="H495">
        <v>492</v>
      </c>
      <c r="I495">
        <v>390</v>
      </c>
      <c r="J495">
        <v>276</v>
      </c>
      <c r="K495">
        <v>492</v>
      </c>
      <c r="L495">
        <v>2475</v>
      </c>
      <c r="M495">
        <v>794</v>
      </c>
      <c r="N495">
        <v>492</v>
      </c>
      <c r="O495">
        <v>12475</v>
      </c>
      <c r="P495">
        <v>1249</v>
      </c>
      <c r="R495" s="8">
        <v>492</v>
      </c>
      <c r="S495" t="b">
        <f>OR(Tabla1[[#This Row],[Tiempo_lineal (ns)]]&gt;$C$508,Tabla1[[#This Row],[Tiempo_lineal (ns)]]&lt;$C$509)</f>
        <v>0</v>
      </c>
      <c r="T495" t="b">
        <f>OR(Tabla1[[#This Row],[Tiempo_normal (ns)]]&gt;$D$508,Tabla1[[#This Row],[Tiempo_normal (ns)]]&lt;$D$509)</f>
        <v>0</v>
      </c>
      <c r="U495" s="8">
        <v>492</v>
      </c>
      <c r="V495" t="b">
        <f>OR(Tabla3[[#This Row],[Tiempo_lineal (ns)]]&gt;$F$508,Tabla3[[#This Row],[Tiempo_lineal (ns)]]&lt;$F$509)</f>
        <v>0</v>
      </c>
      <c r="W495" t="b">
        <f>OR(Tabla3[[#This Row],[Tiempo_normal (ns)]]&gt;$G$508,Tabla3[[#This Row],[Tiempo_normal (ns)]]&lt;$G$509)</f>
        <v>0</v>
      </c>
      <c r="X495" s="8">
        <v>492</v>
      </c>
      <c r="Y495" t="b">
        <f>OR(Tabla4[[#This Row],[Tiempo_lineal (ns)]]&gt;$I$508,Tabla4[[#This Row],[Tiempo_lineal (ns)]]&lt;$I$509)</f>
        <v>0</v>
      </c>
      <c r="Z495" t="b">
        <f>OR(Tabla4[[#This Row],[Tiempo_normal (ns)]]&gt;$J$508,Tabla4[[#This Row],[Tiempo_normal (ns)]]&lt;$J$509)</f>
        <v>0</v>
      </c>
      <c r="AA495" s="8">
        <v>492</v>
      </c>
      <c r="AB495" t="b">
        <f>OR(Tabla5[[#This Row],[Tiempo_lineal (ns)]]&gt;$L$508,Tabla5[[#This Row],[Tiempo_lineal (ns)]]&lt;$L$509)</f>
        <v>0</v>
      </c>
      <c r="AC495" t="b">
        <f>OR(Tabla5[[#This Row],[Tiempo_normal (ns)]]&gt;$M$508,Tabla5[[#This Row],[Tiempo_normal (ns)]]&lt;$M$509)</f>
        <v>0</v>
      </c>
      <c r="AD495" s="8">
        <v>492</v>
      </c>
      <c r="AE495" t="b">
        <f>OR(Tabla6[[#This Row],[Tiempo_lineal (ns)]]&gt;$O$508,Tabla6[[#This Row],[Tiempo_lineal (ns)]]&lt;$O$509)</f>
        <v>1</v>
      </c>
      <c r="AF495" s="1" t="b">
        <f>OR(Tabla6[[#This Row],[Tiempo_normal (ns)]]&gt;$P$508,Tabla6[[#This Row],[Tiempo_normal (ns)]]&lt;$P$509)</f>
        <v>0</v>
      </c>
    </row>
    <row r="496" spans="2:32" x14ac:dyDescent="0.3">
      <c r="B496">
        <v>493</v>
      </c>
      <c r="C496">
        <v>130</v>
      </c>
      <c r="D496">
        <v>52</v>
      </c>
      <c r="E496">
        <v>493</v>
      </c>
      <c r="F496">
        <v>206</v>
      </c>
      <c r="G496">
        <v>155</v>
      </c>
      <c r="H496">
        <v>493</v>
      </c>
      <c r="I496">
        <v>238</v>
      </c>
      <c r="J496">
        <v>163</v>
      </c>
      <c r="K496">
        <v>493</v>
      </c>
      <c r="L496">
        <v>1041</v>
      </c>
      <c r="M496">
        <v>408</v>
      </c>
      <c r="N496">
        <v>493</v>
      </c>
      <c r="O496">
        <v>6869</v>
      </c>
      <c r="P496">
        <v>2614</v>
      </c>
      <c r="R496" s="7">
        <v>493</v>
      </c>
      <c r="S496" t="b">
        <f>OR(Tabla1[[#This Row],[Tiempo_lineal (ns)]]&gt;$C$508,Tabla1[[#This Row],[Tiempo_lineal (ns)]]&lt;$C$509)</f>
        <v>0</v>
      </c>
      <c r="T496" t="b">
        <f>OR(Tabla1[[#This Row],[Tiempo_normal (ns)]]&gt;$D$508,Tabla1[[#This Row],[Tiempo_normal (ns)]]&lt;$D$509)</f>
        <v>0</v>
      </c>
      <c r="U496" s="7">
        <v>493</v>
      </c>
      <c r="V496" t="b">
        <f>OR(Tabla3[[#This Row],[Tiempo_lineal (ns)]]&gt;$F$508,Tabla3[[#This Row],[Tiempo_lineal (ns)]]&lt;$F$509)</f>
        <v>0</v>
      </c>
      <c r="W496" t="b">
        <f>OR(Tabla3[[#This Row],[Tiempo_normal (ns)]]&gt;$G$508,Tabla3[[#This Row],[Tiempo_normal (ns)]]&lt;$G$509)</f>
        <v>0</v>
      </c>
      <c r="X496" s="7">
        <v>493</v>
      </c>
      <c r="Y496" t="b">
        <f>OR(Tabla4[[#This Row],[Tiempo_lineal (ns)]]&gt;$I$508,Tabla4[[#This Row],[Tiempo_lineal (ns)]]&lt;$I$509)</f>
        <v>0</v>
      </c>
      <c r="Z496" t="b">
        <f>OR(Tabla4[[#This Row],[Tiempo_normal (ns)]]&gt;$J$508,Tabla4[[#This Row],[Tiempo_normal (ns)]]&lt;$J$509)</f>
        <v>0</v>
      </c>
      <c r="AA496" s="7">
        <v>493</v>
      </c>
      <c r="AB496" t="b">
        <f>OR(Tabla5[[#This Row],[Tiempo_lineal (ns)]]&gt;$L$508,Tabla5[[#This Row],[Tiempo_lineal (ns)]]&lt;$L$509)</f>
        <v>0</v>
      </c>
      <c r="AC496" t="b">
        <f>OR(Tabla5[[#This Row],[Tiempo_normal (ns)]]&gt;$M$508,Tabla5[[#This Row],[Tiempo_normal (ns)]]&lt;$M$509)</f>
        <v>0</v>
      </c>
      <c r="AD496" s="7">
        <v>493</v>
      </c>
      <c r="AE496" t="b">
        <f>OR(Tabla6[[#This Row],[Tiempo_lineal (ns)]]&gt;$O$508,Tabla6[[#This Row],[Tiempo_lineal (ns)]]&lt;$O$509)</f>
        <v>1</v>
      </c>
      <c r="AF496" s="1" t="b">
        <f>OR(Tabla6[[#This Row],[Tiempo_normal (ns)]]&gt;$P$508,Tabla6[[#This Row],[Tiempo_normal (ns)]]&lt;$P$509)</f>
        <v>0</v>
      </c>
    </row>
    <row r="497" spans="2:32" x14ac:dyDescent="0.3">
      <c r="B497">
        <v>494</v>
      </c>
      <c r="C497">
        <v>82</v>
      </c>
      <c r="D497">
        <v>52</v>
      </c>
      <c r="E497">
        <v>494</v>
      </c>
      <c r="F497">
        <v>200</v>
      </c>
      <c r="G497">
        <v>295</v>
      </c>
      <c r="H497">
        <v>494</v>
      </c>
      <c r="I497">
        <v>205</v>
      </c>
      <c r="J497">
        <v>115</v>
      </c>
      <c r="K497">
        <v>494</v>
      </c>
      <c r="L497">
        <v>1715</v>
      </c>
      <c r="M497">
        <v>477</v>
      </c>
      <c r="N497">
        <v>494</v>
      </c>
      <c r="O497">
        <v>2733</v>
      </c>
      <c r="P497">
        <v>883</v>
      </c>
      <c r="R497" s="8">
        <v>494</v>
      </c>
      <c r="S497" t="b">
        <f>OR(Tabla1[[#This Row],[Tiempo_lineal (ns)]]&gt;$C$508,Tabla1[[#This Row],[Tiempo_lineal (ns)]]&lt;$C$509)</f>
        <v>0</v>
      </c>
      <c r="T497" t="b">
        <f>OR(Tabla1[[#This Row],[Tiempo_normal (ns)]]&gt;$D$508,Tabla1[[#This Row],[Tiempo_normal (ns)]]&lt;$D$509)</f>
        <v>0</v>
      </c>
      <c r="U497" s="8">
        <v>494</v>
      </c>
      <c r="V497" t="b">
        <f>OR(Tabla3[[#This Row],[Tiempo_lineal (ns)]]&gt;$F$508,Tabla3[[#This Row],[Tiempo_lineal (ns)]]&lt;$F$509)</f>
        <v>0</v>
      </c>
      <c r="W497" t="b">
        <f>OR(Tabla3[[#This Row],[Tiempo_normal (ns)]]&gt;$G$508,Tabla3[[#This Row],[Tiempo_normal (ns)]]&lt;$G$509)</f>
        <v>1</v>
      </c>
      <c r="X497" s="8">
        <v>494</v>
      </c>
      <c r="Y497" t="b">
        <f>OR(Tabla4[[#This Row],[Tiempo_lineal (ns)]]&gt;$I$508,Tabla4[[#This Row],[Tiempo_lineal (ns)]]&lt;$I$509)</f>
        <v>0</v>
      </c>
      <c r="Z497" t="b">
        <f>OR(Tabla4[[#This Row],[Tiempo_normal (ns)]]&gt;$J$508,Tabla4[[#This Row],[Tiempo_normal (ns)]]&lt;$J$509)</f>
        <v>0</v>
      </c>
      <c r="AA497" s="8">
        <v>494</v>
      </c>
      <c r="AB497" t="b">
        <f>OR(Tabla5[[#This Row],[Tiempo_lineal (ns)]]&gt;$L$508,Tabla5[[#This Row],[Tiempo_lineal (ns)]]&lt;$L$509)</f>
        <v>0</v>
      </c>
      <c r="AC497" t="b">
        <f>OR(Tabla5[[#This Row],[Tiempo_normal (ns)]]&gt;$M$508,Tabla5[[#This Row],[Tiempo_normal (ns)]]&lt;$M$509)</f>
        <v>0</v>
      </c>
      <c r="AD497" s="8">
        <v>494</v>
      </c>
      <c r="AE497" t="b">
        <f>OR(Tabla6[[#This Row],[Tiempo_lineal (ns)]]&gt;$O$508,Tabla6[[#This Row],[Tiempo_lineal (ns)]]&lt;$O$509)</f>
        <v>0</v>
      </c>
      <c r="AF497" s="1" t="b">
        <f>OR(Tabla6[[#This Row],[Tiempo_normal (ns)]]&gt;$P$508,Tabla6[[#This Row],[Tiempo_normal (ns)]]&lt;$P$509)</f>
        <v>0</v>
      </c>
    </row>
    <row r="498" spans="2:32" x14ac:dyDescent="0.3">
      <c r="B498">
        <v>495</v>
      </c>
      <c r="C498">
        <v>94</v>
      </c>
      <c r="D498">
        <v>50</v>
      </c>
      <c r="E498">
        <v>495</v>
      </c>
      <c r="F498">
        <v>168</v>
      </c>
      <c r="G498">
        <v>91</v>
      </c>
      <c r="H498">
        <v>495</v>
      </c>
      <c r="I498">
        <v>203</v>
      </c>
      <c r="J498">
        <v>96</v>
      </c>
      <c r="K498">
        <v>495</v>
      </c>
      <c r="L498">
        <v>2005</v>
      </c>
      <c r="M498">
        <v>679</v>
      </c>
      <c r="N498">
        <v>495</v>
      </c>
      <c r="O498">
        <v>3788</v>
      </c>
      <c r="P498">
        <v>1597</v>
      </c>
      <c r="R498" s="7">
        <v>495</v>
      </c>
      <c r="S498" t="b">
        <f>OR(Tabla1[[#This Row],[Tiempo_lineal (ns)]]&gt;$C$508,Tabla1[[#This Row],[Tiempo_lineal (ns)]]&lt;$C$509)</f>
        <v>0</v>
      </c>
      <c r="T498" t="b">
        <f>OR(Tabla1[[#This Row],[Tiempo_normal (ns)]]&gt;$D$508,Tabla1[[#This Row],[Tiempo_normal (ns)]]&lt;$D$509)</f>
        <v>0</v>
      </c>
      <c r="U498" s="7">
        <v>495</v>
      </c>
      <c r="V498" t="b">
        <f>OR(Tabla3[[#This Row],[Tiempo_lineal (ns)]]&gt;$F$508,Tabla3[[#This Row],[Tiempo_lineal (ns)]]&lt;$F$509)</f>
        <v>0</v>
      </c>
      <c r="W498" t="b">
        <f>OR(Tabla3[[#This Row],[Tiempo_normal (ns)]]&gt;$G$508,Tabla3[[#This Row],[Tiempo_normal (ns)]]&lt;$G$509)</f>
        <v>0</v>
      </c>
      <c r="X498" s="7">
        <v>495</v>
      </c>
      <c r="Y498" t="b">
        <f>OR(Tabla4[[#This Row],[Tiempo_lineal (ns)]]&gt;$I$508,Tabla4[[#This Row],[Tiempo_lineal (ns)]]&lt;$I$509)</f>
        <v>0</v>
      </c>
      <c r="Z498" t="b">
        <f>OR(Tabla4[[#This Row],[Tiempo_normal (ns)]]&gt;$J$508,Tabla4[[#This Row],[Tiempo_normal (ns)]]&lt;$J$509)</f>
        <v>0</v>
      </c>
      <c r="AA498" s="7">
        <v>495</v>
      </c>
      <c r="AB498" t="b">
        <f>OR(Tabla5[[#This Row],[Tiempo_lineal (ns)]]&gt;$L$508,Tabla5[[#This Row],[Tiempo_lineal (ns)]]&lt;$L$509)</f>
        <v>0</v>
      </c>
      <c r="AC498" t="b">
        <f>OR(Tabla5[[#This Row],[Tiempo_normal (ns)]]&gt;$M$508,Tabla5[[#This Row],[Tiempo_normal (ns)]]&lt;$M$509)</f>
        <v>0</v>
      </c>
      <c r="AD498" s="7">
        <v>495</v>
      </c>
      <c r="AE498" t="b">
        <f>OR(Tabla6[[#This Row],[Tiempo_lineal (ns)]]&gt;$O$508,Tabla6[[#This Row],[Tiempo_lineal (ns)]]&lt;$O$509)</f>
        <v>0</v>
      </c>
      <c r="AF498" s="1" t="b">
        <f>OR(Tabla6[[#This Row],[Tiempo_normal (ns)]]&gt;$P$508,Tabla6[[#This Row],[Tiempo_normal (ns)]]&lt;$P$509)</f>
        <v>0</v>
      </c>
    </row>
    <row r="499" spans="2:32" x14ac:dyDescent="0.3">
      <c r="B499">
        <v>496</v>
      </c>
      <c r="C499">
        <v>128</v>
      </c>
      <c r="D499">
        <v>33</v>
      </c>
      <c r="E499">
        <v>496</v>
      </c>
      <c r="F499">
        <v>221</v>
      </c>
      <c r="G499">
        <v>220</v>
      </c>
      <c r="H499">
        <v>496</v>
      </c>
      <c r="I499">
        <v>229</v>
      </c>
      <c r="J499">
        <v>164</v>
      </c>
      <c r="K499">
        <v>496</v>
      </c>
      <c r="L499">
        <v>3941</v>
      </c>
      <c r="M499">
        <v>511</v>
      </c>
      <c r="N499">
        <v>496</v>
      </c>
      <c r="O499">
        <v>3047</v>
      </c>
      <c r="P499">
        <v>1087</v>
      </c>
      <c r="R499" s="8">
        <v>496</v>
      </c>
      <c r="S499" t="b">
        <f>OR(Tabla1[[#This Row],[Tiempo_lineal (ns)]]&gt;$C$508,Tabla1[[#This Row],[Tiempo_lineal (ns)]]&lt;$C$509)</f>
        <v>0</v>
      </c>
      <c r="T499" t="b">
        <f>OR(Tabla1[[#This Row],[Tiempo_normal (ns)]]&gt;$D$508,Tabla1[[#This Row],[Tiempo_normal (ns)]]&lt;$D$509)</f>
        <v>0</v>
      </c>
      <c r="U499" s="8">
        <v>496</v>
      </c>
      <c r="V499" t="b">
        <f>OR(Tabla3[[#This Row],[Tiempo_lineal (ns)]]&gt;$F$508,Tabla3[[#This Row],[Tiempo_lineal (ns)]]&lt;$F$509)</f>
        <v>0</v>
      </c>
      <c r="W499" t="b">
        <f>OR(Tabla3[[#This Row],[Tiempo_normal (ns)]]&gt;$G$508,Tabla3[[#This Row],[Tiempo_normal (ns)]]&lt;$G$509)</f>
        <v>0</v>
      </c>
      <c r="X499" s="8">
        <v>496</v>
      </c>
      <c r="Y499" t="b">
        <f>OR(Tabla4[[#This Row],[Tiempo_lineal (ns)]]&gt;$I$508,Tabla4[[#This Row],[Tiempo_lineal (ns)]]&lt;$I$509)</f>
        <v>0</v>
      </c>
      <c r="Z499" t="b">
        <f>OR(Tabla4[[#This Row],[Tiempo_normal (ns)]]&gt;$J$508,Tabla4[[#This Row],[Tiempo_normal (ns)]]&lt;$J$509)</f>
        <v>0</v>
      </c>
      <c r="AA499" s="8">
        <v>496</v>
      </c>
      <c r="AB499" t="b">
        <f>OR(Tabla5[[#This Row],[Tiempo_lineal (ns)]]&gt;$L$508,Tabla5[[#This Row],[Tiempo_lineal (ns)]]&lt;$L$509)</f>
        <v>0</v>
      </c>
      <c r="AC499" t="b">
        <f>OR(Tabla5[[#This Row],[Tiempo_normal (ns)]]&gt;$M$508,Tabla5[[#This Row],[Tiempo_normal (ns)]]&lt;$M$509)</f>
        <v>0</v>
      </c>
      <c r="AD499" s="8">
        <v>496</v>
      </c>
      <c r="AE499" t="b">
        <f>OR(Tabla6[[#This Row],[Tiempo_lineal (ns)]]&gt;$O$508,Tabla6[[#This Row],[Tiempo_lineal (ns)]]&lt;$O$509)</f>
        <v>0</v>
      </c>
      <c r="AF499" s="1" t="b">
        <f>OR(Tabla6[[#This Row],[Tiempo_normal (ns)]]&gt;$P$508,Tabla6[[#This Row],[Tiempo_normal (ns)]]&lt;$P$509)</f>
        <v>0</v>
      </c>
    </row>
    <row r="500" spans="2:32" x14ac:dyDescent="0.3">
      <c r="B500">
        <v>497</v>
      </c>
      <c r="C500">
        <v>129</v>
      </c>
      <c r="D500">
        <v>60</v>
      </c>
      <c r="E500">
        <v>497</v>
      </c>
      <c r="F500">
        <v>167</v>
      </c>
      <c r="G500">
        <v>186</v>
      </c>
      <c r="H500">
        <v>497</v>
      </c>
      <c r="I500">
        <v>159</v>
      </c>
      <c r="J500">
        <v>213</v>
      </c>
      <c r="K500">
        <v>497</v>
      </c>
      <c r="L500">
        <v>1078</v>
      </c>
      <c r="M500">
        <v>274</v>
      </c>
      <c r="N500">
        <v>497</v>
      </c>
      <c r="O500">
        <v>2720</v>
      </c>
      <c r="P500">
        <v>776</v>
      </c>
      <c r="R500" s="7">
        <v>497</v>
      </c>
      <c r="S500" t="b">
        <f>OR(Tabla1[[#This Row],[Tiempo_lineal (ns)]]&gt;$C$508,Tabla1[[#This Row],[Tiempo_lineal (ns)]]&lt;$C$509)</f>
        <v>0</v>
      </c>
      <c r="T500" t="b">
        <f>OR(Tabla1[[#This Row],[Tiempo_normal (ns)]]&gt;$D$508,Tabla1[[#This Row],[Tiempo_normal (ns)]]&lt;$D$509)</f>
        <v>0</v>
      </c>
      <c r="U500" s="7">
        <v>497</v>
      </c>
      <c r="V500" t="b">
        <f>OR(Tabla3[[#This Row],[Tiempo_lineal (ns)]]&gt;$F$508,Tabla3[[#This Row],[Tiempo_lineal (ns)]]&lt;$F$509)</f>
        <v>0</v>
      </c>
      <c r="W500" t="b">
        <f>OR(Tabla3[[#This Row],[Tiempo_normal (ns)]]&gt;$G$508,Tabla3[[#This Row],[Tiempo_normal (ns)]]&lt;$G$509)</f>
        <v>0</v>
      </c>
      <c r="X500" s="7">
        <v>497</v>
      </c>
      <c r="Y500" t="b">
        <f>OR(Tabla4[[#This Row],[Tiempo_lineal (ns)]]&gt;$I$508,Tabla4[[#This Row],[Tiempo_lineal (ns)]]&lt;$I$509)</f>
        <v>0</v>
      </c>
      <c r="Z500" t="b">
        <f>OR(Tabla4[[#This Row],[Tiempo_normal (ns)]]&gt;$J$508,Tabla4[[#This Row],[Tiempo_normal (ns)]]&lt;$J$509)</f>
        <v>0</v>
      </c>
      <c r="AA500" s="7">
        <v>497</v>
      </c>
      <c r="AB500" t="b">
        <f>OR(Tabla5[[#This Row],[Tiempo_lineal (ns)]]&gt;$L$508,Tabla5[[#This Row],[Tiempo_lineal (ns)]]&lt;$L$509)</f>
        <v>0</v>
      </c>
      <c r="AC500" t="b">
        <f>OR(Tabla5[[#This Row],[Tiempo_normal (ns)]]&gt;$M$508,Tabla5[[#This Row],[Tiempo_normal (ns)]]&lt;$M$509)</f>
        <v>0</v>
      </c>
      <c r="AD500" s="7">
        <v>497</v>
      </c>
      <c r="AE500" t="b">
        <f>OR(Tabla6[[#This Row],[Tiempo_lineal (ns)]]&gt;$O$508,Tabla6[[#This Row],[Tiempo_lineal (ns)]]&lt;$O$509)</f>
        <v>0</v>
      </c>
      <c r="AF500" s="1" t="b">
        <f>OR(Tabla6[[#This Row],[Tiempo_normal (ns)]]&gt;$P$508,Tabla6[[#This Row],[Tiempo_normal (ns)]]&lt;$P$509)</f>
        <v>0</v>
      </c>
    </row>
    <row r="501" spans="2:32" x14ac:dyDescent="0.3">
      <c r="B501">
        <v>498</v>
      </c>
      <c r="C501">
        <v>117</v>
      </c>
      <c r="D501">
        <v>41</v>
      </c>
      <c r="E501">
        <v>498</v>
      </c>
      <c r="F501">
        <v>202</v>
      </c>
      <c r="G501">
        <v>105</v>
      </c>
      <c r="H501">
        <v>498</v>
      </c>
      <c r="I501">
        <v>397</v>
      </c>
      <c r="J501">
        <v>134</v>
      </c>
      <c r="K501">
        <v>498</v>
      </c>
      <c r="L501">
        <v>1405</v>
      </c>
      <c r="M501">
        <v>407</v>
      </c>
      <c r="N501">
        <v>498</v>
      </c>
      <c r="O501">
        <v>2685</v>
      </c>
      <c r="P501">
        <v>848</v>
      </c>
      <c r="R501" s="8">
        <v>498</v>
      </c>
      <c r="S501" t="b">
        <f>OR(Tabla1[[#This Row],[Tiempo_lineal (ns)]]&gt;$C$508,Tabla1[[#This Row],[Tiempo_lineal (ns)]]&lt;$C$509)</f>
        <v>0</v>
      </c>
      <c r="T501" t="b">
        <f>OR(Tabla1[[#This Row],[Tiempo_normal (ns)]]&gt;$D$508,Tabla1[[#This Row],[Tiempo_normal (ns)]]&lt;$D$509)</f>
        <v>0</v>
      </c>
      <c r="U501" s="8">
        <v>498</v>
      </c>
      <c r="V501" t="b">
        <f>OR(Tabla3[[#This Row],[Tiempo_lineal (ns)]]&gt;$F$508,Tabla3[[#This Row],[Tiempo_lineal (ns)]]&lt;$F$509)</f>
        <v>0</v>
      </c>
      <c r="W501" t="b">
        <f>OR(Tabla3[[#This Row],[Tiempo_normal (ns)]]&gt;$G$508,Tabla3[[#This Row],[Tiempo_normal (ns)]]&lt;$G$509)</f>
        <v>0</v>
      </c>
      <c r="X501" s="8">
        <v>498</v>
      </c>
      <c r="Y501" t="b">
        <f>OR(Tabla4[[#This Row],[Tiempo_lineal (ns)]]&gt;$I$508,Tabla4[[#This Row],[Tiempo_lineal (ns)]]&lt;$I$509)</f>
        <v>0</v>
      </c>
      <c r="Z501" t="b">
        <f>OR(Tabla4[[#This Row],[Tiempo_normal (ns)]]&gt;$J$508,Tabla4[[#This Row],[Tiempo_normal (ns)]]&lt;$J$509)</f>
        <v>0</v>
      </c>
      <c r="AA501" s="8">
        <v>498</v>
      </c>
      <c r="AB501" t="b">
        <f>OR(Tabla5[[#This Row],[Tiempo_lineal (ns)]]&gt;$L$508,Tabla5[[#This Row],[Tiempo_lineal (ns)]]&lt;$L$509)</f>
        <v>0</v>
      </c>
      <c r="AC501" t="b">
        <f>OR(Tabla5[[#This Row],[Tiempo_normal (ns)]]&gt;$M$508,Tabla5[[#This Row],[Tiempo_normal (ns)]]&lt;$M$509)</f>
        <v>0</v>
      </c>
      <c r="AD501" s="8">
        <v>498</v>
      </c>
      <c r="AE501" t="b">
        <f>OR(Tabla6[[#This Row],[Tiempo_lineal (ns)]]&gt;$O$508,Tabla6[[#This Row],[Tiempo_lineal (ns)]]&lt;$O$509)</f>
        <v>0</v>
      </c>
      <c r="AF501" s="1" t="b">
        <f>OR(Tabla6[[#This Row],[Tiempo_normal (ns)]]&gt;$P$508,Tabla6[[#This Row],[Tiempo_normal (ns)]]&lt;$P$509)</f>
        <v>0</v>
      </c>
    </row>
    <row r="502" spans="2:32" x14ac:dyDescent="0.3">
      <c r="B502">
        <v>499</v>
      </c>
      <c r="C502">
        <v>119</v>
      </c>
      <c r="D502">
        <v>56</v>
      </c>
      <c r="E502">
        <v>499</v>
      </c>
      <c r="F502">
        <v>195</v>
      </c>
      <c r="G502">
        <v>357</v>
      </c>
      <c r="H502">
        <v>499</v>
      </c>
      <c r="I502">
        <v>290</v>
      </c>
      <c r="J502">
        <v>216</v>
      </c>
      <c r="K502">
        <v>499</v>
      </c>
      <c r="L502">
        <v>503</v>
      </c>
      <c r="M502">
        <v>706</v>
      </c>
      <c r="N502">
        <v>499</v>
      </c>
      <c r="O502">
        <v>2151</v>
      </c>
      <c r="P502">
        <v>1250</v>
      </c>
      <c r="R502" s="7">
        <v>499</v>
      </c>
      <c r="S502" t="b">
        <f>OR(Tabla1[[#This Row],[Tiempo_lineal (ns)]]&gt;$C$508,Tabla1[[#This Row],[Tiempo_lineal (ns)]]&lt;$C$509)</f>
        <v>0</v>
      </c>
      <c r="T502" t="b">
        <f>OR(Tabla1[[#This Row],[Tiempo_normal (ns)]]&gt;$D$508,Tabla1[[#This Row],[Tiempo_normal (ns)]]&lt;$D$509)</f>
        <v>0</v>
      </c>
      <c r="U502" s="7">
        <v>499</v>
      </c>
      <c r="V502" t="b">
        <f>OR(Tabla3[[#This Row],[Tiempo_lineal (ns)]]&gt;$F$508,Tabla3[[#This Row],[Tiempo_lineal (ns)]]&lt;$F$509)</f>
        <v>0</v>
      </c>
      <c r="W502" t="b">
        <f>OR(Tabla3[[#This Row],[Tiempo_normal (ns)]]&gt;$G$508,Tabla3[[#This Row],[Tiempo_normal (ns)]]&lt;$G$509)</f>
        <v>1</v>
      </c>
      <c r="X502" s="7">
        <v>499</v>
      </c>
      <c r="Y502" t="b">
        <f>OR(Tabla4[[#This Row],[Tiempo_lineal (ns)]]&gt;$I$508,Tabla4[[#This Row],[Tiempo_lineal (ns)]]&lt;$I$509)</f>
        <v>0</v>
      </c>
      <c r="Z502" t="b">
        <f>OR(Tabla4[[#This Row],[Tiempo_normal (ns)]]&gt;$J$508,Tabla4[[#This Row],[Tiempo_normal (ns)]]&lt;$J$509)</f>
        <v>0</v>
      </c>
      <c r="AA502" s="7">
        <v>499</v>
      </c>
      <c r="AB502" t="b">
        <f>OR(Tabla5[[#This Row],[Tiempo_lineal (ns)]]&gt;$L$508,Tabla5[[#This Row],[Tiempo_lineal (ns)]]&lt;$L$509)</f>
        <v>0</v>
      </c>
      <c r="AC502" t="b">
        <f>OR(Tabla5[[#This Row],[Tiempo_normal (ns)]]&gt;$M$508,Tabla5[[#This Row],[Tiempo_normal (ns)]]&lt;$M$509)</f>
        <v>0</v>
      </c>
      <c r="AD502" s="7">
        <v>499</v>
      </c>
      <c r="AE502" t="b">
        <f>OR(Tabla6[[#This Row],[Tiempo_lineal (ns)]]&gt;$O$508,Tabla6[[#This Row],[Tiempo_lineal (ns)]]&lt;$O$509)</f>
        <v>0</v>
      </c>
      <c r="AF502" s="1" t="b">
        <f>OR(Tabla6[[#This Row],[Tiempo_normal (ns)]]&gt;$P$508,Tabla6[[#This Row],[Tiempo_normal (ns)]]&lt;$P$509)</f>
        <v>0</v>
      </c>
    </row>
    <row r="503" spans="2:32" x14ac:dyDescent="0.3">
      <c r="B503">
        <v>500</v>
      </c>
      <c r="C503">
        <v>97</v>
      </c>
      <c r="D503">
        <v>87</v>
      </c>
      <c r="E503">
        <v>500</v>
      </c>
      <c r="F503">
        <v>253</v>
      </c>
      <c r="G503">
        <v>204</v>
      </c>
      <c r="H503">
        <v>500</v>
      </c>
      <c r="I503">
        <v>1208</v>
      </c>
      <c r="J503">
        <v>124</v>
      </c>
      <c r="K503">
        <v>500</v>
      </c>
      <c r="L503">
        <v>1393</v>
      </c>
      <c r="M503">
        <v>104</v>
      </c>
      <c r="N503">
        <v>500</v>
      </c>
      <c r="O503">
        <v>2413</v>
      </c>
      <c r="P503">
        <v>959</v>
      </c>
      <c r="R503" s="9">
        <v>500</v>
      </c>
      <c r="S503" s="2" t="b">
        <f>OR(Tabla1[[#This Row],[Tiempo_lineal (ns)]]&gt;$C$508,Tabla1[[#This Row],[Tiempo_lineal (ns)]]&lt;$C$509)</f>
        <v>0</v>
      </c>
      <c r="T503" s="2" t="b">
        <f>OR(Tabla1[[#This Row],[Tiempo_normal (ns)]]&gt;$D$508,Tabla1[[#This Row],[Tiempo_normal (ns)]]&lt;$D$509)</f>
        <v>0</v>
      </c>
      <c r="U503" s="9">
        <v>500</v>
      </c>
      <c r="V503" s="2" t="b">
        <f>OR(Tabla3[[#This Row],[Tiempo_lineal (ns)]]&gt;$F$508,Tabla3[[#This Row],[Tiempo_lineal (ns)]]&lt;$F$509)</f>
        <v>0</v>
      </c>
      <c r="W503" s="2" t="b">
        <f>OR(Tabla3[[#This Row],[Tiempo_normal (ns)]]&gt;$G$508,Tabla3[[#This Row],[Tiempo_normal (ns)]]&lt;$G$509)</f>
        <v>0</v>
      </c>
      <c r="X503" s="9">
        <v>500</v>
      </c>
      <c r="Y503" s="2" t="b">
        <f>OR(Tabla4[[#This Row],[Tiempo_lineal (ns)]]&gt;$I$508,Tabla4[[#This Row],[Tiempo_lineal (ns)]]&lt;$I$509)</f>
        <v>1</v>
      </c>
      <c r="Z503" s="2" t="b">
        <f>OR(Tabla4[[#This Row],[Tiempo_normal (ns)]]&gt;$J$508,Tabla4[[#This Row],[Tiempo_normal (ns)]]&lt;$J$509)</f>
        <v>0</v>
      </c>
      <c r="AA503" s="9">
        <v>500</v>
      </c>
      <c r="AB503" s="2" t="b">
        <f>OR(Tabla5[[#This Row],[Tiempo_lineal (ns)]]&gt;$L$508,Tabla5[[#This Row],[Tiempo_lineal (ns)]]&lt;$L$509)</f>
        <v>0</v>
      </c>
      <c r="AC503" s="2" t="b">
        <f>OR(Tabla5[[#This Row],[Tiempo_normal (ns)]]&gt;$M$508,Tabla5[[#This Row],[Tiempo_normal (ns)]]&lt;$M$509)</f>
        <v>0</v>
      </c>
      <c r="AD503" s="9">
        <v>500</v>
      </c>
      <c r="AE503" s="2" t="b">
        <f>OR(Tabla6[[#This Row],[Tiempo_lineal (ns)]]&gt;$O$508,Tabla6[[#This Row],[Tiempo_lineal (ns)]]&lt;$O$509)</f>
        <v>0</v>
      </c>
      <c r="AF503" s="3" t="b">
        <f>OR(Tabla6[[#This Row],[Tiempo_normal (ns)]]&gt;$P$508,Tabla6[[#This Row],[Tiempo_normal (ns)]]&lt;$P$509)</f>
        <v>0</v>
      </c>
    </row>
    <row r="505" spans="2:32" x14ac:dyDescent="0.3">
      <c r="B505" s="29" t="s">
        <v>12</v>
      </c>
      <c r="C505" s="10">
        <f>QUARTILE(Tabla1[Tiempo_lineal (ns)],1)</f>
        <v>106</v>
      </c>
      <c r="D505" s="11">
        <f>QUARTILE(Tabla1[Tiempo_normal (ns)],1)</f>
        <v>60</v>
      </c>
      <c r="E505" s="29" t="s">
        <v>12</v>
      </c>
      <c r="F505" s="21">
        <f>QUARTILE(Tabla3[Tiempo_lineal (ns)],1)</f>
        <v>133</v>
      </c>
      <c r="G505" s="22">
        <f>QUARTILE(Tabla3[Tiempo_normal (ns)],1)</f>
        <v>77</v>
      </c>
      <c r="H505" s="29" t="s">
        <v>12</v>
      </c>
      <c r="I505" s="18">
        <f>QUARTILE(Tabla4[Tiempo_lineal (ns)],1)</f>
        <v>202</v>
      </c>
      <c r="J505" s="11">
        <f>QUARTILE(Tabla4[Tiempo_normal (ns)],1)</f>
        <v>130</v>
      </c>
      <c r="K505" s="29" t="s">
        <v>12</v>
      </c>
      <c r="L505" s="21">
        <f>QUARTILE(Tabla5[Tiempo_lineal (ns)],1)</f>
        <v>1078.75</v>
      </c>
      <c r="M505" s="22">
        <f>QUARTILE(Tabla5[Tiempo_normal (ns)],1)</f>
        <v>348</v>
      </c>
      <c r="N505" s="29" t="s">
        <v>12</v>
      </c>
      <c r="O505" s="18">
        <f>QUARTILE(Tabla6[Tiempo_lineal (ns)],1)</f>
        <v>2380.75</v>
      </c>
      <c r="P505" s="11">
        <f>QUARTILE(Tabla6[Tiempo_normal (ns)],1)</f>
        <v>882.75</v>
      </c>
      <c r="R505" s="33" t="s">
        <v>13</v>
      </c>
      <c r="S505" s="27">
        <f>COUNTIF(S4:S503,TRUE)</f>
        <v>11</v>
      </c>
      <c r="T505" s="27">
        <f>COUNTIF(T4:T503,TRUE)</f>
        <v>20</v>
      </c>
      <c r="U505" s="33" t="s">
        <v>13</v>
      </c>
      <c r="V505" s="27">
        <f t="shared" ref="V505:AF505" si="0">COUNTIF(V4:V503,TRUE)</f>
        <v>27</v>
      </c>
      <c r="W505" s="27">
        <f t="shared" si="0"/>
        <v>31</v>
      </c>
      <c r="X505" s="33" t="s">
        <v>13</v>
      </c>
      <c r="Y505" s="27">
        <f t="shared" si="0"/>
        <v>71</v>
      </c>
      <c r="Z505" s="27">
        <f t="shared" si="0"/>
        <v>24</v>
      </c>
      <c r="AA505" s="33" t="s">
        <v>13</v>
      </c>
      <c r="AB505" s="27">
        <f t="shared" si="0"/>
        <v>13</v>
      </c>
      <c r="AC505" s="27">
        <f t="shared" si="0"/>
        <v>24</v>
      </c>
      <c r="AD505" s="33" t="s">
        <v>13</v>
      </c>
      <c r="AE505" s="27">
        <f t="shared" si="0"/>
        <v>42</v>
      </c>
      <c r="AF505" s="28">
        <f t="shared" si="0"/>
        <v>9</v>
      </c>
    </row>
    <row r="506" spans="2:32" x14ac:dyDescent="0.3">
      <c r="B506" s="30" t="s">
        <v>8</v>
      </c>
      <c r="C506" s="12">
        <f>QUARTILE(Tabla1[Tiempo_lineal (ns)],3)</f>
        <v>137</v>
      </c>
      <c r="D506" s="13">
        <f>QUARTILE(Tabla1[Tiempo_normal (ns)],3)</f>
        <v>91</v>
      </c>
      <c r="E506" s="30" t="s">
        <v>8</v>
      </c>
      <c r="F506" s="23">
        <f>QUARTILE(Tabla3[Tiempo_lineal (ns)],3)</f>
        <v>193.25</v>
      </c>
      <c r="G506" s="24">
        <f>QUARTILE(Tabla3[Tiempo_normal (ns)],3)</f>
        <v>143</v>
      </c>
      <c r="H506" s="30" t="s">
        <v>8</v>
      </c>
      <c r="I506" s="19">
        <f>QUARTILE(Tabla4[Tiempo_lineal (ns)],3)</f>
        <v>336.75</v>
      </c>
      <c r="J506" s="13">
        <f>QUARTILE(Tabla4[Tiempo_normal (ns)],3)</f>
        <v>240</v>
      </c>
      <c r="K506" s="30" t="s">
        <v>8</v>
      </c>
      <c r="L506" s="23">
        <f>QUARTILE(Tabla5[Tiempo_lineal (ns)],3)</f>
        <v>2304.25</v>
      </c>
      <c r="M506" s="24">
        <f>QUARTILE(Tabla5[Tiempo_normal (ns)],3)</f>
        <v>708.5</v>
      </c>
      <c r="N506" s="30" t="s">
        <v>8</v>
      </c>
      <c r="O506" s="19">
        <f>QUARTILE(Tabla6[Tiempo_lineal (ns)],3)</f>
        <v>3210</v>
      </c>
      <c r="P506" s="13">
        <f>QUARTILE(Tabla6[Tiempo_normal (ns)],3)</f>
        <v>1650.75</v>
      </c>
    </row>
    <row r="507" spans="2:32" x14ac:dyDescent="0.3">
      <c r="B507" s="30" t="s">
        <v>9</v>
      </c>
      <c r="C507" s="12">
        <f>ABS(C506-C505)</f>
        <v>31</v>
      </c>
      <c r="D507" s="13">
        <f>ABS(D506-D505)</f>
        <v>31</v>
      </c>
      <c r="E507" s="30" t="s">
        <v>9</v>
      </c>
      <c r="F507" s="23">
        <f t="shared" ref="F507:L507" si="1">ABS(F506-F505)</f>
        <v>60.25</v>
      </c>
      <c r="G507" s="24">
        <f t="shared" si="1"/>
        <v>66</v>
      </c>
      <c r="H507" s="30" t="s">
        <v>9</v>
      </c>
      <c r="I507" s="19">
        <f t="shared" si="1"/>
        <v>134.75</v>
      </c>
      <c r="J507" s="13">
        <f t="shared" si="1"/>
        <v>110</v>
      </c>
      <c r="K507" s="30" t="s">
        <v>9</v>
      </c>
      <c r="L507" s="23">
        <f t="shared" si="1"/>
        <v>1225.5</v>
      </c>
      <c r="M507" s="24">
        <f>ABS(M506-M505)</f>
        <v>360.5</v>
      </c>
      <c r="N507" s="30" t="s">
        <v>9</v>
      </c>
      <c r="O507" s="19">
        <f>ABS(O506-O505)</f>
        <v>829.25</v>
      </c>
      <c r="P507" s="13">
        <f>ABS(P506-P505)</f>
        <v>768</v>
      </c>
      <c r="S507" s="32" t="s">
        <v>15</v>
      </c>
      <c r="T507" s="34" t="s">
        <v>16</v>
      </c>
      <c r="W507" s="32" t="s">
        <v>15</v>
      </c>
      <c r="X507" s="34" t="s">
        <v>16</v>
      </c>
    </row>
    <row r="508" spans="2:32" x14ac:dyDescent="0.3">
      <c r="B508" s="30" t="s">
        <v>10</v>
      </c>
      <c r="C508" s="12">
        <f>C506+(C507*1.5)</f>
        <v>183.5</v>
      </c>
      <c r="D508" s="13">
        <f>D506+(D507*1.5)</f>
        <v>137.5</v>
      </c>
      <c r="E508" s="30" t="s">
        <v>10</v>
      </c>
      <c r="F508" s="23">
        <f t="shared" ref="F508:P508" si="2">F506+(F507*1.5)</f>
        <v>283.625</v>
      </c>
      <c r="G508" s="24">
        <f t="shared" si="2"/>
        <v>242</v>
      </c>
      <c r="H508" s="30" t="s">
        <v>10</v>
      </c>
      <c r="I508" s="19">
        <f t="shared" si="2"/>
        <v>538.875</v>
      </c>
      <c r="J508" s="13">
        <f t="shared" si="2"/>
        <v>405</v>
      </c>
      <c r="K508" s="30" t="s">
        <v>10</v>
      </c>
      <c r="L508" s="23">
        <f t="shared" si="2"/>
        <v>4142.5</v>
      </c>
      <c r="M508" s="24">
        <f t="shared" si="2"/>
        <v>1249.25</v>
      </c>
      <c r="N508" s="30" t="s">
        <v>10</v>
      </c>
      <c r="O508" s="19">
        <f t="shared" si="2"/>
        <v>4453.875</v>
      </c>
      <c r="P508" s="13">
        <f t="shared" si="2"/>
        <v>2802.75</v>
      </c>
      <c r="R508" s="33" t="s">
        <v>4</v>
      </c>
      <c r="S508" s="16">
        <f>AVERAGE(Tabla1[Tiempo_lineal (ns)])</f>
        <v>122.108</v>
      </c>
      <c r="T508" s="17">
        <f>AVERAGE(Tabla1[Tiempo_normal (ns)])</f>
        <v>79.706000000000003</v>
      </c>
      <c r="V508" s="33" t="s">
        <v>4</v>
      </c>
      <c r="W508" s="27">
        <v>11</v>
      </c>
      <c r="X508" s="27">
        <v>20</v>
      </c>
    </row>
    <row r="509" spans="2:32" x14ac:dyDescent="0.3">
      <c r="B509" s="31" t="s">
        <v>11</v>
      </c>
      <c r="C509" s="14">
        <f>C505-(C507*1.5)</f>
        <v>59.5</v>
      </c>
      <c r="D509" s="15">
        <f>D505-(D507*1.5)</f>
        <v>13.5</v>
      </c>
      <c r="E509" s="31" t="s">
        <v>11</v>
      </c>
      <c r="F509" s="25">
        <f t="shared" ref="F509:P509" si="3">F505-(F507*1.5)</f>
        <v>42.625</v>
      </c>
      <c r="G509" s="26">
        <f t="shared" si="3"/>
        <v>-22</v>
      </c>
      <c r="H509" s="31" t="s">
        <v>11</v>
      </c>
      <c r="I509" s="20">
        <f t="shared" si="3"/>
        <v>-0.125</v>
      </c>
      <c r="J509" s="15">
        <f t="shared" si="3"/>
        <v>-35</v>
      </c>
      <c r="K509" s="31" t="s">
        <v>11</v>
      </c>
      <c r="L509" s="25">
        <f t="shared" si="3"/>
        <v>-759.5</v>
      </c>
      <c r="M509" s="26">
        <f t="shared" si="3"/>
        <v>-192.75</v>
      </c>
      <c r="N509" s="31" t="s">
        <v>11</v>
      </c>
      <c r="O509" s="20">
        <f t="shared" si="3"/>
        <v>1136.875</v>
      </c>
      <c r="P509" s="15">
        <f t="shared" si="3"/>
        <v>-269.25</v>
      </c>
      <c r="R509" s="33" t="s">
        <v>5</v>
      </c>
      <c r="S509" s="27">
        <f>AVERAGE(Tabla3[Tiempo_lineal (ns)])</f>
        <v>185.01599999999999</v>
      </c>
      <c r="T509" s="28">
        <f>AVERAGE(Tabla3[Tiempo_normal (ns)])</f>
        <v>125.334</v>
      </c>
      <c r="V509" s="33" t="s">
        <v>5</v>
      </c>
      <c r="W509" s="27">
        <v>27</v>
      </c>
      <c r="X509" s="28">
        <v>31</v>
      </c>
    </row>
    <row r="510" spans="2:32" x14ac:dyDescent="0.3">
      <c r="R510" s="33" t="s">
        <v>5</v>
      </c>
      <c r="S510" s="16">
        <f>AVERAGE(Tabla4[Tiempo_lineal (ns)])</f>
        <v>360.42</v>
      </c>
      <c r="T510" s="17">
        <f>AVERAGE(Tabla4[Tiempo_normal (ns)])</f>
        <v>203.392</v>
      </c>
      <c r="V510" s="33" t="s">
        <v>5</v>
      </c>
      <c r="W510" s="16">
        <v>71</v>
      </c>
      <c r="X510" s="17">
        <v>24</v>
      </c>
    </row>
    <row r="511" spans="2:32" x14ac:dyDescent="0.3">
      <c r="B511" s="33" t="s">
        <v>14</v>
      </c>
      <c r="C511" s="16">
        <f>AVERAGE(Tabla1[Tiempo_lineal (ns)])</f>
        <v>122.108</v>
      </c>
      <c r="D511" s="17">
        <f>AVERAGE(Tabla1[Tiempo_normal (ns)])</f>
        <v>79.706000000000003</v>
      </c>
      <c r="E511" s="33" t="s">
        <v>14</v>
      </c>
      <c r="F511" s="27">
        <f>AVERAGE(Tabla3[Tiempo_lineal (ns)])</f>
        <v>185.01599999999999</v>
      </c>
      <c r="G511" s="28">
        <f>AVERAGE(Tabla3[Tiempo_normal (ns)])</f>
        <v>125.334</v>
      </c>
      <c r="H511" s="33" t="s">
        <v>14</v>
      </c>
      <c r="I511" s="16">
        <f>AVERAGE(Tabla4[Tiempo_lineal (ns)])</f>
        <v>360.42</v>
      </c>
      <c r="J511" s="17">
        <f>AVERAGE(Tabla4[Tiempo_normal (ns)])</f>
        <v>203.392</v>
      </c>
      <c r="K511" s="33" t="s">
        <v>14</v>
      </c>
      <c r="L511" s="27">
        <f>AVERAGE(Tabla5[Tiempo_lineal (ns)])</f>
        <v>1817.05</v>
      </c>
      <c r="M511" s="28">
        <f>AVERAGE(Tabla5[Tiempo_normal (ns)])</f>
        <v>592.13400000000001</v>
      </c>
      <c r="N511" s="33" t="s">
        <v>14</v>
      </c>
      <c r="O511" s="16">
        <f>AVERAGE(Tabla6[Tiempo_lineal (ns)])</f>
        <v>3457.9160000000002</v>
      </c>
      <c r="P511" s="17">
        <f>AVERAGE(Tabla6[Tiempo_normal (ns)])</f>
        <v>1351.6880000000001</v>
      </c>
      <c r="R511" s="33" t="s">
        <v>6</v>
      </c>
      <c r="S511" s="27">
        <f>AVERAGE(Tabla5[Tiempo_lineal (ns)])</f>
        <v>1817.05</v>
      </c>
      <c r="T511" s="28">
        <f>AVERAGE(Tabla5[Tiempo_normal (ns)])</f>
        <v>592.13400000000001</v>
      </c>
      <c r="V511" s="33" t="s">
        <v>6</v>
      </c>
      <c r="W511" s="27">
        <v>13</v>
      </c>
      <c r="X511" s="28">
        <v>24</v>
      </c>
    </row>
    <row r="512" spans="2:32" x14ac:dyDescent="0.3">
      <c r="R512" s="33" t="s">
        <v>7</v>
      </c>
      <c r="S512" s="16">
        <f>AVERAGE(Tabla6[Tiempo_lineal (ns)])</f>
        <v>3457.9160000000002</v>
      </c>
      <c r="T512" s="17">
        <f>AVERAGE(Tabla6[Tiempo_normal (ns)])</f>
        <v>1351.6880000000001</v>
      </c>
      <c r="V512" s="33" t="s">
        <v>7</v>
      </c>
      <c r="W512" s="16">
        <v>42</v>
      </c>
      <c r="X512" s="17">
        <v>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 de Creacion Arreglo Orig</vt:lpstr>
      <vt:lpstr>Tiempo Busqueda Binaria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Renatow Atencio Aedo</dc:creator>
  <cp:lastModifiedBy>Renato Atencio A.</cp:lastModifiedBy>
  <dcterms:created xsi:type="dcterms:W3CDTF">2015-06-05T18:17:20Z</dcterms:created>
  <dcterms:modified xsi:type="dcterms:W3CDTF">2024-07-07T04:28:35Z</dcterms:modified>
</cp:coreProperties>
</file>