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PO9\orenha\Alura\Excel\Modulo_4\"/>
    </mc:Choice>
  </mc:AlternateContent>
  <xr:revisionPtr revIDLastSave="0" documentId="13_ncr:1_{892977C1-B02D-4EAA-A3F0-06F7D26DD2B0}" xr6:coauthVersionLast="47" xr6:coauthVersionMax="47" xr10:uidLastSave="{00000000-0000-0000-0000-000000000000}"/>
  <bookViews>
    <workbookView xWindow="-23148" yWindow="-960" windowWidth="23256" windowHeight="12576" tabRatio="781" firstSheet="5" activeTab="5" xr2:uid="{87BE7180-3E81-4FE5-B433-FFDBA552102C}"/>
  </bookViews>
  <sheets>
    <sheet name="Produtos" sheetId="2" state="hidden" r:id="rId1"/>
    <sheet name="Fornecedor" sheetId="3" state="hidden" r:id="rId2"/>
    <sheet name="Entradas" sheetId="4" state="hidden" r:id="rId3"/>
    <sheet name="Saídas" sheetId="5" state="hidden" r:id="rId4"/>
    <sheet name="Principais_Indicadores" sheetId="10" state="hidden" r:id="rId5"/>
    <sheet name="Dashboard" sheetId="9" r:id="rId6"/>
    <sheet name="Entradas vs Saídas" sheetId="11" r:id="rId7"/>
    <sheet name="Top 5 Mais Vendidos" sheetId="12" r:id="rId8"/>
    <sheet name="Top 5 Maior Faturamento Oculta" sheetId="13" state="hidden" r:id="rId9"/>
    <sheet name="Top 5 Maior Faturamento" sheetId="14" r:id="rId10"/>
  </sheets>
  <definedNames>
    <definedName name="_xlcn.WorksheetConnection_ControledeEstoqueSerenattoCaféeBistrô.xlsxTB_Entradas1" hidden="1">TB_Entradas[]</definedName>
    <definedName name="_xlcn.WorksheetConnection_ControledeEstoqueSerenattoCaféeBistrô.xlsxTB_Fornecedor1" hidden="1">TB_Fornecedor[]</definedName>
    <definedName name="_xlcn.WorksheetConnection_ControledeEstoqueSerenattoCaféeBistrô.xlsxTB_Produtos1" hidden="1">TB_Produtos[]</definedName>
    <definedName name="_xlcn.WorksheetConnection_ControledeEstoqueSerenattoCaféeBistrô.xlsxTB_Saídas1" hidden="1">TB_Saídas[]</definedName>
    <definedName name="Lista_Produtos">TB_Produtos[[#All],[Produto]]</definedName>
    <definedName name="SegmentaçãodeDados_Empresa">#N/A</definedName>
    <definedName name="SegmentaçãodeDados_Hierarquia_de_Datas">#N/A</definedName>
    <definedName name="SegmentaçãodeDados_Produto">#N/A</definedName>
  </definedNames>
  <calcPr calcId="191028"/>
  <pivotCaches>
    <pivotCache cacheId="661" r:id="rId11"/>
    <pivotCache cacheId="865" r:id="rId12"/>
    <pivotCache cacheId="877" r:id="rId13"/>
    <pivotCache cacheId="895" r:id="rId14"/>
    <pivotCache cacheId="937" r:id="rId15"/>
  </pivotCaches>
  <extLst>
    <ext xmlns:x14="http://schemas.microsoft.com/office/spreadsheetml/2009/9/main" uri="{876F7934-8845-4945-9796-88D515C7AA90}">
      <x14:pivotCaches>
        <pivotCache cacheId="607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62" r:id="rId20"/>
      </x15:pivotCaches>
    </ext>
    <ext xmlns:x15="http://schemas.microsoft.com/office/spreadsheetml/2010/11/main" uri="{983426D0-5260-488c-9760-48F4B6AC55F4}">
      <x15:pivotTableReferences>
        <x15:pivotTableReference r:id="rId2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  <x15:modelTable id="Calendário" name="Calendário" connection="Conexão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Entradas" fromColumn="Data" toTable="Calendário" toColumn="Date"/>
          <x15:modelRelationship fromTable="TB_Saídas" fromColumn="Produto" toTable="TB_Produtos" toColumn="Código"/>
          <x15:modelRelationship fromTable="TB_Saídas" fromColumn="Data" toTable="Calendá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BN9" i="9" l="1"/>
  <c r="AW9" i="9"/>
  <c r="AF9" i="9"/>
  <c r="O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706ED-64E3-482C-B8AC-6299ED4EABAA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45FC6EB8-CF8D-44F9-AE20-9F62CA69B1F1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0E002A4-BC41-4D2E-90E7-8EBEF7EB9120}" name="WorksheetConnection_Controle de Estoque Serenatto Café e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1"/>
        </x15:connection>
      </ext>
    </extLst>
  </connection>
  <connection id="4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1"/>
        </x15:connection>
      </ext>
    </extLst>
  </connection>
  <connection id="5" xr16:uid="{0737F4CB-CD33-479E-A878-02F729F35510}" name="WorksheetConnection_Controle de Estoque Serenatto Café e Bistrô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1"/>
        </x15:connection>
      </ext>
    </extLst>
  </connection>
  <connection id="6" xr16:uid="{17D08FA9-3C77-4893-B335-DE82CF086C20}" name="WorksheetConnection_Controle de Estoque Serenatto Café e Bistrô.xlsx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1"/>
        </x15:connection>
      </ext>
    </extLst>
  </connection>
</connections>
</file>

<file path=xl/sharedStrings.xml><?xml version="1.0" encoding="utf-8"?>
<sst xmlns="http://schemas.openxmlformats.org/spreadsheetml/2006/main" count="150" uniqueCount="99">
  <si>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</si>
  <si>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</si>
  <si>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</si>
  <si>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</si>
  <si>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</si>
  <si>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</si>
  <si>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</si>
  <si>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</si>
  <si>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</si>
  <si>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</si>
  <si>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</si>
  <si>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</si>
  <si>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</si>
  <si>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</si>
  <si>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</si>
  <si>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</si>
  <si>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</si>
  <si>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</si>
  <si>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</si>
  <si>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</si>
  <si>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</si>
  <si>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</si>
  <si>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</si>
  <si>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</si>
  <si>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</si>
  <si>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</si>
  <si>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</si>
  <si>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</si>
  <si>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</si>
  <si>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</si>
  <si>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</si>
  <si>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</si>
  <si>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</si>
  <si>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</si>
  <si>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</si>
  <si>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</si>
  <si>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</si>
  <si>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</si>
  <si>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</si>
  <si>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</si>
  <si>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</si>
  <si>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</si>
  <si>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</si>
  <si>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</si>
  <si>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</si>
  <si>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</si>
  <si>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</si>
  <si>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</si>
  <si>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</si>
  <si>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</si>
  <si>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</si>
  <si>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</si>
  <si>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</si>
  <si>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</si>
  <si>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</si>
  <si>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</si>
  <si>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</si>
  <si>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</si>
  <si>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</si>
  <si>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</si>
  <si>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</si>
  <si>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</si>
  <si>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</si>
  <si>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</si>
  <si>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</si>
  <si>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</si>
  <si>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</si>
  <si>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FATURAMENTO</t>
  </si>
  <si>
    <t xml:space="preserve">DESPESAS </t>
  </si>
  <si>
    <t>MARGEM DE LUCRO</t>
  </si>
  <si>
    <t>MÉDIA DE VENDAS</t>
  </si>
  <si>
    <t>FATURAMENTO X DESPESAS</t>
  </si>
  <si>
    <t>TOP 5 PRODUTOS MAIS VENDIDOS</t>
  </si>
  <si>
    <t>ENTRADAS X SAÍDAS</t>
  </si>
  <si>
    <t>TOP 5 PRODUTOS MAIS FATURADOS</t>
  </si>
  <si>
    <t>Faturamento</t>
  </si>
  <si>
    <t>Despesas</t>
  </si>
  <si>
    <t>Margem_Lucro</t>
  </si>
  <si>
    <t>Média de 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</si>
  <si>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</si>
  <si>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</si>
  <si>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</si>
  <si>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</si>
  <si>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</si>
  <si>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</si>
  <si>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</si>
  <si>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</si>
  <si>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</si>
  <si>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</si>
  <si>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</si>
  <si>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</si>
  <si>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</si>
  <si>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Soma de Quantidade Comprada</t>
  </si>
  <si>
    <t>Soma de Quantidade Vendida</t>
  </si>
  <si>
    <t>Rótulos de Linha</t>
  </si>
  <si>
    <t>Voltar</t>
  </si>
  <si>
    <t>Qtds Vendidas</t>
  </si>
  <si>
    <t>Faturamento Status</t>
  </si>
  <si>
    <t>Qtds Compradas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</si>
</sst>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9" formatCode="&quot;R$&quot;\ #,##0.00;\-&quot;R$&quot;\ #,##0.00;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 vertical="center"/>
    </xf>
    <xf numFmtId="44" fontId="8" fillId="2" borderId="2" xfId="1" applyFont="1" applyFill="1" applyBorder="1" applyAlignment="1">
      <alignment horizontal="center" vertical="center"/>
    </xf>
    <xf numFmtId="44" fontId="8" fillId="2" borderId="3" xfId="1" applyFont="1" applyFill="1" applyBorder="1" applyAlignment="1">
      <alignment horizontal="center" vertical="center"/>
    </xf>
    <xf numFmtId="44" fontId="8" fillId="2" borderId="4" xfId="1" applyFont="1" applyFill="1" applyBorder="1" applyAlignment="1">
      <alignment horizontal="center" vertical="center"/>
    </xf>
    <xf numFmtId="44" fontId="8" fillId="2" borderId="5" xfId="1" applyFont="1" applyFill="1" applyBorder="1" applyAlignment="1">
      <alignment horizontal="center" vertical="center"/>
    </xf>
    <xf numFmtId="44" fontId="8" fillId="2" borderId="6" xfId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 applyAlignment="1">
      <alignment horizontal="center" vertical="center"/>
    </xf>
    <xf numFmtId="169" fontId="0" fillId="0" borderId="0" xfId="0" applyNumberFormat="1"/>
    <xf numFmtId="0" fontId="0" fillId="0" borderId="0" xfId="0" applyNumberFormat="1"/>
    <xf numFmtId="9" fontId="0" fillId="0" borderId="0" xfId="0" applyNumberFormat="1"/>
    <xf numFmtId="10" fontId="9" fillId="0" borderId="7" xfId="3" applyNumberFormat="1" applyFont="1" applyFill="1" applyBorder="1" applyAlignment="1">
      <alignment horizontal="center" vertical="center"/>
    </xf>
    <xf numFmtId="10" fontId="9" fillId="0" borderId="0" xfId="3" applyNumberFormat="1" applyFont="1" applyFill="1" applyBorder="1" applyAlignment="1">
      <alignment horizontal="center" vertical="center"/>
    </xf>
    <xf numFmtId="10" fontId="9" fillId="0" borderId="8" xfId="3" applyNumberFormat="1" applyFont="1" applyFill="1" applyBorder="1" applyAlignment="1">
      <alignment horizontal="center" vertical="center"/>
    </xf>
    <xf numFmtId="10" fontId="9" fillId="0" borderId="4" xfId="3" applyNumberFormat="1" applyFont="1" applyFill="1" applyBorder="1" applyAlignment="1">
      <alignment horizontal="center" vertical="center"/>
    </xf>
    <xf numFmtId="10" fontId="9" fillId="0" borderId="5" xfId="3" applyNumberFormat="1" applyFont="1" applyFill="1" applyBorder="1" applyAlignment="1">
      <alignment horizontal="center" vertical="center"/>
    </xf>
    <xf numFmtId="10" fontId="9" fillId="0" borderId="6" xfId="3" applyNumberFormat="1" applyFont="1" applyFill="1" applyBorder="1" applyAlignment="1">
      <alignment horizontal="center" vertical="center"/>
    </xf>
    <xf numFmtId="1" fontId="0" fillId="0" borderId="0" xfId="0" applyNumberFormat="1"/>
    <xf numFmtId="1" fontId="9" fillId="0" borderId="7" xfId="1" applyNumberFormat="1" applyFont="1" applyFill="1" applyBorder="1" applyAlignment="1">
      <alignment horizontal="center" vertical="center"/>
    </xf>
    <xf numFmtId="1" fontId="9" fillId="0" borderId="0" xfId="1" applyNumberFormat="1" applyFont="1" applyFill="1" applyBorder="1" applyAlignment="1">
      <alignment horizontal="center" vertical="center"/>
    </xf>
    <xf numFmtId="1" fontId="9" fillId="0" borderId="8" xfId="1" applyNumberFormat="1" applyFont="1" applyFill="1" applyBorder="1" applyAlignment="1">
      <alignment horizontal="center" vertical="center"/>
    </xf>
    <xf numFmtId="1" fontId="9" fillId="0" borderId="4" xfId="1" applyNumberFormat="1" applyFont="1" applyFill="1" applyBorder="1" applyAlignment="1">
      <alignment horizontal="center" vertical="center"/>
    </xf>
    <xf numFmtId="1" fontId="9" fillId="0" borderId="5" xfId="1" applyNumberFormat="1" applyFont="1" applyFill="1" applyBorder="1" applyAlignment="1">
      <alignment horizontal="center" vertical="center"/>
    </xf>
    <xf numFmtId="1" fontId="9" fillId="0" borderId="6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0" fillId="5" borderId="0" xfId="4" applyFont="1" applyFill="1" applyAlignment="1">
      <alignment horizontal="center" vertical="center"/>
    </xf>
  </cellXfs>
  <cellStyles count="5">
    <cellStyle name="Hiperlink" xfId="4" builtinId="8"/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29">
    <dxf>
      <numFmt numFmtId="1" formatCode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7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Estilo de Tabela 1" pivot="0" count="1" xr9:uid="{7A5046BA-566E-471B-A33D-508741E9D76C}">
      <tableStyleElement type="wholeTable" dxfId="28"/>
    </tableStyle>
  </tableStyles>
  <colors>
    <mruColors>
      <color rgb="FF313829"/>
      <color rgb="FFB39563"/>
      <color rgb="FF1A261A"/>
      <color rgb="FF787674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microsoft.com/office/2007/relationships/slicerCache" Target="slicerCaches/slicerCache2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21" Type="http://schemas.openxmlformats.org/officeDocument/2006/relationships/pivotTable" Target="pivotTables/pivotTable1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50" Type="http://schemas.openxmlformats.org/officeDocument/2006/relationships/customXml" Target="../customXml/item23.xml"/><Relationship Id="rId55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2.xml"/><Relationship Id="rId11" Type="http://schemas.openxmlformats.org/officeDocument/2006/relationships/pivotCacheDefinition" Target="pivotCache/pivotCacheDefinition1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3" Type="http://schemas.openxmlformats.org/officeDocument/2006/relationships/customXml" Target="../customXml/item26.xml"/><Relationship Id="rId58" Type="http://schemas.openxmlformats.org/officeDocument/2006/relationships/customXml" Target="../customXml/item31.xml"/><Relationship Id="rId5" Type="http://schemas.openxmlformats.org/officeDocument/2006/relationships/worksheet" Target="worksheets/sheet5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48" Type="http://schemas.openxmlformats.org/officeDocument/2006/relationships/customXml" Target="../customXml/item21.xml"/><Relationship Id="rId56" Type="http://schemas.openxmlformats.org/officeDocument/2006/relationships/customXml" Target="../customXml/item2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microsoft.com/office/2007/relationships/slicerCache" Target="slicerCaches/slicerCache1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59" Type="http://schemas.openxmlformats.org/officeDocument/2006/relationships/customXml" Target="../customXml/item32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14.xml"/><Relationship Id="rId54" Type="http://schemas.openxmlformats.org/officeDocument/2006/relationships/customXml" Target="../customXml/item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49" Type="http://schemas.openxmlformats.org/officeDocument/2006/relationships/customXml" Target="../customXml/item22.xml"/><Relationship Id="rId57" Type="http://schemas.openxmlformats.org/officeDocument/2006/relationships/customXml" Target="../customXml/item30.xml"/><Relationship Id="rId10" Type="http://schemas.openxmlformats.org/officeDocument/2006/relationships/worksheet" Target="worksheets/sheet10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52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rgbClr val="B39563"/>
            </a:solidFill>
            <a:round/>
          </a:ln>
          <a:effectLst/>
        </c:spPr>
        <c:marker>
          <c:symbol val="x"/>
          <c:size val="7"/>
          <c:spPr>
            <a:solidFill>
              <a:srgbClr val="B39563"/>
            </a:solidFill>
            <a:ln w="9525">
              <a:solidFill>
                <a:srgbClr val="B3956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rgbClr val="313829"/>
            </a:solidFill>
            <a:round/>
          </a:ln>
          <a:effectLst/>
        </c:spPr>
        <c:marker>
          <c:symbol val="circle"/>
          <c:size val="7"/>
          <c:spPr>
            <a:solidFill>
              <a:srgbClr val="313829"/>
            </a:solidFill>
            <a:ln w="9525">
              <a:solidFill>
                <a:srgbClr val="31382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Soma de Custo Compra</c:v>
          </c:tx>
          <c:spPr>
            <a:ln w="28575" cap="rnd">
              <a:solidFill>
                <a:srgbClr val="B39563"/>
              </a:solidFill>
              <a:round/>
            </a:ln>
            <a:effectLst/>
          </c:spPr>
          <c:marker>
            <c:symbol val="x"/>
            <c:size val="7"/>
            <c:spPr>
              <a:solidFill>
                <a:srgbClr val="B39563"/>
              </a:solidFill>
              <a:ln w="9525">
                <a:solidFill>
                  <a:srgbClr val="B3956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297.5</c:v>
              </c:pt>
              <c:pt idx="1">
                <c:v>378.75</c:v>
              </c:pt>
              <c:pt idx="2">
                <c:v>922.5</c:v>
              </c:pt>
              <c:pt idx="3">
                <c:v>362.5</c:v>
              </c:pt>
              <c:pt idx="4">
                <c:v>723.75</c:v>
              </c:pt>
              <c:pt idx="5">
                <c:v>376.25</c:v>
              </c:pt>
              <c:pt idx="6">
                <c:v>355</c:v>
              </c:pt>
              <c:pt idx="7">
                <c:v>431.25</c:v>
              </c:pt>
              <c:pt idx="8">
                <c:v>806</c:v>
              </c:pt>
              <c:pt idx="9">
                <c:v>247.75</c:v>
              </c:pt>
              <c:pt idx="10">
                <c:v>218.75</c:v>
              </c:pt>
              <c:pt idx="11">
                <c:v>410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DDA-48D0-83B2-F1097D56580A}"/>
            </c:ext>
          </c:extLst>
        </c:ser>
        <c:ser>
          <c:idx val="1"/>
          <c:order val="1"/>
          <c:tx>
            <c:v>Soma de Valor da Venda</c:v>
          </c:tx>
          <c:spPr>
            <a:ln w="28575" cap="rnd">
              <a:solidFill>
                <a:srgbClr val="313829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13829"/>
              </a:solidFill>
              <a:ln w="9525">
                <a:solidFill>
                  <a:srgbClr val="313829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"R$"#,##0.00_);\("R$"#,##0.00\)</c:formatCode>
              <c:ptCount val="12"/>
              <c:pt idx="0">
                <c:v>1475</c:v>
              </c:pt>
              <c:pt idx="1">
                <c:v>1652.5</c:v>
              </c:pt>
              <c:pt idx="2">
                <c:v>2302.5</c:v>
              </c:pt>
              <c:pt idx="3">
                <c:v>1507.5</c:v>
              </c:pt>
              <c:pt idx="4">
                <c:v>1372</c:v>
              </c:pt>
              <c:pt idx="5">
                <c:v>1145</c:v>
              </c:pt>
              <c:pt idx="6">
                <c:v>2217.5</c:v>
              </c:pt>
              <c:pt idx="7">
                <c:v>1621.5</c:v>
              </c:pt>
              <c:pt idx="8">
                <c:v>2234</c:v>
              </c:pt>
              <c:pt idx="9">
                <c:v>1508</c:v>
              </c:pt>
              <c:pt idx="10">
                <c:v>811.5</c:v>
              </c:pt>
              <c:pt idx="11">
                <c:v>1195.5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DDA-48D0-83B2-F1097D56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855391"/>
        <c:axId val="726511423"/>
      </c:lineChart>
      <c:catAx>
        <c:axId val="723855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5114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65114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crossAx val="723855391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[Controle_Estoque_Cafe_Bistro_RPO.xlsx]PivotChartTable2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[Controle_Estoque_Cafe_Bistro_RPO.xlsx]Entradas vs Saídas!Entradas vs Saídas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313829"/>
          </a:solidFill>
          <a:ln>
            <a:solidFill>
              <a:srgbClr val="31382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B39563"/>
          </a:solidFill>
          <a:ln>
            <a:solidFill>
              <a:srgbClr val="B3956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313829"/>
          </a:solidFill>
          <a:ln>
            <a:solidFill>
              <a:srgbClr val="31382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B39563"/>
          </a:solidFill>
          <a:ln>
            <a:solidFill>
              <a:srgbClr val="B3956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B39563"/>
          </a:solidFill>
          <a:ln>
            <a:solidFill>
              <a:srgbClr val="B3956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720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'Entradas vs Saídas'!$C$3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rgbClr val="313829"/>
            </a:solidFill>
            <a:ln>
              <a:solidFill>
                <a:srgbClr val="31382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Saídas'!$C$4:$C$16</c:f>
              <c:numCache>
                <c:formatCode>General</c:formatCode>
                <c:ptCount val="12"/>
                <c:pt idx="0">
                  <c:v>390</c:v>
                </c:pt>
                <c:pt idx="1">
                  <c:v>440</c:v>
                </c:pt>
                <c:pt idx="2">
                  <c:v>640</c:v>
                </c:pt>
                <c:pt idx="3">
                  <c:v>350</c:v>
                </c:pt>
                <c:pt idx="4">
                  <c:v>285</c:v>
                </c:pt>
                <c:pt idx="5">
                  <c:v>410</c:v>
                </c:pt>
                <c:pt idx="6">
                  <c:v>350</c:v>
                </c:pt>
                <c:pt idx="7">
                  <c:v>345</c:v>
                </c:pt>
                <c:pt idx="8">
                  <c:v>399</c:v>
                </c:pt>
                <c:pt idx="9">
                  <c:v>236</c:v>
                </c:pt>
                <c:pt idx="10">
                  <c:v>280</c:v>
                </c:pt>
                <c:pt idx="1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9-47B1-9451-8588B8E4CEBD}"/>
            </c:ext>
          </c:extLst>
        </c:ser>
        <c:ser>
          <c:idx val="1"/>
          <c:order val="1"/>
          <c:tx>
            <c:strRef>
              <c:f>'Entradas vs Saídas'!$D$3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solidFill>
                <a:srgbClr val="B395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72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Saídas'!$D$4:$D$16</c:f>
              <c:numCache>
                <c:formatCode>General</c:formatCode>
                <c:ptCount val="12"/>
                <c:pt idx="0">
                  <c:v>210</c:v>
                </c:pt>
                <c:pt idx="1">
                  <c:v>235</c:v>
                </c:pt>
                <c:pt idx="2">
                  <c:v>315</c:v>
                </c:pt>
                <c:pt idx="3">
                  <c:v>215</c:v>
                </c:pt>
                <c:pt idx="4">
                  <c:v>177</c:v>
                </c:pt>
                <c:pt idx="5">
                  <c:v>170</c:v>
                </c:pt>
                <c:pt idx="6">
                  <c:v>295</c:v>
                </c:pt>
                <c:pt idx="7">
                  <c:v>263</c:v>
                </c:pt>
                <c:pt idx="8">
                  <c:v>265</c:v>
                </c:pt>
                <c:pt idx="9">
                  <c:v>163</c:v>
                </c:pt>
                <c:pt idx="10">
                  <c:v>119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9-47B1-9451-8588B8E4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86639"/>
        <c:axId val="725112543"/>
      </c:barChart>
      <c:catAx>
        <c:axId val="81698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112543"/>
        <c:crosses val="autoZero"/>
        <c:auto val="1"/>
        <c:lblAlgn val="ctr"/>
        <c:lblOffset val="100"/>
        <c:noMultiLvlLbl val="0"/>
      </c:catAx>
      <c:valAx>
        <c:axId val="725112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698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[Controle_Estoque_Cafe_Bistro_RPO.xlsx]Top 5 Mais Vendidos!Top 5 Mais Vendidos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13829"/>
          </a:solidFill>
          <a:ln>
            <a:solidFill>
              <a:srgbClr val="31382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6000" tIns="36000" rIns="36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B39563"/>
          </a:solidFill>
          <a:ln>
            <a:solidFill>
              <a:srgbClr val="B3956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13829"/>
          </a:solidFill>
          <a:ln>
            <a:solidFill>
              <a:srgbClr val="31382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39563"/>
          </a:solidFill>
          <a:ln>
            <a:solidFill>
              <a:srgbClr val="B3956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342772057338991"/>
          <c:y val="2.8923323850825228E-3"/>
          <c:w val="0.69789054096227354"/>
          <c:h val="0.985888843717305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Mais Vendidos'!$C$3</c:f>
              <c:strCache>
                <c:ptCount val="1"/>
                <c:pt idx="0">
                  <c:v>Qtds Compradas</c:v>
                </c:pt>
              </c:strCache>
            </c:strRef>
          </c:tx>
          <c:spPr>
            <a:solidFill>
              <a:srgbClr val="313829"/>
            </a:solidFill>
            <a:ln>
              <a:solidFill>
                <a:srgbClr val="31382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'Top 5 Mais Vendidos'!$C$4:$C$9</c:f>
              <c:numCache>
                <c:formatCode>General</c:formatCode>
                <c:ptCount val="5"/>
                <c:pt idx="0">
                  <c:v>1635</c:v>
                </c:pt>
                <c:pt idx="1">
                  <c:v>750</c:v>
                </c:pt>
                <c:pt idx="2">
                  <c:v>620</c:v>
                </c:pt>
                <c:pt idx="3">
                  <c:v>550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23-4F95-9074-A3B975C3FBE3}"/>
            </c:ext>
          </c:extLst>
        </c:ser>
        <c:ser>
          <c:idx val="1"/>
          <c:order val="1"/>
          <c:tx>
            <c:strRef>
              <c:f>'Top 5 Mais Vendidos'!$D$3</c:f>
              <c:strCache>
                <c:ptCount val="1"/>
                <c:pt idx="0">
                  <c:v>Qtds Vendidas</c:v>
                </c:pt>
              </c:strCache>
            </c:strRef>
          </c:tx>
          <c:spPr>
            <a:solidFill>
              <a:srgbClr val="B39563"/>
            </a:solidFill>
            <a:ln>
              <a:solidFill>
                <a:srgbClr val="B395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'Top 5 Mais Vendidos'!$D$4:$D$9</c:f>
              <c:numCache>
                <c:formatCode>General</c:formatCode>
                <c:ptCount val="5"/>
                <c:pt idx="0">
                  <c:v>945</c:v>
                </c:pt>
                <c:pt idx="1">
                  <c:v>500</c:v>
                </c:pt>
                <c:pt idx="2">
                  <c:v>400</c:v>
                </c:pt>
                <c:pt idx="3">
                  <c:v>245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23-4F95-9074-A3B975C3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8704543"/>
        <c:axId val="726516383"/>
      </c:barChart>
      <c:catAx>
        <c:axId val="93870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516383"/>
        <c:crosses val="autoZero"/>
        <c:auto val="1"/>
        <c:lblAlgn val="ctr"/>
        <c:lblOffset val="100"/>
        <c:noMultiLvlLbl val="0"/>
      </c:catAx>
      <c:valAx>
        <c:axId val="7265163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870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[Controle_Estoque_Cafe_Bistro_RPO.xlsx]Top 5 Maior Faturamento Oculta!Top 5 Maior Faturamento Oculta</c:name>
    <c:fmtId val="1"/>
  </c:pivotSource>
  <c:chart>
    <c:autoTitleDeleted val="1"/>
    <c:pivotFmts>
      <c:pivotFmt>
        <c:idx val="0"/>
        <c:spPr>
          <a:solidFill>
            <a:srgbClr val="B39563"/>
          </a:solidFill>
          <a:ln>
            <a:solidFill>
              <a:srgbClr val="B3956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39563"/>
          </a:solidFill>
          <a:ln>
            <a:solidFill>
              <a:srgbClr val="B3956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39563"/>
          </a:solidFill>
          <a:ln>
            <a:solidFill>
              <a:srgbClr val="B3956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Maior Faturamento Oculta'!$C$3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solidFill>
                <a:srgbClr val="B395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Maior Faturamento Oculta'!$B$4:$B$9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Refrigerante</c:v>
                </c:pt>
                <c:pt idx="4">
                  <c:v>Coxinha</c:v>
                </c:pt>
              </c:strCache>
            </c:strRef>
          </c:cat>
          <c:val>
            <c:numRef>
              <c:f>'Top 5 Maior Faturamento Oculta'!$C$4:$C$9</c:f>
              <c:numCache>
                <c:formatCode>"R$"#,##0.00_);\("R$"#,##0.00\)</c:formatCode>
                <c:ptCount val="5"/>
                <c:pt idx="0">
                  <c:v>5670</c:v>
                </c:pt>
                <c:pt idx="1">
                  <c:v>4250</c:v>
                </c:pt>
                <c:pt idx="2">
                  <c:v>3000</c:v>
                </c:pt>
                <c:pt idx="3">
                  <c:v>1680</c:v>
                </c:pt>
                <c:pt idx="4">
                  <c:v>1592.5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E0-4581-8725-F14DEF7F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370463"/>
        <c:axId val="725104607"/>
      </c:barChart>
      <c:catAx>
        <c:axId val="19293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104607"/>
        <c:crosses val="autoZero"/>
        <c:auto val="1"/>
        <c:lblAlgn val="ctr"/>
        <c:lblOffset val="100"/>
        <c:noMultiLvlLbl val="0"/>
      </c:catAx>
      <c:valAx>
        <c:axId val="7251046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1"/>
        <c:majorTickMark val="none"/>
        <c:minorTickMark val="none"/>
        <c:tickLblPos val="nextTo"/>
        <c:crossAx val="192937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'Entradas vs Sa&#237;das'!A1"/><Relationship Id="rId7" Type="http://schemas.openxmlformats.org/officeDocument/2006/relationships/hyperlink" Target="#'Top 5 Maior Faturamento'!A1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5" Type="http://schemas.openxmlformats.org/officeDocument/2006/relationships/hyperlink" Target="#'Top 5 Mais Vendidos'!A1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93617</xdr:colOff>
      <xdr:row>6</xdr:row>
      <xdr:rowOff>91946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F116A34-1596-4D5C-8BBF-FB9FB42FC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36817" cy="791193"/>
        </a:xfrm>
        <a:prstGeom prst="rect">
          <a:avLst/>
        </a:prstGeom>
      </xdr:spPr>
    </xdr:pic>
    <xdr:clientData/>
  </xdr:twoCellAnchor>
  <xdr:twoCellAnchor>
    <xdr:from>
      <xdr:col>14</xdr:col>
      <xdr:colOff>38100</xdr:colOff>
      <xdr:row>14</xdr:row>
      <xdr:rowOff>45720</xdr:rowOff>
    </xdr:from>
    <xdr:to>
      <xdr:col>53</xdr:col>
      <xdr:colOff>121919</xdr:colOff>
      <xdr:row>30</xdr:row>
      <xdr:rowOff>76199</xdr:rowOff>
    </xdr:to>
    <xdr:graphicFrame macro="">
      <xdr:nvGraphicFramePr>
        <xdr:cNvPr id="3" name="Graf_Faturamento_Despesas">
          <a:extLst>
            <a:ext uri="{FF2B5EF4-FFF2-40B4-BE49-F238E27FC236}">
              <a16:creationId xmlns:a16="http://schemas.microsoft.com/office/drawing/2014/main" id="{4915A8A7-FEC9-5C0F-7060-13B8FCF6C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143435</xdr:colOff>
      <xdr:row>0</xdr:row>
      <xdr:rowOff>61857</xdr:rowOff>
    </xdr:from>
    <xdr:to>
      <xdr:col>80</xdr:col>
      <xdr:colOff>8964</xdr:colOff>
      <xdr:row>5</xdr:row>
      <xdr:rowOff>55151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9DD320C5-CC79-44FE-8DC2-BA16F947D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635" y="61857"/>
              <a:ext cx="10031505" cy="5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35859</xdr:colOff>
      <xdr:row>7</xdr:row>
      <xdr:rowOff>26894</xdr:rowOff>
    </xdr:from>
    <xdr:to>
      <xdr:col>13</xdr:col>
      <xdr:colOff>116541</xdr:colOff>
      <xdr:row>19</xdr:row>
      <xdr:rowOff>44824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mpresa">
              <a:extLst>
                <a:ext uri="{FF2B5EF4-FFF2-40B4-BE49-F238E27FC236}">
                  <a16:creationId xmlns:a16="http://schemas.microsoft.com/office/drawing/2014/main" id="{357F6EFD-4B08-6742-F76E-B2D5FFA11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59" y="842682"/>
              <a:ext cx="2178423" cy="1416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19</xdr:row>
      <xdr:rowOff>97716</xdr:rowOff>
    </xdr:from>
    <xdr:to>
      <xdr:col>13</xdr:col>
      <xdr:colOff>107577</xdr:colOff>
      <xdr:row>48</xdr:row>
      <xdr:rowOff>8965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to">
              <a:extLst>
                <a:ext uri="{FF2B5EF4-FFF2-40B4-BE49-F238E27FC236}">
                  <a16:creationId xmlns:a16="http://schemas.microsoft.com/office/drawing/2014/main" id="{9529ABC3-420C-71BB-9350-27532CC467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2311998"/>
              <a:ext cx="2151978" cy="3290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35859</xdr:colOff>
      <xdr:row>34</xdr:row>
      <xdr:rowOff>35859</xdr:rowOff>
    </xdr:from>
    <xdr:to>
      <xdr:col>53</xdr:col>
      <xdr:colOff>125506</xdr:colOff>
      <xdr:row>47</xdr:row>
      <xdr:rowOff>80683</xdr:rowOff>
    </xdr:to>
    <xdr:graphicFrame macro="">
      <xdr:nvGraphicFramePr>
        <xdr:cNvPr id="10" name="Gráfic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48788B-D95C-5DD4-FA4C-F0DCB0179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44823</xdr:colOff>
      <xdr:row>14</xdr:row>
      <xdr:rowOff>44824</xdr:rowOff>
    </xdr:from>
    <xdr:to>
      <xdr:col>79</xdr:col>
      <xdr:colOff>116541</xdr:colOff>
      <xdr:row>30</xdr:row>
      <xdr:rowOff>71718</xdr:rowOff>
    </xdr:to>
    <xdr:graphicFrame macro="">
      <xdr:nvGraphicFramePr>
        <xdr:cNvPr id="11" name="Gráfico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D310FC-777F-26F1-64F7-6940365A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35859</xdr:colOff>
      <xdr:row>34</xdr:row>
      <xdr:rowOff>35859</xdr:rowOff>
    </xdr:from>
    <xdr:to>
      <xdr:col>79</xdr:col>
      <xdr:colOff>125506</xdr:colOff>
      <xdr:row>47</xdr:row>
      <xdr:rowOff>80683</xdr:rowOff>
    </xdr:to>
    <xdr:graphicFrame macro="">
      <xdr:nvGraphicFramePr>
        <xdr:cNvPr id="12" name="Gráfico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EA0DB76-4480-8F09-56A4-118B2B34B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to Pereira Orenha" refreshedDate="45237.491839120368" createdVersion="5" refreshedVersion="8" minRefreshableVersion="3" recordCount="0" supportSubquery="1" supportAdvancedDrill="1" xr:uid="{C1CD1C50-BADE-4D18-9CA4-65B856524F1C}">
  <cacheSource type="external" connectionId="2"/>
  <cacheFields count="3">
    <cacheField name="[TB_Produtos].[Produto].[Produto]" caption="Produto" numFmtId="0" hierarchy="20" level="1">
      <sharedItems count="5">
        <s v="Café"/>
        <s v="Chocolate Quente"/>
        <s v="Coxinha"/>
        <s v="Pão de Queijo"/>
        <s v="Refrigerante"/>
      </sharedItems>
    </cacheField>
    <cacheField name="[Measures].[Faturamento]" caption="Faturamento" numFmtId="0" hierarchy="46" level="32767"/>
    <cacheField name="[Measures].[_Faturamento Status]" caption="_Faturamento Status" numFmtId="0" hierarchy="56" level="32767"/>
  </cacheFields>
  <cacheHierarchies count="5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1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oneField="1" hidden="1">
      <fieldsUsage count="1">
        <fieldUsage x="2"/>
      </fieldsUsage>
    </cacheHierarchy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to Pereira Orenha" refreshedDate="45237.494339814817" createdVersion="5" refreshedVersion="8" minRefreshableVersion="3" recordCount="0" supportSubquery="1" supportAdvancedDrill="1" xr:uid="{1E75339A-0E9A-4F31-A456-EF4A1CA762C1}">
  <cacheSource type="external" connectionId="2"/>
  <cacheFields count="5">
    <cacheField name="[Measures].[Faturamento]" caption="Faturamento" numFmtId="0" hierarchy="46" level="32767"/>
    <cacheField name="[Measures].[Despesas]" caption="Despesas" numFmtId="0" hierarchy="41" level="32767"/>
    <cacheField name="[Measures].[Margem_Lucro]" caption="Margem_Lucro" numFmtId="0" hierarchy="42" level="32767"/>
    <cacheField name="[Measures].[Média de Vendas]" caption="Média de Vendas" numFmtId="0" hierarchy="43" level="32767"/>
    <cacheField name="[TB_Fornecedor].[Empresa].[Empresa]" caption="Empresa" numFmtId="0" hierarchy="15" level="1">
      <sharedItems containsSemiMixedTypes="0" containsNonDate="0" containsString="0"/>
    </cacheField>
  </cacheFields>
  <cacheHierarchies count="5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4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2"/>
      </fieldsUsage>
    </cacheHierarchy>
    <cacheHierarchy uniqueName="[Measures].[Média de Vendas]" caption="Média de Vendas" measure="1" displayFolder="" measureGroup="TB_Saídas" count="0" oneField="1">
      <fieldsUsage count="1">
        <fieldUsage x="3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to Pereira Orenha" refreshedDate="45237.494667824074" createdVersion="5" refreshedVersion="8" minRefreshableVersion="3" recordCount="0" supportSubquery="1" supportAdvancedDrill="1" xr:uid="{D289E83B-EC28-427E-9EFC-9FD32C815362}">
  <cacheSource type="external" connectionId="2"/>
  <cacheFields count="2">
    <cacheField name="[TB_Produtos].[Produto].[Produto]" caption="Produto" numFmtId="0" hierarchy="20" level="1">
      <sharedItems count="5">
        <s v="Café"/>
        <s v="Chocolate Quente"/>
        <s v="Coxinha"/>
        <s v="Pão de Queijo"/>
        <s v="Refrigerante"/>
      </sharedItems>
    </cacheField>
    <cacheField name="[Measures].[Faturamento]" caption="Faturamento" numFmtId="0" hierarchy="46" level="32767"/>
  </cacheFields>
  <cacheHierarchies count="5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1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to Pereira Orenha" refreshedDate="45237.496651041663" createdVersion="5" refreshedVersion="8" minRefreshableVersion="3" recordCount="0" supportSubquery="1" supportAdvancedDrill="1" xr:uid="{6885F56F-ABCD-44E9-B9EB-5A3F021F0825}">
  <cacheSource type="external" connectionId="2"/>
  <cacheFields count="3"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oma de Quantidade Comprada]" caption="Soma de Quantidade Comprada" numFmtId="0" hierarchy="33" level="32767"/>
    <cacheField name="[Measures].[Soma de Quantidade Vendida]" caption="Soma de Quantidade Vendida" numFmtId="0" hierarchy="38" level="32767"/>
  </cacheFields>
  <cacheHierarchies count="5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to Pereira Orenha" refreshedDate="45237.500724189813" createdVersion="5" refreshedVersion="8" minRefreshableVersion="3" recordCount="0" supportSubquery="1" supportAdvancedDrill="1" xr:uid="{99FC0358-F6BB-4977-97CD-F55023349559}">
  <cacheSource type="external" connectionId="2"/>
  <cacheFields count="3">
    <cacheField name="[TB_Produtos].[Produto].[Produto]" caption="Produto" numFmtId="0" hierarchy="20" level="1">
      <sharedItems count="5">
        <s v="Café"/>
        <s v="Chocolate Quente"/>
        <s v="Coxinha"/>
        <s v="Pão de Queijo"/>
        <s v="Refrigerante"/>
      </sharedItems>
    </cacheField>
    <cacheField name="[Measures].[Qtds Compradas]" caption="Qtds Compradas" numFmtId="0" hierarchy="44" level="32767"/>
    <cacheField name="[Measures].[Qtds Vendidas]" caption="Qtds Vendidas" numFmtId="0" hierarchy="45" level="32767"/>
  </cacheFields>
  <cacheHierarchies count="5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 oneField="1">
      <fieldsUsage count="1">
        <fieldUsage x="1"/>
      </fieldsUsage>
    </cacheHierarchy>
    <cacheHierarchy uniqueName="[Measures].[Qtds Vendidas]" caption="Qtds Vendidas" measure="1" displayFolder="" measureGroup="TB_Saídas" count="0" oneField="1">
      <fieldsUsage count="1">
        <fieldUsage x="2"/>
      </fieldsUsage>
    </cacheHierarchy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to Pereira Orenha" refreshedDate="45237.489151504633" createdVersion="3" refreshedVersion="8" minRefreshableVersion="3" recordCount="0" supportSubquery="1" supportAdvancedDrill="1" xr:uid="{F8C9922A-9DC0-4F1E-BB0A-F3F39B1D926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extLst>
    <ext xmlns:x14="http://schemas.microsoft.com/office/spreadsheetml/2009/9/main" uri="{725AE2AE-9491-48be-B2B4-4EB974FC3084}">
      <x14:pivotCacheDefinition slicerData="1" pivotCacheId="1062240726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to Pereira Orenha" refreshedDate="45237.494339467594" createdVersion="5" refreshedVersion="8" minRefreshableVersion="3" recordCount="0" supportSubquery="1" supportAdvancedDrill="1" xr:uid="{ADFBA493-A7CB-41FE-9454-BE52D5E3E88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a de Custo Compra]" caption="Soma de Custo Compra" numFmtId="0" hierarchy="37" level="32767"/>
    <cacheField name="[Measures].[Soma de Valor da Venda]" caption="Soma de Valor da Venda" numFmtId="0" hierarchy="40" level="32767"/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TB_Fornecedor].[Empresa].[Empresa]" caption="Empresa" numFmtId="0" hierarchy="15" level="1">
      <sharedItems containsSemiMixedTypes="0" containsNonDate="0" containsString="0"/>
    </cacheField>
  </cacheFields>
  <cacheHierarchies count="5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3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1434874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79777-2FA7-4929-B138-DE3FABBD3408}" name="PivotChartTable2" cacheId="862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2">
  <location ref="A1:C14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ompra" fld="0" baseField="0" baseItem="0"/>
    <dataField name="Soma de Valor da Venda" fld="1" baseField="0" baseItem="0"/>
  </dataFields>
  <chartFormats count="24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\$ #,0.00;-\$ #,0.00;\$ #,0.00"/>
        <x15:serverFormat format="&quot;R$&quot; #,0.00;-&quot;R$&quot; #,0.00;&quot;R$&quot; #,0.00"/>
      </x15:pivotTableServerFormats>
    </ext>
    <ext xmlns:x15="http://schemas.microsoft.com/office/spreadsheetml/2010/11/main" uri="{44433962-1CF7-4059-B4EE-95C3D5FFCF73}">
      <x15:pivotTableData rowCount="13" columnCount="2" cacheId="1143487478">
        <x15:pivotRow count="2">
          <x15:c>
            <x15:v>297.5</x15:v>
            <x15:x in="0"/>
          </x15:c>
          <x15:c>
            <x15:v>1475</x15:v>
            <x15:x in="1"/>
          </x15:c>
        </x15:pivotRow>
        <x15:pivotRow count="2">
          <x15:c>
            <x15:v>378.75</x15:v>
            <x15:x in="0"/>
          </x15:c>
          <x15:c>
            <x15:v>1652.5</x15:v>
            <x15:x in="1"/>
          </x15:c>
        </x15:pivotRow>
        <x15:pivotRow count="2">
          <x15:c>
            <x15:v>922.5</x15:v>
            <x15:x in="0"/>
          </x15:c>
          <x15:c>
            <x15:v>2302.5</x15:v>
            <x15:x in="1"/>
          </x15:c>
        </x15:pivotRow>
        <x15:pivotRow count="2">
          <x15:c>
            <x15:v>362.5</x15:v>
            <x15:x in="0"/>
          </x15:c>
          <x15:c>
            <x15:v>1507.5</x15:v>
            <x15:x in="1"/>
          </x15:c>
        </x15:pivotRow>
        <x15:pivotRow count="2">
          <x15:c>
            <x15:v>723.75</x15:v>
            <x15:x in="0"/>
          </x15:c>
          <x15:c>
            <x15:v>1372</x15:v>
            <x15:x in="1"/>
          </x15:c>
        </x15:pivotRow>
        <x15:pivotRow count="2">
          <x15:c>
            <x15:v>376.25</x15:v>
            <x15:x in="0"/>
          </x15:c>
          <x15:c>
            <x15:v>1145</x15:v>
            <x15:x in="1"/>
          </x15:c>
        </x15:pivotRow>
        <x15:pivotRow count="2">
          <x15:c>
            <x15:v>355</x15:v>
            <x15:x in="0"/>
          </x15:c>
          <x15:c>
            <x15:v>2217.5</x15:v>
            <x15:x in="1"/>
          </x15:c>
        </x15:pivotRow>
        <x15:pivotRow count="2">
          <x15:c>
            <x15:v>431.25</x15:v>
            <x15:x in="0"/>
          </x15:c>
          <x15:c>
            <x15:v>1621.5</x15:v>
            <x15:x in="1"/>
          </x15:c>
        </x15:pivotRow>
        <x15:pivotRow count="2">
          <x15:c>
            <x15:v>806</x15:v>
            <x15:x in="0"/>
          </x15:c>
          <x15:c>
            <x15:v>2234</x15:v>
            <x15:x in="1"/>
          </x15:c>
        </x15:pivotRow>
        <x15:pivotRow count="2">
          <x15:c>
            <x15:v>247.75</x15:v>
            <x15:x in="0"/>
          </x15:c>
          <x15:c>
            <x15:v>1508</x15:v>
            <x15:x in="1"/>
          </x15:c>
        </x15:pivotRow>
        <x15:pivotRow count="2">
          <x15:c>
            <x15:v>218.75</x15:v>
            <x15:x in="0"/>
          </x15:c>
          <x15:c>
            <x15:v>811.5</x15:v>
            <x15:x in="1"/>
          </x15:c>
        </x15:pivotRow>
        <x15:pivotRow count="2">
          <x15:c>
            <x15:v>410</x15:v>
            <x15:x in="0"/>
          </x15:c>
          <x15:c>
            <x15:v>1195.5</x15:v>
            <x15:x in="1"/>
          </x15:c>
        </x15:pivotRow>
        <x15:pivotRow count="2">
          <x15:c>
            <x15:v>5530</x15:v>
            <x15:x in="0"/>
          </x15:c>
          <x15:c>
            <x15:v>19042.5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í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58898-91F0-4163-973D-A5854F60023C}" name="Indicadores_Principais" cacheId="865" applyNumberFormats="0" applyBorderFormats="0" applyFontFormats="0" applyPatternFormats="0" applyAlignmentFormats="0" applyWidthHeightFormats="1" dataCaption="Valores" tag="895bc367-8142-49e0-a333-e88ee5fc2272" updatedVersion="8" minRefreshableVersion="3" useAutoFormatting="1" itemPrintTitles="1" createdVersion="5" indent="0" outline="1" outlineData="1" multipleFieldFilters="0">
  <location ref="B3:E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 numFmtId="9"/>
    <dataField fld="3" subtotal="count" baseField="0" baseItem="0" numFmtId="1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59"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56158-4ACD-4D38-8703-787801DF89B8}" name="Entradas vs Saídas" cacheId="895" applyNumberFormats="0" applyBorderFormats="0" applyFontFormats="0" applyPatternFormats="0" applyAlignmentFormats="0" applyWidthHeightFormats="1" dataCaption="Valores" tag="4e940c36-8f90-4887-82c0-a44b44803b39" updatedVersion="8" minRefreshableVersion="3" useAutoFormatting="1" itemPrintTitles="1" createdVersion="5" indent="0" outline="1" outlineData="1" multipleFieldFilters="0" chartFormat="2">
  <location ref="B3:D16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 Comprada" fld="1" baseField="0" baseItem="0"/>
    <dataField name="Soma de Quantidade Vendida" fld="2" baseField="0" baseItem="0"/>
  </dataFields>
  <chartFormats count="2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B_Entradas]"/>
        <x15:activeTabTopLevelEntity name="[TB_Saídas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7A416-2FA2-44BD-9C45-E734C2A61849}" name="Top 5 Mais Vendidos" cacheId="937" applyNumberFormats="0" applyBorderFormats="0" applyFontFormats="0" applyPatternFormats="0" applyAlignmentFormats="0" applyWidthHeightFormats="1" dataCaption="Valores" tag="6426c671-5c83-4c7a-8fb4-d9e2c4d0a76b" updatedVersion="8" minRefreshableVersion="3" useAutoFormatting="1" subtotalHiddenItems="1" itemPrintTitles="1" createdVersion="5" indent="0" outline="1" outlineData="1" multipleFieldFilters="0" chartFormat="2">
  <location ref="B3:D9" firstHeaderRow="0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3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Qtds Vendidas" fld="2" subtotal="count" baseField="0" baseItem="0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5" filterVal="5"/>
        </filterColumn>
      </autoFilter>
    </filter>
  </filters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  <x15:activeTabTopLevelEntity name="[TB_Entradas]"/>
        <x15:activeTabTopLevelEntity name="[Calendário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66162-488B-45BE-AB10-0B9278CBC9C6}" name="Top 5 Maior Faturamento Oculta" cacheId="877" applyNumberFormats="0" applyBorderFormats="0" applyFontFormats="0" applyPatternFormats="0" applyAlignmentFormats="0" applyWidthHeightFormats="1" dataCaption="Valores" tag="fa7217df-f75e-42aa-9d0f-073df683859f" updatedVersion="8" minRefreshableVersion="3" useAutoFormatting="1" subtotalHiddenItems="1" itemPrintTitles="1" createdVersion="5" indent="0" outline="1" outlineData="1" multipleFieldFilters="0" chartFormat="2">
  <location ref="B3:C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Faturamento" fld="1" subtotal="count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2" iMeasureHier="46">
      <autoFilter ref="A1">
        <filterColumn colId="0">
          <top10 val="5" filterVal="5"/>
        </filterColumn>
      </autoFilter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34EF4-6FDE-4F4F-9976-14005CA4AEAB}" name="Top 5 Maior Faturamento" cacheId="661" applyNumberFormats="0" applyBorderFormats="0" applyFontFormats="0" applyPatternFormats="0" applyAlignmentFormats="0" applyWidthHeightFormats="1" dataCaption="Valores" tag="bd1de0c5-aa2b-4bb9-a102-c8063980848b" updatedVersion="8" minRefreshableVersion="3" useAutoFormatting="1" itemPrintTitles="1" createdVersion="5" indent="0" outline="1" outlineData="1" multipleFieldFilters="0">
  <location ref="B3:D9" firstHeaderRow="0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3"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aturamento" fld="1" subtotal="count" baseField="0" baseItem="0"/>
    <dataField name="Faturamento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59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1" iMeasureHier="46">
      <autoFilter ref="A1">
        <filterColumn colId="0">
          <top10 val="5" filterVal="5"/>
        </filterColumn>
      </autoFilter>
    </filter>
  </filters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ierarquia_de_Datas" xr10:uid="{B6AD7B5D-7C5E-408F-B63E-A1ADA6528C4D}" sourceName="[Calendário].[Hierarquia de Datas]">
  <pivotTables>
    <pivotTable tabId="10" name="Indicadores_Principais"/>
    <pivotTable tabId="11" name="Entradas vs Saídas"/>
    <pivotTable tabId="12" name="Top 5 Mais Vendidos"/>
    <pivotTable tabId="13" name="Top 5 Maior Faturamento Oculta"/>
  </pivotTables>
  <data>
    <olap pivotCacheId="1062240726">
      <levels count="4">
        <level uniqueName="[Calendário].[Hierarquia de Datas].[(All)]" sourceCaption="(All)" count="0"/>
        <level uniqueName="[Calendário].[Hierarquia de Datas].[Ano]" sourceCaption="Ano" count="0"/>
        <level uniqueName="[Calendário].[Hierarquia de Datas].[Mês]" sourceCaption="Mês" count="12">
          <ranges>
            <range startItem="0">
              <i n="[Calendário].[Hierarquia de Datas].[Mês].&amp;[janeiro]" c="janeiro">
                <p n="[Calendário].[Hierarquia de Datas].[Ano].&amp;[2022]"/>
              </i>
              <i n="[Calendário].[Hierarquia de Datas].[Mês].&amp;[fevereiro]" c="fevereiro">
                <p n="[Calendário].[Hierarquia de Datas].[Ano].&amp;[2022]"/>
              </i>
              <i n="[Calendário].[Hierarquia de Datas].[Mês].&amp;[março]" c="março">
                <p n="[Calendário].[Hierarquia de Datas].[Ano].&amp;[2022]"/>
              </i>
              <i n="[Calendário].[Hierarquia de Datas].[Mês].&amp;[abril]" c="abril">
                <p n="[Calendário].[Hierarquia de Datas].[Ano].&amp;[2022]"/>
              </i>
              <i n="[Calendário].[Hierarquia de Datas].[Mês].&amp;[maio]" c="maio">
                <p n="[Calendário].[Hierarquia de Datas].[Ano].&amp;[2022]"/>
              </i>
              <i n="[Calendário].[Hierarquia de Datas].[Mês].&amp;[junho]" c="junho">
                <p n="[Calendário].[Hierarquia de Datas].[Ano].&amp;[2022]"/>
              </i>
              <i n="[Calendário].[Hierarquia de Datas].[Mês].&amp;[julho]" c="julho">
                <p n="[Calendário].[Hierarquia de Datas].[Ano].&amp;[2022]"/>
              </i>
              <i n="[Calendário].[Hierarquia de Datas].[Mês].&amp;[agosto]" c="agosto">
                <p n="[Calendário].[Hierarquia de Datas].[Ano].&amp;[2022]"/>
              </i>
              <i n="[Calendário].[Hierarquia de Datas].[Mês].&amp;[setembro]" c="setembro">
                <p n="[Calendário].[Hierarquia de Datas].[Ano].&amp;[2022]"/>
              </i>
              <i n="[Calendário].[Hierarquia de Datas].[Mês].&amp;[outubro]" c="outubro">
                <p n="[Calendário].[Hierarquia de Datas].[Ano].&amp;[2022]"/>
              </i>
              <i n="[Calendário].[Hierarquia de Datas].[Mês].&amp;[novembro]" c="novembro">
                <p n="[Calendário].[Hierarquia de Datas].[Ano].&amp;[2022]"/>
              </i>
              <i n="[Calendário].[Hierarquia de Datas].[Mês].&amp;[dezembro]" c="dezembro">
                <p n="[Calendário].[Hierarquia de Datas].[Ano].&amp;[2022]"/>
              </i>
            </range>
          </ranges>
        </level>
        <level uniqueName="[Calendário].[Hierarquia de Datas].[DateColumn]" sourceCaption="DateColumn" count="0"/>
      </levels>
      <selections count="1">
        <selection n="[Calendário].[Hierarquia de Data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39DC83AD-7593-45A0-AE5A-03AF7A963E51}" sourceName="[TB_Fornecedor].[Empresa]">
  <pivotTables>
    <pivotTable tabId="10" name="Indicadores_Principais"/>
    <pivotTable tabId="11" name="Entradas vs Saídas"/>
    <pivotTable tabId="12" name="Top 5 Mais Vendidos"/>
    <pivotTable tabId="13" name="Top 5 Maior Faturamento Oculta"/>
  </pivotTables>
  <data>
    <olap pivotCacheId="1062240726">
      <levels count="2">
        <level uniqueName="[TB_Fornecedor].[Empresa].[(All)]" sourceCaption="(All)" count="0"/>
        <level uniqueName="[TB_Fornecedor].[Empresa].[Empresa]" sourceCaption="Empresa" count="4">
          <ranges>
            <range startItem="0">
              <i n="[TB_Fornecedor].[Empresa].&amp;[Distribuídora KS]" c="Distribuídora KS"/>
              <i n="[TB_Fornecedor].[Empresa].&amp;[Frigorífico Z]" c="Frigorífico Z"/>
              <i n="[TB_Fornecedor].[Empresa].&amp;[Mercado Express]" c="Mercado Express"/>
              <i n="[TB_Fornecedor].[Empresa].&amp;[Salgados Gran]" c="Salgados Gran"/>
            </range>
          </ranges>
        </level>
      </levels>
      <selections count="1">
        <selection n="[TB_Fornec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4B089AC-90F9-48CD-B64B-9350CE164E3B}" sourceName="[TB_Produtos].[Produto]">
  <pivotTables>
    <pivotTable tabId="10" name="Indicadores_Principais"/>
    <pivotTable tabId="11" name="Entradas vs Saídas"/>
    <pivotTable tabId="12" name="Top 5 Mais Vendidos"/>
    <pivotTable tabId="13" name="Top 5 Maior Faturamento Oculta"/>
  </pivotTables>
  <data>
    <olap pivotCacheId="1062240726">
      <levels count="2">
        <level uniqueName="[TB_Produtos].[Produto].[(All)]" sourceCaption="(All)" count="0"/>
        <level uniqueName="[TB_Produtos].[Produto].[Produto]" sourceCaption="Produto" count="27">
          <ranges>
            <range startItem="0">
              <i n="[TB_Produtos].[Produto].&amp;[Água]" c="Água"/>
              <i n="[TB_Produtos].[Produto].&amp;[Café]" c="Café"/>
              <i n="[TB_Produtos].[Produto].&amp;[Cerveja]" c="Cerveja"/>
              <i n="[TB_Produtos].[Produto].&amp;[Chocolate Quente]" c="Chocolate Quente"/>
              <i n="[TB_Produtos].[Produto].&amp;[Coxinha]" c="Coxinha"/>
              <i n="[TB_Produtos].[Produto].&amp;[Frango]" c="Frango"/>
              <i n="[TB_Produtos].[Produto].&amp;[Hamburguer]" c="Hamburguer"/>
              <i n="[TB_Produtos].[Produto].&amp;[Mini Pizza]" c="Mini Pizza"/>
              <i n="[TB_Produtos].[Produto].&amp;[Pão de Queijo]" c="Pão de Queijo"/>
              <i n="[TB_Produtos].[Produto].&amp;[Refrigerante]" c="Refrigerante"/>
              <i n="[TB_Produtos].[Produto].&amp;[Suco de Laranja]" c="Suco de Laranja"/>
              <i n="[TB_Produtos].[Produto].&amp;[Açúcar]" c="Açúcar" nd="1"/>
              <i n="[TB_Produtos].[Produto].&amp;[Chá]" c="Chá" nd="1"/>
              <i n="[TB_Produtos].[Produto].&amp;[Chantilly]" c="Chantilly" nd="1"/>
              <i n="[TB_Produtos].[Produto].&amp;[Empada]" c="Empada" nd="1"/>
              <i n="[TB_Produtos].[Produto].&amp;[Enroladinho]" c="Enroladinho" nd="1"/>
              <i n="[TB_Produtos].[Produto].&amp;[Esfiha]" c="Esfiha" nd="1"/>
              <i n="[TB_Produtos].[Produto].&amp;[Leite]" c="Leite" nd="1"/>
              <i n="[TB_Produtos].[Produto].&amp;[Manteiga]" c="Manteiga" nd="1"/>
              <i n="[TB_Produtos].[Produto].&amp;[Mortadela]" c="Mortadela" nd="1"/>
              <i n="[TB_Produtos].[Produto].&amp;[Pão]" c="Pão" nd="1"/>
              <i n="[TB_Produtos].[Produto].&amp;[Peito de Peru]" c="Peito de Peru" nd="1"/>
              <i n="[TB_Produtos].[Produto].&amp;[Presunto]" c="Presunto" nd="1"/>
              <i n="[TB_Produtos].[Produto].&amp;[Queijo]" c="Queijo" nd="1"/>
              <i n="[TB_Produtos].[Produto].&amp;[Quibe]" c="Quibe" nd="1"/>
              <i n="[TB_Produtos].[Produto].&amp;[Requeijão]" c="Requeijão" nd="1"/>
              <i n="[TB_Produtos].[Produto].&amp;[Risoles]" c="Risoles" nd="1"/>
            </range>
          </ranges>
        </level>
      </levels>
      <selections count="1">
        <selection n="[TB_Produtos].[Produ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tos].[Produto].[Produto]" count="16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12157BB-E252-4E26-86E6-5C8E81AF11E6}" cache="SegmentaçãodeDados_Hierarquia_de_Datas" caption="Mês" columnCount="12" showCaption="0" level="2" rowHeight="360000"/>
  <slicer name="Empresa" xr10:uid="{FD8CDA97-FC13-4BFD-9412-6A4DE0C1959F}" cache="SegmentaçãodeDados_Empresa" caption="Empresa" level="1" rowHeight="234950"/>
  <slicer name="Produto" xr10:uid="{4F73C3AE-D038-46F0-8C66-F1FF988322BB}" cache="SegmentaçãodeDados_Produto" caption="Produto" level="1" rowHeight="23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7" dataDxfId="26">
  <autoFilter ref="B4:G31" xr:uid="{BF78AD2E-2996-4673-93A5-FBABBADBFCAD}"/>
  <tableColumns count="6">
    <tableColumn id="6" xr3:uid="{89619A99-9F64-4B62-9717-C624D5416E92}" name="Código" dataDxfId="25"/>
    <tableColumn id="1" xr3:uid="{377E90C8-0A45-4737-AC04-4C7CDB0AEAE2}" name="Produto" dataDxfId="24"/>
    <tableColumn id="2" xr3:uid="{4EB804C9-8A27-4783-BD36-FB9E656AE6E9}" name="Unidade de Medida" dataDxfId="23"/>
    <tableColumn id="3" xr3:uid="{A21D3E1F-EEC0-4E4A-BE5D-F1FC07B6F8D6}" name="Estoque Mínimo" dataDxfId="22"/>
    <tableColumn id="4" xr3:uid="{56ACBABD-1CFA-40E7-BC2B-DBA4120CD2CF}" name="Custo Unitário" dataDxfId="21" dataCellStyle="Moeda"/>
    <tableColumn id="5" xr3:uid="{96CD541B-A2C4-4577-95D7-DC8135FFC00B}" name="Preço Unitário" dataDxfId="20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19" dataDxfId="18">
  <autoFilter ref="B5:F9" xr:uid="{3FE8CB29-2D3F-4475-8076-85314FAA5C42}"/>
  <tableColumns count="5">
    <tableColumn id="5" xr3:uid="{5FC9FE8F-4F08-40A4-AA09-0975F9E316A7}" name="Código" dataDxfId="17"/>
    <tableColumn id="1" xr3:uid="{5957F8AA-CE75-4BE8-A28F-E63751C6F321}" name="Empresa" dataDxfId="16"/>
    <tableColumn id="2" xr3:uid="{714E240A-6400-4353-BAFA-98056A75BEB8}" name="Telefone" dataDxfId="15"/>
    <tableColumn id="3" xr3:uid="{83F2A368-4F63-4459-A8E0-C24478833107}" name="Responsável" dataDxfId="14"/>
    <tableColumn id="4" xr3:uid="{B26AA4D1-77D3-4E4E-8E26-1DD67159E60C}" name="E-mail" dataDxfId="13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2" dataDxfId="11">
  <autoFilter ref="B5:E59" xr:uid="{96889516-6D39-4469-A223-4B0F7168EF79}"/>
  <tableColumns count="4">
    <tableColumn id="1" xr3:uid="{701AD28A-1CD8-44C9-BCEB-958AEB0E91DD}" name="Data" dataDxfId="10"/>
    <tableColumn id="2" xr3:uid="{F247CE0B-0EF4-4B75-A4B5-2205D8CF8B59}" name="Produto" dataDxfId="9"/>
    <tableColumn id="3" xr3:uid="{1A5D1499-6E9D-496F-95A9-F290D6FBA0EA}" name="Fornecedor" dataDxfId="8"/>
    <tableColumn id="4" xr3:uid="{8E9FF413-1C84-4664-AA13-4DDF2E3D7D9D}" name="Quantidade Comprada" dataDxfId="7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6" dataDxfId="5">
  <autoFilter ref="B5:D62" xr:uid="{586A585A-A0FE-42A4-967D-5B04DAD1156E}"/>
  <tableColumns count="3">
    <tableColumn id="1" xr3:uid="{B4F598A6-4052-4062-950B-44B21BB57036}" name="Data" dataDxfId="4"/>
    <tableColumn id="2" xr3:uid="{370468ED-B740-49DE-AB89-5354284A2ABF}" name="Produto" dataDxfId="3"/>
    <tableColumn id="3" xr3:uid="{BE1ABBF0-3358-4840-B3C0-322DEDC290E1}" name="Quantidade Vendida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zoomScale="140" zoomScaleNormal="140" workbookViewId="0">
      <selection activeCell="D6" sqref="D6"/>
    </sheetView>
  </sheetViews>
  <sheetFormatPr defaultColWidth="9.109375" defaultRowHeight="14.4" x14ac:dyDescent="0.3"/>
  <cols>
    <col min="1" max="1" width="5.33203125" customWidth="1"/>
    <col min="2" max="2" width="12.88671875" customWidth="1"/>
    <col min="3" max="3" width="22.5546875" bestFit="1" customWidth="1"/>
    <col min="4" max="4" width="19.6640625" bestFit="1" customWidth="1"/>
    <col min="5" max="5" width="18.44140625" customWidth="1"/>
    <col min="6" max="6" width="16.88671875" style="1" customWidth="1"/>
    <col min="7" max="7" width="16.88671875" customWidth="1"/>
    <col min="8" max="8" width="13.5546875" customWidth="1"/>
    <col min="9" max="9" width="15.33203125" customWidth="1"/>
  </cols>
  <sheetData>
    <row r="1" spans="2:10" s="6" customFormat="1" ht="60" customHeight="1" x14ac:dyDescent="0.3">
      <c r="E1" s="13" t="s">
        <v>0</v>
      </c>
      <c r="F1" s="14"/>
    </row>
    <row r="2" spans="2:10" s="8" customFormat="1" ht="6" customHeight="1" x14ac:dyDescent="0.3">
      <c r="F2" s="9"/>
    </row>
    <row r="4" spans="2:10" x14ac:dyDescent="0.3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6.2" x14ac:dyDescent="0.35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6.2" x14ac:dyDescent="0.35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6.2" x14ac:dyDescent="0.35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6.2" x14ac:dyDescent="0.35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6.2" x14ac:dyDescent="0.35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6.2" x14ac:dyDescent="0.35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6.2" x14ac:dyDescent="0.35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6.2" x14ac:dyDescent="0.35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6.2" x14ac:dyDescent="0.35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6.2" x14ac:dyDescent="0.35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6.2" x14ac:dyDescent="0.35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6.2" x14ac:dyDescent="0.35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6.2" x14ac:dyDescent="0.35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6.2" x14ac:dyDescent="0.35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6.2" x14ac:dyDescent="0.35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6.2" x14ac:dyDescent="0.35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6.2" x14ac:dyDescent="0.35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6.2" x14ac:dyDescent="0.35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6.2" x14ac:dyDescent="0.35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6.2" x14ac:dyDescent="0.35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6.2" x14ac:dyDescent="0.35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6.2" x14ac:dyDescent="0.35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6.2" x14ac:dyDescent="0.35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6.2" x14ac:dyDescent="0.35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6.2" x14ac:dyDescent="0.35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6.2" x14ac:dyDescent="0.35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6.2" x14ac:dyDescent="0.35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082B-6C94-4EF5-9ED7-9ECA95E71FFA}">
  <dimension ref="B1:F9"/>
  <sheetViews>
    <sheetView workbookViewId="0">
      <selection activeCell="F1" sqref="F1"/>
    </sheetView>
  </sheetViews>
  <sheetFormatPr defaultRowHeight="14.4" x14ac:dyDescent="0.3"/>
  <cols>
    <col min="2" max="2" width="17.21875" bestFit="1" customWidth="1"/>
    <col min="3" max="3" width="11.88671875" bestFit="1" customWidth="1"/>
    <col min="4" max="4" width="17.77734375" bestFit="1" customWidth="1"/>
  </cols>
  <sheetData>
    <row r="1" spans="2:6" x14ac:dyDescent="0.3">
      <c r="F1" s="78" t="s">
        <v>95</v>
      </c>
    </row>
    <row r="3" spans="2:6" x14ac:dyDescent="0.3">
      <c r="B3" s="76" t="s">
        <v>94</v>
      </c>
      <c r="C3" t="s">
        <v>75</v>
      </c>
      <c r="D3" t="s">
        <v>97</v>
      </c>
    </row>
    <row r="4" spans="2:6" x14ac:dyDescent="0.3">
      <c r="B4" s="77" t="s">
        <v>6</v>
      </c>
      <c r="C4" s="60">
        <v>5670</v>
      </c>
      <c r="D4" s="61">
        <v>1</v>
      </c>
    </row>
    <row r="5" spans="2:6" x14ac:dyDescent="0.3">
      <c r="B5" s="77" t="s">
        <v>19</v>
      </c>
      <c r="C5" s="60">
        <v>4250</v>
      </c>
      <c r="D5" s="61">
        <v>1</v>
      </c>
    </row>
    <row r="6" spans="2:6" x14ac:dyDescent="0.3">
      <c r="B6" s="77" t="s">
        <v>25</v>
      </c>
      <c r="C6" s="60">
        <v>3000</v>
      </c>
      <c r="D6" s="61">
        <v>0</v>
      </c>
    </row>
    <row r="7" spans="2:6" x14ac:dyDescent="0.3">
      <c r="B7" s="77" t="s">
        <v>36</v>
      </c>
      <c r="C7" s="60">
        <v>1680</v>
      </c>
      <c r="D7" s="61">
        <v>-1</v>
      </c>
    </row>
    <row r="8" spans="2:6" x14ac:dyDescent="0.3">
      <c r="B8" s="77" t="s">
        <v>10</v>
      </c>
      <c r="C8" s="60">
        <v>1592.5</v>
      </c>
      <c r="D8" s="61">
        <v>-1</v>
      </c>
    </row>
    <row r="9" spans="2:6" x14ac:dyDescent="0.3">
      <c r="B9" s="77" t="s">
        <v>91</v>
      </c>
      <c r="C9" s="60">
        <v>16192.5</v>
      </c>
      <c r="D9" s="61">
        <v>1</v>
      </c>
    </row>
  </sheetData>
  <conditionalFormatting pivot="1" sqref="D4:D9">
    <cfRule type="iconSet" priority="1">
      <iconSet iconSet="3Symbols" showValue="0">
        <cfvo type="num" val="-1"/>
        <cfvo type="num" val="-0.5"/>
        <cfvo type="num" val="0.5"/>
      </iconSet>
    </cfRule>
  </conditionalFormatting>
  <hyperlinks>
    <hyperlink ref="F1" location="Dashboard!A1" display="Voltar" xr:uid="{5597A347-410E-491A-B481-6B82416F5159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D6" sqref="D6"/>
    </sheetView>
  </sheetViews>
  <sheetFormatPr defaultColWidth="9.109375" defaultRowHeight="14.4" x14ac:dyDescent="0.3"/>
  <cols>
    <col min="1" max="1" width="5.33203125" customWidth="1"/>
    <col min="2" max="2" width="8.5546875" customWidth="1"/>
    <col min="3" max="3" width="16.88671875" bestFit="1" customWidth="1"/>
    <col min="4" max="4" width="14.33203125" bestFit="1" customWidth="1"/>
    <col min="5" max="5" width="23.109375" customWidth="1"/>
    <col min="6" max="6" width="33.5546875" customWidth="1"/>
  </cols>
  <sheetData>
    <row r="1" spans="2:9" s="6" customFormat="1" ht="60" customHeight="1" x14ac:dyDescent="0.3">
      <c r="E1" s="13" t="s">
        <v>38</v>
      </c>
      <c r="F1" s="7"/>
    </row>
    <row r="2" spans="2:9" s="8" customFormat="1" ht="6" customHeight="1" x14ac:dyDescent="0.3">
      <c r="F2" s="9"/>
    </row>
    <row r="5" spans="2:9" x14ac:dyDescent="0.3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6.2" x14ac:dyDescent="0.35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6.2" x14ac:dyDescent="0.35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6.2" x14ac:dyDescent="0.35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6.2" x14ac:dyDescent="0.35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F60"/>
  <sheetViews>
    <sheetView showGridLines="0" topLeftCell="A16" zoomScale="140" zoomScaleNormal="140" workbookViewId="0">
      <selection activeCell="D6" sqref="D6"/>
    </sheetView>
  </sheetViews>
  <sheetFormatPr defaultColWidth="9.109375" defaultRowHeight="14.4" x14ac:dyDescent="0.3"/>
  <cols>
    <col min="1" max="1" width="5.33203125" customWidth="1"/>
    <col min="2" max="2" width="15.6640625" customWidth="1"/>
    <col min="3" max="4" width="16.44140625" style="2" customWidth="1"/>
    <col min="5" max="5" width="22.88671875" customWidth="1"/>
    <col min="6" max="6" width="22.33203125" style="2" customWidth="1"/>
    <col min="7" max="7" width="17.44140625" customWidth="1"/>
    <col min="8" max="8" width="18.44140625" customWidth="1"/>
  </cols>
  <sheetData>
    <row r="1" spans="2:6" s="6" customFormat="1" ht="60" customHeight="1" x14ac:dyDescent="0.3">
      <c r="E1" s="13" t="s">
        <v>60</v>
      </c>
      <c r="F1" s="7"/>
    </row>
    <row r="2" spans="2:6" s="8" customFormat="1" ht="6" customHeight="1" x14ac:dyDescent="0.3">
      <c r="F2" s="9"/>
    </row>
    <row r="4" spans="2:6" x14ac:dyDescent="0.3">
      <c r="C4"/>
    </row>
    <row r="5" spans="2:6" s="4" customFormat="1" x14ac:dyDescent="0.3">
      <c r="B5" s="21" t="s">
        <v>61</v>
      </c>
      <c r="C5" s="24" t="s">
        <v>1</v>
      </c>
      <c r="D5" s="21" t="s">
        <v>62</v>
      </c>
      <c r="E5" s="21" t="s">
        <v>63</v>
      </c>
    </row>
    <row r="6" spans="2:6" ht="16.2" x14ac:dyDescent="0.35">
      <c r="B6" s="18">
        <v>44566</v>
      </c>
      <c r="C6" s="23">
        <v>510</v>
      </c>
      <c r="D6" s="11">
        <v>10</v>
      </c>
      <c r="E6" s="17">
        <v>100</v>
      </c>
      <c r="F6"/>
    </row>
    <row r="7" spans="2:6" ht="16.2" x14ac:dyDescent="0.35">
      <c r="B7" s="18">
        <v>44566</v>
      </c>
      <c r="C7" s="23">
        <v>514</v>
      </c>
      <c r="D7" s="11">
        <v>40</v>
      </c>
      <c r="E7" s="17">
        <v>100</v>
      </c>
      <c r="F7"/>
    </row>
    <row r="8" spans="2:6" ht="16.2" x14ac:dyDescent="0.35">
      <c r="B8" s="18">
        <v>44576</v>
      </c>
      <c r="C8" s="23">
        <v>530</v>
      </c>
      <c r="D8" s="11">
        <v>10</v>
      </c>
      <c r="E8" s="17">
        <v>90</v>
      </c>
      <c r="F8"/>
    </row>
    <row r="9" spans="2:6" ht="16.2" x14ac:dyDescent="0.35">
      <c r="B9" s="18">
        <v>44578</v>
      </c>
      <c r="C9" s="23">
        <v>540</v>
      </c>
      <c r="D9" s="11">
        <v>40</v>
      </c>
      <c r="E9" s="17">
        <v>100</v>
      </c>
      <c r="F9"/>
    </row>
    <row r="10" spans="2:6" ht="16.2" x14ac:dyDescent="0.35">
      <c r="B10" s="18">
        <v>44593</v>
      </c>
      <c r="C10" s="23">
        <v>540</v>
      </c>
      <c r="D10" s="11">
        <v>40</v>
      </c>
      <c r="E10" s="17">
        <v>85</v>
      </c>
      <c r="F10"/>
    </row>
    <row r="11" spans="2:6" ht="16.2" x14ac:dyDescent="0.35">
      <c r="B11" s="18">
        <v>44594</v>
      </c>
      <c r="C11" s="23">
        <v>530</v>
      </c>
      <c r="D11" s="11">
        <v>10</v>
      </c>
      <c r="E11" s="17">
        <v>80</v>
      </c>
      <c r="F11"/>
    </row>
    <row r="12" spans="2:6" ht="16.2" x14ac:dyDescent="0.35">
      <c r="B12" s="18">
        <v>44598</v>
      </c>
      <c r="C12" s="23">
        <v>510</v>
      </c>
      <c r="D12" s="11">
        <v>10</v>
      </c>
      <c r="E12" s="17">
        <v>125</v>
      </c>
      <c r="F12"/>
    </row>
    <row r="13" spans="2:6" ht="16.2" x14ac:dyDescent="0.35">
      <c r="B13" s="18">
        <v>44602</v>
      </c>
      <c r="C13" s="23">
        <v>550</v>
      </c>
      <c r="D13" s="11">
        <v>30</v>
      </c>
      <c r="E13" s="17">
        <v>50</v>
      </c>
      <c r="F13"/>
    </row>
    <row r="14" spans="2:6" ht="16.2" x14ac:dyDescent="0.35">
      <c r="B14" s="18">
        <v>44612</v>
      </c>
      <c r="C14" s="23">
        <v>514</v>
      </c>
      <c r="D14" s="11">
        <v>40</v>
      </c>
      <c r="E14" s="17">
        <v>100</v>
      </c>
      <c r="F14"/>
    </row>
    <row r="15" spans="2:6" ht="16.2" x14ac:dyDescent="0.35">
      <c r="B15" s="18">
        <v>44625</v>
      </c>
      <c r="C15" s="23">
        <v>560</v>
      </c>
      <c r="D15" s="11">
        <v>30</v>
      </c>
      <c r="E15" s="17">
        <v>250</v>
      </c>
      <c r="F15"/>
    </row>
    <row r="16" spans="2:6" ht="16.2" x14ac:dyDescent="0.35">
      <c r="B16" s="18">
        <v>44630</v>
      </c>
      <c r="C16" s="23">
        <v>540</v>
      </c>
      <c r="D16" s="11">
        <v>40</v>
      </c>
      <c r="E16" s="17">
        <v>50</v>
      </c>
      <c r="F16"/>
    </row>
    <row r="17" spans="2:6" ht="16.2" x14ac:dyDescent="0.35">
      <c r="B17" s="18">
        <v>44635</v>
      </c>
      <c r="C17" s="23">
        <v>510</v>
      </c>
      <c r="D17" s="11">
        <v>10</v>
      </c>
      <c r="E17" s="17">
        <v>150</v>
      </c>
      <c r="F17"/>
    </row>
    <row r="18" spans="2:6" ht="16.2" x14ac:dyDescent="0.35">
      <c r="B18" s="18">
        <v>44637</v>
      </c>
      <c r="C18" s="23">
        <v>542</v>
      </c>
      <c r="D18" s="11">
        <v>10</v>
      </c>
      <c r="E18" s="17">
        <v>100</v>
      </c>
      <c r="F18"/>
    </row>
    <row r="19" spans="2:6" ht="16.2" x14ac:dyDescent="0.35">
      <c r="B19" s="18">
        <v>44644</v>
      </c>
      <c r="C19" s="23">
        <v>530</v>
      </c>
      <c r="D19" s="11">
        <v>10</v>
      </c>
      <c r="E19" s="17">
        <v>40</v>
      </c>
      <c r="F19"/>
    </row>
    <row r="20" spans="2:6" ht="16.2" x14ac:dyDescent="0.35">
      <c r="B20" s="18">
        <v>44647</v>
      </c>
      <c r="C20" s="23">
        <v>514</v>
      </c>
      <c r="D20" s="11">
        <v>40</v>
      </c>
      <c r="E20" s="17">
        <v>50</v>
      </c>
      <c r="F20"/>
    </row>
    <row r="21" spans="2:6" ht="16.2" x14ac:dyDescent="0.35">
      <c r="B21" s="18">
        <v>44655</v>
      </c>
      <c r="C21" s="23">
        <v>540</v>
      </c>
      <c r="D21" s="11">
        <v>40</v>
      </c>
      <c r="E21" s="17">
        <v>90</v>
      </c>
      <c r="F21"/>
    </row>
    <row r="22" spans="2:6" ht="16.2" x14ac:dyDescent="0.35">
      <c r="B22" s="18">
        <v>44661</v>
      </c>
      <c r="C22" s="23">
        <v>510</v>
      </c>
      <c r="D22" s="11">
        <v>10</v>
      </c>
      <c r="E22" s="17">
        <v>150</v>
      </c>
      <c r="F22"/>
    </row>
    <row r="23" spans="2:6" ht="16.2" x14ac:dyDescent="0.35">
      <c r="B23" s="18">
        <v>44672</v>
      </c>
      <c r="C23" s="23">
        <v>530</v>
      </c>
      <c r="D23" s="11">
        <v>10</v>
      </c>
      <c r="E23" s="17">
        <v>60</v>
      </c>
      <c r="F23"/>
    </row>
    <row r="24" spans="2:6" ht="16.2" x14ac:dyDescent="0.35">
      <c r="B24" s="18">
        <v>44681</v>
      </c>
      <c r="C24" s="23">
        <v>514</v>
      </c>
      <c r="D24" s="11">
        <v>40</v>
      </c>
      <c r="E24" s="17">
        <v>50</v>
      </c>
      <c r="F24"/>
    </row>
    <row r="25" spans="2:6" ht="16.2" x14ac:dyDescent="0.35">
      <c r="B25" s="18">
        <v>44686</v>
      </c>
      <c r="C25" s="23">
        <v>544</v>
      </c>
      <c r="D25" s="11">
        <v>20</v>
      </c>
      <c r="E25" s="17">
        <v>60</v>
      </c>
      <c r="F25"/>
    </row>
    <row r="26" spans="2:6" ht="16.2" x14ac:dyDescent="0.35">
      <c r="B26" s="18">
        <v>44687</v>
      </c>
      <c r="C26" s="23">
        <v>514</v>
      </c>
      <c r="D26" s="11">
        <v>40</v>
      </c>
      <c r="E26" s="17">
        <v>50</v>
      </c>
      <c r="F26"/>
    </row>
    <row r="27" spans="2:6" ht="16.2" x14ac:dyDescent="0.35">
      <c r="B27" s="18">
        <v>44691</v>
      </c>
      <c r="C27" s="23">
        <v>540</v>
      </c>
      <c r="D27" s="11">
        <v>40</v>
      </c>
      <c r="E27" s="17">
        <v>30</v>
      </c>
      <c r="F27"/>
    </row>
    <row r="28" spans="2:6" ht="16.2" x14ac:dyDescent="0.35">
      <c r="B28" s="18">
        <v>44691</v>
      </c>
      <c r="C28" s="23">
        <v>510</v>
      </c>
      <c r="D28" s="11">
        <v>10</v>
      </c>
      <c r="E28" s="17">
        <v>100</v>
      </c>
      <c r="F28"/>
    </row>
    <row r="29" spans="2:6" ht="16.2" x14ac:dyDescent="0.35">
      <c r="B29" s="18">
        <v>44698</v>
      </c>
      <c r="C29" s="23">
        <v>530</v>
      </c>
      <c r="D29" s="11">
        <v>10</v>
      </c>
      <c r="E29" s="17">
        <v>45</v>
      </c>
      <c r="F29"/>
    </row>
    <row r="30" spans="2:6" ht="16.2" x14ac:dyDescent="0.35">
      <c r="B30" s="18">
        <v>44714</v>
      </c>
      <c r="C30" s="23">
        <v>510</v>
      </c>
      <c r="D30" s="11">
        <v>10</v>
      </c>
      <c r="E30" s="17">
        <v>150</v>
      </c>
      <c r="F30"/>
    </row>
    <row r="31" spans="2:6" ht="16.2" x14ac:dyDescent="0.35">
      <c r="B31" s="18">
        <v>44719</v>
      </c>
      <c r="C31" s="23">
        <v>530</v>
      </c>
      <c r="D31" s="11">
        <v>10</v>
      </c>
      <c r="E31" s="17">
        <v>115</v>
      </c>
      <c r="F31"/>
    </row>
    <row r="32" spans="2:6" ht="16.2" x14ac:dyDescent="0.35">
      <c r="B32" s="18">
        <v>44727</v>
      </c>
      <c r="C32" s="23">
        <v>540</v>
      </c>
      <c r="D32" s="11">
        <v>40</v>
      </c>
      <c r="E32" s="17">
        <v>100</v>
      </c>
      <c r="F32"/>
    </row>
    <row r="33" spans="2:6" ht="16.2" x14ac:dyDescent="0.35">
      <c r="B33" s="18">
        <v>44735</v>
      </c>
      <c r="C33" s="23">
        <v>514</v>
      </c>
      <c r="D33" s="11">
        <v>40</v>
      </c>
      <c r="E33" s="17">
        <v>45</v>
      </c>
      <c r="F33"/>
    </row>
    <row r="34" spans="2:6" ht="16.2" x14ac:dyDescent="0.35">
      <c r="B34" s="18">
        <v>44743</v>
      </c>
      <c r="C34" s="23">
        <v>510</v>
      </c>
      <c r="D34" s="11">
        <v>10</v>
      </c>
      <c r="E34" s="17">
        <v>150</v>
      </c>
      <c r="F34"/>
    </row>
    <row r="35" spans="2:6" ht="16.2" x14ac:dyDescent="0.35">
      <c r="B35" s="18">
        <v>44747</v>
      </c>
      <c r="C35" s="23">
        <v>540</v>
      </c>
      <c r="D35" s="11">
        <v>40</v>
      </c>
      <c r="E35" s="17">
        <v>60</v>
      </c>
      <c r="F35"/>
    </row>
    <row r="36" spans="2:6" ht="16.2" x14ac:dyDescent="0.35">
      <c r="B36" s="18">
        <v>44749</v>
      </c>
      <c r="C36" s="23">
        <v>530</v>
      </c>
      <c r="D36" s="11">
        <v>10</v>
      </c>
      <c r="E36" s="17">
        <v>120</v>
      </c>
      <c r="F36"/>
    </row>
    <row r="37" spans="2:6" ht="16.2" x14ac:dyDescent="0.35">
      <c r="B37" s="18">
        <v>44757</v>
      </c>
      <c r="C37" s="23">
        <v>514</v>
      </c>
      <c r="D37" s="11">
        <v>40</v>
      </c>
      <c r="E37" s="17">
        <v>20</v>
      </c>
      <c r="F37"/>
    </row>
    <row r="38" spans="2:6" ht="16.2" x14ac:dyDescent="0.35">
      <c r="B38" s="18">
        <v>44778</v>
      </c>
      <c r="C38" s="23">
        <v>530</v>
      </c>
      <c r="D38" s="11">
        <v>10</v>
      </c>
      <c r="E38" s="17">
        <v>35</v>
      </c>
      <c r="F38"/>
    </row>
    <row r="39" spans="2:6" ht="16.2" x14ac:dyDescent="0.35">
      <c r="B39" s="18">
        <v>44783</v>
      </c>
      <c r="C39" s="23">
        <v>536</v>
      </c>
      <c r="D39" s="11">
        <v>10</v>
      </c>
      <c r="E39" s="17">
        <v>100</v>
      </c>
      <c r="F39"/>
    </row>
    <row r="40" spans="2:6" ht="16.2" x14ac:dyDescent="0.35">
      <c r="B40" s="18">
        <v>44791</v>
      </c>
      <c r="C40" s="23">
        <v>540</v>
      </c>
      <c r="D40" s="11">
        <v>40</v>
      </c>
      <c r="E40" s="17">
        <v>30</v>
      </c>
      <c r="F40"/>
    </row>
    <row r="41" spans="2:6" ht="16.2" x14ac:dyDescent="0.35">
      <c r="B41" s="18">
        <v>44791</v>
      </c>
      <c r="C41" s="23">
        <v>514</v>
      </c>
      <c r="D41" s="11">
        <v>40</v>
      </c>
      <c r="E41" s="17">
        <v>30</v>
      </c>
      <c r="F41"/>
    </row>
    <row r="42" spans="2:6" ht="16.2" x14ac:dyDescent="0.35">
      <c r="B42" s="18">
        <v>44804</v>
      </c>
      <c r="C42" s="23">
        <v>510</v>
      </c>
      <c r="D42" s="11">
        <v>10</v>
      </c>
      <c r="E42" s="17">
        <v>150</v>
      </c>
      <c r="F42"/>
    </row>
    <row r="43" spans="2:6" ht="16.2" x14ac:dyDescent="0.35">
      <c r="B43" s="18">
        <v>44806</v>
      </c>
      <c r="C43" s="23">
        <v>560</v>
      </c>
      <c r="D43" s="11">
        <v>30</v>
      </c>
      <c r="E43" s="17">
        <v>100</v>
      </c>
      <c r="F43"/>
    </row>
    <row r="44" spans="2:6" ht="16.2" x14ac:dyDescent="0.35">
      <c r="B44" s="18">
        <v>44811</v>
      </c>
      <c r="C44" s="23">
        <v>530</v>
      </c>
      <c r="D44" s="11">
        <v>10</v>
      </c>
      <c r="E44" s="17">
        <v>34</v>
      </c>
      <c r="F44"/>
    </row>
    <row r="45" spans="2:6" ht="16.2" x14ac:dyDescent="0.35">
      <c r="B45" s="18">
        <v>44821</v>
      </c>
      <c r="C45" s="23">
        <v>546</v>
      </c>
      <c r="D45" s="11">
        <v>20</v>
      </c>
      <c r="E45" s="17">
        <v>50</v>
      </c>
      <c r="F45"/>
    </row>
    <row r="46" spans="2:6" ht="16.2" x14ac:dyDescent="0.35">
      <c r="B46" s="18">
        <v>44823</v>
      </c>
      <c r="C46" s="23">
        <v>540</v>
      </c>
      <c r="D46" s="11">
        <v>40</v>
      </c>
      <c r="E46" s="17">
        <v>20</v>
      </c>
      <c r="F46"/>
    </row>
    <row r="47" spans="2:6" ht="16.2" x14ac:dyDescent="0.35">
      <c r="B47" s="18">
        <v>44828</v>
      </c>
      <c r="C47" s="23">
        <v>514</v>
      </c>
      <c r="D47" s="11">
        <v>40</v>
      </c>
      <c r="E47" s="17">
        <v>15</v>
      </c>
      <c r="F47"/>
    </row>
    <row r="48" spans="2:6" ht="16.2" x14ac:dyDescent="0.35">
      <c r="B48" s="18">
        <v>44834</v>
      </c>
      <c r="C48" s="23">
        <v>510</v>
      </c>
      <c r="D48" s="11">
        <v>10</v>
      </c>
      <c r="E48" s="17">
        <v>180</v>
      </c>
      <c r="F48"/>
    </row>
    <row r="49" spans="2:6" ht="16.2" x14ac:dyDescent="0.35">
      <c r="B49" s="18">
        <v>44835</v>
      </c>
      <c r="C49" s="23">
        <v>530</v>
      </c>
      <c r="D49" s="11">
        <v>10</v>
      </c>
      <c r="E49" s="17">
        <v>46</v>
      </c>
      <c r="F49"/>
    </row>
    <row r="50" spans="2:6" ht="16.2" x14ac:dyDescent="0.35">
      <c r="B50" s="18">
        <v>44841</v>
      </c>
      <c r="C50" s="23">
        <v>540</v>
      </c>
      <c r="D50" s="11">
        <v>40</v>
      </c>
      <c r="E50" s="17">
        <v>35</v>
      </c>
      <c r="F50"/>
    </row>
    <row r="51" spans="2:6" ht="16.2" x14ac:dyDescent="0.35">
      <c r="B51" s="18">
        <v>44854</v>
      </c>
      <c r="C51" s="23">
        <v>510</v>
      </c>
      <c r="D51" s="11">
        <v>10</v>
      </c>
      <c r="E51" s="17">
        <v>100</v>
      </c>
      <c r="F51"/>
    </row>
    <row r="52" spans="2:6" ht="16.2" x14ac:dyDescent="0.35">
      <c r="B52" s="18">
        <v>44859</v>
      </c>
      <c r="C52" s="23">
        <v>514</v>
      </c>
      <c r="D52" s="11">
        <v>40</v>
      </c>
      <c r="E52" s="17">
        <v>55</v>
      </c>
      <c r="F52"/>
    </row>
    <row r="53" spans="2:6" ht="16.2" x14ac:dyDescent="0.35">
      <c r="B53" s="18">
        <v>44874</v>
      </c>
      <c r="C53" s="23">
        <v>548</v>
      </c>
      <c r="D53" s="11">
        <v>30</v>
      </c>
      <c r="E53" s="17">
        <v>100</v>
      </c>
      <c r="F53"/>
    </row>
    <row r="54" spans="2:6" ht="16.2" x14ac:dyDescent="0.35">
      <c r="B54" s="18">
        <v>44880</v>
      </c>
      <c r="C54" s="23">
        <v>510</v>
      </c>
      <c r="D54" s="11">
        <v>10</v>
      </c>
      <c r="E54" s="17">
        <v>80</v>
      </c>
      <c r="F54"/>
    </row>
    <row r="55" spans="2:6" ht="16.2" x14ac:dyDescent="0.35">
      <c r="B55" s="18">
        <v>44883</v>
      </c>
      <c r="C55" s="23">
        <v>530</v>
      </c>
      <c r="D55" s="11">
        <v>10</v>
      </c>
      <c r="E55" s="17">
        <v>45</v>
      </c>
      <c r="F55"/>
    </row>
    <row r="56" spans="2:6" ht="16.2" x14ac:dyDescent="0.35">
      <c r="B56" s="18">
        <v>44888</v>
      </c>
      <c r="C56" s="23">
        <v>540</v>
      </c>
      <c r="D56" s="11">
        <v>40</v>
      </c>
      <c r="E56" s="17">
        <v>20</v>
      </c>
      <c r="F56"/>
    </row>
    <row r="57" spans="2:6" ht="16.2" x14ac:dyDescent="0.35">
      <c r="B57" s="18">
        <v>44895</v>
      </c>
      <c r="C57" s="23">
        <v>514</v>
      </c>
      <c r="D57" s="11">
        <v>40</v>
      </c>
      <c r="E57" s="17">
        <v>35</v>
      </c>
      <c r="F57"/>
    </row>
    <row r="58" spans="2:6" ht="16.2" x14ac:dyDescent="0.35">
      <c r="B58" s="18">
        <v>44907</v>
      </c>
      <c r="C58" s="23">
        <v>510</v>
      </c>
      <c r="D58" s="11">
        <v>10</v>
      </c>
      <c r="E58" s="19">
        <v>200</v>
      </c>
      <c r="F58"/>
    </row>
    <row r="59" spans="2:6" ht="16.2" x14ac:dyDescent="0.35">
      <c r="B59" s="18">
        <v>44910</v>
      </c>
      <c r="C59" s="23">
        <v>530</v>
      </c>
      <c r="D59" s="11">
        <v>10</v>
      </c>
      <c r="E59" s="19">
        <v>40</v>
      </c>
      <c r="F59"/>
    </row>
    <row r="60" spans="2:6" x14ac:dyDescent="0.3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="130" zoomScaleNormal="130" workbookViewId="0">
      <selection activeCell="D6" sqref="D6"/>
    </sheetView>
  </sheetViews>
  <sheetFormatPr defaultColWidth="9.109375" defaultRowHeight="14.4" x14ac:dyDescent="0.3"/>
  <cols>
    <col min="1" max="1" width="5.33203125" customWidth="1"/>
    <col min="2" max="2" width="15.33203125" customWidth="1"/>
    <col min="3" max="3" width="17.109375" style="2" customWidth="1"/>
    <col min="4" max="4" width="23.33203125" customWidth="1"/>
    <col min="5" max="5" width="17.33203125" customWidth="1"/>
    <col min="6" max="6" width="17.5546875" customWidth="1"/>
  </cols>
  <sheetData>
    <row r="1" spans="2:5" s="6" customFormat="1" ht="60" customHeight="1" x14ac:dyDescent="0.3">
      <c r="C1" s="25"/>
      <c r="D1" s="13" t="s">
        <v>64</v>
      </c>
      <c r="E1" s="7"/>
    </row>
    <row r="2" spans="2:5" s="8" customFormat="1" ht="6" customHeight="1" x14ac:dyDescent="0.3">
      <c r="C2" s="26"/>
      <c r="E2" s="9"/>
    </row>
    <row r="5" spans="2:5" x14ac:dyDescent="0.3">
      <c r="B5" s="15" t="s">
        <v>61</v>
      </c>
      <c r="C5" s="15" t="s">
        <v>1</v>
      </c>
      <c r="D5" s="15" t="s">
        <v>65</v>
      </c>
    </row>
    <row r="6" spans="2:5" ht="16.2" x14ac:dyDescent="0.35">
      <c r="B6" s="16">
        <v>44566</v>
      </c>
      <c r="C6" s="11">
        <v>514</v>
      </c>
      <c r="D6" s="11">
        <v>30</v>
      </c>
    </row>
    <row r="7" spans="2:5" ht="16.2" x14ac:dyDescent="0.35">
      <c r="B7" s="16">
        <v>44567</v>
      </c>
      <c r="C7" s="11">
        <v>510</v>
      </c>
      <c r="D7" s="11">
        <v>80</v>
      </c>
    </row>
    <row r="8" spans="2:5" ht="16.2" x14ac:dyDescent="0.35">
      <c r="B8" s="16">
        <v>44581</v>
      </c>
      <c r="C8" s="11">
        <v>540</v>
      </c>
      <c r="D8" s="11">
        <v>50</v>
      </c>
    </row>
    <row r="9" spans="2:5" ht="16.2" x14ac:dyDescent="0.35">
      <c r="B9" s="16">
        <v>44586</v>
      </c>
      <c r="C9" s="11">
        <v>530</v>
      </c>
      <c r="D9" s="11">
        <v>50</v>
      </c>
    </row>
    <row r="10" spans="2:5" ht="16.2" x14ac:dyDescent="0.35">
      <c r="B10" s="16">
        <v>44597</v>
      </c>
      <c r="C10" s="11">
        <v>540</v>
      </c>
      <c r="D10" s="11">
        <v>30</v>
      </c>
    </row>
    <row r="11" spans="2:5" ht="16.2" x14ac:dyDescent="0.35">
      <c r="B11" s="16">
        <v>44598</v>
      </c>
      <c r="C11" s="11">
        <v>510</v>
      </c>
      <c r="D11" s="11">
        <v>110</v>
      </c>
    </row>
    <row r="12" spans="2:5" ht="16.2" x14ac:dyDescent="0.35">
      <c r="B12" s="16">
        <v>44602</v>
      </c>
      <c r="C12" s="11">
        <v>530</v>
      </c>
      <c r="D12" s="11">
        <v>75</v>
      </c>
    </row>
    <row r="13" spans="2:5" ht="16.2" x14ac:dyDescent="0.35">
      <c r="B13" s="16">
        <v>44620</v>
      </c>
      <c r="C13" s="11">
        <v>514</v>
      </c>
      <c r="D13" s="11">
        <v>20</v>
      </c>
    </row>
    <row r="14" spans="2:5" ht="16.2" x14ac:dyDescent="0.35">
      <c r="B14" s="16">
        <v>44626</v>
      </c>
      <c r="C14" s="11">
        <v>560</v>
      </c>
      <c r="D14" s="11">
        <v>110</v>
      </c>
    </row>
    <row r="15" spans="2:5" ht="16.2" x14ac:dyDescent="0.35">
      <c r="B15" s="16">
        <v>44631</v>
      </c>
      <c r="C15" s="11">
        <v>540</v>
      </c>
      <c r="D15" s="11">
        <v>40</v>
      </c>
    </row>
    <row r="16" spans="2:5" ht="16.2" x14ac:dyDescent="0.35">
      <c r="B16" s="16">
        <v>44646</v>
      </c>
      <c r="C16" s="11">
        <v>530</v>
      </c>
      <c r="D16" s="11">
        <v>50</v>
      </c>
    </row>
    <row r="17" spans="2:4" ht="16.2" x14ac:dyDescent="0.35">
      <c r="B17" s="16">
        <v>44649</v>
      </c>
      <c r="C17" s="11">
        <v>514</v>
      </c>
      <c r="D17" s="11">
        <v>15</v>
      </c>
    </row>
    <row r="18" spans="2:4" ht="16.2" x14ac:dyDescent="0.35">
      <c r="B18" s="16">
        <v>44630</v>
      </c>
      <c r="C18" s="11">
        <v>510</v>
      </c>
      <c r="D18" s="11">
        <v>100</v>
      </c>
    </row>
    <row r="19" spans="2:4" ht="16.2" x14ac:dyDescent="0.35">
      <c r="B19" s="16">
        <v>44659</v>
      </c>
      <c r="C19" s="11">
        <v>514</v>
      </c>
      <c r="D19" s="11">
        <v>40</v>
      </c>
    </row>
    <row r="20" spans="2:4" ht="16.2" x14ac:dyDescent="0.35">
      <c r="B20" s="16">
        <v>44663</v>
      </c>
      <c r="C20" s="11">
        <v>510</v>
      </c>
      <c r="D20" s="11">
        <v>75</v>
      </c>
    </row>
    <row r="21" spans="2:4" ht="16.2" x14ac:dyDescent="0.35">
      <c r="B21" s="16">
        <v>44667</v>
      </c>
      <c r="C21" s="11">
        <v>550</v>
      </c>
      <c r="D21" s="11">
        <v>25</v>
      </c>
    </row>
    <row r="22" spans="2:4" ht="16.2" x14ac:dyDescent="0.35">
      <c r="B22" s="16">
        <v>44671</v>
      </c>
      <c r="C22" s="11">
        <v>540</v>
      </c>
      <c r="D22" s="11">
        <v>40</v>
      </c>
    </row>
    <row r="23" spans="2:4" ht="16.2" x14ac:dyDescent="0.35">
      <c r="B23" s="16">
        <v>44681</v>
      </c>
      <c r="C23" s="11">
        <v>530</v>
      </c>
      <c r="D23" s="11">
        <v>35</v>
      </c>
    </row>
    <row r="24" spans="2:4" ht="16.2" x14ac:dyDescent="0.35">
      <c r="B24" s="16">
        <v>44691</v>
      </c>
      <c r="C24" s="11">
        <v>540</v>
      </c>
      <c r="D24" s="11">
        <v>35</v>
      </c>
    </row>
    <row r="25" spans="2:4" ht="16.2" x14ac:dyDescent="0.35">
      <c r="B25" s="16">
        <v>44692</v>
      </c>
      <c r="C25" s="11">
        <v>544</v>
      </c>
      <c r="D25" s="11">
        <v>20</v>
      </c>
    </row>
    <row r="26" spans="2:4" ht="16.2" x14ac:dyDescent="0.35">
      <c r="B26" s="16">
        <v>44692</v>
      </c>
      <c r="C26" s="11">
        <v>510</v>
      </c>
      <c r="D26" s="11">
        <v>75</v>
      </c>
    </row>
    <row r="27" spans="2:4" ht="16.2" x14ac:dyDescent="0.35">
      <c r="B27" s="16">
        <v>44700</v>
      </c>
      <c r="C27" s="11">
        <v>530</v>
      </c>
      <c r="D27" s="11">
        <v>27</v>
      </c>
    </row>
    <row r="28" spans="2:4" ht="16.2" x14ac:dyDescent="0.35">
      <c r="B28" s="16">
        <v>44700</v>
      </c>
      <c r="C28" s="11">
        <v>514</v>
      </c>
      <c r="D28" s="11">
        <v>20</v>
      </c>
    </row>
    <row r="29" spans="2:4" ht="16.2" x14ac:dyDescent="0.35">
      <c r="B29" s="16">
        <v>44737</v>
      </c>
      <c r="C29" s="11">
        <v>530</v>
      </c>
      <c r="D29" s="11">
        <v>35</v>
      </c>
    </row>
    <row r="30" spans="2:4" ht="16.2" x14ac:dyDescent="0.35">
      <c r="B30" s="16">
        <v>44738</v>
      </c>
      <c r="C30" s="11">
        <v>510</v>
      </c>
      <c r="D30" s="11">
        <v>100</v>
      </c>
    </row>
    <row r="31" spans="2:4" ht="16.2" x14ac:dyDescent="0.35">
      <c r="B31" s="16">
        <v>44738</v>
      </c>
      <c r="C31" s="11">
        <v>540</v>
      </c>
      <c r="D31" s="11">
        <v>20</v>
      </c>
    </row>
    <row r="32" spans="2:4" ht="16.2" x14ac:dyDescent="0.35">
      <c r="B32" s="16">
        <v>44739</v>
      </c>
      <c r="C32" s="11">
        <v>514</v>
      </c>
      <c r="D32" s="11">
        <v>15</v>
      </c>
    </row>
    <row r="33" spans="2:4" ht="16.2" x14ac:dyDescent="0.35">
      <c r="B33" s="16">
        <v>44749</v>
      </c>
      <c r="C33" s="11">
        <v>542</v>
      </c>
      <c r="D33" s="11">
        <v>40</v>
      </c>
    </row>
    <row r="34" spans="2:4" ht="16.2" x14ac:dyDescent="0.35">
      <c r="B34" s="16">
        <v>44749</v>
      </c>
      <c r="C34" s="11">
        <v>510</v>
      </c>
      <c r="D34" s="11">
        <v>90</v>
      </c>
    </row>
    <row r="35" spans="2:4" ht="16.2" x14ac:dyDescent="0.35">
      <c r="B35" s="16">
        <v>44758</v>
      </c>
      <c r="C35" s="11">
        <v>514</v>
      </c>
      <c r="D35" s="11">
        <v>35</v>
      </c>
    </row>
    <row r="36" spans="2:4" ht="16.2" x14ac:dyDescent="0.35">
      <c r="B36" s="16">
        <v>44765</v>
      </c>
      <c r="C36" s="11">
        <v>530</v>
      </c>
      <c r="D36" s="11">
        <v>75</v>
      </c>
    </row>
    <row r="37" spans="2:4" ht="16.2" x14ac:dyDescent="0.35">
      <c r="B37" s="16">
        <v>44772</v>
      </c>
      <c r="C37" s="11">
        <v>540</v>
      </c>
      <c r="D37" s="11">
        <v>55</v>
      </c>
    </row>
    <row r="38" spans="2:4" ht="16.2" x14ac:dyDescent="0.35">
      <c r="B38" s="16">
        <v>44792</v>
      </c>
      <c r="C38" s="11">
        <v>514</v>
      </c>
      <c r="D38" s="11">
        <v>12</v>
      </c>
    </row>
    <row r="39" spans="2:4" ht="16.2" x14ac:dyDescent="0.35">
      <c r="B39" s="16">
        <v>44794</v>
      </c>
      <c r="C39" s="11">
        <v>530</v>
      </c>
      <c r="D39" s="11">
        <v>36</v>
      </c>
    </row>
    <row r="40" spans="2:4" ht="16.2" x14ac:dyDescent="0.35">
      <c r="B40" s="16">
        <v>44803</v>
      </c>
      <c r="C40" s="11">
        <v>536</v>
      </c>
      <c r="D40" s="11">
        <v>90</v>
      </c>
    </row>
    <row r="41" spans="2:4" ht="16.2" x14ac:dyDescent="0.35">
      <c r="B41" s="16">
        <v>44803</v>
      </c>
      <c r="C41" s="11">
        <v>540</v>
      </c>
      <c r="D41" s="11">
        <v>25</v>
      </c>
    </row>
    <row r="42" spans="2:4" ht="16.2" x14ac:dyDescent="0.35">
      <c r="B42" s="16">
        <v>44803</v>
      </c>
      <c r="C42" s="11">
        <v>510</v>
      </c>
      <c r="D42" s="11">
        <v>100</v>
      </c>
    </row>
    <row r="43" spans="2:4" ht="16.2" x14ac:dyDescent="0.35">
      <c r="B43" s="16">
        <v>44811</v>
      </c>
      <c r="C43" s="11">
        <v>560</v>
      </c>
      <c r="D43" s="11">
        <v>100</v>
      </c>
    </row>
    <row r="44" spans="2:4" ht="16.2" x14ac:dyDescent="0.35">
      <c r="B44" s="16">
        <v>44811</v>
      </c>
      <c r="C44" s="11">
        <v>510</v>
      </c>
      <c r="D44" s="11">
        <v>35</v>
      </c>
    </row>
    <row r="45" spans="2:4" ht="16.2" x14ac:dyDescent="0.35">
      <c r="B45" s="16">
        <v>44821</v>
      </c>
      <c r="C45" s="11">
        <v>530</v>
      </c>
      <c r="D45" s="11">
        <v>42</v>
      </c>
    </row>
    <row r="46" spans="2:4" ht="16.2" x14ac:dyDescent="0.35">
      <c r="B46" s="16">
        <v>44823</v>
      </c>
      <c r="C46" s="11">
        <v>546</v>
      </c>
      <c r="D46" s="11">
        <v>30</v>
      </c>
    </row>
    <row r="47" spans="2:4" ht="16.2" x14ac:dyDescent="0.35">
      <c r="B47" s="16">
        <v>44829</v>
      </c>
      <c r="C47" s="11">
        <v>540</v>
      </c>
      <c r="D47" s="11">
        <v>40</v>
      </c>
    </row>
    <row r="48" spans="2:4" ht="16.2" x14ac:dyDescent="0.35">
      <c r="B48" s="16">
        <v>44834</v>
      </c>
      <c r="C48" s="11">
        <v>514</v>
      </c>
      <c r="D48" s="11">
        <v>18</v>
      </c>
    </row>
    <row r="49" spans="2:4" ht="16.2" x14ac:dyDescent="0.35">
      <c r="B49" s="16">
        <v>44838</v>
      </c>
      <c r="C49" s="11">
        <v>530</v>
      </c>
      <c r="D49" s="11">
        <v>28</v>
      </c>
    </row>
    <row r="50" spans="2:4" ht="16.2" x14ac:dyDescent="0.35">
      <c r="B50" s="16">
        <v>44847</v>
      </c>
      <c r="C50" s="11">
        <v>544</v>
      </c>
      <c r="D50" s="11">
        <v>30</v>
      </c>
    </row>
    <row r="51" spans="2:4" ht="16.2" x14ac:dyDescent="0.35">
      <c r="B51" s="16">
        <v>44851</v>
      </c>
      <c r="C51" s="11">
        <v>540</v>
      </c>
      <c r="D51" s="11">
        <v>30</v>
      </c>
    </row>
    <row r="52" spans="2:4" ht="16.2" x14ac:dyDescent="0.35">
      <c r="B52" s="16">
        <v>44862</v>
      </c>
      <c r="C52" s="11">
        <v>514</v>
      </c>
      <c r="D52" s="11">
        <v>10</v>
      </c>
    </row>
    <row r="53" spans="2:4" ht="16.2" x14ac:dyDescent="0.35">
      <c r="B53" s="16">
        <v>44865</v>
      </c>
      <c r="C53" s="11">
        <v>542</v>
      </c>
      <c r="D53" s="11">
        <v>35</v>
      </c>
    </row>
    <row r="54" spans="2:4" ht="16.2" x14ac:dyDescent="0.35">
      <c r="B54" s="16">
        <v>44865</v>
      </c>
      <c r="C54" s="11">
        <v>510</v>
      </c>
      <c r="D54" s="11">
        <v>30</v>
      </c>
    </row>
    <row r="55" spans="2:4" ht="16.2" x14ac:dyDescent="0.35">
      <c r="B55" s="16">
        <v>44869</v>
      </c>
      <c r="C55" s="11">
        <v>514</v>
      </c>
      <c r="D55" s="11">
        <v>30</v>
      </c>
    </row>
    <row r="56" spans="2:4" ht="16.2" x14ac:dyDescent="0.35">
      <c r="B56" s="16">
        <v>44870</v>
      </c>
      <c r="C56" s="11">
        <v>540</v>
      </c>
      <c r="D56" s="11">
        <v>15</v>
      </c>
    </row>
    <row r="57" spans="2:4" ht="16.2" x14ac:dyDescent="0.35">
      <c r="B57" s="16">
        <v>44872</v>
      </c>
      <c r="C57" s="11">
        <v>510</v>
      </c>
      <c r="D57" s="11">
        <v>50</v>
      </c>
    </row>
    <row r="58" spans="2:4" ht="16.2" x14ac:dyDescent="0.35">
      <c r="B58" s="16">
        <v>44886</v>
      </c>
      <c r="C58" s="11">
        <v>530</v>
      </c>
      <c r="D58" s="11">
        <v>24</v>
      </c>
    </row>
    <row r="59" spans="2:4" ht="16.2" x14ac:dyDescent="0.35">
      <c r="B59" s="16">
        <v>44897</v>
      </c>
      <c r="C59" s="11">
        <v>540</v>
      </c>
      <c r="D59" s="11">
        <v>20</v>
      </c>
    </row>
    <row r="60" spans="2:4" ht="16.2" x14ac:dyDescent="0.35">
      <c r="B60" s="16">
        <v>44905</v>
      </c>
      <c r="C60" s="11">
        <v>542</v>
      </c>
      <c r="D60" s="11">
        <v>25</v>
      </c>
    </row>
    <row r="61" spans="2:4" ht="16.2" x14ac:dyDescent="0.35">
      <c r="B61" s="16">
        <v>44915</v>
      </c>
      <c r="C61" s="11">
        <v>510</v>
      </c>
      <c r="D61" s="11">
        <v>100</v>
      </c>
    </row>
    <row r="62" spans="2:4" ht="16.2" x14ac:dyDescent="0.35">
      <c r="B62" s="16">
        <v>44917</v>
      </c>
      <c r="C62" s="11">
        <v>530</v>
      </c>
      <c r="D62" s="11">
        <v>23</v>
      </c>
    </row>
    <row r="63" spans="2:4" x14ac:dyDescent="0.3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8623-D8B0-48A4-8767-E080E13C056E}">
  <dimension ref="B3:E4"/>
  <sheetViews>
    <sheetView workbookViewId="0">
      <selection activeCell="E10" sqref="E10"/>
    </sheetView>
  </sheetViews>
  <sheetFormatPr defaultRowHeight="14.4" x14ac:dyDescent="0.3"/>
  <cols>
    <col min="2" max="2" width="11.88671875" bestFit="1" customWidth="1"/>
    <col min="3" max="3" width="10.5546875" bestFit="1" customWidth="1"/>
    <col min="4" max="4" width="13.88671875" bestFit="1" customWidth="1"/>
    <col min="5" max="5" width="15.6640625" bestFit="1" customWidth="1"/>
  </cols>
  <sheetData>
    <row r="3" spans="2:5" x14ac:dyDescent="0.3">
      <c r="B3" t="s">
        <v>75</v>
      </c>
      <c r="C3" t="s">
        <v>76</v>
      </c>
      <c r="D3" t="s">
        <v>77</v>
      </c>
      <c r="E3" t="s">
        <v>78</v>
      </c>
    </row>
    <row r="4" spans="2:5" x14ac:dyDescent="0.3">
      <c r="B4" s="60">
        <v>19042.5</v>
      </c>
      <c r="C4" s="60">
        <v>5530</v>
      </c>
      <c r="D4" s="62">
        <v>2.4434900542495481</v>
      </c>
      <c r="E4" s="69">
        <v>45.526315789473685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353E-B692-4366-B92C-3B158DF51BD0}">
  <dimension ref="O6:CB49"/>
  <sheetViews>
    <sheetView showGridLines="0" tabSelected="1" zoomScale="85" zoomScaleNormal="85" workbookViewId="0">
      <selection activeCell="CK16" sqref="CK16"/>
    </sheetView>
  </sheetViews>
  <sheetFormatPr defaultColWidth="2.33203125" defaultRowHeight="9" customHeight="1" x14ac:dyDescent="0.3"/>
  <sheetData>
    <row r="6" spans="15:80" ht="9" customHeight="1" thickBot="1" x14ac:dyDescent="0.35"/>
    <row r="7" spans="15:80" ht="9" customHeight="1" thickTop="1" x14ac:dyDescent="0.3">
      <c r="O7" s="48" t="s">
        <v>67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50"/>
      <c r="AF7" s="48" t="s">
        <v>68</v>
      </c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50"/>
      <c r="AW7" s="48" t="s">
        <v>69</v>
      </c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50"/>
      <c r="BN7" s="48" t="s">
        <v>70</v>
      </c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50"/>
    </row>
    <row r="8" spans="15:80" ht="9" customHeight="1" thickBot="1" x14ac:dyDescent="0.35">
      <c r="O8" s="51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3"/>
      <c r="AF8" s="51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3"/>
      <c r="AW8" s="51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3"/>
      <c r="BN8" s="51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3"/>
    </row>
    <row r="9" spans="15:80" ht="9" customHeight="1" thickTop="1" x14ac:dyDescent="0.3">
      <c r="O9" s="54">
        <f>GETPIVOTDATA("[Measures].[Faturamento]",Principais_Indicadores!$B$3)</f>
        <v>19042.5</v>
      </c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6"/>
      <c r="AF9" s="54">
        <f>GETPIVOTDATA("[Measures].[Despesas]",Principais_Indicadores!$B$3)</f>
        <v>5530</v>
      </c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6"/>
      <c r="AW9" s="63">
        <f>GETPIVOTDATA("[Measures].[Margem_Lucro]",Principais_Indicadores!$B$3)</f>
        <v>2.4434900542495481</v>
      </c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5"/>
      <c r="BN9" s="70">
        <f>GETPIVOTDATA("[Measures].[Média de Vendas]",Principais_Indicadores!$B$3)</f>
        <v>45.526315789473685</v>
      </c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2"/>
    </row>
    <row r="10" spans="15:80" ht="9" customHeight="1" x14ac:dyDescent="0.3">
      <c r="O10" s="54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6"/>
      <c r="AF10" s="54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6"/>
      <c r="AW10" s="63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  <c r="BN10" s="70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2"/>
    </row>
    <row r="11" spans="15:80" ht="9" customHeight="1" thickBot="1" x14ac:dyDescent="0.35">
      <c r="O11" s="57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9"/>
      <c r="AF11" s="57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9"/>
      <c r="AW11" s="66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8"/>
      <c r="BN11" s="73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5"/>
    </row>
    <row r="12" spans="15:80" ht="9" customHeight="1" thickTop="1" thickBot="1" x14ac:dyDescent="0.35"/>
    <row r="13" spans="15:80" ht="9" customHeight="1" thickTop="1" x14ac:dyDescent="0.3">
      <c r="O13" s="36" t="s">
        <v>71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8"/>
      <c r="BD13" s="36" t="s">
        <v>72</v>
      </c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8"/>
    </row>
    <row r="14" spans="15:80" ht="9" customHeight="1" thickBot="1" x14ac:dyDescent="0.35">
      <c r="O14" s="39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1"/>
      <c r="BD14" s="39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1"/>
    </row>
    <row r="15" spans="15:80" ht="9" customHeight="1" thickTop="1" x14ac:dyDescent="0.3">
      <c r="O15" s="30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2"/>
      <c r="BD15" s="30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2"/>
    </row>
    <row r="16" spans="15:80" ht="9" customHeight="1" x14ac:dyDescent="0.3"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2"/>
      <c r="BD16" s="30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2"/>
    </row>
    <row r="17" spans="15:80" ht="9" customHeight="1" x14ac:dyDescent="0.3">
      <c r="O17" s="30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2"/>
      <c r="BD17" s="30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2"/>
    </row>
    <row r="18" spans="15:80" ht="9" customHeight="1" x14ac:dyDescent="0.3">
      <c r="O18" s="30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2"/>
      <c r="BD18" s="30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2"/>
    </row>
    <row r="19" spans="15:80" ht="9" customHeight="1" x14ac:dyDescent="0.3">
      <c r="O19" s="30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2"/>
      <c r="BD19" s="30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2"/>
    </row>
    <row r="20" spans="15:80" ht="9" customHeight="1" x14ac:dyDescent="0.3">
      <c r="O20" s="30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2"/>
      <c r="BD20" s="30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2"/>
    </row>
    <row r="21" spans="15:80" ht="9" customHeight="1" x14ac:dyDescent="0.3">
      <c r="O21" s="30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2"/>
      <c r="BD21" s="30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2"/>
    </row>
    <row r="22" spans="15:80" ht="9" customHeight="1" x14ac:dyDescent="0.3">
      <c r="O22" s="30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2"/>
      <c r="BD22" s="30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2"/>
    </row>
    <row r="23" spans="15:80" ht="9" customHeight="1" x14ac:dyDescent="0.3">
      <c r="O23" s="30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2"/>
      <c r="BD23" s="30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2"/>
    </row>
    <row r="24" spans="15:80" ht="9" customHeight="1" x14ac:dyDescent="0.3">
      <c r="O24" s="30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2"/>
      <c r="BD24" s="30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2"/>
    </row>
    <row r="25" spans="15:80" ht="9" customHeight="1" x14ac:dyDescent="0.3">
      <c r="O25" s="30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2"/>
      <c r="BD25" s="30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2"/>
    </row>
    <row r="26" spans="15:80" ht="9" customHeight="1" x14ac:dyDescent="0.3">
      <c r="O26" s="30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2"/>
      <c r="BD26" s="30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2"/>
    </row>
    <row r="27" spans="15:80" ht="9" customHeight="1" x14ac:dyDescent="0.3">
      <c r="O27" s="30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2"/>
      <c r="BD27" s="30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2"/>
    </row>
    <row r="28" spans="15:80" ht="9" customHeight="1" x14ac:dyDescent="0.3">
      <c r="O28" s="30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2"/>
      <c r="BD28" s="30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2"/>
    </row>
    <row r="29" spans="15:80" ht="9" customHeight="1" x14ac:dyDescent="0.3">
      <c r="O29" s="30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2"/>
      <c r="BD29" s="30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2"/>
    </row>
    <row r="30" spans="15:80" ht="9" customHeight="1" x14ac:dyDescent="0.3">
      <c r="O30" s="30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2"/>
      <c r="BD30" s="30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2"/>
    </row>
    <row r="31" spans="15:80" ht="9" customHeight="1" thickBot="1" x14ac:dyDescent="0.35">
      <c r="O31" s="33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5"/>
      <c r="BD31" s="33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5"/>
    </row>
    <row r="32" spans="15:80" ht="9" customHeight="1" thickTop="1" thickBot="1" x14ac:dyDescent="0.35"/>
    <row r="33" spans="15:80" ht="9" customHeight="1" thickTop="1" x14ac:dyDescent="0.3">
      <c r="O33" s="42" t="s">
        <v>73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4"/>
      <c r="BD33" s="36" t="s">
        <v>74</v>
      </c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8"/>
    </row>
    <row r="34" spans="15:80" ht="9" customHeight="1" thickBot="1" x14ac:dyDescent="0.35">
      <c r="O34" s="45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7"/>
      <c r="BD34" s="39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1"/>
    </row>
    <row r="35" spans="15:80" ht="9" customHeight="1" thickTop="1" x14ac:dyDescent="0.3"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9"/>
      <c r="BD35" s="27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9"/>
    </row>
    <row r="36" spans="15:80" ht="9" customHeight="1" x14ac:dyDescent="0.3">
      <c r="O36" s="30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2"/>
      <c r="BD36" s="30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2"/>
    </row>
    <row r="37" spans="15:80" ht="9" customHeight="1" x14ac:dyDescent="0.3"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2"/>
      <c r="BD37" s="30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2"/>
    </row>
    <row r="38" spans="15:80" ht="9" customHeight="1" x14ac:dyDescent="0.3">
      <c r="O38" s="30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2"/>
      <c r="BD38" s="30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2"/>
    </row>
    <row r="39" spans="15:80" ht="9" customHeight="1" x14ac:dyDescent="0.3">
      <c r="O39" s="30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2"/>
      <c r="BD39" s="30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2"/>
    </row>
    <row r="40" spans="15:80" ht="9" customHeight="1" x14ac:dyDescent="0.3">
      <c r="O40" s="30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2"/>
      <c r="BD40" s="30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2"/>
    </row>
    <row r="41" spans="15:80" ht="9" customHeight="1" x14ac:dyDescent="0.3">
      <c r="O41" s="30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2"/>
      <c r="BD41" s="30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2"/>
    </row>
    <row r="42" spans="15:80" ht="9" customHeight="1" x14ac:dyDescent="0.3">
      <c r="O42" s="30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2"/>
      <c r="BD42" s="30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2"/>
    </row>
    <row r="43" spans="15:80" ht="9" customHeight="1" x14ac:dyDescent="0.3">
      <c r="O43" s="30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2"/>
      <c r="BD43" s="30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2"/>
    </row>
    <row r="44" spans="15:80" ht="9" customHeight="1" x14ac:dyDescent="0.3">
      <c r="O44" s="30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2"/>
      <c r="BD44" s="30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2"/>
    </row>
    <row r="45" spans="15:80" ht="9" customHeight="1" x14ac:dyDescent="0.3">
      <c r="O45" s="30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2"/>
      <c r="BD45" s="30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2"/>
    </row>
    <row r="46" spans="15:80" ht="9" customHeight="1" x14ac:dyDescent="0.3">
      <c r="O46" s="30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2"/>
      <c r="BD46" s="30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2"/>
    </row>
    <row r="47" spans="15:80" ht="9" customHeight="1" x14ac:dyDescent="0.3">
      <c r="O47" s="30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2"/>
      <c r="BD47" s="30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2"/>
    </row>
    <row r="48" spans="15:80" ht="9" customHeight="1" thickBot="1" x14ac:dyDescent="0.35">
      <c r="O48" s="33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5"/>
      <c r="BD48" s="33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5"/>
    </row>
    <row r="49" customFormat="1" ht="15" thickTop="1" x14ac:dyDescent="0.3"/>
  </sheetData>
  <mergeCells count="16">
    <mergeCell ref="O7:AC8"/>
    <mergeCell ref="AF7:AT8"/>
    <mergeCell ref="AW7:BK8"/>
    <mergeCell ref="BN7:CB8"/>
    <mergeCell ref="O9:AC11"/>
    <mergeCell ref="AF9:AT11"/>
    <mergeCell ref="AW9:BK11"/>
    <mergeCell ref="BN9:CB11"/>
    <mergeCell ref="O35:BB48"/>
    <mergeCell ref="BD35:CB48"/>
    <mergeCell ref="O13:BB14"/>
    <mergeCell ref="BD13:CB14"/>
    <mergeCell ref="O15:BB31"/>
    <mergeCell ref="BD15:CB31"/>
    <mergeCell ref="O33:BB34"/>
    <mergeCell ref="BD33:CB3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5F5C-EC30-4CD3-B9EC-2FB52DC90976}">
  <dimension ref="B1:G16"/>
  <sheetViews>
    <sheetView workbookViewId="0"/>
  </sheetViews>
  <sheetFormatPr defaultRowHeight="14.4" x14ac:dyDescent="0.3"/>
  <cols>
    <col min="2" max="2" width="17.21875" bestFit="1" customWidth="1"/>
    <col min="3" max="3" width="28.33203125" bestFit="1" customWidth="1"/>
    <col min="4" max="5" width="26.5546875" bestFit="1" customWidth="1"/>
    <col min="6" max="6" width="19" bestFit="1" customWidth="1"/>
    <col min="7" max="7" width="6.109375" bestFit="1" customWidth="1"/>
    <col min="8" max="25" width="28.33203125" bestFit="1" customWidth="1"/>
    <col min="26" max="26" width="33.109375" bestFit="1" customWidth="1"/>
    <col min="27" max="27" width="31.33203125" bestFit="1" customWidth="1"/>
  </cols>
  <sheetData>
    <row r="1" spans="2:7" x14ac:dyDescent="0.3">
      <c r="G1" s="78" t="s">
        <v>95</v>
      </c>
    </row>
    <row r="3" spans="2:7" x14ac:dyDescent="0.3">
      <c r="B3" s="76" t="s">
        <v>94</v>
      </c>
      <c r="C3" t="s">
        <v>92</v>
      </c>
      <c r="D3" t="s">
        <v>93</v>
      </c>
    </row>
    <row r="4" spans="2:7" x14ac:dyDescent="0.3">
      <c r="B4" s="77" t="s">
        <v>79</v>
      </c>
      <c r="C4" s="61">
        <v>390</v>
      </c>
      <c r="D4" s="61">
        <v>210</v>
      </c>
    </row>
    <row r="5" spans="2:7" x14ac:dyDescent="0.3">
      <c r="B5" s="77" t="s">
        <v>80</v>
      </c>
      <c r="C5" s="61">
        <v>440</v>
      </c>
      <c r="D5" s="61">
        <v>235</v>
      </c>
    </row>
    <row r="6" spans="2:7" x14ac:dyDescent="0.3">
      <c r="B6" s="77" t="s">
        <v>81</v>
      </c>
      <c r="C6" s="61">
        <v>640</v>
      </c>
      <c r="D6" s="61">
        <v>315</v>
      </c>
    </row>
    <row r="7" spans="2:7" x14ac:dyDescent="0.3">
      <c r="B7" s="77" t="s">
        <v>82</v>
      </c>
      <c r="C7" s="61">
        <v>350</v>
      </c>
      <c r="D7" s="61">
        <v>215</v>
      </c>
    </row>
    <row r="8" spans="2:7" x14ac:dyDescent="0.3">
      <c r="B8" s="77" t="s">
        <v>83</v>
      </c>
      <c r="C8" s="61">
        <v>285</v>
      </c>
      <c r="D8" s="61">
        <v>177</v>
      </c>
    </row>
    <row r="9" spans="2:7" x14ac:dyDescent="0.3">
      <c r="B9" s="77" t="s">
        <v>84</v>
      </c>
      <c r="C9" s="61">
        <v>410</v>
      </c>
      <c r="D9" s="61">
        <v>170</v>
      </c>
    </row>
    <row r="10" spans="2:7" x14ac:dyDescent="0.3">
      <c r="B10" s="77" t="s">
        <v>85</v>
      </c>
      <c r="C10" s="61">
        <v>350</v>
      </c>
      <c r="D10" s="61">
        <v>295</v>
      </c>
    </row>
    <row r="11" spans="2:7" x14ac:dyDescent="0.3">
      <c r="B11" s="77" t="s">
        <v>86</v>
      </c>
      <c r="C11" s="61">
        <v>345</v>
      </c>
      <c r="D11" s="61">
        <v>263</v>
      </c>
    </row>
    <row r="12" spans="2:7" x14ac:dyDescent="0.3">
      <c r="B12" s="77" t="s">
        <v>87</v>
      </c>
      <c r="C12" s="61">
        <v>399</v>
      </c>
      <c r="D12" s="61">
        <v>265</v>
      </c>
    </row>
    <row r="13" spans="2:7" x14ac:dyDescent="0.3">
      <c r="B13" s="77" t="s">
        <v>88</v>
      </c>
      <c r="C13" s="61">
        <v>236</v>
      </c>
      <c r="D13" s="61">
        <v>163</v>
      </c>
    </row>
    <row r="14" spans="2:7" x14ac:dyDescent="0.3">
      <c r="B14" s="77" t="s">
        <v>89</v>
      </c>
      <c r="C14" s="61">
        <v>280</v>
      </c>
      <c r="D14" s="61">
        <v>119</v>
      </c>
    </row>
    <row r="15" spans="2:7" x14ac:dyDescent="0.3">
      <c r="B15" s="77" t="s">
        <v>90</v>
      </c>
      <c r="C15" s="61">
        <v>240</v>
      </c>
      <c r="D15" s="61">
        <v>168</v>
      </c>
    </row>
    <row r="16" spans="2:7" x14ac:dyDescent="0.3">
      <c r="B16" s="77" t="s">
        <v>91</v>
      </c>
      <c r="C16" s="61">
        <v>4365</v>
      </c>
      <c r="D16" s="61">
        <v>2595</v>
      </c>
    </row>
  </sheetData>
  <conditionalFormatting sqref="G4:G16">
    <cfRule type="iconSet" priority="3">
      <iconSet iconSet="3Symbols" showValue="0">
        <cfvo type="num" val="-1"/>
        <cfvo type="num" val="-0.5"/>
        <cfvo type="num" val="0.5"/>
      </iconSet>
    </cfRule>
  </conditionalFormatting>
  <hyperlinks>
    <hyperlink ref="G1" location="Dashboard!A1" display="Voltar" xr:uid="{C4E22C85-BBFD-47F1-B0B6-37AD8315567A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C281-F98F-4AF2-A1EB-443F390285AD}">
  <dimension ref="B1:F9"/>
  <sheetViews>
    <sheetView workbookViewId="0"/>
  </sheetViews>
  <sheetFormatPr defaultRowHeight="14.4" x14ac:dyDescent="0.3"/>
  <cols>
    <col min="2" max="2" width="17.21875" bestFit="1" customWidth="1"/>
    <col min="3" max="3" width="15" bestFit="1" customWidth="1"/>
    <col min="4" max="4" width="13.21875" bestFit="1" customWidth="1"/>
    <col min="5" max="5" width="26.5546875" bestFit="1" customWidth="1"/>
    <col min="6" max="6" width="18.21875" bestFit="1" customWidth="1"/>
  </cols>
  <sheetData>
    <row r="1" spans="2:6" x14ac:dyDescent="0.3">
      <c r="F1" s="78" t="s">
        <v>95</v>
      </c>
    </row>
    <row r="3" spans="2:6" x14ac:dyDescent="0.3">
      <c r="B3" s="76" t="s">
        <v>94</v>
      </c>
      <c r="C3" t="s">
        <v>98</v>
      </c>
      <c r="D3" t="s">
        <v>96</v>
      </c>
    </row>
    <row r="4" spans="2:6" x14ac:dyDescent="0.3">
      <c r="B4" s="77" t="s">
        <v>6</v>
      </c>
      <c r="C4" s="61">
        <v>1635</v>
      </c>
      <c r="D4" s="61">
        <v>945</v>
      </c>
    </row>
    <row r="5" spans="2:6" x14ac:dyDescent="0.3">
      <c r="B5" s="77" t="s">
        <v>19</v>
      </c>
      <c r="C5" s="61">
        <v>750</v>
      </c>
      <c r="D5" s="61">
        <v>500</v>
      </c>
    </row>
    <row r="6" spans="2:6" x14ac:dyDescent="0.3">
      <c r="B6" s="77" t="s">
        <v>25</v>
      </c>
      <c r="C6" s="61">
        <v>620</v>
      </c>
      <c r="D6" s="61">
        <v>400</v>
      </c>
    </row>
    <row r="7" spans="2:6" x14ac:dyDescent="0.3">
      <c r="B7" s="77" t="s">
        <v>10</v>
      </c>
      <c r="C7" s="61">
        <v>550</v>
      </c>
      <c r="D7" s="61">
        <v>245</v>
      </c>
    </row>
    <row r="8" spans="2:6" x14ac:dyDescent="0.3">
      <c r="B8" s="77" t="s">
        <v>36</v>
      </c>
      <c r="C8" s="61">
        <v>350</v>
      </c>
      <c r="D8" s="61">
        <v>210</v>
      </c>
    </row>
    <row r="9" spans="2:6" x14ac:dyDescent="0.3">
      <c r="B9" s="77" t="s">
        <v>91</v>
      </c>
      <c r="C9" s="61">
        <v>3905</v>
      </c>
      <c r="D9" s="61">
        <v>2300</v>
      </c>
    </row>
  </sheetData>
  <hyperlinks>
    <hyperlink ref="F1" location="Dashboard!A1" display="Voltar" xr:uid="{1CBB5261-5FBA-4A2E-A2F5-1421A7EB212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C1C4-3D94-4133-A0D4-3C2ECC19702E}">
  <dimension ref="B3:C9"/>
  <sheetViews>
    <sheetView workbookViewId="0">
      <selection activeCell="B5" sqref="B5"/>
    </sheetView>
  </sheetViews>
  <sheetFormatPr defaultRowHeight="14.4" x14ac:dyDescent="0.3"/>
  <cols>
    <col min="2" max="2" width="17.21875" bestFit="1" customWidth="1"/>
    <col min="3" max="3" width="11.88671875" bestFit="1" customWidth="1"/>
    <col min="4" max="4" width="17.77734375" bestFit="1" customWidth="1"/>
  </cols>
  <sheetData>
    <row r="3" spans="2:3" x14ac:dyDescent="0.3">
      <c r="B3" s="76" t="s">
        <v>94</v>
      </c>
      <c r="C3" t="s">
        <v>75</v>
      </c>
    </row>
    <row r="4" spans="2:3" x14ac:dyDescent="0.3">
      <c r="B4" s="77" t="s">
        <v>6</v>
      </c>
      <c r="C4" s="60">
        <v>5670</v>
      </c>
    </row>
    <row r="5" spans="2:3" x14ac:dyDescent="0.3">
      <c r="B5" s="77" t="s">
        <v>19</v>
      </c>
      <c r="C5" s="60">
        <v>4250</v>
      </c>
    </row>
    <row r="6" spans="2:3" x14ac:dyDescent="0.3">
      <c r="B6" s="77" t="s">
        <v>25</v>
      </c>
      <c r="C6" s="60">
        <v>3000</v>
      </c>
    </row>
    <row r="7" spans="2:3" x14ac:dyDescent="0.3">
      <c r="B7" s="77" t="s">
        <v>36</v>
      </c>
      <c r="C7" s="60">
        <v>1680</v>
      </c>
    </row>
    <row r="8" spans="2:3" x14ac:dyDescent="0.3">
      <c r="B8" s="77" t="s">
        <v>10</v>
      </c>
      <c r="C8" s="60">
        <v>1592.5</v>
      </c>
    </row>
    <row r="9" spans="2:3" x14ac:dyDescent="0.3">
      <c r="B9" s="77" t="s">
        <v>91</v>
      </c>
      <c r="C9" s="60">
        <v>16192.5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4 e 8 9 0 c b - 5 5 4 e - 4 b 8 c - a 2 8 b - d 3 f 7 a c 6 1 f 4 3 0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 7 3 < / i n t > < / v a l u e > < / i t e m > < i t e m > < k e y > < s t r i n g > A n o < / s t r i n g > < / k e y > < v a l u e > < i n t > 6 8 < / i n t > < / v a l u e > < / i t e m > < i t e m > < k e y > < s t r i n g > N � m e r o   d o   M � s < / s t r i n g > < / k e y > < v a l u e > < i n t > 1 5 4 < / i n t > < / v a l u e > < / i t e m > < i t e m > < k e y > < s t r i n g > M � s < / s t r i n g > < / k e y > < v a l u e > < i n t > 6 9 < / i n t > < / v a l u e > < / i t e m > < i t e m > < k e y > < s t r i n g > M M M - A A A A < / s t r i n g > < / k e y > < v a l u e > < i n t > 1 2 8 < / i n t > < / v a l u e > < / i t e m > < i t e m > < k e y > < s t r i n g > D i a   d o   N � m e r o   d a   S e m a n a < / s t r i n g > < / k e y > < v a l u e > < i n t > 2 3 7 < / i n t > < / v a l u e > < / i t e m > < i t e m > < k e y > < s t r i n g > D i a   d a   S e m a n a < / s t r i n g > < / k e y > < v a l u e > < i n t > 1 5 2 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B _ E n t r a d a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 2 0 4 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 P r e � o   P r o d u t o < / s t r i n g > < / k e y > < v a l u e > < i n t > 1 7 8 < / i n t > < / v a l u e > < / i t e m > < i t e m > < k e y > < s t r i n g > V a l o r   d a   V e n d a < / s t r i n g > < / k e y > < v a l u e > < i n t > 2 9 4 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T B _ P r o d u t o s , T B _ E n t r a d a s , T B _ F o r n e c e d o r , T B _ S a � d a s , C a l e n d � r i o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 P r e � o   P r o d u t o < / K e y > < / D i a g r a m O b j e c t K e y > < D i a g r a m O b j e c t K e y > < K e y > M e a s u r e s \ S o m a   d e   P r e � o   P r o d u t o \ T a g I n f o \ F � r m u l a < / K e y > < / D i a g r a m O b j e c t K e y > < D i a g r a m O b j e c t K e y > < K e y > M e a s u r e s \ S o m a   d e   P r e � o   P r o d u t o \ T a g I n f o \ V a l o r 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 M e a s u r e s \ M � d i a   d e   V e n d a s < / K e y > < / D i a g r a m O b j e c t K e y > < D i a g r a m O b j e c t K e y > < K e y > M e a s u r e s \ M � d i a   d e   V e n d a s \ T a g I n f o \ F � r m u l a < / K e y > < / D i a g r a m O b j e c t K e y > < D i a g r a m O b j e c t K e y > < K e y > M e a s u r e s \ M � d i a   d e   V e n d a s \ T a g I n f o \ V a l o r 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 M e a s u r e s \ Q t d s   V e n d i d a s < / K e y > < / D i a g r a m O b j e c t K e y > < D i a g r a m O b j e c t K e y > < K e y > M e a s u r e s \ Q t d s   V e n d i d a s \ T a g I n f o \ F � r m u l a < / K e y > < / D i a g r a m O b j e c t K e y > < D i a g r a m O b j e c t K e y > < K e y > M e a s u r e s \ Q t d s   V e n d i d a s \ T a g I n f o \ V a l o r 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 P r e � o   P r o d u t o & g t ; - & l t ; M e a s u r e s \ P r e � o   P r o d u t o & g t ; < / K e y > < / D i a g r a m O b j e c t K e y > < D i a g r a m O b j e c t K e y > < K e y > L i n k s \ & l t ; C o l u m n s \ S o m a   d e   P r e � o   P r o d u t o & g t ; - & l t ; M e a s u r e s \ P r e � o   P r o d u t o & g t ; \ C O L U M N < / K e y > < / D i a g r a m O b j e c t K e y > < D i a g r a m O b j e c t K e y > < K e y > L i n k s \ & l t ; C o l u m n s \ S o m a   d e   P r e � o   P r o d u t o & g t ; - & l t ; M e a s u r e s \ P r e � o   P r o d u t o & g t ; \ M E A S U R E 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 M e a s u r e s \ M � d i a 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 V e n d i d a s 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 V e n d i d a s \ T a g I n f o \ F � r m u l a 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 P r e � o   P r o d u t o < / K e y > < / D i a g r a m O b j e c t K e y > < D i a g r a m O b j e c t K e y > < K e y > T a b l e s \ T B _ S a � d a s \ S o m a   d e   P r e � o   P r o d u t o \ A d d i t i o n a l   I n f o \ M e d i d a   I m p l � c i t a < / K e y > < / D i a g r a m O b j e c t K e y > < D i a g r a m O b j e c t K e y > < K e y > T a b l e s \ T B _ S a � d a s \ M e a s u r e s \ S o m a   d e   V a l o r   d a   V e n d a < / K e y > < / D i a g r a m O b j e c t K e y > < D i a g r a m O b j e c t K e y > < K e y > T a b l e s \ T B _ S a � d a s \ S o m a   d e   V a l o r   d a   V e n d a \ A d d i t i o n a l   I n f o \ M e d i d a   I m p l � c i t a 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 R e l a t i o n s h i p s \ & l t ; T a b l e s \ T B _ S a � d a s \ C o l u m n s \ D a t a & g t ; - & l t ; T a b l e s \ C a l e n d � r i o \ C o l u m n s \ D a t e & g t ; \ F K 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 R e l a t i o n s h i p s \ & l t ; T a b l e s \ T B _ S a � d a s \ C o l u m n s \ D a t a & g t ; - & l t ; T a b l e s \ C a l e n d � r i o \ C o l u m n s \ D a t e & g t ; \ P K 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 R e l a t i o n s h i p s \ & l t ; T a b l e s \ T B _ E n t r a d a s \ C o l u m n s \ D a t a & g t ; - & l t ; T a b l e s \ C a l e n d � r i o \ C o l u m n s \ D a t e & g t ; \ F K 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 R e l a t i o n s h i p s \ & l t ; T a b l e s \ T B _ E n t r a d a s \ C o l u m n s \ D a t a & g t ; - & l t ; T a b l e s \ C a l e n d � r i o \ C o l u m n s \ D a t e & g t ; \ P K 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 R e l a t i o n s h i p s \ & l t ; T a b l e s \ T B _ E n t r a d a s \ C o l u m n s \ D a t a & g t ; - & l t ; T a b l e s \ C a l e n d � r i o \ C o l u m n s \ D a t e & g t ; \ C r o s s F i l t e r < / K e y > < / D i a g r a m O b j e c t K e y > < D i a g r a m O b j e c t K e y > < K e y > T a b l e s \ T B _ S a � d a s \ M e a s u r e s \ F a t u r a m e n t o < / K e y > < / D i a g r a m O b j e c t K e y > < / A l l K e y s > < S e l e c t e d K e y s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 6 8 4 < / L e f t > < T a b I n d e x > 2 < / T a b I n d e x > < T o p > 1 9 . 5 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 3 5 6 < / L e f t > < S c r o l l V e r t i c a l O f f s e t > 3 < / S c r o l l V e r t i c a l O f f s e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 3 6 5 < / L e f t > < T a b I n d e x > 3 < / T a b I n d e x > < T o p > 2 0 3 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 P r e � o 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 V a l o r   d a 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 7 0 4 < / L e f t > < T a b I n d e x > 4 < / T a b I n d e x > < T o p > 3 7 2 . 2 9 9 9 9 9 9 9 9 9 9 9 9 5 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 ( 3 4 0 , 7 5 ) .   P o n t o   d e   e x t r e m i d a d e 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 1 1 1 < / b : _ y > < / b : P o i n t > < b : P o i n t > < b : _ x > 2 7 6 < / b : _ x > < b : _ y > 1 1 3 < / b : _ y > < / b : P o i n t > < b : P o i n t > < b : _ x > 2 1 6 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 6 7 < / b : _ y > < / L a b e l L o c a t i o n > < L o c a t i o n   x m l n s : b = " h t t p : / / s c h e m a s . d a t a c o n t r a c t . o r g / 2 0 0 4 / 0 7 / S y s t e m . W i n d o w s " > < b : _ x > 3 5 6 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 1 0 5 < / b : _ y > < / L a b e l L o c a t i o n > < L o c a t i o n   x m l n s : b = " h t t p : / / s c h e m a s . d a t a c o n t r a c t . o r g / 2 0 0 4 / 0 7 / S y s t e m . W i n d o w s " > < b : _ x > 2 0 0 . 0 0 0 0 0 0 0 0 0 0 0 0 0 3 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 1 1 1 < / b : _ y > < / b : P o i n t > < b : P o i n t > < b : _ x > 2 7 6 < / b : _ x > < b : _ y > 1 1 3 < / b : _ y > < / b : P o i n t > < b : P o i n t > < b : _ x > 2 1 6 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 ( 5 8 1 , 6 5 ) .   P o n t o   d e   e x t r e m i d a d e   2 :   ( 6 6 8 , 1 2 9 , 5 ) 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 6 5 < / b : _ y > < / b : P o i n t > < b : P o i n t > < b : _ x > 6 2 5 . 1 2 5 < / b : _ x > < b : _ y > 6 5 < / b : _ y > < / b : P o i n t > < b : P o i n t > < b : _ x > 6 2 7 . 1 2 5 < / b : _ x > < b : _ y > 6 7 < / b : _ y > < / b : P o i n t > < b : P o i n t > < b : _ x > 6 2 7 . 1 2 5 < / b : _ x > < b : _ y > 1 2 7 . 5 < / b : _ y > < / b : P o i n t > < b : P o i n t > < b : _ x > 6 2 9 . 1 2 5 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 5 7 < / b : _ y > < / L a b e l L o c a t i o n > < L o c a t i o n   x m l n s : b = " h t t p : / / s c h e m a s . d a t a c o n t r a c t . o r g / 2 0 0 4 / 0 7 / S y s t e m . W i n d o w s " > < b : _ x > 5 6 5 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< / b : _ x > < b : _ y > 1 2 1 . 5 < / b : _ y > < / L a b e l L o c a t i o n > < L o c a t i o n   x m l n s : b = " h t t p : / / s c h e m a s . d a t a c o n t r a c t . o r g / 2 0 0 4 / 0 7 / S y s t e m . W i n d o w s " > < b : _ x > 6 8 4 < / b : _ x > < b : _ y > 1 2 9 . 5 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 6 5 < / b : _ y > < / b : P o i n t > < b : P o i n t > < b : _ x > 6 2 5 . 1 2 5 < / b : _ x > < b : _ y > 6 5 < / b : _ y > < / b : P o i n t > < b : P o i n t > < b : _ x > 6 2 7 . 1 2 5 < / b : _ x > < b : _ y > 6 7 < / b : _ y > < / b : P o i n t > < b : P o i n t > < b : _ x > 6 2 7 . 1 2 5 < / b : _ x > < b : _ y > 1 2 7 . 5 < / b : _ y > < / b : P o i n t > < b : P o i n t > < b : _ x > 6 2 9 . 1 2 5 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 ( 4 6 5 , 1 8 7 ) .   P o n t o   d e   e x t r e m i d a d e   2 :   ( 2 1 6 , 1 3 3 ) 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 4 6 5 < / b : _ x > < b : _ y > 1 8 7 < / b : _ y > < / b : P o i n t > < b : P o i n t > < b : _ x > 4 6 5 < / b : _ x > < b : _ y > 1 7 1 . 5 < / b : _ y > < / b : P o i n t > < b : P o i n t > < b : _ x > 4 6 3 < / b : _ x > < b : _ y > 1 6 9 . 5 < / b : _ y > < / b : P o i n t > < b : P o i n t > < b : _ x > 3 3 4 . 5 < / b : _ x > < b : _ y > 1 6 9 . 5 < / b : _ y > < / b : P o i n t > < b : P o i n t > < b : _ x > 3 3 2 . 5 < / b : _ x > < b : _ y > 1 6 7 . 5 < / b : _ y > < / b : P o i n t > < b : P o i n t > < b : _ x > 3 3 2 . 5 < / b : _ x > < b : _ y > 1 3 5 < / b : _ y > < / b : P o i n t > < b : P o i n t > < b : _ x > 3 3 0 . 5 < / b : _ x > < b : _ y > 1 3 3 < / b : _ y > < / b : P o i n t > < b : P o i n t > < b : _ x > 2 1 5 . 9 9 9 9 9 9 9 9 9 9 9 9 7 7 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< / b : _ x > < b : _ y > 1 8 7 < / b : _ y > < / L a b e l L o c a t i o n > < L o c a t i o n   x m l n s : b = " h t t p : / / s c h e m a s . d a t a c o n t r a c t . o r g / 2 0 0 4 / 0 7 / S y s t e m . W i n d o w s " > < b : _ x > 4 6 5 < / b : _ x > < b : _ y > 2 0 3 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 1 9 9 . 9 9 9 9 9 9 9 9 9 9 9 9 7 7 < / b : _ x > < b : _ y > 1 2 5 < / b : _ y > < / L a b e l L o c a t i o n > < L o c a t i o n   x m l n s : b = " h t t p : / / s c h e m a s . d a t a c o n t r a c t . o r g / 2 0 0 4 / 0 7 / S y s t e m . W i n d o w s " > < b : _ x > 1 9 9 . 9 9 9 9 9 9 9 9 9 9 9 9 8 6 < / b : _ x > < b : _ y > 1 3 3 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 4 6 5 < / b : _ x > < b : _ y > 1 8 7 < / b : _ y > < / b : P o i n t > < b : P o i n t > < b : _ x > 4 6 5 < / b : _ x > < b : _ y > 1 7 1 . 5 < / b : _ y > < / b : P o i n t > < b : P o i n t > < b : _ x > 4 6 3 < / b : _ x > < b : _ y > 1 6 9 . 5 < / b : _ y > < / b : P o i n t > < b : P o i n t > < b : _ x > 3 3 4 . 5 < / b : _ x > < b : _ y > 1 6 9 . 5 < / b : _ y > < / b : P o i n t > < b : P o i n t > < b : _ x > 3 3 2 . 5 < / b : _ x > < b : _ y > 1 6 7 . 5 < / b : _ y > < / b : P o i n t > < b : P o i n t > < b : _ x > 3 3 2 . 5 < / b : _ x > < b : _ y > 1 3 5 < / b : _ y > < / b : P o i n t > < b : P o i n t > < b : _ x > 3 3 0 . 5 < / b : _ x > < b : _ y > 1 3 3 < / b : _ y > < / b : P o i n t > < b : P o i n t > < b : _ x > 2 1 5 . 9 9 9 9 9 9 9 9 9 9 9 9 7 7 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 ( 5 8 1 , 3 3 2 ) .   P o n t o   d e   e x t r e m i d a d e   2 :   ( 6 8 8 , 4 5 7 , 3 ) 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 3 3 2 < / b : _ y > < / b : P o i n t > < b : P o i n t > < b : _ x > 6 3 2 . 5 < / b : _ x > < b : _ y > 3 3 2 < / b : _ y > < / b : P o i n t > < b : P o i n t > < b : _ x > 6 3 4 . 5 < / b : _ x > < b : _ y > 3 3 4 < / b : _ y > < / b : P o i n t > < b : P o i n t > < b : _ x > 6 3 4 . 5 < / b : _ x > < b : _ y > 4 5 5 . 3 < / b : _ y > < / b : P o i n t > < b : P o i n t > < b : _ x > 6 3 6 . 5 < / b : _ x > < b : _ y > 4 5 7 . 3 < / b : _ y > < / b : P o i n t > < b : P o i n t > < b : _ x > 6 8 8 < / b : _ x > < b : _ y > 4 5 7 . 3 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 3 2 4 < / b : _ y > < / L a b e l L o c a t i o n > < L o c a t i o n   x m l n s : b = " h t t p : / / s c h e m a s . d a t a c o n t r a c t . o r g / 2 0 0 4 / 0 7 / S y s t e m . W i n d o w s " > < b : _ x > 5 6 5 < / b : _ x > < b : _ y > 3 3 2 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 6 8 8 < / b : _ x > < b : _ y > 4 4 9 . 3 < / b : _ y > < / L a b e l L o c a t i o n > < L o c a t i o n   x m l n s : b = " h t t p : / / s c h e m a s . d a t a c o n t r a c t . o r g / 2 0 0 4 / 0 7 / S y s t e m . W i n d o w s " > < b : _ x > 7 0 4 < / b : _ x > < b : _ y > 4 5 7 . 3 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 3 3 2 < / b : _ y > < / b : P o i n t > < b : P o i n t > < b : _ x > 6 3 2 . 5 < / b : _ x > < b : _ y > 3 3 2 < / b : _ y > < / b : P o i n t > < b : P o i n t > < b : _ x > 6 3 4 . 5 < / b : _ x > < b : _ y > 3 3 4 < / b : _ y > < / b : P o i n t > < b : P o i n t > < b : _ x > 6 3 4 . 5 < / b : _ x > < b : _ y > 4 5 5 . 3 < / b : _ y > < / b : P o i n t > < b : P o i n t > < b : _ x > 6 3 6 . 5 < / b : _ x > < b : _ y > 4 5 7 . 3 < / b : _ y > < / b : P o i n t > < b : P o i n t > < b : _ x > 6 8 8 < / b : _ x > < b : _ y > 4 5 7 . 3 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 ( 5 8 1 , 8 5 ) .   P o n t o   d e   e x t r e m i d a d e   2 :   ( 6 8 8 , 4 3 7 , 3 ) 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 5 8 1 < / b : _ x > < b : _ y > 8 5 < / b : _ y > < / b : P o i n t > < b : P o i n t > < b : _ x > 6 2 0 . 1 2 5 < / b : _ x > < b : _ y > 8 5 < / b : _ y > < / b : P o i n t > < b : P o i n t > < b : _ x > 6 2 2 . 1 2 5 < / b : _ x > < b : _ y > 8 7 < / b : _ y > < / b : P o i n t > < b : P o i n t > < b : _ x > 6 2 2 . 1 2 5 < / b : _ x > < b : _ y > 2 5 9 . 1 5 < / b : _ y > < / b : P o i n t > < b : P o i n t > < b : _ x > 6 2 4 . 1 2 5 < / b : _ x > < b : _ y > 2 6 1 . 1 5 < / b : _ y > < / b : P o i n t > < b : P o i n t > < b : _ x > 6 6 1 . 6 2 5 < / b : _ x > < b : _ y > 2 6 1 . 1 5 < / b : _ y > < / b : P o i n t > < b : P o i n t > < b : _ x > 6 6 3 . 6 2 5 < / b : _ x > < b : _ y > 2 6 3 . 1 5 < / b : _ y > < / b : P o i n t > < b : P o i n t > < b : _ x > 6 6 3 . 6 2 5 < / b : _ x > < b : _ y > 4 3 5 . 3 < / b : _ y > < / b : P o i n t > < b : P o i n t > < b : _ x > 6 6 5 . 6 2 5 < / b : _ x > < b : _ y > 4 3 7 . 3 < / b : _ y > < / b : P o i n t > < b : P o i n t > < b : _ x > 6 8 8 < / b : _ x > < b : _ y > 4 3 7 . 3 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 7 7 < / b : _ y > < / L a b e l L o c a t i o n > < L o c a t i o n   x m l n s : b = " h t t p : / / s c h e m a s . d a t a c o n t r a c t . o r g / 2 0 0 4 / 0 7 / S y s t e m . W i n d o w s " > < b : _ x > 5 6 5 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 6 8 8 < / b : _ x > < b : _ y > 4 2 9 . 3 < / b : _ y > < / L a b e l L o c a t i o n > < L o c a t i o n   x m l n s : b = " h t t p : / / s c h e m a s . d a t a c o n t r a c t . o r g / 2 0 0 4 / 0 7 / S y s t e m . W i n d o w s " > < b : _ x > 7 0 4 < / b : _ x > < b : _ y > 4 3 7 . 3 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 8 5 < / b : _ y > < / b : P o i n t > < b : P o i n t > < b : _ x > 6 2 0 . 1 2 5 < / b : _ x > < b : _ y > 8 5 < / b : _ y > < / b : P o i n t > < b : P o i n t > < b : _ x > 6 2 2 . 1 2 5 < / b : _ x > < b : _ y > 8 7 < / b : _ y > < / b : P o i n t > < b : P o i n t > < b : _ x > 6 2 2 . 1 2 5 < / b : _ x > < b : _ y > 2 5 9 . 1 5 < / b : _ y > < / b : P o i n t > < b : P o i n t > < b : _ x > 6 2 4 . 1 2 5 < / b : _ x > < b : _ y > 2 6 1 . 1 5 < / b : _ y > < / b : P o i n t > < b : P o i n t > < b : _ x > 6 6 1 . 6 2 5 < / b : _ x > < b : _ y > 2 6 1 . 1 5 < / b : _ y > < / b : P o i n t > < b : P o i n t > < b : _ x > 6 6 3 . 6 2 5 < / b : _ x > < b : _ y > 2 6 3 . 1 5 < / b : _ y > < / b : P o i n t > < b : P o i n t > < b : _ x > 6 6 3 . 6 2 5 < / b : _ x > < b : _ y > 4 3 5 . 3 < / b : _ y > < / b : P o i n t > < b : P o i n t > < b : _ x > 6 6 5 . 6 2 5 < / b : _ x > < b : _ y > 4 3 7 . 3 < / b : _ y > < / b : P o i n t > < b : P o i n t > < b : _ x > 6 8 8 < / b : _ x > < b : _ y > 4 3 7 . 3 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I s I n I n a c t i v e C o l u m n > t r u e < / I s I n I n a c t i v e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 M e a s u r e s \ D e s p e s a s < / K e y > < / D i a g r a m O b j e c t K e y > < D i a g r a m O b j e c t K e y > < K e y > M e a s u r e s \ D e s p e s a s \ T a g I n f o \ F � r m u l a < / K e y > < / D i a g r a m O b j e c t K e y > < D i a g r a m O b j e c t K e y > < K e y > M e a s u r e s \ D e s p e s a s \ T a g I n f o \ V a l o r < / K e y > < / D i a g r a m O b j e c t K e y > < D i a g r a m O b j e c t K e y > < K e y > M e a s u r e s \ Q t d s   C o m p r a d a s < / K e y > < / D i a g r a m O b j e c t K e y > < D i a g r a m O b j e c t K e y > < K e y > M e a s u r e s \ Q t d s   C o m p r a d a s \ T a g I n f o \ F � r m u l a < / K e y > < / D i a g r a m O b j e c t K e y > < D i a g r a m O b j e c t K e y > < K e y > M e a s u r e s \ Q t d s   C o m p r a d a s \ T a g I n f o \ V a l o r 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 M e a s u r e s \ D e s p e s a s \ T a g I n f o \ F � r m u l a 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 C o m p r a d a s \ T a g I n f o \ F � r m u l a 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8 9 5 b c 3 6 7 - 8 1 4 2 - 4 9 e 0 - a 3 3 3 - e 8 8 e e 5 f c 2 2 7 2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4 e 9 4 0 c 3 6 - 8 f 9 0 - 4 8 8 7 - 8 2 c 0 - a 4 4 b 4 4 8 0 3 b 3 9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4 2 6 c 6 7 1 - 5 c 8 3 - 4 c 7 a - 8 f b 4 - d 9 e 2 c 4 d 0 a 7 6 b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a 7 2 1 7 d f - f 7 5 e - 4 2 a a - 9 d 0 f - 0 7 3 d f 6 8 3 8 5 9 f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d 1 d e 0 c 5 - a a 2 b - 4 b b 9 - a 1 0 2 - c 8 0 6 3 9 8 0 8 4 8 b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 2 0 2 3 - 1 1 - 0 7 T 1 2 : 0 3 : 3 5 . 1 2 9 0 4 3 3 - 0 3 : 0 0 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6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 1 2 4 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 1 5 8 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4B30471-570F-4558-B82E-87AE6DB68B7B}">
  <ds:schemaRefs/>
</ds:datastoreItem>
</file>

<file path=customXml/itemProps10.xml><?xml version="1.0" encoding="utf-8"?>
<ds:datastoreItem xmlns:ds="http://schemas.openxmlformats.org/officeDocument/2006/customXml" ds:itemID="{CED1C5E6-B8E5-4AD1-AE26-CB6C7069D6B4}">
  <ds:schemaRefs/>
</ds:datastoreItem>
</file>

<file path=customXml/itemProps11.xml><?xml version="1.0" encoding="utf-8"?>
<ds:datastoreItem xmlns:ds="http://schemas.openxmlformats.org/officeDocument/2006/customXml" ds:itemID="{74EEE840-E580-4A33-8153-7134E3B80879}">
  <ds:schemaRefs/>
</ds:datastoreItem>
</file>

<file path=customXml/itemProps12.xml><?xml version="1.0" encoding="utf-8"?>
<ds:datastoreItem xmlns:ds="http://schemas.openxmlformats.org/officeDocument/2006/customXml" ds:itemID="{57C6100C-2BB5-4286-B41C-694EECD25D81}">
  <ds:schemaRefs/>
</ds:datastoreItem>
</file>

<file path=customXml/itemProps13.xml><?xml version="1.0" encoding="utf-8"?>
<ds:datastoreItem xmlns:ds="http://schemas.openxmlformats.org/officeDocument/2006/customXml" ds:itemID="{13C84734-1DB7-4011-AB72-8930759BE04F}">
  <ds:schemaRefs/>
</ds:datastoreItem>
</file>

<file path=customXml/itemProps14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5.xml><?xml version="1.0" encoding="utf-8"?>
<ds:datastoreItem xmlns:ds="http://schemas.openxmlformats.org/officeDocument/2006/customXml" ds:itemID="{A8702A6B-AECF-497E-95FE-6B874A02C819}">
  <ds:schemaRefs/>
</ds:datastoreItem>
</file>

<file path=customXml/itemProps16.xml><?xml version="1.0" encoding="utf-8"?>
<ds:datastoreItem xmlns:ds="http://schemas.openxmlformats.org/officeDocument/2006/customXml" ds:itemID="{7EF8B66A-8006-48F0-B721-0FA36ACFB669}">
  <ds:schemaRefs/>
</ds:datastoreItem>
</file>

<file path=customXml/itemProps17.xml><?xml version="1.0" encoding="utf-8"?>
<ds:datastoreItem xmlns:ds="http://schemas.openxmlformats.org/officeDocument/2006/customXml" ds:itemID="{9C92143A-7BFB-4E52-8565-4711E6218088}">
  <ds:schemaRefs/>
</ds:datastoreItem>
</file>

<file path=customXml/itemProps18.xml><?xml version="1.0" encoding="utf-8"?>
<ds:datastoreItem xmlns:ds="http://schemas.openxmlformats.org/officeDocument/2006/customXml" ds:itemID="{457378B3-9FD1-41AE-AF2D-677743920CFB}">
  <ds:schemaRefs/>
</ds:datastoreItem>
</file>

<file path=customXml/itemProps19.xml><?xml version="1.0" encoding="utf-8"?>
<ds:datastoreItem xmlns:ds="http://schemas.openxmlformats.org/officeDocument/2006/customXml" ds:itemID="{C1447754-18D4-4284-BCB5-53CC044BD3F4}">
  <ds:schemaRefs/>
</ds:datastoreItem>
</file>

<file path=customXml/itemProps2.xml><?xml version="1.0" encoding="utf-8"?>
<ds:datastoreItem xmlns:ds="http://schemas.openxmlformats.org/officeDocument/2006/customXml" ds:itemID="{EB62C265-F175-4972-BB4B-570CF6F9735A}">
  <ds:schemaRefs/>
</ds:datastoreItem>
</file>

<file path=customXml/itemProps20.xml><?xml version="1.0" encoding="utf-8"?>
<ds:datastoreItem xmlns:ds="http://schemas.openxmlformats.org/officeDocument/2006/customXml" ds:itemID="{165CF353-06BA-4ACD-B9AA-947FDBF2ADF7}">
  <ds:schemaRefs/>
</ds:datastoreItem>
</file>

<file path=customXml/itemProps21.xml><?xml version="1.0" encoding="utf-8"?>
<ds:datastoreItem xmlns:ds="http://schemas.openxmlformats.org/officeDocument/2006/customXml" ds:itemID="{80732989-D50B-4197-B2A6-23AF5FDA325C}">
  <ds:schemaRefs/>
</ds:datastoreItem>
</file>

<file path=customXml/itemProps22.xml><?xml version="1.0" encoding="utf-8"?>
<ds:datastoreItem xmlns:ds="http://schemas.openxmlformats.org/officeDocument/2006/customXml" ds:itemID="{A96AE5AB-0197-42F6-BA11-C4D8B3AE8458}">
  <ds:schemaRefs/>
</ds:datastoreItem>
</file>

<file path=customXml/itemProps23.xml><?xml version="1.0" encoding="utf-8"?>
<ds:datastoreItem xmlns:ds="http://schemas.openxmlformats.org/officeDocument/2006/customXml" ds:itemID="{E69DCA93-F461-487F-AFF7-786F2B17F067}">
  <ds:schemaRefs/>
</ds:datastoreItem>
</file>

<file path=customXml/itemProps24.xml><?xml version="1.0" encoding="utf-8"?>
<ds:datastoreItem xmlns:ds="http://schemas.openxmlformats.org/officeDocument/2006/customXml" ds:itemID="{D72D10A0-2484-4F29-96B0-00CA6CA476D4}">
  <ds:schemaRefs/>
</ds:datastoreItem>
</file>

<file path=customXml/itemProps25.xml><?xml version="1.0" encoding="utf-8"?>
<ds:datastoreItem xmlns:ds="http://schemas.openxmlformats.org/officeDocument/2006/customXml" ds:itemID="{E58A00CF-37E6-4354-AD59-576DE93F397F}">
  <ds:schemaRefs/>
</ds:datastoreItem>
</file>

<file path=customXml/itemProps26.xml><?xml version="1.0" encoding="utf-8"?>
<ds:datastoreItem xmlns:ds="http://schemas.openxmlformats.org/officeDocument/2006/customXml" ds:itemID="{16B9C82E-D9E6-40C1-A058-4596CCCA6BC7}">
  <ds:schemaRefs/>
</ds:datastoreItem>
</file>

<file path=customXml/itemProps27.xml><?xml version="1.0" encoding="utf-8"?>
<ds:datastoreItem xmlns:ds="http://schemas.openxmlformats.org/officeDocument/2006/customXml" ds:itemID="{C04A1734-2B92-4394-B60F-0808D31927F1}">
  <ds:schemaRefs/>
</ds:datastoreItem>
</file>

<file path=customXml/itemProps28.xml><?xml version="1.0" encoding="utf-8"?>
<ds:datastoreItem xmlns:ds="http://schemas.openxmlformats.org/officeDocument/2006/customXml" ds:itemID="{26B0314B-BCAD-4C56-BEC4-7F03A4E5EE85}">
  <ds:schemaRefs/>
</ds:datastoreItem>
</file>

<file path=customXml/itemProps29.xml><?xml version="1.0" encoding="utf-8"?>
<ds:datastoreItem xmlns:ds="http://schemas.openxmlformats.org/officeDocument/2006/customXml" ds:itemID="{B4EAB9B0-93FC-431B-88BD-059774CFC4D6}">
  <ds:schemaRefs/>
</ds:datastoreItem>
</file>

<file path=customXml/itemProps3.xml><?xml version="1.0" encoding="utf-8"?>
<ds:datastoreItem xmlns:ds="http://schemas.openxmlformats.org/officeDocument/2006/customXml" ds:itemID="{C95D67E1-325C-442D-95A5-63D19A5F089D}">
  <ds:schemaRefs/>
</ds:datastoreItem>
</file>

<file path=customXml/itemProps30.xml><?xml version="1.0" encoding="utf-8"?>
<ds:datastoreItem xmlns:ds="http://schemas.openxmlformats.org/officeDocument/2006/customXml" ds:itemID="{E487367C-984A-44B1-9816-815265B2CA25}">
  <ds:schemaRefs/>
</ds:datastoreItem>
</file>

<file path=customXml/itemProps31.xml><?xml version="1.0" encoding="utf-8"?>
<ds:datastoreItem xmlns:ds="http://schemas.openxmlformats.org/officeDocument/2006/customXml" ds:itemID="{A4373627-6005-4FD9-A9C5-BCD9C1C2DEF5}">
  <ds:schemaRefs/>
</ds:datastoreItem>
</file>

<file path=customXml/itemProps32.xml><?xml version="1.0" encoding="utf-8"?>
<ds:datastoreItem xmlns:ds="http://schemas.openxmlformats.org/officeDocument/2006/customXml" ds:itemID="{30F04860-B418-4D29-88EA-C4FBC5BDEEC7}">
  <ds:schemaRefs/>
</ds:datastoreItem>
</file>

<file path=customXml/itemProps4.xml><?xml version="1.0" encoding="utf-8"?>
<ds:datastoreItem xmlns:ds="http://schemas.openxmlformats.org/officeDocument/2006/customXml" ds:itemID="{0A4AAE96-A14B-42D4-838A-B8D7FADCB615}">
  <ds:schemaRefs/>
</ds:datastoreItem>
</file>

<file path=customXml/itemProps5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6.xml><?xml version="1.0" encoding="utf-8"?>
<ds:datastoreItem xmlns:ds="http://schemas.openxmlformats.org/officeDocument/2006/customXml" ds:itemID="{288AD25E-B9FB-415C-9ECF-5493033119BE}">
  <ds:schemaRefs/>
</ds:datastoreItem>
</file>

<file path=customXml/itemProps7.xml><?xml version="1.0" encoding="utf-8"?>
<ds:datastoreItem xmlns:ds="http://schemas.openxmlformats.org/officeDocument/2006/customXml" ds:itemID="{DD4BC02B-4D28-4C09-8FBA-C66C482C0312}">
  <ds:schemaRefs/>
</ds:datastoreItem>
</file>

<file path=customXml/itemProps8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53C6498B-68EA-4C67-9586-3CEC7059E4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Produtos</vt:lpstr>
      <vt:lpstr>Fornecedor</vt:lpstr>
      <vt:lpstr>Entradas</vt:lpstr>
      <vt:lpstr>Saídas</vt:lpstr>
      <vt:lpstr>Principais_Indicadores</vt:lpstr>
      <vt:lpstr>Dashboard</vt:lpstr>
      <vt:lpstr>Entradas vs Saídas</vt:lpstr>
      <vt:lpstr>Top 5 Mais Vendidos</vt:lpstr>
      <vt:lpstr>Top 5 Maior Faturamento Oculta</vt:lpstr>
      <vt:lpstr>Top 5 Maior Faturamento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Renato Orenha</cp:lastModifiedBy>
  <cp:revision/>
  <dcterms:created xsi:type="dcterms:W3CDTF">2022-11-17T13:49:56Z</dcterms:created>
  <dcterms:modified xsi:type="dcterms:W3CDTF">2023-11-07T15:03:38Z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